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1.xml" ContentType="application/vnd.openxmlformats-officedocument.spreadsheetml.table+xml"/>
  <Override PartName="/xl/comments1.xml" ContentType="application/vnd.openxmlformats-officedocument.spreadsheetml.comments+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drawings/drawing1.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hidePivotFieldList="1"/>
  <mc:AlternateContent xmlns:mc="http://schemas.openxmlformats.org/markup-compatibility/2006">
    <mc:Choice Requires="x15">
      <x15ac:absPath xmlns:x15ac="http://schemas.microsoft.com/office/spreadsheetml/2010/11/ac" url="https://hanwhalifevn-my.sharepoint.com/personal/thaonhung_nguyen_hanwhalife_com_vn/Documents/Downloads/Bidding preparation/"/>
    </mc:Choice>
  </mc:AlternateContent>
  <xr:revisionPtr revIDLastSave="466" documentId="8_{1A12E38C-ACBC-40DE-A537-1F5E6AF32E1A}" xr6:coauthVersionLast="47" xr6:coauthVersionMax="47" xr10:uidLastSave="{DA86A25C-383B-4619-9F5B-DA85CD0F40E6}"/>
  <bookViews>
    <workbookView xWindow="28680" yWindow="-120" windowWidth="29040" windowHeight="15840" tabRatio="818" firstSheet="7" activeTab="7" xr2:uid="{40BF6C8C-6850-4D33-B77B-13586057DF51}"/>
  </bookViews>
  <sheets>
    <sheet name="Sum-info" sheetId="62" state="hidden" r:id="rId1"/>
    <sheet name="Resign" sheetId="35" state="hidden" r:id="rId2"/>
    <sheet name="Outsource-Eligible" sheetId="57" state="hidden" r:id="rId3"/>
    <sheet name="Outsource-SA" sheetId="58" state="hidden" r:id="rId4"/>
    <sheet name="Staff Cate" sheetId="19" state="hidden" r:id="rId5"/>
    <sheet name="Staff profile" sheetId="63" state="hidden" r:id="rId6"/>
    <sheet name="Comparision" sheetId="34" state="hidden" r:id="rId7"/>
    <sheet name="Template Quotation " sheetId="27" r:id="rId8"/>
    <sheet name="Cam Ranh - bay" sheetId="28" state="hidden" r:id="rId9"/>
  </sheets>
  <externalReferences>
    <externalReference r:id="rId10"/>
    <externalReference r:id="rId11"/>
  </externalReferences>
  <definedNames>
    <definedName name="_xlnm._FilterDatabase" localSheetId="6" hidden="1">Comparision!$A$5:$AE$43</definedName>
    <definedName name="_xlnm.Print_Area" localSheetId="7">'Template Quotation '!$B$1:$J$45</definedName>
  </definedNames>
  <calcPr calcId="191029"/>
  <pivotCaches>
    <pivotCache cacheId="0" r:id="rId12"/>
    <pivotCache cacheId="1" r:id="rId13"/>
    <pivotCache cacheId="2" r:id="rId14"/>
    <pivotCache cacheId="3" r:id="rId15"/>
    <pivotCache cacheId="4" r:id="rId16"/>
    <pivotCache cacheId="5" r:id="rId17"/>
    <pivotCache cacheId="6" r:id="rId18"/>
    <pivotCache cacheId="7" r:id="rId1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6" i="27" l="1"/>
  <c r="I25" i="27"/>
  <c r="I20" i="27"/>
  <c r="I13" i="27"/>
  <c r="I8" i="27"/>
  <c r="I9" i="27"/>
  <c r="I10" i="27"/>
  <c r="I11" i="27"/>
  <c r="I7" i="27"/>
  <c r="I21" i="27"/>
  <c r="I22" i="27"/>
  <c r="I23" i="27"/>
  <c r="I26" i="27"/>
  <c r="I27" i="27"/>
  <c r="I28" i="27"/>
  <c r="I29" i="27"/>
  <c r="I31" i="27"/>
  <c r="I32" i="27"/>
  <c r="I34" i="27"/>
  <c r="I38" i="27"/>
  <c r="I30" i="27" l="1"/>
  <c r="I24" i="27"/>
  <c r="I14" i="27"/>
  <c r="I39" i="27"/>
  <c r="I37" i="27" s="1"/>
  <c r="I17" i="27"/>
  <c r="I35" i="27"/>
  <c r="I16" i="27"/>
  <c r="I15" i="27"/>
  <c r="T1254" i="35"/>
  <c r="F1254" i="35"/>
  <c r="T1253" i="35"/>
  <c r="F1253" i="35"/>
  <c r="T1252" i="35"/>
  <c r="F1252" i="35"/>
  <c r="T1251" i="35"/>
  <c r="F1251" i="35"/>
  <c r="T1250" i="35"/>
  <c r="F1250" i="35"/>
  <c r="I19" i="27" l="1"/>
  <c r="I33" i="27"/>
  <c r="AR524" i="63"/>
  <c r="G524" i="63"/>
  <c r="A524" i="63"/>
  <c r="AR523" i="63"/>
  <c r="A523" i="63"/>
  <c r="AR522" i="63"/>
  <c r="A522" i="63"/>
  <c r="AR521" i="63"/>
  <c r="A521" i="63"/>
  <c r="AR520" i="63"/>
  <c r="A520" i="63"/>
  <c r="AR519" i="63"/>
  <c r="A519" i="63"/>
  <c r="AR518" i="63"/>
  <c r="A518" i="63"/>
  <c r="AR517" i="63"/>
  <c r="A517" i="63"/>
  <c r="AR516" i="63"/>
  <c r="A516" i="63"/>
  <c r="AR515" i="63"/>
  <c r="A515" i="63"/>
  <c r="AR514" i="63"/>
  <c r="A514" i="63"/>
  <c r="AR513" i="63"/>
  <c r="A513" i="63"/>
  <c r="AR512" i="63"/>
  <c r="A512" i="63"/>
  <c r="AR511" i="63"/>
  <c r="A511" i="63"/>
  <c r="AR510" i="63"/>
  <c r="A510" i="63"/>
  <c r="AR509" i="63"/>
  <c r="A509" i="63"/>
  <c r="AR508" i="63"/>
  <c r="A508" i="63"/>
  <c r="AR507" i="63"/>
  <c r="A507" i="63"/>
  <c r="AR506" i="63"/>
  <c r="A506" i="63"/>
  <c r="AR505" i="63"/>
  <c r="A505" i="63"/>
  <c r="AR504" i="63"/>
  <c r="A504" i="63"/>
  <c r="AR503" i="63"/>
  <c r="A503" i="63"/>
  <c r="AR502" i="63"/>
  <c r="A502" i="63"/>
  <c r="AR501" i="63"/>
  <c r="A501" i="63"/>
  <c r="AR500" i="63"/>
  <c r="A500" i="63"/>
  <c r="AR499" i="63"/>
  <c r="A499" i="63"/>
  <c r="AR498" i="63"/>
  <c r="A498" i="63"/>
  <c r="AR497" i="63"/>
  <c r="A497" i="63"/>
  <c r="AR496" i="63"/>
  <c r="A496" i="63"/>
  <c r="AR495" i="63"/>
  <c r="A495" i="63"/>
  <c r="AR494" i="63"/>
  <c r="A494" i="63"/>
  <c r="AR493" i="63"/>
  <c r="A493" i="63"/>
  <c r="AR492" i="63"/>
  <c r="G492" i="63"/>
  <c r="A492" i="63"/>
  <c r="AR491" i="63"/>
  <c r="G491" i="63"/>
  <c r="A491" i="63"/>
  <c r="AR490" i="63"/>
  <c r="G490" i="63"/>
  <c r="A490" i="63"/>
  <c r="AR489" i="63"/>
  <c r="G489" i="63"/>
  <c r="A489" i="63"/>
  <c r="AR488" i="63"/>
  <c r="G488" i="63"/>
  <c r="A488" i="63"/>
  <c r="AR487" i="63"/>
  <c r="G487" i="63"/>
  <c r="A487" i="63"/>
  <c r="AR486" i="63"/>
  <c r="A486" i="63"/>
  <c r="AR485" i="63"/>
  <c r="G485" i="63"/>
  <c r="A485" i="63"/>
  <c r="AR484" i="63"/>
  <c r="G484" i="63"/>
  <c r="A484" i="63"/>
  <c r="AR483" i="63"/>
  <c r="G483" i="63"/>
  <c r="A483" i="63"/>
  <c r="AR482" i="63"/>
  <c r="G482" i="63"/>
  <c r="A482" i="63"/>
  <c r="AR481" i="63"/>
  <c r="G481" i="63"/>
  <c r="A481" i="63"/>
  <c r="AR480" i="63"/>
  <c r="G480" i="63"/>
  <c r="A480" i="63"/>
  <c r="AR479" i="63"/>
  <c r="A479" i="63"/>
  <c r="AR478" i="63"/>
  <c r="A478" i="63"/>
  <c r="AR477" i="63"/>
  <c r="A477" i="63"/>
  <c r="AR476" i="63"/>
  <c r="A476" i="63"/>
  <c r="AR475" i="63"/>
  <c r="A475" i="63"/>
  <c r="AR474" i="63"/>
  <c r="A474" i="63"/>
  <c r="AR473" i="63"/>
  <c r="A473" i="63"/>
  <c r="AR472" i="63"/>
  <c r="A472" i="63"/>
  <c r="AR471" i="63"/>
  <c r="A471" i="63"/>
  <c r="AR470" i="63"/>
  <c r="A470" i="63"/>
  <c r="AR469" i="63"/>
  <c r="A469" i="63"/>
  <c r="AR468" i="63"/>
  <c r="A468" i="63"/>
  <c r="AR467" i="63"/>
  <c r="A467" i="63"/>
  <c r="AR466" i="63"/>
  <c r="A466" i="63"/>
  <c r="AR465" i="63"/>
  <c r="A465" i="63"/>
  <c r="AR464" i="63"/>
  <c r="A464" i="63"/>
  <c r="AR463" i="63"/>
  <c r="A463" i="63"/>
  <c r="AR462" i="63"/>
  <c r="A462" i="63"/>
  <c r="AR461" i="63"/>
  <c r="A461" i="63"/>
  <c r="AR460" i="63"/>
  <c r="A460" i="63"/>
  <c r="AR459" i="63"/>
  <c r="A459" i="63"/>
  <c r="A458" i="63"/>
  <c r="A457" i="63"/>
  <c r="A456" i="63"/>
  <c r="A455" i="63"/>
  <c r="AR454" i="63"/>
  <c r="A454" i="63"/>
  <c r="AR453" i="63"/>
  <c r="A453" i="63"/>
  <c r="AR452" i="63"/>
  <c r="A452" i="63"/>
  <c r="AR451" i="63"/>
  <c r="A451" i="63"/>
  <c r="AR450" i="63"/>
  <c r="A450" i="63"/>
  <c r="AR449" i="63"/>
  <c r="A449" i="63"/>
  <c r="AR448" i="63"/>
  <c r="A448" i="63"/>
  <c r="AR447" i="63"/>
  <c r="A447" i="63"/>
  <c r="AR446" i="63"/>
  <c r="A446" i="63"/>
  <c r="AR445" i="63"/>
  <c r="A445" i="63"/>
  <c r="AR444" i="63"/>
  <c r="A444" i="63"/>
  <c r="AR443" i="63"/>
  <c r="A443" i="63"/>
  <c r="AR442" i="63"/>
  <c r="A442" i="63"/>
  <c r="AR441" i="63"/>
  <c r="A441" i="63"/>
  <c r="AR440" i="63"/>
  <c r="A440" i="63"/>
  <c r="AR439" i="63"/>
  <c r="A439" i="63"/>
  <c r="AR438" i="63"/>
  <c r="A438" i="63"/>
  <c r="AR437" i="63"/>
  <c r="A437" i="63"/>
  <c r="AR436" i="63"/>
  <c r="A436" i="63"/>
  <c r="AR435" i="63"/>
  <c r="A435" i="63"/>
  <c r="AR434" i="63"/>
  <c r="A434" i="63"/>
  <c r="AR433" i="63"/>
  <c r="A433" i="63"/>
  <c r="AR432" i="63"/>
  <c r="A432" i="63"/>
  <c r="AR431" i="63"/>
  <c r="A431" i="63"/>
  <c r="AR430" i="63"/>
  <c r="A430" i="63"/>
  <c r="AR429" i="63"/>
  <c r="A429" i="63"/>
  <c r="AR428" i="63"/>
  <c r="A428" i="63"/>
  <c r="AR427" i="63"/>
  <c r="A427" i="63"/>
  <c r="AR426" i="63"/>
  <c r="A426" i="63"/>
  <c r="AR425" i="63"/>
  <c r="A425" i="63"/>
  <c r="AR424" i="63"/>
  <c r="A424" i="63"/>
  <c r="AR423" i="63"/>
  <c r="A423" i="63"/>
  <c r="AR422" i="63"/>
  <c r="A422" i="63"/>
  <c r="AR421" i="63"/>
  <c r="A421" i="63"/>
  <c r="AR420" i="63"/>
  <c r="A420" i="63"/>
  <c r="AR419" i="63"/>
  <c r="A419" i="63"/>
  <c r="AR418" i="63"/>
  <c r="A418" i="63"/>
  <c r="AR417" i="63"/>
  <c r="A417" i="63"/>
  <c r="AR416" i="63"/>
  <c r="A416" i="63"/>
  <c r="AR415" i="63"/>
  <c r="A415" i="63"/>
  <c r="AR414" i="63"/>
  <c r="A414" i="63"/>
  <c r="AR413" i="63"/>
  <c r="A413" i="63"/>
  <c r="AR412" i="63"/>
  <c r="A412" i="63"/>
  <c r="AR411" i="63"/>
  <c r="A411" i="63"/>
  <c r="AR410" i="63"/>
  <c r="A410" i="63"/>
  <c r="AR409" i="63"/>
  <c r="A409" i="63"/>
  <c r="AR408" i="63"/>
  <c r="A408" i="63"/>
  <c r="AR407" i="63"/>
  <c r="A407" i="63"/>
  <c r="AR406" i="63"/>
  <c r="A406" i="63"/>
  <c r="AR405" i="63"/>
  <c r="A405" i="63"/>
  <c r="AR404" i="63"/>
  <c r="A404" i="63"/>
  <c r="AR403" i="63"/>
  <c r="A403" i="63"/>
  <c r="AR402" i="63"/>
  <c r="A402" i="63"/>
  <c r="AR401" i="63"/>
  <c r="A401" i="63"/>
  <c r="AR400" i="63"/>
  <c r="A400" i="63"/>
  <c r="AR399" i="63"/>
  <c r="A399" i="63"/>
  <c r="AR398" i="63"/>
  <c r="A398" i="63"/>
  <c r="AR397" i="63"/>
  <c r="A397" i="63"/>
  <c r="AR396" i="63"/>
  <c r="A396" i="63"/>
  <c r="AR395" i="63"/>
  <c r="A395" i="63"/>
  <c r="AR394" i="63"/>
  <c r="A394" i="63"/>
  <c r="AR393" i="63"/>
  <c r="A393" i="63"/>
  <c r="AR392" i="63"/>
  <c r="A392" i="63"/>
  <c r="AR391" i="63"/>
  <c r="A391" i="63"/>
  <c r="AR390" i="63"/>
  <c r="A390" i="63"/>
  <c r="AR389" i="63"/>
  <c r="A389" i="63"/>
  <c r="AR388" i="63"/>
  <c r="A388" i="63"/>
  <c r="AR387" i="63"/>
  <c r="A387" i="63"/>
  <c r="AR386" i="63"/>
  <c r="A386" i="63"/>
  <c r="AR385" i="63"/>
  <c r="A385" i="63"/>
  <c r="AR384" i="63"/>
  <c r="A384" i="63"/>
  <c r="AR383" i="63"/>
  <c r="A383" i="63"/>
  <c r="AR382" i="63"/>
  <c r="A382" i="63"/>
  <c r="AR381" i="63"/>
  <c r="A381" i="63"/>
  <c r="AR380" i="63"/>
  <c r="A380" i="63"/>
  <c r="AR379" i="63"/>
  <c r="A379" i="63"/>
  <c r="AR378" i="63"/>
  <c r="A378" i="63"/>
  <c r="AR377" i="63"/>
  <c r="A377" i="63"/>
  <c r="AR376" i="63"/>
  <c r="A376" i="63"/>
  <c r="AR375" i="63"/>
  <c r="A375" i="63"/>
  <c r="AR374" i="63"/>
  <c r="A374" i="63"/>
  <c r="AR373" i="63"/>
  <c r="A373" i="63"/>
  <c r="AR372" i="63"/>
  <c r="A372" i="63"/>
  <c r="AR371" i="63"/>
  <c r="A371" i="63"/>
  <c r="AR370" i="63"/>
  <c r="A370" i="63"/>
  <c r="AR369" i="63"/>
  <c r="A369" i="63"/>
  <c r="AR368" i="63"/>
  <c r="A368" i="63"/>
  <c r="AR367" i="63"/>
  <c r="A367" i="63"/>
  <c r="AR366" i="63"/>
  <c r="A366" i="63"/>
  <c r="AR365" i="63"/>
  <c r="A365" i="63"/>
  <c r="AR364" i="63"/>
  <c r="A364" i="63"/>
  <c r="AR363" i="63"/>
  <c r="A363" i="63"/>
  <c r="AR362" i="63"/>
  <c r="A362" i="63"/>
  <c r="AR361" i="63"/>
  <c r="A361" i="63"/>
  <c r="AR360" i="63"/>
  <c r="A360" i="63"/>
  <c r="AR359" i="63"/>
  <c r="A359" i="63"/>
  <c r="AR358" i="63"/>
  <c r="A358" i="63"/>
  <c r="AR357" i="63"/>
  <c r="A357" i="63"/>
  <c r="AR356" i="63"/>
  <c r="A356" i="63"/>
  <c r="AR355" i="63"/>
  <c r="A355" i="63"/>
  <c r="AR354" i="63"/>
  <c r="A354" i="63"/>
  <c r="AR353" i="63"/>
  <c r="A353" i="63"/>
  <c r="AR352" i="63"/>
  <c r="A352" i="63"/>
  <c r="AR351" i="63"/>
  <c r="A351" i="63"/>
  <c r="AR350" i="63"/>
  <c r="A350" i="63"/>
  <c r="AR349" i="63"/>
  <c r="A349" i="63"/>
  <c r="AR348" i="63"/>
  <c r="A348" i="63"/>
  <c r="AR347" i="63"/>
  <c r="A347" i="63"/>
  <c r="AR346" i="63"/>
  <c r="A346" i="63"/>
  <c r="AR345" i="63"/>
  <c r="A345" i="63"/>
  <c r="AR344" i="63"/>
  <c r="A344" i="63"/>
  <c r="AR343" i="63"/>
  <c r="A343" i="63"/>
  <c r="AR342" i="63"/>
  <c r="A342" i="63"/>
  <c r="AR341" i="63"/>
  <c r="A341" i="63"/>
  <c r="AR340" i="63"/>
  <c r="A340" i="63"/>
  <c r="AR339" i="63"/>
  <c r="A339" i="63"/>
  <c r="AR338" i="63"/>
  <c r="A338" i="63"/>
  <c r="AR337" i="63"/>
  <c r="A337" i="63"/>
  <c r="AR336" i="63"/>
  <c r="A336" i="63"/>
  <c r="AR335" i="63"/>
  <c r="A335" i="63"/>
  <c r="AR334" i="63"/>
  <c r="A334" i="63"/>
  <c r="AR333" i="63"/>
  <c r="A333" i="63"/>
  <c r="AR332" i="63"/>
  <c r="A332" i="63"/>
  <c r="AR331" i="63"/>
  <c r="A331" i="63"/>
  <c r="AR330" i="63"/>
  <c r="A330" i="63"/>
  <c r="AR329" i="63"/>
  <c r="A329" i="63"/>
  <c r="AR328" i="63"/>
  <c r="A328" i="63"/>
  <c r="AR327" i="63"/>
  <c r="A327" i="63"/>
  <c r="AR326" i="63"/>
  <c r="A326" i="63"/>
  <c r="AR325" i="63"/>
  <c r="A325" i="63"/>
  <c r="AR324" i="63"/>
  <c r="A324" i="63"/>
  <c r="AR323" i="63"/>
  <c r="A323" i="63"/>
  <c r="AR322" i="63"/>
  <c r="A322" i="63"/>
  <c r="AR321" i="63"/>
  <c r="A321" i="63"/>
  <c r="AR320" i="63"/>
  <c r="A320" i="63"/>
  <c r="AR319" i="63"/>
  <c r="A319" i="63"/>
  <c r="AR318" i="63"/>
  <c r="A318" i="63"/>
  <c r="AR317" i="63"/>
  <c r="A317" i="63"/>
  <c r="AR316" i="63"/>
  <c r="A316" i="63"/>
  <c r="AR315" i="63"/>
  <c r="A315" i="63"/>
  <c r="AR314" i="63"/>
  <c r="A314" i="63"/>
  <c r="AR313" i="63"/>
  <c r="A313" i="63"/>
  <c r="AR312" i="63"/>
  <c r="A312" i="63"/>
  <c r="AR311" i="63"/>
  <c r="A311" i="63"/>
  <c r="AR310" i="63"/>
  <c r="A310" i="63"/>
  <c r="AR309" i="63"/>
  <c r="A309" i="63"/>
  <c r="AR308" i="63"/>
  <c r="A308" i="63"/>
  <c r="AR307" i="63"/>
  <c r="A307" i="63"/>
  <c r="AR306" i="63"/>
  <c r="A306" i="63"/>
  <c r="AR305" i="63"/>
  <c r="A305" i="63"/>
  <c r="AR304" i="63"/>
  <c r="A304" i="63"/>
  <c r="AR303" i="63"/>
  <c r="A303" i="63"/>
  <c r="AR302" i="63"/>
  <c r="A302" i="63"/>
  <c r="AR301" i="63"/>
  <c r="A301" i="63"/>
  <c r="AR300" i="63"/>
  <c r="A300" i="63"/>
  <c r="AR299" i="63"/>
  <c r="A299" i="63"/>
  <c r="AR298" i="63"/>
  <c r="A298" i="63"/>
  <c r="AR297" i="63"/>
  <c r="A297" i="63"/>
  <c r="AR296" i="63"/>
  <c r="A296" i="63"/>
  <c r="AR295" i="63"/>
  <c r="A295" i="63"/>
  <c r="AR294" i="63"/>
  <c r="A294" i="63"/>
  <c r="AR293" i="63"/>
  <c r="A293" i="63"/>
  <c r="AR292" i="63"/>
  <c r="A292" i="63"/>
  <c r="AR291" i="63"/>
  <c r="A291" i="63"/>
  <c r="AR290" i="63"/>
  <c r="A290" i="63"/>
  <c r="AR289" i="63"/>
  <c r="A289" i="63"/>
  <c r="AR288" i="63"/>
  <c r="A288" i="63"/>
  <c r="AR287" i="63"/>
  <c r="A287" i="63"/>
  <c r="AR286" i="63"/>
  <c r="A286" i="63"/>
  <c r="AR285" i="63"/>
  <c r="A285" i="63"/>
  <c r="AR284" i="63"/>
  <c r="A284" i="63"/>
  <c r="AR283" i="63"/>
  <c r="A283" i="63"/>
  <c r="AR282" i="63"/>
  <c r="A282" i="63"/>
  <c r="AR281" i="63"/>
  <c r="A281" i="63"/>
  <c r="AR280" i="63"/>
  <c r="A280" i="63"/>
  <c r="AR279" i="63"/>
  <c r="A279" i="63"/>
  <c r="AR278" i="63"/>
  <c r="A278" i="63"/>
  <c r="AR277" i="63"/>
  <c r="A277" i="63"/>
  <c r="AR276" i="63"/>
  <c r="A276" i="63"/>
  <c r="AR275" i="63"/>
  <c r="A275" i="63"/>
  <c r="AR274" i="63"/>
  <c r="A274" i="63"/>
  <c r="AR273" i="63"/>
  <c r="A273" i="63"/>
  <c r="AR272" i="63"/>
  <c r="A272" i="63"/>
  <c r="AR271" i="63"/>
  <c r="A271" i="63"/>
  <c r="AR270" i="63"/>
  <c r="A270" i="63"/>
  <c r="AR269" i="63"/>
  <c r="A269" i="63"/>
  <c r="AR268" i="63"/>
  <c r="A268" i="63"/>
  <c r="AR267" i="63"/>
  <c r="A267" i="63"/>
  <c r="AR266" i="63"/>
  <c r="A266" i="63"/>
  <c r="AR265" i="63"/>
  <c r="A265" i="63"/>
  <c r="AR264" i="63"/>
  <c r="A264" i="63"/>
  <c r="AR263" i="63"/>
  <c r="A263" i="63"/>
  <c r="AR262" i="63"/>
  <c r="A262" i="63"/>
  <c r="AR261" i="63"/>
  <c r="A261" i="63"/>
  <c r="AR260" i="63"/>
  <c r="A260" i="63"/>
  <c r="AR259" i="63"/>
  <c r="A259" i="63"/>
  <c r="AR258" i="63"/>
  <c r="A258" i="63"/>
  <c r="AR257" i="63"/>
  <c r="A257" i="63"/>
  <c r="AR256" i="63"/>
  <c r="A256" i="63"/>
  <c r="AR255" i="63"/>
  <c r="A255" i="63"/>
  <c r="AR254" i="63"/>
  <c r="A254" i="63"/>
  <c r="AR253" i="63"/>
  <c r="A253" i="63"/>
  <c r="AR252" i="63"/>
  <c r="A252" i="63"/>
  <c r="AR251" i="63"/>
  <c r="A251" i="63"/>
  <c r="AR250" i="63"/>
  <c r="A250" i="63"/>
  <c r="AR249" i="63"/>
  <c r="A249" i="63"/>
  <c r="AR248" i="63"/>
  <c r="A248" i="63"/>
  <c r="AR247" i="63"/>
  <c r="A247" i="63"/>
  <c r="AR246" i="63"/>
  <c r="A246" i="63"/>
  <c r="AR245" i="63"/>
  <c r="A245" i="63"/>
  <c r="AR244" i="63"/>
  <c r="A244" i="63"/>
  <c r="AR243" i="63"/>
  <c r="A243" i="63"/>
  <c r="AR242" i="63"/>
  <c r="A242" i="63"/>
  <c r="AR241" i="63"/>
  <c r="A241" i="63"/>
  <c r="AR240" i="63"/>
  <c r="A240" i="63"/>
  <c r="AR239" i="63"/>
  <c r="A239" i="63"/>
  <c r="AR238" i="63"/>
  <c r="A238" i="63"/>
  <c r="AR237" i="63"/>
  <c r="A237" i="63"/>
  <c r="AR236" i="63"/>
  <c r="A236" i="63"/>
  <c r="AR235" i="63"/>
  <c r="A235" i="63"/>
  <c r="AR234" i="63"/>
  <c r="A234" i="63"/>
  <c r="AR233" i="63"/>
  <c r="A233" i="63"/>
  <c r="AR232" i="63"/>
  <c r="A232" i="63"/>
  <c r="AR231" i="63"/>
  <c r="A231" i="63"/>
  <c r="AR230" i="63"/>
  <c r="A230" i="63"/>
  <c r="AR229" i="63"/>
  <c r="A229" i="63"/>
  <c r="AR228" i="63"/>
  <c r="A228" i="63"/>
  <c r="AR227" i="63"/>
  <c r="A227" i="63"/>
  <c r="AR226" i="63"/>
  <c r="A226" i="63"/>
  <c r="AR225" i="63"/>
  <c r="A225" i="63"/>
  <c r="AR224" i="63"/>
  <c r="A224" i="63"/>
  <c r="AR223" i="63"/>
  <c r="A223" i="63"/>
  <c r="AR222" i="63"/>
  <c r="A222" i="63"/>
  <c r="AR221" i="63"/>
  <c r="A221" i="63"/>
  <c r="AR220" i="63"/>
  <c r="A220" i="63"/>
  <c r="AR219" i="63"/>
  <c r="A219" i="63"/>
  <c r="AR218" i="63"/>
  <c r="A218" i="63"/>
  <c r="AR217" i="63"/>
  <c r="A217" i="63"/>
  <c r="AR216" i="63"/>
  <c r="A216" i="63"/>
  <c r="AR215" i="63"/>
  <c r="A215" i="63"/>
  <c r="AR214" i="63"/>
  <c r="A214" i="63"/>
  <c r="AR213" i="63"/>
  <c r="A213" i="63"/>
  <c r="AR212" i="63"/>
  <c r="A212" i="63"/>
  <c r="AR211" i="63"/>
  <c r="A211" i="63"/>
  <c r="AR210" i="63"/>
  <c r="A210" i="63"/>
  <c r="AR209" i="63"/>
  <c r="A209" i="63"/>
  <c r="AR208" i="63"/>
  <c r="A208" i="63"/>
  <c r="AR207" i="63"/>
  <c r="A207" i="63"/>
  <c r="AR206" i="63"/>
  <c r="A206" i="63"/>
  <c r="AR205" i="63"/>
  <c r="A205" i="63"/>
  <c r="AR204" i="63"/>
  <c r="A204" i="63"/>
  <c r="AR203" i="63"/>
  <c r="A203" i="63"/>
  <c r="AR202" i="63"/>
  <c r="A202" i="63"/>
  <c r="AR201" i="63"/>
  <c r="A201" i="63"/>
  <c r="AR200" i="63"/>
  <c r="A200" i="63"/>
  <c r="AR199" i="63"/>
  <c r="A199" i="63"/>
  <c r="AR198" i="63"/>
  <c r="A198" i="63"/>
  <c r="AR197" i="63"/>
  <c r="A197" i="63"/>
  <c r="AR196" i="63"/>
  <c r="A196" i="63"/>
  <c r="AR195" i="63"/>
  <c r="A195" i="63"/>
  <c r="AR194" i="63"/>
  <c r="A194" i="63"/>
  <c r="AR193" i="63"/>
  <c r="A193" i="63"/>
  <c r="AR192" i="63"/>
  <c r="A192" i="63"/>
  <c r="AR191" i="63"/>
  <c r="A191" i="63"/>
  <c r="AR190" i="63"/>
  <c r="A190" i="63"/>
  <c r="AR189" i="63"/>
  <c r="A189" i="63"/>
  <c r="AR188" i="63"/>
  <c r="A188" i="63"/>
  <c r="AR187" i="63"/>
  <c r="A187" i="63"/>
  <c r="AR186" i="63"/>
  <c r="A186" i="63"/>
  <c r="AR185" i="63"/>
  <c r="A185" i="63"/>
  <c r="AR184" i="63"/>
  <c r="A184" i="63"/>
  <c r="AR183" i="63"/>
  <c r="A183" i="63"/>
  <c r="AR182" i="63"/>
  <c r="A182" i="63"/>
  <c r="AR181" i="63"/>
  <c r="A181" i="63"/>
  <c r="AR180" i="63"/>
  <c r="A180" i="63"/>
  <c r="AR179" i="63"/>
  <c r="A179" i="63"/>
  <c r="AR178" i="63"/>
  <c r="A178" i="63"/>
  <c r="AR177" i="63"/>
  <c r="A177" i="63"/>
  <c r="AR176" i="63"/>
  <c r="A176" i="63"/>
  <c r="AR175" i="63"/>
  <c r="A175" i="63"/>
  <c r="AR174" i="63"/>
  <c r="A174" i="63"/>
  <c r="AR173" i="63"/>
  <c r="A173" i="63"/>
  <c r="AR172" i="63"/>
  <c r="A172" i="63"/>
  <c r="AR171" i="63"/>
  <c r="A171" i="63"/>
  <c r="AR170" i="63"/>
  <c r="A170" i="63"/>
  <c r="AR169" i="63"/>
  <c r="A169" i="63"/>
  <c r="AR168" i="63"/>
  <c r="A168" i="63"/>
  <c r="AR167" i="63"/>
  <c r="A167" i="63"/>
  <c r="AR166" i="63"/>
  <c r="A166" i="63"/>
  <c r="AR165" i="63"/>
  <c r="A165" i="63"/>
  <c r="AR164" i="63"/>
  <c r="A164" i="63"/>
  <c r="AR163" i="63"/>
  <c r="A163" i="63"/>
  <c r="AR162" i="63"/>
  <c r="A162" i="63"/>
  <c r="AR161" i="63"/>
  <c r="A161" i="63"/>
  <c r="AR160" i="63"/>
  <c r="A160" i="63"/>
  <c r="AR159" i="63"/>
  <c r="A159" i="63"/>
  <c r="AR158" i="63"/>
  <c r="A158" i="63"/>
  <c r="AR157" i="63"/>
  <c r="A157" i="63"/>
  <c r="AR156" i="63"/>
  <c r="A156" i="63"/>
  <c r="AR155" i="63"/>
  <c r="A155" i="63"/>
  <c r="AR154" i="63"/>
  <c r="A154" i="63"/>
  <c r="AR153" i="63"/>
  <c r="A153" i="63"/>
  <c r="AR152" i="63"/>
  <c r="A152" i="63"/>
  <c r="AR151" i="63"/>
  <c r="A151" i="63"/>
  <c r="AR150" i="63"/>
  <c r="A150" i="63"/>
  <c r="AR149" i="63"/>
  <c r="A149" i="63"/>
  <c r="AR148" i="63"/>
  <c r="A148" i="63"/>
  <c r="AR147" i="63"/>
  <c r="A147" i="63"/>
  <c r="AR146" i="63"/>
  <c r="A146" i="63"/>
  <c r="AR145" i="63"/>
  <c r="A145" i="63"/>
  <c r="AR144" i="63"/>
  <c r="A144" i="63"/>
  <c r="AR143" i="63"/>
  <c r="A143" i="63"/>
  <c r="AR142" i="63"/>
  <c r="A142" i="63"/>
  <c r="AR141" i="63"/>
  <c r="A141" i="63"/>
  <c r="AR140" i="63"/>
  <c r="A140" i="63"/>
  <c r="AR139" i="63"/>
  <c r="A139" i="63"/>
  <c r="AR138" i="63"/>
  <c r="A138" i="63"/>
  <c r="AR137" i="63"/>
  <c r="A137" i="63"/>
  <c r="AR136" i="63"/>
  <c r="A136" i="63"/>
  <c r="AR135" i="63"/>
  <c r="A135" i="63"/>
  <c r="AR134" i="63"/>
  <c r="A134" i="63"/>
  <c r="AR133" i="63"/>
  <c r="A133" i="63"/>
  <c r="AR132" i="63"/>
  <c r="A132" i="63"/>
  <c r="AR131" i="63"/>
  <c r="A131" i="63"/>
  <c r="AR130" i="63"/>
  <c r="A130" i="63"/>
  <c r="AR129" i="63"/>
  <c r="A129" i="63"/>
  <c r="AR128" i="63"/>
  <c r="A128" i="63"/>
  <c r="AR127" i="63"/>
  <c r="A127" i="63"/>
  <c r="AR126" i="63"/>
  <c r="A126" i="63"/>
  <c r="AR125" i="63"/>
  <c r="A125" i="63"/>
  <c r="AR124" i="63"/>
  <c r="A124" i="63"/>
  <c r="AR123" i="63"/>
  <c r="A123" i="63"/>
  <c r="AR122" i="63"/>
  <c r="A122" i="63"/>
  <c r="AR121" i="63"/>
  <c r="A121" i="63"/>
  <c r="AR120" i="63"/>
  <c r="A120" i="63"/>
  <c r="AR119" i="63"/>
  <c r="A119" i="63"/>
  <c r="AR118" i="63"/>
  <c r="A118" i="63"/>
  <c r="AR117" i="63"/>
  <c r="A117" i="63"/>
  <c r="AR116" i="63"/>
  <c r="A116" i="63"/>
  <c r="AR115" i="63"/>
  <c r="A115" i="63"/>
  <c r="AR114" i="63"/>
  <c r="A114" i="63"/>
  <c r="AR113" i="63"/>
  <c r="A113" i="63"/>
  <c r="AR112" i="63"/>
  <c r="A112" i="63"/>
  <c r="AR111" i="63"/>
  <c r="A111" i="63"/>
  <c r="AR110" i="63"/>
  <c r="A110" i="63"/>
  <c r="AR109" i="63"/>
  <c r="A109" i="63"/>
  <c r="AR108" i="63"/>
  <c r="A108" i="63"/>
  <c r="AR107" i="63"/>
  <c r="A107" i="63"/>
  <c r="AR106" i="63"/>
  <c r="A106" i="63"/>
  <c r="AR105" i="63"/>
  <c r="A105" i="63"/>
  <c r="AR104" i="63"/>
  <c r="A104" i="63"/>
  <c r="AR103" i="63"/>
  <c r="A103" i="63"/>
  <c r="AR102" i="63"/>
  <c r="A102" i="63"/>
  <c r="AR101" i="63"/>
  <c r="A101" i="63"/>
  <c r="AR100" i="63"/>
  <c r="A100" i="63"/>
  <c r="AR99" i="63"/>
  <c r="A99" i="63"/>
  <c r="AR98" i="63"/>
  <c r="A98" i="63"/>
  <c r="AR97" i="63"/>
  <c r="A97" i="63"/>
  <c r="AR96" i="63"/>
  <c r="A96" i="63"/>
  <c r="AR95" i="63"/>
  <c r="A95" i="63"/>
  <c r="AR94" i="63"/>
  <c r="A94" i="63"/>
  <c r="AR93" i="63"/>
  <c r="A93" i="63"/>
  <c r="AR92" i="63"/>
  <c r="A92" i="63"/>
  <c r="AR91" i="63"/>
  <c r="A91" i="63"/>
  <c r="AR90" i="63"/>
  <c r="A90" i="63"/>
  <c r="AR89" i="63"/>
  <c r="A89" i="63"/>
  <c r="AR88" i="63"/>
  <c r="A88" i="63"/>
  <c r="AR87" i="63"/>
  <c r="A87" i="63"/>
  <c r="AR86" i="63"/>
  <c r="A86" i="63"/>
  <c r="AR85" i="63"/>
  <c r="A85" i="63"/>
  <c r="AR84" i="63"/>
  <c r="A84" i="63"/>
  <c r="AR83" i="63"/>
  <c r="A83" i="63"/>
  <c r="AR82" i="63"/>
  <c r="A82" i="63"/>
  <c r="AR81" i="63"/>
  <c r="A81" i="63"/>
  <c r="AR80" i="63"/>
  <c r="A80" i="63"/>
  <c r="AR79" i="63"/>
  <c r="A79" i="63"/>
  <c r="AR78" i="63"/>
  <c r="A78" i="63"/>
  <c r="AR77" i="63"/>
  <c r="A77" i="63"/>
  <c r="AR76" i="63"/>
  <c r="A76" i="63"/>
  <c r="AR75" i="63"/>
  <c r="A75" i="63"/>
  <c r="AR74" i="63"/>
  <c r="A74" i="63"/>
  <c r="AR73" i="63"/>
  <c r="A73" i="63"/>
  <c r="AR72" i="63"/>
  <c r="A72" i="63"/>
  <c r="AR71" i="63"/>
  <c r="A71" i="63"/>
  <c r="AR70" i="63"/>
  <c r="A70" i="63"/>
  <c r="AR69" i="63"/>
  <c r="A69" i="63"/>
  <c r="AR68" i="63"/>
  <c r="A68" i="63"/>
  <c r="AR67" i="63"/>
  <c r="A67" i="63"/>
  <c r="AR66" i="63"/>
  <c r="A66" i="63"/>
  <c r="AR65" i="63"/>
  <c r="A65" i="63"/>
  <c r="AR64" i="63"/>
  <c r="A64" i="63"/>
  <c r="AR63" i="63"/>
  <c r="A63" i="63"/>
  <c r="AR62" i="63"/>
  <c r="A62" i="63"/>
  <c r="AR61" i="63"/>
  <c r="A61" i="63"/>
  <c r="AR60" i="63"/>
  <c r="A60" i="63"/>
  <c r="AR59" i="63"/>
  <c r="A59" i="63"/>
  <c r="AR58" i="63"/>
  <c r="A58" i="63"/>
  <c r="AR57" i="63"/>
  <c r="A57" i="63"/>
  <c r="AR56" i="63"/>
  <c r="A56" i="63"/>
  <c r="AR55" i="63"/>
  <c r="A55" i="63"/>
  <c r="AR54" i="63"/>
  <c r="A54" i="63"/>
  <c r="AR53" i="63"/>
  <c r="A53" i="63"/>
  <c r="AR52" i="63"/>
  <c r="A52" i="63"/>
  <c r="AR51" i="63"/>
  <c r="A51" i="63"/>
  <c r="AR50" i="63"/>
  <c r="A50" i="63"/>
  <c r="AR49" i="63"/>
  <c r="A49" i="63"/>
  <c r="AR48" i="63"/>
  <c r="A48" i="63"/>
  <c r="AR47" i="63"/>
  <c r="A47" i="63"/>
  <c r="AR46" i="63"/>
  <c r="A46" i="63"/>
  <c r="AR45" i="63"/>
  <c r="A45" i="63"/>
  <c r="AR44" i="63"/>
  <c r="A44" i="63"/>
  <c r="AR43" i="63"/>
  <c r="A43" i="63"/>
  <c r="AR42" i="63"/>
  <c r="A42" i="63"/>
  <c r="AR41" i="63"/>
  <c r="A41" i="63"/>
  <c r="AR40" i="63"/>
  <c r="A40" i="63"/>
  <c r="AR39" i="63"/>
  <c r="A39" i="63"/>
  <c r="AR38" i="63"/>
  <c r="A38" i="63"/>
  <c r="AR37" i="63"/>
  <c r="A37" i="63"/>
  <c r="AR36" i="63"/>
  <c r="A36" i="63"/>
  <c r="AR35" i="63"/>
  <c r="A35" i="63"/>
  <c r="AR34" i="63"/>
  <c r="A34" i="63"/>
  <c r="AR33" i="63"/>
  <c r="A33" i="63"/>
  <c r="AR32" i="63"/>
  <c r="A32" i="63"/>
  <c r="AR31" i="63"/>
  <c r="A31" i="63"/>
  <c r="AR30" i="63"/>
  <c r="A30" i="63"/>
  <c r="AR29" i="63"/>
  <c r="A29" i="63"/>
  <c r="AR28" i="63"/>
  <c r="A28" i="63"/>
  <c r="AR27" i="63"/>
  <c r="A27" i="63"/>
  <c r="AR26" i="63"/>
  <c r="A26" i="63"/>
  <c r="AR25" i="63"/>
  <c r="A25" i="63"/>
  <c r="AR24" i="63"/>
  <c r="A24" i="63"/>
  <c r="AR23" i="63"/>
  <c r="A23" i="63"/>
  <c r="AR22" i="63"/>
  <c r="A22" i="63"/>
  <c r="AR21" i="63"/>
  <c r="A21" i="63"/>
  <c r="AR20" i="63"/>
  <c r="A20" i="63"/>
  <c r="AR19" i="63"/>
  <c r="A19" i="63"/>
  <c r="AR18" i="63"/>
  <c r="A18" i="63"/>
  <c r="AR17" i="63"/>
  <c r="A17" i="63"/>
  <c r="AR16" i="63"/>
  <c r="A16" i="63"/>
  <c r="AR15" i="63"/>
  <c r="A15" i="63"/>
  <c r="AR14" i="63"/>
  <c r="A14" i="63"/>
  <c r="AR13" i="63"/>
  <c r="A13" i="63"/>
  <c r="AR12" i="63"/>
  <c r="A12" i="63"/>
  <c r="AR11" i="63"/>
  <c r="A11" i="63"/>
  <c r="AR10" i="63"/>
  <c r="A10" i="63"/>
  <c r="AR9" i="63"/>
  <c r="A9" i="63"/>
  <c r="AR8" i="63"/>
  <c r="A8" i="63"/>
  <c r="AR7" i="63"/>
  <c r="A7" i="63"/>
  <c r="AR6" i="63"/>
  <c r="A6" i="63"/>
  <c r="AR5" i="63"/>
  <c r="A5" i="63"/>
  <c r="AR4" i="63"/>
  <c r="A4" i="63"/>
  <c r="AR3" i="63"/>
  <c r="A3" i="63"/>
  <c r="AR2" i="63"/>
  <c r="A2" i="63"/>
  <c r="A1244" i="35"/>
  <c r="AY1244" i="35"/>
  <c r="A1245" i="35"/>
  <c r="AY1245" i="35"/>
  <c r="A1246" i="35"/>
  <c r="AY1246" i="35"/>
  <c r="A1247" i="35"/>
  <c r="AY1247" i="35"/>
  <c r="A1248" i="35"/>
  <c r="AY1248" i="35"/>
  <c r="A1249" i="35"/>
  <c r="AY1249" i="35"/>
  <c r="F18" i="58"/>
  <c r="F17" i="58"/>
  <c r="E1" i="62"/>
  <c r="H1" i="62"/>
  <c r="O5" i="62"/>
  <c r="H11" i="62"/>
  <c r="O8" i="62"/>
  <c r="O6" i="62"/>
  <c r="B1" i="62"/>
  <c r="H45" i="27" l="1"/>
  <c r="F19" i="58"/>
  <c r="O9" i="62"/>
  <c r="O1" i="62" s="1"/>
  <c r="E14" i="19"/>
  <c r="F14" i="19" s="1"/>
  <c r="E8" i="19"/>
  <c r="E5" i="19"/>
  <c r="E7" i="19"/>
  <c r="E6" i="19"/>
  <c r="E10" i="19" l="1"/>
  <c r="M16" i="34" l="1"/>
  <c r="M14" i="34"/>
  <c r="M13" i="34"/>
  <c r="M12" i="34"/>
  <c r="L12" i="34"/>
  <c r="M11" i="34"/>
  <c r="L11" i="34"/>
  <c r="M41" i="34"/>
  <c r="N40" i="34"/>
  <c r="N39" i="34"/>
  <c r="N38" i="34"/>
  <c r="N37" i="34"/>
  <c r="N36" i="34"/>
  <c r="N35" i="34"/>
  <c r="L31" i="34"/>
  <c r="N26" i="34"/>
  <c r="N25" i="34"/>
  <c r="N24" i="34"/>
  <c r="L23" i="34"/>
  <c r="L22" i="34" s="1"/>
  <c r="L7" i="34"/>
  <c r="L21" i="34" s="1"/>
  <c r="I11" i="34"/>
  <c r="N34" i="34" l="1"/>
  <c r="M34" i="34" s="1"/>
  <c r="N13" i="34"/>
  <c r="N14" i="34"/>
  <c r="N12" i="34"/>
  <c r="N11" i="34"/>
  <c r="N33" i="34"/>
  <c r="N23" i="34"/>
  <c r="AY1233" i="35" l="1"/>
  <c r="A1233" i="35"/>
  <c r="D35" i="34" l="1"/>
  <c r="D36" i="34"/>
  <c r="D37" i="34"/>
  <c r="D25" i="34"/>
  <c r="F13" i="28"/>
  <c r="F85" i="28"/>
  <c r="D26" i="34" l="1"/>
  <c r="D39" i="34"/>
  <c r="D40" i="34"/>
  <c r="Z25" i="34"/>
  <c r="V25" i="34"/>
  <c r="R25" i="34"/>
  <c r="J25" i="34"/>
  <c r="F25" i="34"/>
  <c r="F39" i="34" l="1"/>
  <c r="Z39" i="34"/>
  <c r="V39" i="34"/>
  <c r="R39" i="34"/>
  <c r="J39" i="34"/>
  <c r="Z40" i="34"/>
  <c r="V40" i="34"/>
  <c r="R40" i="34"/>
  <c r="J40" i="34"/>
  <c r="X31" i="34"/>
  <c r="Y16" i="34"/>
  <c r="Y12" i="34"/>
  <c r="Y13" i="34"/>
  <c r="Y11" i="34"/>
  <c r="X7" i="34"/>
  <c r="X21" i="34" s="1"/>
  <c r="Y41" i="34"/>
  <c r="Z38" i="34"/>
  <c r="Z37" i="34"/>
  <c r="Z36" i="34"/>
  <c r="Z35" i="34"/>
  <c r="Z26" i="34"/>
  <c r="Z24" i="34"/>
  <c r="X22" i="34"/>
  <c r="Z11" i="34" l="1"/>
  <c r="Z13" i="34"/>
  <c r="Z16" i="34"/>
  <c r="Z12" i="34"/>
  <c r="Z14" i="34"/>
  <c r="Z33" i="34"/>
  <c r="Z23" i="34"/>
  <c r="T31" i="34" l="1"/>
  <c r="U16" i="34"/>
  <c r="U14" i="34"/>
  <c r="U13" i="34"/>
  <c r="U12" i="34"/>
  <c r="U11" i="34"/>
  <c r="U41" i="34"/>
  <c r="V38" i="34"/>
  <c r="V37" i="34"/>
  <c r="V36" i="34"/>
  <c r="V26" i="34"/>
  <c r="V24" i="34"/>
  <c r="T23" i="34"/>
  <c r="T22" i="34" s="1"/>
  <c r="T7" i="34"/>
  <c r="P31" i="34"/>
  <c r="Q16" i="34"/>
  <c r="Q14" i="34"/>
  <c r="Q13" i="34"/>
  <c r="Q12" i="34"/>
  <c r="Q11" i="34"/>
  <c r="Q41" i="34"/>
  <c r="R38" i="34"/>
  <c r="R37" i="34"/>
  <c r="R36" i="34"/>
  <c r="R26" i="34"/>
  <c r="R24" i="34"/>
  <c r="P23" i="34"/>
  <c r="R23" i="34" s="1"/>
  <c r="P7" i="34"/>
  <c r="J26" i="34"/>
  <c r="E26" i="34"/>
  <c r="J24" i="34"/>
  <c r="D24" i="34"/>
  <c r="F24" i="34" s="1"/>
  <c r="H23" i="34"/>
  <c r="D23" i="34"/>
  <c r="D38" i="34"/>
  <c r="D34" i="34" s="1"/>
  <c r="J37" i="34"/>
  <c r="F37" i="34"/>
  <c r="H22" i="34" l="1"/>
  <c r="J23" i="34"/>
  <c r="D22" i="34"/>
  <c r="T21" i="34"/>
  <c r="P21" i="34"/>
  <c r="V13" i="34"/>
  <c r="V14" i="34"/>
  <c r="V16" i="34"/>
  <c r="V23" i="34"/>
  <c r="P22" i="34"/>
  <c r="F23" i="34"/>
  <c r="J36" i="34"/>
  <c r="J38" i="34"/>
  <c r="F36" i="34"/>
  <c r="F38" i="34"/>
  <c r="H31" i="34" l="1"/>
  <c r="I16" i="34"/>
  <c r="I14" i="34"/>
  <c r="I12" i="34"/>
  <c r="I13" i="34"/>
  <c r="I41" i="34"/>
  <c r="H7" i="34"/>
  <c r="E40" i="34"/>
  <c r="D31" i="34"/>
  <c r="D7" i="34"/>
  <c r="N16" i="34" l="1"/>
  <c r="R13" i="34"/>
  <c r="H21" i="34"/>
  <c r="R14" i="34"/>
  <c r="R16" i="34"/>
  <c r="J13" i="34"/>
  <c r="J16" i="34"/>
  <c r="J14" i="34"/>
  <c r="F35" i="34"/>
  <c r="D21" i="34"/>
  <c r="F14" i="34"/>
  <c r="Z34" i="34" l="1"/>
  <c r="F40" i="34"/>
  <c r="F34" i="34" s="1"/>
  <c r="E41" i="34"/>
  <c r="E34" i="34" l="1"/>
  <c r="E33" i="34" l="1"/>
  <c r="F33" i="34" s="1"/>
  <c r="F15" i="28"/>
  <c r="F84" i="28"/>
  <c r="F86" i="28"/>
  <c r="E9" i="19"/>
  <c r="H33" i="34" l="1"/>
  <c r="P33" i="34"/>
  <c r="T33" i="34"/>
  <c r="K86" i="28"/>
  <c r="I86" i="28"/>
  <c r="I85" i="28"/>
  <c r="I84" i="28"/>
  <c r="I64" i="28"/>
  <c r="I65" i="28"/>
  <c r="I66" i="28"/>
  <c r="I67" i="28"/>
  <c r="I68" i="28"/>
  <c r="I69" i="28"/>
  <c r="I70" i="28"/>
  <c r="I71" i="28"/>
  <c r="I72" i="28"/>
  <c r="I73" i="28"/>
  <c r="I74" i="28"/>
  <c r="I75" i="28"/>
  <c r="E9" i="34"/>
  <c r="F9" i="34" s="1"/>
  <c r="E20" i="34"/>
  <c r="F20" i="34" s="1"/>
  <c r="U8" i="34"/>
  <c r="V8" i="34" s="1"/>
  <c r="Y9" i="34"/>
  <c r="Z9" i="34" s="1"/>
  <c r="Y8" i="34"/>
  <c r="Z8" i="34" s="1"/>
  <c r="Y15" i="34"/>
  <c r="Y17" i="34"/>
  <c r="Z17" i="34" s="1"/>
  <c r="Y32" i="34"/>
  <c r="Y20" i="34"/>
  <c r="Z20" i="34" s="1"/>
  <c r="Y19" i="34"/>
  <c r="Z19" i="34" s="1"/>
  <c r="I13" i="28"/>
  <c r="I12" i="28"/>
  <c r="I14" i="28"/>
  <c r="I7" i="28"/>
  <c r="I8" i="28"/>
  <c r="I9" i="28"/>
  <c r="I15" i="28"/>
  <c r="I16" i="28"/>
  <c r="I17" i="28"/>
  <c r="I18" i="28"/>
  <c r="I19" i="28"/>
  <c r="I27" i="28"/>
  <c r="I31" i="28"/>
  <c r="I32" i="28"/>
  <c r="F33" i="28"/>
  <c r="I33" i="28"/>
  <c r="I34" i="28"/>
  <c r="I35" i="28"/>
  <c r="I36" i="28"/>
  <c r="I37" i="28"/>
  <c r="I42" i="28"/>
  <c r="I43" i="28"/>
  <c r="I45" i="28"/>
  <c r="I46" i="28"/>
  <c r="I47" i="28"/>
  <c r="I48" i="28"/>
  <c r="I49" i="28"/>
  <c r="I50" i="28"/>
  <c r="I51" i="28"/>
  <c r="I52" i="28"/>
  <c r="I53" i="28"/>
  <c r="I54" i="28"/>
  <c r="F55" i="28"/>
  <c r="I55" i="28" s="1"/>
  <c r="F56" i="28"/>
  <c r="I56" i="28" s="1"/>
  <c r="I57" i="28"/>
  <c r="I58" i="28"/>
  <c r="I59" i="28"/>
  <c r="I60" i="28"/>
  <c r="I61" i="28"/>
  <c r="I62" i="28"/>
  <c r="I77" i="28"/>
  <c r="I78" i="28"/>
  <c r="I90" i="28"/>
  <c r="I91" i="28"/>
  <c r="I92" i="28"/>
  <c r="F93" i="28"/>
  <c r="I93" i="28" s="1"/>
  <c r="F94" i="28"/>
  <c r="I94" i="28" s="1"/>
  <c r="I95" i="28"/>
  <c r="I96" i="28"/>
  <c r="I82" i="28"/>
  <c r="I83" i="28"/>
  <c r="Q8" i="34"/>
  <c r="R8" i="34" s="1"/>
  <c r="H105" i="28"/>
  <c r="F17" i="19"/>
  <c r="F15" i="19"/>
  <c r="E18" i="19"/>
  <c r="F11" i="28"/>
  <c r="E24" i="19"/>
  <c r="I5" i="27" l="1"/>
  <c r="I32" i="34"/>
  <c r="J32" i="34" s="1"/>
  <c r="I33" i="34"/>
  <c r="I31" i="34" s="1"/>
  <c r="M9" i="34"/>
  <c r="N9" i="34" s="1"/>
  <c r="M15" i="34"/>
  <c r="N15" i="34" s="1"/>
  <c r="N10" i="34" s="1"/>
  <c r="Y18" i="34"/>
  <c r="Z18" i="34" s="1"/>
  <c r="Y21" i="34"/>
  <c r="Z21" i="34" s="1"/>
  <c r="Q32" i="34"/>
  <c r="R32" i="34" s="1"/>
  <c r="E32" i="34"/>
  <c r="U32" i="34"/>
  <c r="V32" i="34" s="1"/>
  <c r="I8" i="34"/>
  <c r="J8" i="34" s="1"/>
  <c r="M8" i="34"/>
  <c r="Z32" i="34"/>
  <c r="Z31" i="34" s="1"/>
  <c r="Y31" i="34"/>
  <c r="M17" i="34"/>
  <c r="N17" i="34" s="1"/>
  <c r="F18" i="19"/>
  <c r="I15" i="34"/>
  <c r="J15" i="34" s="1"/>
  <c r="Q20" i="34"/>
  <c r="R20" i="34" s="1"/>
  <c r="Z15" i="34"/>
  <c r="Z10" i="34" s="1"/>
  <c r="Z7" i="34" s="1"/>
  <c r="Z6" i="34" s="1"/>
  <c r="Y10" i="34"/>
  <c r="Y7" i="34" s="1"/>
  <c r="U33" i="34"/>
  <c r="V33" i="34" s="1"/>
  <c r="Q9" i="34"/>
  <c r="R9" i="34" s="1"/>
  <c r="Q33" i="34"/>
  <c r="U9" i="34"/>
  <c r="V9" i="34" s="1"/>
  <c r="E11" i="34"/>
  <c r="E26" i="19"/>
  <c r="I81" i="28"/>
  <c r="I63" i="28"/>
  <c r="I19" i="34" s="1"/>
  <c r="J19" i="34" s="1"/>
  <c r="I44" i="28"/>
  <c r="I11" i="28"/>
  <c r="I4" i="27" l="1"/>
  <c r="I40" i="27" s="1"/>
  <c r="I41" i="27" s="1"/>
  <c r="I10" i="34"/>
  <c r="M20" i="34"/>
  <c r="N20" i="34" s="1"/>
  <c r="M32" i="34"/>
  <c r="N32" i="34" s="1"/>
  <c r="N31" i="34" s="1"/>
  <c r="N42" i="34" s="1"/>
  <c r="M19" i="34"/>
  <c r="N19" i="34" s="1"/>
  <c r="M18" i="34"/>
  <c r="N18" i="34" s="1"/>
  <c r="V31" i="34"/>
  <c r="V42" i="34" s="1"/>
  <c r="Z28" i="34"/>
  <c r="Z29" i="34" s="1"/>
  <c r="Q31" i="34"/>
  <c r="E19" i="34"/>
  <c r="F19" i="34" s="1"/>
  <c r="F32" i="34"/>
  <c r="F31" i="34" s="1"/>
  <c r="F42" i="34" s="1"/>
  <c r="E31" i="34"/>
  <c r="Q18" i="34"/>
  <c r="R18" i="34" s="1"/>
  <c r="U19" i="34"/>
  <c r="V19" i="34" s="1"/>
  <c r="Z42" i="34"/>
  <c r="Q21" i="34"/>
  <c r="R21" i="34" s="1"/>
  <c r="F40" i="28"/>
  <c r="I40" i="28" s="1"/>
  <c r="F28" i="28"/>
  <c r="I28" i="28" s="1"/>
  <c r="F41" i="28"/>
  <c r="I41" i="28" s="1"/>
  <c r="F39" i="28"/>
  <c r="I39" i="28" s="1"/>
  <c r="F25" i="28"/>
  <c r="I25" i="28" s="1"/>
  <c r="F79" i="28"/>
  <c r="I79" i="28" s="1"/>
  <c r="F23" i="28"/>
  <c r="I23" i="28" s="1"/>
  <c r="U15" i="34"/>
  <c r="F38" i="28"/>
  <c r="I38" i="28" s="1"/>
  <c r="F88" i="28"/>
  <c r="I88" i="28" s="1"/>
  <c r="I87" i="28" s="1"/>
  <c r="F26" i="28"/>
  <c r="I26" i="28" s="1"/>
  <c r="E12" i="34"/>
  <c r="F12" i="34" s="1"/>
  <c r="F80" i="28"/>
  <c r="I80" i="28" s="1"/>
  <c r="F24" i="28"/>
  <c r="I24" i="28" s="1"/>
  <c r="Q19" i="34"/>
  <c r="R19" i="34" s="1"/>
  <c r="E18" i="34"/>
  <c r="F18" i="34" s="1"/>
  <c r="H35" i="34"/>
  <c r="T35" i="34"/>
  <c r="P35" i="34"/>
  <c r="F22" i="28"/>
  <c r="F21" i="28"/>
  <c r="I18" i="34"/>
  <c r="J18" i="34" s="1"/>
  <c r="U31" i="34"/>
  <c r="J33" i="34"/>
  <c r="J31" i="34" s="1"/>
  <c r="J42" i="34" s="1"/>
  <c r="J43" i="34" s="1"/>
  <c r="R33" i="34"/>
  <c r="R31" i="34" s="1"/>
  <c r="R42" i="34" s="1"/>
  <c r="F11" i="34"/>
  <c r="U18" i="34"/>
  <c r="V18" i="34" s="1"/>
  <c r="I9" i="34"/>
  <c r="I7" i="34" s="1"/>
  <c r="M31" i="34" l="1"/>
  <c r="E8" i="34"/>
  <c r="F8" i="34" s="1"/>
  <c r="E21" i="34"/>
  <c r="F21" i="34" s="1"/>
  <c r="I42" i="27"/>
  <c r="I43" i="27" s="1"/>
  <c r="N43" i="34"/>
  <c r="N41" i="34" s="1"/>
  <c r="N30" i="34" s="1"/>
  <c r="Q15" i="34"/>
  <c r="R15" i="34" s="1"/>
  <c r="E15" i="34"/>
  <c r="F15" i="34" s="1"/>
  <c r="E16" i="34"/>
  <c r="F16" i="34" s="1"/>
  <c r="E13" i="34"/>
  <c r="F13" i="34" s="1"/>
  <c r="I76" i="28"/>
  <c r="M21" i="34"/>
  <c r="N21" i="34" s="1"/>
  <c r="I21" i="34"/>
  <c r="J21" i="34" s="1"/>
  <c r="T12" i="34"/>
  <c r="V12" i="34" s="1"/>
  <c r="F43" i="34"/>
  <c r="F41" i="34" s="1"/>
  <c r="F30" i="34" s="1"/>
  <c r="U21" i="34"/>
  <c r="V21" i="34" s="1"/>
  <c r="H11" i="34"/>
  <c r="J11" i="34" s="1"/>
  <c r="I21" i="28"/>
  <c r="U10" i="34"/>
  <c r="U7" i="34" s="1"/>
  <c r="V15" i="34"/>
  <c r="P12" i="34"/>
  <c r="R12" i="34" s="1"/>
  <c r="H12" i="34"/>
  <c r="J12" i="34" s="1"/>
  <c r="I22" i="28"/>
  <c r="D17" i="34"/>
  <c r="T11" i="34"/>
  <c r="V11" i="34" s="1"/>
  <c r="P11" i="34"/>
  <c r="R11" i="34" s="1"/>
  <c r="I30" i="28"/>
  <c r="I17" i="34"/>
  <c r="J17" i="34" s="1"/>
  <c r="H34" i="34"/>
  <c r="J35" i="34"/>
  <c r="J34" i="34" s="1"/>
  <c r="R35" i="34"/>
  <c r="R34" i="34" s="1"/>
  <c r="P34" i="34"/>
  <c r="Z43" i="34"/>
  <c r="Z41" i="34"/>
  <c r="Z30" i="34" s="1"/>
  <c r="Z27" i="34" s="1"/>
  <c r="V35" i="34"/>
  <c r="V34" i="34" s="1"/>
  <c r="T34" i="34"/>
  <c r="R43" i="34"/>
  <c r="R41" i="34" s="1"/>
  <c r="V43" i="34"/>
  <c r="V41" i="34" s="1"/>
  <c r="J9" i="34"/>
  <c r="J41" i="34"/>
  <c r="J30" i="34" s="1"/>
  <c r="R30" i="34" l="1"/>
  <c r="R10" i="34"/>
  <c r="R7" i="34" s="1"/>
  <c r="I34" i="34"/>
  <c r="Q10" i="34"/>
  <c r="Q7" i="34" s="1"/>
  <c r="I44" i="27"/>
  <c r="I48" i="27"/>
  <c r="F10" i="34"/>
  <c r="F7" i="34" s="1"/>
  <c r="E17" i="34"/>
  <c r="F17" i="34" s="1"/>
  <c r="E10" i="34"/>
  <c r="E7" i="34" s="1"/>
  <c r="I20" i="34"/>
  <c r="J20" i="34" s="1"/>
  <c r="Z22" i="34"/>
  <c r="Z5" i="34" s="1"/>
  <c r="Z45" i="34"/>
  <c r="U34" i="34"/>
  <c r="I5" i="28"/>
  <c r="J10" i="34"/>
  <c r="J7" i="34" s="1"/>
  <c r="J6" i="34" s="1"/>
  <c r="J28" i="34" s="1"/>
  <c r="J29" i="34" s="1"/>
  <c r="V30" i="34"/>
  <c r="Q17" i="34"/>
  <c r="R17" i="34" s="1"/>
  <c r="U20" i="34"/>
  <c r="V20" i="34" s="1"/>
  <c r="V10" i="34"/>
  <c r="V7" i="34" s="1"/>
  <c r="U17" i="34"/>
  <c r="V17" i="34" s="1"/>
  <c r="Q34" i="34"/>
  <c r="I45" i="27" l="1"/>
  <c r="R6" i="34"/>
  <c r="R28" i="34" s="1"/>
  <c r="F6" i="34"/>
  <c r="F28" i="34" s="1"/>
  <c r="V6" i="34"/>
  <c r="V28" i="34" s="1"/>
  <c r="Z46" i="34"/>
  <c r="Y5" i="34"/>
  <c r="Z4" i="34"/>
  <c r="Y4" i="34" s="1"/>
  <c r="I4" i="28"/>
  <c r="J27" i="34"/>
  <c r="J45" i="34" s="1"/>
  <c r="F29" i="34" l="1"/>
  <c r="F27" i="34" s="1"/>
  <c r="F45" i="34" s="1"/>
  <c r="I97" i="28"/>
  <c r="V29" i="34"/>
  <c r="V27" i="34" s="1"/>
  <c r="R29" i="34"/>
  <c r="R27" i="34" s="1"/>
  <c r="J22" i="34"/>
  <c r="J5" i="34" s="1"/>
  <c r="V22" i="34" l="1"/>
  <c r="V5" i="34" s="1"/>
  <c r="V45" i="34"/>
  <c r="V46" i="34" s="1"/>
  <c r="R22" i="34"/>
  <c r="R5" i="34" s="1"/>
  <c r="R45" i="34"/>
  <c r="R46" i="34" s="1"/>
  <c r="I98" i="28"/>
  <c r="I5" i="34"/>
  <c r="J4" i="34"/>
  <c r="I4" i="34" s="1"/>
  <c r="F46" i="34"/>
  <c r="R4" i="34" l="1"/>
  <c r="Q4" i="34" s="1"/>
  <c r="Q5" i="34"/>
  <c r="I99" i="28"/>
  <c r="U5" i="34"/>
  <c r="V4" i="34"/>
  <c r="U4" i="34" s="1"/>
  <c r="I100" i="28" l="1"/>
  <c r="I101" i="28" l="1"/>
  <c r="I102" i="28" l="1"/>
  <c r="J46" i="34"/>
  <c r="F26" i="34"/>
  <c r="F22" i="34" s="1"/>
  <c r="F5" i="34" s="1"/>
  <c r="E5" i="34" l="1"/>
  <c r="F4" i="34"/>
  <c r="E4" i="34" s="1"/>
  <c r="M7" i="34" l="1"/>
  <c r="N8" i="34"/>
  <c r="N7" i="34" s="1"/>
  <c r="N6" i="34" s="1"/>
  <c r="N28" i="34" l="1"/>
  <c r="N29" i="34" s="1"/>
  <c r="N27" i="34" l="1"/>
  <c r="N22" i="34" l="1"/>
  <c r="N5" i="34" s="1"/>
  <c r="N4" i="34" s="1"/>
  <c r="M4" i="34" s="1"/>
  <c r="N45" i="34"/>
  <c r="N46" i="34" s="1"/>
  <c r="M5" i="3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Thanh, Nguyen Thi My (HR)</author>
  </authors>
  <commentList>
    <comment ref="AW72" authorId="0" shapeId="0" xr:uid="{9FB4C85D-5C20-4052-8B83-90EFCBD453ED}">
      <text>
        <r>
          <rPr>
            <b/>
            <sz val="9"/>
            <color indexed="81"/>
            <rFont val="Tahoma"/>
            <family val="2"/>
          </rPr>
          <t>Thanh, Nguyen Thi My (HR):</t>
        </r>
        <r>
          <rPr>
            <sz val="9"/>
            <color indexed="81"/>
            <rFont val="Tahoma"/>
            <family val="2"/>
          </rPr>
          <t xml:space="preserve">
Spend time to take care her mother</t>
        </r>
      </text>
    </comment>
    <comment ref="AW476" authorId="0" shapeId="0" xr:uid="{FE0845FA-E77C-474C-BB3D-788FC58DF06B}">
      <text>
        <r>
          <rPr>
            <b/>
            <sz val="9"/>
            <color indexed="81"/>
            <rFont val="Tahoma"/>
            <family val="2"/>
          </rPr>
          <t>Thanh, Nguyen Thi My (HR):</t>
        </r>
        <r>
          <rPr>
            <sz val="9"/>
            <color indexed="81"/>
            <rFont val="Tahoma"/>
            <family val="2"/>
          </rPr>
          <t xml:space="preserve">
My Tho closing office</t>
        </r>
      </text>
    </comment>
    <comment ref="AW629" authorId="0" shapeId="0" xr:uid="{7907B984-4417-4BEC-BCC6-46B3DE9016D5}">
      <text>
        <r>
          <rPr>
            <b/>
            <sz val="9"/>
            <color indexed="81"/>
            <rFont val="Tahoma"/>
            <family val="2"/>
          </rPr>
          <t>Thanh, Nguyen Thi My (HR):</t>
        </r>
        <r>
          <rPr>
            <sz val="9"/>
            <color indexed="81"/>
            <rFont val="Tahoma"/>
            <family val="2"/>
          </rPr>
          <t xml:space="preserve">
Degree fraud</t>
        </r>
      </text>
    </comment>
    <comment ref="AW654" authorId="0" shapeId="0" xr:uid="{9F6550DB-FE87-46D4-BDB6-C95DAC64290A}">
      <text>
        <r>
          <rPr>
            <b/>
            <sz val="9"/>
            <color indexed="81"/>
            <rFont val="Tahoma"/>
            <family val="2"/>
          </rPr>
          <t>Thanh, Nguyen Thi My (HR):</t>
        </r>
        <r>
          <rPr>
            <sz val="9"/>
            <color indexed="81"/>
            <rFont val="Tahoma"/>
            <family val="2"/>
          </rPr>
          <t xml:space="preserve">
Feel not in line with the management, not agree to stransfer to CAO division.</t>
        </r>
      </text>
    </comment>
    <comment ref="AW712" authorId="0" shapeId="0" xr:uid="{77ECB028-7B4F-4D6B-A9E6-05E108C4770D}">
      <text>
        <r>
          <rPr>
            <b/>
            <sz val="9"/>
            <color indexed="81"/>
            <rFont val="Tahoma"/>
            <family val="2"/>
          </rPr>
          <t>Thanh, Nguyen Thi My (HR):</t>
        </r>
        <r>
          <rPr>
            <sz val="9"/>
            <color indexed="81"/>
            <rFont val="Tahoma"/>
            <family val="2"/>
          </rPr>
          <t xml:space="preserve">
with GAD</t>
        </r>
      </text>
    </comment>
    <comment ref="AW847" authorId="0" shapeId="0" xr:uid="{19A2732D-83D4-4612-A090-A09AAB13254F}">
      <text>
        <r>
          <rPr>
            <b/>
            <sz val="9"/>
            <color indexed="81"/>
            <rFont val="Tahoma"/>
            <family val="2"/>
          </rPr>
          <t>Thanh, Nguyen Thi My (HR):</t>
        </r>
        <r>
          <rPr>
            <sz val="9"/>
            <color indexed="81"/>
            <rFont val="Tahoma"/>
            <family val="2"/>
          </rPr>
          <t xml:space="preserve">
with GAD</t>
        </r>
      </text>
    </comment>
    <comment ref="AW889" authorId="0" shapeId="0" xr:uid="{3F4926F2-27D4-46AD-AAED-1F18300E4E3A}">
      <text>
        <r>
          <rPr>
            <b/>
            <sz val="9"/>
            <color indexed="81"/>
            <rFont val="Tahoma"/>
            <family val="2"/>
          </rPr>
          <t>Thanh, Nguyen Thi My (HR):</t>
        </r>
        <r>
          <rPr>
            <sz val="9"/>
            <color indexed="81"/>
            <rFont val="Tahoma"/>
            <family val="2"/>
          </rPr>
          <t xml:space="preserve">
unannouce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Nguyen, Tran Nhat Thao (HR)</author>
    <author>Nhung, Le Ngoc Tuyet (HR)</author>
    <author>Vi, Nguyen Thi Thuy (HR)</author>
  </authors>
  <commentList>
    <comment ref="B1" authorId="0" shapeId="0" xr:uid="{7547564B-2769-485E-8DF4-57853BF5061E}">
      <text>
        <r>
          <rPr>
            <sz val="11"/>
            <color theme="1"/>
            <rFont val="Aptos Narrow"/>
            <family val="2"/>
            <scheme val="minor"/>
          </rPr>
          <t>Nguyen, Tran Nhat Thao (HR):
Sau  ngày 7/5/2024, employee code cần phải match với mã NV được tạo trên iHRP</t>
        </r>
      </text>
    </comment>
    <comment ref="Y203" authorId="1" shapeId="0" xr:uid="{94420BC9-29E0-4E1A-8E1C-78DC1D5EF01E}">
      <text>
        <r>
          <rPr>
            <sz val="9"/>
            <color indexed="81"/>
            <rFont val="Tahoma"/>
            <family val="2"/>
          </rPr>
          <t>245 055 665 -CMND</t>
        </r>
      </text>
    </comment>
    <comment ref="R282" authorId="2" shapeId="0" xr:uid="{E94F4FD7-B25C-47C2-B57A-B61CD7EB038C}">
      <text>
        <r>
          <rPr>
            <sz val="11"/>
            <color theme="1"/>
            <rFont val="Aptos Narrow"/>
            <family val="2"/>
            <scheme val="minor"/>
          </rPr>
          <t>Vi, Nguyen Thi Thuy (HR):
Thay đổi từ tháng 11/2023</t>
        </r>
      </text>
    </comment>
    <comment ref="S389" authorId="2" shapeId="0" xr:uid="{E90EC500-190B-46E6-9B04-E264A556B4F3}">
      <text>
        <r>
          <rPr>
            <sz val="11"/>
            <color theme="1"/>
            <rFont val="Aptos Narrow"/>
            <family val="2"/>
            <scheme val="minor"/>
          </rPr>
          <t>Vi, Nguyen Thi Thuy (HR):
Thay đổi từ tháng 11/2023</t>
        </r>
      </text>
    </comment>
    <comment ref="R407" authorId="2" shapeId="0" xr:uid="{168E8C49-5593-471B-A523-A795065FF6ED}">
      <text>
        <r>
          <rPr>
            <sz val="11"/>
            <color theme="1"/>
            <rFont val="Aptos Narrow"/>
            <family val="2"/>
            <scheme val="minor"/>
          </rPr>
          <t>Vi, Nguyen Thi Thuy (HR):
Thay đổi từ tháng 11/2023</t>
        </r>
      </text>
    </comment>
  </commentList>
</comments>
</file>

<file path=xl/sharedStrings.xml><?xml version="1.0" encoding="utf-8"?>
<sst xmlns="http://schemas.openxmlformats.org/spreadsheetml/2006/main" count="61306" uniqueCount="21942">
  <si>
    <t>No.</t>
  </si>
  <si>
    <t>Full Name</t>
  </si>
  <si>
    <t>Location</t>
  </si>
  <si>
    <t>Region</t>
  </si>
  <si>
    <t>Division</t>
  </si>
  <si>
    <t>Department</t>
  </si>
  <si>
    <t>Job Title</t>
  </si>
  <si>
    <t>Staff Group/BOD</t>
  </si>
  <si>
    <t>Gender</t>
  </si>
  <si>
    <t>Date Of Birth</t>
  </si>
  <si>
    <t>Employee Phone</t>
  </si>
  <si>
    <t>Employee's Company Email</t>
  </si>
  <si>
    <t>Sales Conference</t>
  </si>
  <si>
    <t>Nguyễn Thị Thanh Lan</t>
  </si>
  <si>
    <t>Head Office</t>
  </si>
  <si>
    <t>South</t>
  </si>
  <si>
    <t>N/A</t>
  </si>
  <si>
    <t>Flight</t>
  </si>
  <si>
    <t>CDO</t>
  </si>
  <si>
    <t>Distribution Admin</t>
  </si>
  <si>
    <t>Distribution Compensation Manager</t>
  </si>
  <si>
    <t>Back Office</t>
  </si>
  <si>
    <t>Female</t>
  </si>
  <si>
    <t>0869 893 898</t>
  </si>
  <si>
    <t>thanhlan.nguyen@hanwhalife.com.vn</t>
  </si>
  <si>
    <t>Nguyễn Thị Bạch Huệ</t>
  </si>
  <si>
    <t>CEO</t>
  </si>
  <si>
    <t>Agency Compliance</t>
  </si>
  <si>
    <t>Agency Compliance Part Leader</t>
  </si>
  <si>
    <t>0903 750 919</t>
  </si>
  <si>
    <t>bachhue.nguyen@hanwhalife.com.vn</t>
  </si>
  <si>
    <t>Nguyễn Thanh Hà</t>
  </si>
  <si>
    <t>Pacific</t>
  </si>
  <si>
    <t>North</t>
  </si>
  <si>
    <t>COP</t>
  </si>
  <si>
    <t>Customer Services</t>
  </si>
  <si>
    <t>Customer Services Manager</t>
  </si>
  <si>
    <t>0916 037 565</t>
  </si>
  <si>
    <t>thanhhacs.nguyen@hanwhalife.com.vn</t>
  </si>
  <si>
    <t>Nguyễn Thị Diễm Phúc</t>
  </si>
  <si>
    <t>CHGP</t>
  </si>
  <si>
    <t>Human Resources</t>
  </si>
  <si>
    <t>Compensation &amp; Reward Part Leader</t>
  </si>
  <si>
    <t>0935 010 934</t>
  </si>
  <si>
    <t>diemphuc.nguyen@hanwhalife.com.vn</t>
  </si>
  <si>
    <t>x</t>
  </si>
  <si>
    <t>Ông Thị Hoàng Linh</t>
  </si>
  <si>
    <t>General Administration</t>
  </si>
  <si>
    <t>Purchasing and Property Senior Manager</t>
  </si>
  <si>
    <t>0908 337 925</t>
  </si>
  <si>
    <t>hoanglinh.ong@hanwhalife.com.vn</t>
  </si>
  <si>
    <t>Vũ Phi Hoài</t>
  </si>
  <si>
    <t>External Relations Vice Director</t>
  </si>
  <si>
    <t>Male</t>
  </si>
  <si>
    <t>0772 362 222</t>
  </si>
  <si>
    <t>phihoai.vu@hanwhalife.com.vn</t>
  </si>
  <si>
    <t>Đoàn Thị Hồng Thơm</t>
  </si>
  <si>
    <t>Dak Lak</t>
  </si>
  <si>
    <t>Central</t>
  </si>
  <si>
    <t>Bus</t>
  </si>
  <si>
    <t>Customer Services Senior Officer</t>
  </si>
  <si>
    <t>0973 304 079</t>
  </si>
  <si>
    <t>hongthom.doan@hanwhalife.com.vn</t>
  </si>
  <si>
    <t>Hsiang Kau</t>
  </si>
  <si>
    <t>CRO</t>
  </si>
  <si>
    <t>Chief Risk Officer cum. Appointed Actuary</t>
  </si>
  <si>
    <t>0903 835 528</t>
  </si>
  <si>
    <t>sean.kau@hanwhalife.com.vn</t>
  </si>
  <si>
    <t>Trần Quang Sơn</t>
  </si>
  <si>
    <t>CSP</t>
  </si>
  <si>
    <t>IT</t>
  </si>
  <si>
    <t>Network Administrator Assistant Manager</t>
  </si>
  <si>
    <t>0903 003 707</t>
  </si>
  <si>
    <t>quangson.tran@hanwhalife.com.vn</t>
  </si>
  <si>
    <t>Huỳnh Ngọc Quí Mai</t>
  </si>
  <si>
    <t>Policy Owner Services Officer</t>
  </si>
  <si>
    <t>0908 950 747</t>
  </si>
  <si>
    <t>quimai.huynh@hanwhalife.com.vn</t>
  </si>
  <si>
    <t>Ngô Duy Sỹ</t>
  </si>
  <si>
    <t>Ha Noi</t>
  </si>
  <si>
    <t>CAO</t>
  </si>
  <si>
    <t>Regional Sales - Thang Long</t>
  </si>
  <si>
    <t>Territory Director</t>
  </si>
  <si>
    <t>Sales Agency</t>
  </si>
  <si>
    <t>0904 306 892</t>
  </si>
  <si>
    <t>duysy.ngo@hanwhalife.com.vn</t>
  </si>
  <si>
    <t>Đào Duy Ninh</t>
  </si>
  <si>
    <t>Chief Distribution Officer</t>
  </si>
  <si>
    <t>0966 662 911</t>
  </si>
  <si>
    <t>duyninh.dao@hanwhalife.com.vn</t>
  </si>
  <si>
    <t>Lê Thị Mộng Lưu</t>
  </si>
  <si>
    <t>Binh Duong</t>
  </si>
  <si>
    <t>Customer Services Officer</t>
  </si>
  <si>
    <t>0822 537 698</t>
  </si>
  <si>
    <t>mongluu.le@hanwhalife.com.vn</t>
  </si>
  <si>
    <t>Nguyễn Tấn Duy</t>
  </si>
  <si>
    <t>Actuary</t>
  </si>
  <si>
    <t>Actuarial Analyst</t>
  </si>
  <si>
    <t>0909 000 481</t>
  </si>
  <si>
    <t>tanduy.nguyen@hanwhalife.com.vn</t>
  </si>
  <si>
    <t>Nguyễn Phạm Quỳnh Thư</t>
  </si>
  <si>
    <t>Khanh Hoa</t>
  </si>
  <si>
    <t>0906 099 673</t>
  </si>
  <si>
    <t>quynhthu.nguyen@hanwhalife.com.vn</t>
  </si>
  <si>
    <t>Vũ Thanh Phương</t>
  </si>
  <si>
    <t>Infrastructure &amp; Security Part Leader</t>
  </si>
  <si>
    <t>0908 155 149</t>
  </si>
  <si>
    <t>thanhphuong.vu@hanwhalife.com.vn</t>
  </si>
  <si>
    <t>Nguyễn Thanh Vân</t>
  </si>
  <si>
    <t>CFO</t>
  </si>
  <si>
    <t>Finance &amp; Accounting</t>
  </si>
  <si>
    <t>Head of Finance &amp; Accounting</t>
  </si>
  <si>
    <t>0909 772 778</t>
  </si>
  <si>
    <t>thanhvan.nguyen@hanwhalife.com.vn</t>
  </si>
  <si>
    <t>Lê Quang Khanh</t>
  </si>
  <si>
    <t>NBU &amp; Claim</t>
  </si>
  <si>
    <t>Head of NBU &amp; Claim</t>
  </si>
  <si>
    <t>0918 117 917</t>
  </si>
  <si>
    <t>quangkhanh.le@hanwhalife.com.vn</t>
  </si>
  <si>
    <t>Võ Thị Thanh Lan</t>
  </si>
  <si>
    <t>Quality Assurance Manager</t>
  </si>
  <si>
    <t>0906 812 646</t>
  </si>
  <si>
    <t>thanhlan.vo@hanwhalife.com.vn</t>
  </si>
  <si>
    <t>Trần Thị Thùy Linh</t>
  </si>
  <si>
    <t>Gia Lai</t>
  </si>
  <si>
    <t>Customer Services Senior Executive</t>
  </si>
  <si>
    <t>0984 797 980</t>
  </si>
  <si>
    <t>thuylinh.tran@hanwhalife.com.vn</t>
  </si>
  <si>
    <t>Lê Hoàng Mạnh</t>
  </si>
  <si>
    <t>Can Tho</t>
  </si>
  <si>
    <t>0989 797 968</t>
  </si>
  <si>
    <t>hoangmanh.le@hanwhalife.com.vn</t>
  </si>
  <si>
    <t>Nguyễn Thái Sơn</t>
  </si>
  <si>
    <t>IT System cum Operator Senior Executive</t>
  </si>
  <si>
    <t>0933 844 244</t>
  </si>
  <si>
    <t>thaison.nguyen@hanwhalife.com.vn</t>
  </si>
  <si>
    <t>Nguyễn Thị Phương Anh</t>
  </si>
  <si>
    <t>General Admin Officer</t>
  </si>
  <si>
    <t>0938 971 189</t>
  </si>
  <si>
    <t>phuonganh.nguyen@hanwhalife.com.vn</t>
  </si>
  <si>
    <t>Bùi Thị Hải</t>
  </si>
  <si>
    <t>Nghe An</t>
  </si>
  <si>
    <t>0904 897 733</t>
  </si>
  <si>
    <t>hai.bui@hanwhalife.com.vn</t>
  </si>
  <si>
    <t>Phạm Hồng Lam</t>
  </si>
  <si>
    <t>Da Nang</t>
  </si>
  <si>
    <t>Sales Training Support</t>
  </si>
  <si>
    <t>Agency Training Director - Central</t>
  </si>
  <si>
    <t>Trainer</t>
  </si>
  <si>
    <t>0905 999 030</t>
  </si>
  <si>
    <t>honglam.pham@hanwhalife.com.vn</t>
  </si>
  <si>
    <t>Châu Văn Mười</t>
  </si>
  <si>
    <t>Property Senior Executive</t>
  </si>
  <si>
    <t>0983 690 593</t>
  </si>
  <si>
    <t>vanmuoi.chau@hanwhalife.com.vn</t>
  </si>
  <si>
    <t>Phạm Thị Dung</t>
  </si>
  <si>
    <t>0913 360 677</t>
  </si>
  <si>
    <t>dung.pham@hanwhalife.com.vn</t>
  </si>
  <si>
    <t>Đỗ Huy Tùng</t>
  </si>
  <si>
    <t>0357 330 165</t>
  </si>
  <si>
    <t>huytung.do@hanwhalife.com.vn</t>
  </si>
  <si>
    <t>Nguyễn Trường Sơn</t>
  </si>
  <si>
    <t>Hai Phong</t>
  </si>
  <si>
    <t>Regional Sales - Lam Kinh</t>
  </si>
  <si>
    <t>Regional Director</t>
  </si>
  <si>
    <t>0963 483 686</t>
  </si>
  <si>
    <t>truongson.nguyen@hanwhalife.com.vn</t>
  </si>
  <si>
    <t>Đinh Thị Mỹ Phượng</t>
  </si>
  <si>
    <t>New Business Assistant Manager</t>
  </si>
  <si>
    <t>0909 344 035</t>
  </si>
  <si>
    <t>myphuong.dinh@hanwhalife.com.vn</t>
  </si>
  <si>
    <t>Cao Thế Hà</t>
  </si>
  <si>
    <t>Agency Training Senior Officer</t>
  </si>
  <si>
    <t>0937 202 407</t>
  </si>
  <si>
    <t>theha.cao@hanwhalife.com.vn</t>
  </si>
  <si>
    <t>Lê Thị Diệu</t>
  </si>
  <si>
    <t>Hue</t>
  </si>
  <si>
    <t>0946 938 001</t>
  </si>
  <si>
    <t>dieu.le@hanwhalife.com.vn</t>
  </si>
  <si>
    <t>Nguyễn Thị Kim Thúy</t>
  </si>
  <si>
    <t>Purchasing Executive</t>
  </si>
  <si>
    <t>0909 133 707</t>
  </si>
  <si>
    <t>kimthuy.nguyen@hanwhalife.com.vn</t>
  </si>
  <si>
    <t>Hồ Phúc Đồng</t>
  </si>
  <si>
    <t>0983 986 984</t>
  </si>
  <si>
    <t>phucdong.ho@hanwhalife.com.vn</t>
  </si>
  <si>
    <t>Bùi Thị Khánh Đoan</t>
  </si>
  <si>
    <t>Assistant to CEO</t>
  </si>
  <si>
    <t>0906 792 788</t>
  </si>
  <si>
    <t>khanhdoan.bui@hanwhalife.com.vn</t>
  </si>
  <si>
    <t>Phùng Thị Kim Hào</t>
  </si>
  <si>
    <t>Agency Trainer</t>
  </si>
  <si>
    <t>0973 962 299</t>
  </si>
  <si>
    <t>kimhao.phung@hanwhalife.com.vn</t>
  </si>
  <si>
    <t>Nguyễn Văn Thắng</t>
  </si>
  <si>
    <t>Regional Sales - Tay Son</t>
  </si>
  <si>
    <t>Zone Director</t>
  </si>
  <si>
    <t>0935 854 567</t>
  </si>
  <si>
    <t>vanthang.nguyen@hanwhalife.com.vn</t>
  </si>
  <si>
    <t>Nguyễn Quốc Duy</t>
  </si>
  <si>
    <t>Database Administrator Officer</t>
  </si>
  <si>
    <t>0909 575 942</t>
  </si>
  <si>
    <t>quocduy.nguyen@hanwhalife.com.vn</t>
  </si>
  <si>
    <t>Ngôn Thị Dung</t>
  </si>
  <si>
    <t>New Business Officer</t>
  </si>
  <si>
    <t>0978 242 292</t>
  </si>
  <si>
    <t>dung.ngon@hanwhalife.com.vn</t>
  </si>
  <si>
    <t>Lê Thị Thúy Ân</t>
  </si>
  <si>
    <t>0906 388 995</t>
  </si>
  <si>
    <t>thuyan.le@hanwhalife.com.vn</t>
  </si>
  <si>
    <t>Trần Mỹ Hương</t>
  </si>
  <si>
    <t>0908 504 487</t>
  </si>
  <si>
    <t>myhuong.tran@hanwhalife.com.vn</t>
  </si>
  <si>
    <t>Nguyễn Đức Mạnh</t>
  </si>
  <si>
    <t>Claim Manager</t>
  </si>
  <si>
    <t>0907 686 179</t>
  </si>
  <si>
    <t>ducmanh.nguyen@hanwhalife.com.vn</t>
  </si>
  <si>
    <t>Phạm Phú Quí</t>
  </si>
  <si>
    <t>Distribution Planning</t>
  </si>
  <si>
    <t>Head of Distribution Planning</t>
  </si>
  <si>
    <t>0902 528 385</t>
  </si>
  <si>
    <t>phuqui.pham@hanwhalife.com.vn</t>
  </si>
  <si>
    <t>Nguyễn Văn Sỹ</t>
  </si>
  <si>
    <t>IT Helpdesk Senior Executive (North)</t>
  </si>
  <si>
    <t>0979 174 589</t>
  </si>
  <si>
    <t>vansy.nguyen@hanwhalife.com.vn</t>
  </si>
  <si>
    <t>Nguyễn Thành Nhân</t>
  </si>
  <si>
    <t>Purchasing Senior Executive</t>
  </si>
  <si>
    <t>0938 346 489</t>
  </si>
  <si>
    <t>nhan.nguyen@hanwhalife.com.vn</t>
  </si>
  <si>
    <t>Nguyễn Thị Thuận</t>
  </si>
  <si>
    <t>0936 868 196</t>
  </si>
  <si>
    <t>thuan.nguyen@hanwhalife.com.vn</t>
  </si>
  <si>
    <t>Phan Phương Thảo</t>
  </si>
  <si>
    <t>Distribution Support Senior Officer</t>
  </si>
  <si>
    <t>0906752099 - 0902548880</t>
  </si>
  <si>
    <t>phuongthao.phan@hanwhalife.com.vn</t>
  </si>
  <si>
    <t>Lê Thị Phương Dung</t>
  </si>
  <si>
    <t>CAP</t>
  </si>
  <si>
    <t>Chief Accounting Principal</t>
  </si>
  <si>
    <t>0918 333 083</t>
  </si>
  <si>
    <t>phuongdung.le@hanwhalife.com.vn</t>
  </si>
  <si>
    <t>Trần Nguyên Kiều Thanh</t>
  </si>
  <si>
    <t>Customer Services Assistant Manager</t>
  </si>
  <si>
    <t>0903 685 439</t>
  </si>
  <si>
    <t>kieuthanh.tran@hanwhalife.com.vn</t>
  </si>
  <si>
    <t>Phan Thanh Ngọc</t>
  </si>
  <si>
    <t>Claim Executive</t>
  </si>
  <si>
    <t>0906 019 295</t>
  </si>
  <si>
    <t>thanhngoc.phan@hanwhalife.com.vn</t>
  </si>
  <si>
    <t>Dương Thị Hồng Ánh</t>
  </si>
  <si>
    <t>Claim Admin Senior Executive</t>
  </si>
  <si>
    <t>0932 007 352</t>
  </si>
  <si>
    <t>honganh.duong@hanwhalife.com.vn</t>
  </si>
  <si>
    <t>Lê Thanh Hoàng</t>
  </si>
  <si>
    <t>Ho Chi Minh</t>
  </si>
  <si>
    <t>Regional Sales - Gia Dinh</t>
  </si>
  <si>
    <t>0913 900 390</t>
  </si>
  <si>
    <t>thanhhoang.le@hanwhalife.com.vn</t>
  </si>
  <si>
    <t>Nguyễn Anh Tuấn</t>
  </si>
  <si>
    <t>0903 592 737</t>
  </si>
  <si>
    <t>anhtuan.nguyen@hanwhalife.com.vn</t>
  </si>
  <si>
    <t>Ca Duy Đức</t>
  </si>
  <si>
    <t>New Business Senior Executive</t>
  </si>
  <si>
    <t>0908 976 411</t>
  </si>
  <si>
    <t>duyduc.ca@hanwhalife.com.vn</t>
  </si>
  <si>
    <t>Hoàng Đình Toàn</t>
  </si>
  <si>
    <t>Debt Collection Assistant Manager</t>
  </si>
  <si>
    <t>0908 247 098</t>
  </si>
  <si>
    <t>dinhtoan.hoang@hanwhalife.com.vn</t>
  </si>
  <si>
    <t>Trần Thị Thanh Hoan</t>
  </si>
  <si>
    <t>Customer Services Executive</t>
  </si>
  <si>
    <t>0934 021 088</t>
  </si>
  <si>
    <t>thanhhoan.tran@hanwhalife.com.vn</t>
  </si>
  <si>
    <t>Nguyễn Thị Hồng Vân</t>
  </si>
  <si>
    <t>General Admin Executive</t>
  </si>
  <si>
    <t>0799 933 833</t>
  </si>
  <si>
    <t>hongvan.nguyen@hanwhalife.com.vn</t>
  </si>
  <si>
    <t>Trần Thị Hồng Hạnh</t>
  </si>
  <si>
    <t>General Ledger Accounting Senior Officer</t>
  </si>
  <si>
    <t>0983 422 680</t>
  </si>
  <si>
    <t>honghanh.tran@hanwhalife.com.vn</t>
  </si>
  <si>
    <t>Trần Nguyễn Hồng Vân</t>
  </si>
  <si>
    <t>Partnership Distribution</t>
  </si>
  <si>
    <t>Sales Manager</t>
  </si>
  <si>
    <t>Sales Partnership</t>
  </si>
  <si>
    <t>0816 117 665</t>
  </si>
  <si>
    <t>hongvan.tran@hanwhalife.com.vn</t>
  </si>
  <si>
    <t>Danh Hoàng Long</t>
  </si>
  <si>
    <t>Underwriter</t>
  </si>
  <si>
    <t>0367 068 898</t>
  </si>
  <si>
    <t>hoanglong.danh@hanwhalife.com.vn</t>
  </si>
  <si>
    <t>Nguyễn Thị Băng Tâm</t>
  </si>
  <si>
    <t>Bac Giang</t>
  </si>
  <si>
    <t>0904 781 118</t>
  </si>
  <si>
    <t>bangtam.nguyen@hanwhalife.com.vn</t>
  </si>
  <si>
    <t>Nguyễn Thành Hưng</t>
  </si>
  <si>
    <t>Regional Sales - Hai Van</t>
  </si>
  <si>
    <t>0914 137 575</t>
  </si>
  <si>
    <t>thanhhung.nguyen@hanwhalife.com.vn</t>
  </si>
  <si>
    <t>Nguyễn Thị Nhung</t>
  </si>
  <si>
    <t>0917 904 686</t>
  </si>
  <si>
    <t>nhung.nguyen@hanwhalife.com.vn</t>
  </si>
  <si>
    <t>Nguyễn Thị Thái Hòa</t>
  </si>
  <si>
    <t>0909 227 215</t>
  </si>
  <si>
    <t>thaihoa.nguyen@hanwhalife.com.vn</t>
  </si>
  <si>
    <t>Hồ Ngọc Tiên</t>
  </si>
  <si>
    <t>Customer Services Senior Staff</t>
  </si>
  <si>
    <t>0905 449 509</t>
  </si>
  <si>
    <t>ngoctien.ho@hanwhalife.com.vn</t>
  </si>
  <si>
    <t>Nguyễn Tuấn Duy</t>
  </si>
  <si>
    <t>Dong Thap</t>
  </si>
  <si>
    <t>0907 749 966</t>
  </si>
  <si>
    <t>tuanduy.nguyen@hanwhalife.com.vn</t>
  </si>
  <si>
    <t>Nguyễn Thanh Bình</t>
  </si>
  <si>
    <t>Agency Training &amp; Development Officer</t>
  </si>
  <si>
    <t>Trần Huy Hùng</t>
  </si>
  <si>
    <t>Ninh Binh</t>
  </si>
  <si>
    <t>0965 699 166</t>
  </si>
  <si>
    <t>huyhung.tran@hanwhalife.com.vn</t>
  </si>
  <si>
    <t>Phan Đông Nhi</t>
  </si>
  <si>
    <t>Distribution Admin Executive</t>
  </si>
  <si>
    <t>0969 064 426</t>
  </si>
  <si>
    <t>dongnhi.phan@hanwhalife.com.vn</t>
  </si>
  <si>
    <t>Trần Văn Tư</t>
  </si>
  <si>
    <t>0963 571 886</t>
  </si>
  <si>
    <t>vantu.tran@hanwhalife.com.vn</t>
  </si>
  <si>
    <t>Ngô Thụy Hoàng Oanh</t>
  </si>
  <si>
    <t>0909 704 292</t>
  </si>
  <si>
    <t>hoangoanh.ngo@hanwhalife.com.vn</t>
  </si>
  <si>
    <t>Trần Thị Thùy Dương</t>
  </si>
  <si>
    <t>0986 226 657</t>
  </si>
  <si>
    <t>thuyduong.tran@hanwhalife.com.vn</t>
  </si>
  <si>
    <t>Đoàn Cao Sơn</t>
  </si>
  <si>
    <t>Ha Tinh</t>
  </si>
  <si>
    <t>0969 994 333</t>
  </si>
  <si>
    <t>caoson.doan@hanwhalife.com.vn</t>
  </si>
  <si>
    <t>Phạm Trường Khánh</t>
  </si>
  <si>
    <t>GA Partner</t>
  </si>
  <si>
    <t>Head of GA Partner</t>
  </si>
  <si>
    <t>0903 926 873</t>
  </si>
  <si>
    <t>truongkhanh.pham@hanwhalife.com.vn</t>
  </si>
  <si>
    <t>Đinh Công Sa</t>
  </si>
  <si>
    <t>Binh Dinh</t>
  </si>
  <si>
    <t>0977 190 677</t>
  </si>
  <si>
    <t>congsa.dinh@hanwhalife.com.vn</t>
  </si>
  <si>
    <t>Phạm Thanh Tú</t>
  </si>
  <si>
    <t>Premium Control Senior Officer</t>
  </si>
  <si>
    <t>0904 277 348</t>
  </si>
  <si>
    <t>thanhtu.pham@hanwhalife.com.vn</t>
  </si>
  <si>
    <t>Nguyễn Thị Lê Na</t>
  </si>
  <si>
    <t>Dong Nai</t>
  </si>
  <si>
    <t>0977 497 757</t>
  </si>
  <si>
    <t>lena.nguyen@hanwhalife.com.vn</t>
  </si>
  <si>
    <t>Nguyễn Thanh Lập</t>
  </si>
  <si>
    <t>Program Analyst Assistant Manager</t>
  </si>
  <si>
    <t>0932 600 804</t>
  </si>
  <si>
    <t>thanhlap.nguyen@hanwhalife.com.vn</t>
  </si>
  <si>
    <t>Đoàn Kiều Ngọt</t>
  </si>
  <si>
    <t>0944 963 129</t>
  </si>
  <si>
    <t>kieungot.doan@hanwhalife.com.vn</t>
  </si>
  <si>
    <t>Lưu Vũ Minh Quân</t>
  </si>
  <si>
    <t>Claim Admin Staff</t>
  </si>
  <si>
    <t>0906 315 569</t>
  </si>
  <si>
    <t>minhquan.luu@hanwhalife.com.vn</t>
  </si>
  <si>
    <t>Trương Quang Vỷ</t>
  </si>
  <si>
    <t>New Business Executive</t>
  </si>
  <si>
    <t>0343 563 136</t>
  </si>
  <si>
    <t>quangvy.truong@hanwhalife.com.vn</t>
  </si>
  <si>
    <t>Lê Thu Huyền</t>
  </si>
  <si>
    <t>0972 656 474</t>
  </si>
  <si>
    <t>thuhuyen.le@hanwhalife.com.vn</t>
  </si>
  <si>
    <t>Phạm Thị Hồng Phúc</t>
  </si>
  <si>
    <t>Claim Admin Senior Staff</t>
  </si>
  <si>
    <t>0909 361 688</t>
  </si>
  <si>
    <t>hongphuc.pham@hanwhalife.com.vn</t>
  </si>
  <si>
    <t>Phan Thị Diễm Quỳnh</t>
  </si>
  <si>
    <t>Distribution Support Manager</t>
  </si>
  <si>
    <t>0933 891 226</t>
  </si>
  <si>
    <t>diemquynh.phan@hanwhalife.com.vn</t>
  </si>
  <si>
    <t>Lê Thị Thảo Nga</t>
  </si>
  <si>
    <t>Agency Training &amp; Development Admin Executive</t>
  </si>
  <si>
    <t>0905 684 774</t>
  </si>
  <si>
    <t>thaonga.le@hanwhalife.com.vn</t>
  </si>
  <si>
    <t>Phan Ngọc Thái Hậu</t>
  </si>
  <si>
    <t>Distribution Support Senior Executive</t>
  </si>
  <si>
    <t>0933 112 204</t>
  </si>
  <si>
    <t>thaihau.phan@hanwhalife.com.vn</t>
  </si>
  <si>
    <t>Lương Thị Mơ Thơm</t>
  </si>
  <si>
    <t>0904 741 737</t>
  </si>
  <si>
    <t>mothom.luong@hanwhalife.com.vn</t>
  </si>
  <si>
    <t>Nguyễn Ngọc Thanh Phong</t>
  </si>
  <si>
    <t>Partnership Distribution Training Part Leader</t>
  </si>
  <si>
    <t>0937 609 357</t>
  </si>
  <si>
    <t>thanhphong.nguyen@hanwhalife.com.vn</t>
  </si>
  <si>
    <t>Lê Thị Thanh Hải</t>
  </si>
  <si>
    <t>Agency Training Senior Executive</t>
  </si>
  <si>
    <t>0976 133 777</t>
  </si>
  <si>
    <t>thanhhai.le@hanwhalife.com.vn</t>
  </si>
  <si>
    <t>Đặng Thị Thùy Dung</t>
  </si>
  <si>
    <t>Agency Training Executive</t>
  </si>
  <si>
    <t>0986 547 005</t>
  </si>
  <si>
    <t>thuydung.dang@hanwhalife.com.vn</t>
  </si>
  <si>
    <t>Lê Thị Hương</t>
  </si>
  <si>
    <t>0964 318 966</t>
  </si>
  <si>
    <t>huong.le@hanwhalife.com.vn</t>
  </si>
  <si>
    <t>Phan Thị Thùy Linh</t>
  </si>
  <si>
    <t>0989 725 447</t>
  </si>
  <si>
    <t>thuylinh.phan@hanwhalife.com.vn</t>
  </si>
  <si>
    <t>Đỗ Thị Trung Hòa</t>
  </si>
  <si>
    <t>Agency Training Officer</t>
  </si>
  <si>
    <t>0934 468 567</t>
  </si>
  <si>
    <t>trunghoa.do@hanwhalife.com.vn</t>
  </si>
  <si>
    <t>Lưu Thị Xuân Trang</t>
  </si>
  <si>
    <t>Premium Control Executive</t>
  </si>
  <si>
    <t>0933 383 401</t>
  </si>
  <si>
    <t>xuantrang.luu@hanwhalife.com.vn</t>
  </si>
  <si>
    <t>Lâm Ngọc Ái Như</t>
  </si>
  <si>
    <t>Partnership Distribution Training Senior Officer</t>
  </si>
  <si>
    <t>0932 802 007</t>
  </si>
  <si>
    <t>ainhu.lam@hanwhalife.com.vn</t>
  </si>
  <si>
    <t>Nguyễn Thị Linh Kiều</t>
  </si>
  <si>
    <t>0903 600 857</t>
  </si>
  <si>
    <t>linhkieu.nguyen@hanwhalife.com.vn</t>
  </si>
  <si>
    <t>Phan Doành Ngân</t>
  </si>
  <si>
    <t>0908 456 922</t>
  </si>
  <si>
    <t>doanhngan.phan@hanwhalife.com.vn</t>
  </si>
  <si>
    <t>Vương Thị Lương</t>
  </si>
  <si>
    <t>Internal Audit</t>
  </si>
  <si>
    <t>Internal Audit Part Leader</t>
  </si>
  <si>
    <t>0907 288 831</t>
  </si>
  <si>
    <t>luong.vuong@hanwhalife.com.vn</t>
  </si>
  <si>
    <t>Cho Tae Won</t>
  </si>
  <si>
    <t>Special Sales Task Force</t>
  </si>
  <si>
    <t>Sales Advisor cum Head of Korean Customer Sales Team</t>
  </si>
  <si>
    <t>0903 377 967</t>
  </si>
  <si>
    <t>taewon.cho@hanwhalife.com.vn</t>
  </si>
  <si>
    <t>Quách Bảo Nguyên</t>
  </si>
  <si>
    <t>Application Development Part Leader</t>
  </si>
  <si>
    <t>0903 306 461</t>
  </si>
  <si>
    <t>baonguyen.quach@hanwhalife.com.vn</t>
  </si>
  <si>
    <t>Nguyễn Trần Phúc Thịnh</t>
  </si>
  <si>
    <t>Group Sales Manager</t>
  </si>
  <si>
    <t>Sales Group</t>
  </si>
  <si>
    <t>0909 861 920</t>
  </si>
  <si>
    <t>phucthinh.nguyen@hanwhalife.com.vn</t>
  </si>
  <si>
    <t>Hoàng Thị Mỹ Linh</t>
  </si>
  <si>
    <t>0963 549 893</t>
  </si>
  <si>
    <t>mylinh.hoang@hanwhalife.com.vn</t>
  </si>
  <si>
    <t>Nguyễn Thị Thùy Nhiên</t>
  </si>
  <si>
    <t>Corporate Planning &amp; Management</t>
  </si>
  <si>
    <t>Corporate Planning &amp; Management Executive</t>
  </si>
  <si>
    <t>0353 350 771</t>
  </si>
  <si>
    <t>thuynhien.nguyen@hanwhalife.com.vn</t>
  </si>
  <si>
    <t>Nguyễn Văn Thiên Phú</t>
  </si>
  <si>
    <t>Binh Phuoc</t>
  </si>
  <si>
    <t>0913 569 252</t>
  </si>
  <si>
    <t>thienphu.nguyen@hanwhalife.com.vn</t>
  </si>
  <si>
    <t>Hồ Lê Duy</t>
  </si>
  <si>
    <t>0908 465 584</t>
  </si>
  <si>
    <t>leduy.ho@hanwhalife.com.vn</t>
  </si>
  <si>
    <t>Đặng Thị Thu Giang</t>
  </si>
  <si>
    <t>0347 230 898</t>
  </si>
  <si>
    <t>thugiang.dang@hanwhalife.com.vn</t>
  </si>
  <si>
    <t>Mai Nguyễn Minh Hương</t>
  </si>
  <si>
    <t>0932 441 421</t>
  </si>
  <si>
    <t>minhhuong.mai@hanwhalife.com.vn</t>
  </si>
  <si>
    <t>Nguyễn Văn Thuyết</t>
  </si>
  <si>
    <t>0985 322 323</t>
  </si>
  <si>
    <t>vanthuyet.nguyen@hanwhalife.com.vn</t>
  </si>
  <si>
    <t>Nguyễn Phước Vĩnh Bảo</t>
  </si>
  <si>
    <t>IT Helpdesk Staff (Central)</t>
  </si>
  <si>
    <t>0942 211 911</t>
  </si>
  <si>
    <t>vinhbao.nguyen@hanwhalife.com.vn</t>
  </si>
  <si>
    <t>Nguyễn Thụy Ngọc Lan</t>
  </si>
  <si>
    <t>Premium Control Officer</t>
  </si>
  <si>
    <t>0901 383 193</t>
  </si>
  <si>
    <t>ngoclan.nguyen@hanwhalife.com.vn</t>
  </si>
  <si>
    <t>Phạm Thị Kim Phương</t>
  </si>
  <si>
    <t>Risk Management</t>
  </si>
  <si>
    <t>Risk Manager</t>
  </si>
  <si>
    <t>0938 069 685</t>
  </si>
  <si>
    <t>kimphuong.pham@hanwhalife.com.vn</t>
  </si>
  <si>
    <t>Nguyễn Sơn Hải</t>
  </si>
  <si>
    <t>Claim Officer</t>
  </si>
  <si>
    <t>0879 866 693</t>
  </si>
  <si>
    <t>sonhai.nguyen@hanwhalife.com.vn</t>
  </si>
  <si>
    <t>Phạm Thanh Trường</t>
  </si>
  <si>
    <t>Trần Thị Hương Ly</t>
  </si>
  <si>
    <t>Call Center Senior Executive</t>
  </si>
  <si>
    <t>0349 795 339</t>
  </si>
  <si>
    <t>huongly.tran@hanwhalife.com.vn</t>
  </si>
  <si>
    <t>Lê Ta Chi</t>
  </si>
  <si>
    <t>Claim Assistant Manager</t>
  </si>
  <si>
    <t>0903 877 391</t>
  </si>
  <si>
    <t>tachi.le@hanwhalife.com.vn</t>
  </si>
  <si>
    <t>Trương Phương Hậu</t>
  </si>
  <si>
    <t>Agency Compliance Senior Executive</t>
  </si>
  <si>
    <t>0904 603 069</t>
  </si>
  <si>
    <t>phuonghau.truong@hanwhalife.com.vn</t>
  </si>
  <si>
    <t>Ngô Thị Đào</t>
  </si>
  <si>
    <t>Thanh Hoa</t>
  </si>
  <si>
    <t>0976 338 589</t>
  </si>
  <si>
    <t>dao.ngo@hanwhalife.com.vn</t>
  </si>
  <si>
    <t>Ngô Tuấn Trường</t>
  </si>
  <si>
    <t>Program Analyst Officer</t>
  </si>
  <si>
    <t>0978 151 255</t>
  </si>
  <si>
    <t>tuantruong.ngo@hanwhalife.com.vn</t>
  </si>
  <si>
    <t>Huỳnh Minh Nhựt</t>
  </si>
  <si>
    <t>Premium Control Senior Manager</t>
  </si>
  <si>
    <t>0987 473 791</t>
  </si>
  <si>
    <t>minhnhut.huynh@hanwhalife.com.vn</t>
  </si>
  <si>
    <t>Trần Thị Minh Huế</t>
  </si>
  <si>
    <t>0911 398 898</t>
  </si>
  <si>
    <t>minhhue.tran@hanwhalife.com.vn</t>
  </si>
  <si>
    <t>Nguyễn Quốc Cường</t>
  </si>
  <si>
    <t>Head of IT</t>
  </si>
  <si>
    <t>0903 711 013</t>
  </si>
  <si>
    <t>cuong.nguyen@hanwhalife.com.vn</t>
  </si>
  <si>
    <t>Nguyễn Thị Minh Nguyệt</t>
  </si>
  <si>
    <t>0983 422 366</t>
  </si>
  <si>
    <t>minhnguyet.nguyen@hanwhalife.com.vn</t>
  </si>
  <si>
    <t>Lê Văn Thiệp</t>
  </si>
  <si>
    <t>Partnership Distribution Training Assistant Manager</t>
  </si>
  <si>
    <t>0912 128 618</t>
  </si>
  <si>
    <t>vanthiep.le@hanwhalife.com.vn</t>
  </si>
  <si>
    <t>Đoàn Thị Thu Trang</t>
  </si>
  <si>
    <t>Phu Tho</t>
  </si>
  <si>
    <t>0977 607 087</t>
  </si>
  <si>
    <t>thutrang.doan@hanwhalife.com.vn</t>
  </si>
  <si>
    <t>Nguyễn Tất Khang</t>
  </si>
  <si>
    <t>0983 756 605</t>
  </si>
  <si>
    <t>tatkhang.nguyen@hanwhalife.com.vn</t>
  </si>
  <si>
    <t>Lê Trọng Lợi</t>
  </si>
  <si>
    <t>0977 668 866</t>
  </si>
  <si>
    <t>trongloi.le@hanwhalife.com.vn</t>
  </si>
  <si>
    <t>Trương Thị Mỹ Linh</t>
  </si>
  <si>
    <t>Partnership Distribution Training Admin Senior Staff</t>
  </si>
  <si>
    <t>0785 832 077</t>
  </si>
  <si>
    <t>mylinh.truong@hanwhalife.com.vn</t>
  </si>
  <si>
    <t>Đặng Thanh Tuân</t>
  </si>
  <si>
    <t>0989 820 552</t>
  </si>
  <si>
    <t>thanhtuan.dang@hanwhalife.com.vn</t>
  </si>
  <si>
    <t>Nguyễn Văn Hiền</t>
  </si>
  <si>
    <t>Hai Duong</t>
  </si>
  <si>
    <t>0981 205 828</t>
  </si>
  <si>
    <t>vanhien.nguyen@hanwhalife.com.vn</t>
  </si>
  <si>
    <t>Vũ Thị Hoàng Yến</t>
  </si>
  <si>
    <t>Dak Nong</t>
  </si>
  <si>
    <t>0984 054 732</t>
  </si>
  <si>
    <t>hoangyen.vu@hanwhalife.com.vn</t>
  </si>
  <si>
    <t>Trần Thị Kim Dung</t>
  </si>
  <si>
    <t>0935 725 555</t>
  </si>
  <si>
    <t>kimdung.tran@hanwhalife.com.vn</t>
  </si>
  <si>
    <t>Võ Thị Diễm My</t>
  </si>
  <si>
    <t>Policy Owner Services Senior Officer</t>
  </si>
  <si>
    <t>0917 720 170</t>
  </si>
  <si>
    <t>diemmy.vo@hanwhalife.com.vn</t>
  </si>
  <si>
    <t>Lê Thanh Quang Vinh</t>
  </si>
  <si>
    <t>Payable Accounting Senior Staff</t>
  </si>
  <si>
    <t>0833 130 297</t>
  </si>
  <si>
    <t>quangvinh.le@hanwhalife.com.vn</t>
  </si>
  <si>
    <t>Hồ Thị Tú Oanh</t>
  </si>
  <si>
    <t>0987 689 509</t>
  </si>
  <si>
    <t>tuoanh.ho@hanwhalife.com.vn</t>
  </si>
  <si>
    <t>Nguyễn Ngọc Hân</t>
  </si>
  <si>
    <t>0345 672 455</t>
  </si>
  <si>
    <t>ngochan.nguyen@hanwhalife.com.vn</t>
  </si>
  <si>
    <t>Nguyễn Hà Thảo Hương</t>
  </si>
  <si>
    <t>0938 530 355</t>
  </si>
  <si>
    <t>thaohuong.nguyen@hanwhalife.com.vn</t>
  </si>
  <si>
    <t>Võ Thanh Phú</t>
  </si>
  <si>
    <t>New Business Staff</t>
  </si>
  <si>
    <t>0938 847 429</t>
  </si>
  <si>
    <t>thanhphu.vo@hanwhalife.com.vn</t>
  </si>
  <si>
    <t>Vũ Lê Quỳnh Phương</t>
  </si>
  <si>
    <t>0907 735 143</t>
  </si>
  <si>
    <t>quynhphuong.vu@hanwhalife.com.vn</t>
  </si>
  <si>
    <t>Nguyễn Hữu Duy Đức</t>
  </si>
  <si>
    <t>0903 874 359</t>
  </si>
  <si>
    <t>duyduc.nguyen@hanwhalife.com.vn</t>
  </si>
  <si>
    <t>Đặng Thanh Phú</t>
  </si>
  <si>
    <t>0961 910 788</t>
  </si>
  <si>
    <t>thanhphu.dang@hanwhalife.com.vn</t>
  </si>
  <si>
    <t>Đào Công Thắng</t>
  </si>
  <si>
    <t>0375 610 236</t>
  </si>
  <si>
    <t>congthang.dao@hanwhalife.com.vn</t>
  </si>
  <si>
    <t>Trần Văn Bình</t>
  </si>
  <si>
    <t>Đoàn Vĩ Gia Khánh</t>
  </si>
  <si>
    <t>Chief Strategy Principal</t>
  </si>
  <si>
    <t>0903 739 699</t>
  </si>
  <si>
    <t>giakhanh.doan@hanwhalife.com.vn</t>
  </si>
  <si>
    <t>Trương Thị Ánh Hồng</t>
  </si>
  <si>
    <t>0908 879 943</t>
  </si>
  <si>
    <t>anhhong.truong@hanwhalife.com.vn</t>
  </si>
  <si>
    <t>Châu Quế Anh</t>
  </si>
  <si>
    <t>0938 933 196</t>
  </si>
  <si>
    <t>queanh.chau@hanwhalife.com.vn</t>
  </si>
  <si>
    <t>Nguyễn Vũ Ngọc Anh Trang</t>
  </si>
  <si>
    <t>Head of Customer Services</t>
  </si>
  <si>
    <t>0918 650 360</t>
  </si>
  <si>
    <t>anhtrang.nguyen@hanwhalife.com.vn</t>
  </si>
  <si>
    <t>Trương Đạt Minh</t>
  </si>
  <si>
    <t>Program Analyst Senior Officer</t>
  </si>
  <si>
    <t>0989 086 670</t>
  </si>
  <si>
    <t>datminh.truong@hanwhalife.com.vn</t>
  </si>
  <si>
    <t>Lê Thị Mỹ Diễm</t>
  </si>
  <si>
    <t>Head of Actuary</t>
  </si>
  <si>
    <t>0985 255 312</t>
  </si>
  <si>
    <t>mydiem.le@hanwhalife.com.vn</t>
  </si>
  <si>
    <t>Nguyễn Ngọc Ánh</t>
  </si>
  <si>
    <t>0978 801 869</t>
  </si>
  <si>
    <t>ngocanh.nguyen@hanwhalife.com.vn</t>
  </si>
  <si>
    <t>Lê Nhật Nhung</t>
  </si>
  <si>
    <t>GA Management Assistant Manager</t>
  </si>
  <si>
    <t>0707 576 276</t>
  </si>
  <si>
    <t>nhatnhung.le@hanwhalife.com.vn</t>
  </si>
  <si>
    <t>Võ Hoàng Yến</t>
  </si>
  <si>
    <t>Product Development</t>
  </si>
  <si>
    <t>Product Development Executive</t>
  </si>
  <si>
    <t>0916 317 777</t>
  </si>
  <si>
    <t>hoangyen.vo@hanwhalife.com.vn</t>
  </si>
  <si>
    <t>Nguyễn Văn Nghĩa</t>
  </si>
  <si>
    <t>0937 575 106</t>
  </si>
  <si>
    <t>nghia.nguyen@hanwhalife.com.vn</t>
  </si>
  <si>
    <t>Nguyễn Thị Minh Thư</t>
  </si>
  <si>
    <t>Customer Services Staff</t>
  </si>
  <si>
    <t>0364 424 502</t>
  </si>
  <si>
    <t>minhthu.nguyen@hanwhalife.com.vn</t>
  </si>
  <si>
    <t>Nguyễn Thị Cẩm Loan</t>
  </si>
  <si>
    <t>0987 691 896</t>
  </si>
  <si>
    <t>camloan.nguyen@hanwhalife.com.vn</t>
  </si>
  <si>
    <t>Bùi Thị Hường</t>
  </si>
  <si>
    <t>0968 807 607</t>
  </si>
  <si>
    <t>huong.bui@hanwhalife.com.vn</t>
  </si>
  <si>
    <t>Hoàng Hoài Giang</t>
  </si>
  <si>
    <t>CIP</t>
  </si>
  <si>
    <t>Chief Investment Principal</t>
  </si>
  <si>
    <t>0913 514 356</t>
  </si>
  <si>
    <t>hoaigiang.hoang@hanwhalife.com.vn</t>
  </si>
  <si>
    <t>Chu Văn Sơn</t>
  </si>
  <si>
    <t>0979 282 698</t>
  </si>
  <si>
    <t>vanson.chu@hanwhalife.com.vn</t>
  </si>
  <si>
    <t>Nguyễn Thị Thùy Dương</t>
  </si>
  <si>
    <t>Business Analyst Assistant Manager</t>
  </si>
  <si>
    <t>0908 339 558</t>
  </si>
  <si>
    <t>thuyduong.nguyen@hanwhalife.com.vn</t>
  </si>
  <si>
    <t>Võ Thị Xuân Việt</t>
  </si>
  <si>
    <t>Head of Sales Training Support</t>
  </si>
  <si>
    <t>0908 804 009</t>
  </si>
  <si>
    <t>xuanviet.vo@hanwhalife.com.vn</t>
  </si>
  <si>
    <t>Văn Thị Thu Hiền</t>
  </si>
  <si>
    <t>Customer Care Officer</t>
  </si>
  <si>
    <t>0907 946 369</t>
  </si>
  <si>
    <t>thuhien.van@hanwhalife.com.vn</t>
  </si>
  <si>
    <t>Trương Thị Thanh Nguyệt</t>
  </si>
  <si>
    <t>0909 768 006</t>
  </si>
  <si>
    <t>thanhnguyet.truong@hanwhalife.com.vn</t>
  </si>
  <si>
    <t>Huỳnh Phúc Bích Tuyền</t>
  </si>
  <si>
    <t>Acting Head of Partnership Distribution</t>
  </si>
  <si>
    <t>0906 624 568</t>
  </si>
  <si>
    <t>bichtuyen.huynh@hanwhalife.com.vn</t>
  </si>
  <si>
    <t>Võ Ngọc Thạch</t>
  </si>
  <si>
    <t>0911 755 898</t>
  </si>
  <si>
    <t>ngocthach.vo@hanwhalife.com.vn</t>
  </si>
  <si>
    <t>Lê Dũng Ngọc</t>
  </si>
  <si>
    <t>0385 200 455</t>
  </si>
  <si>
    <t>dungngoc.le@hanwhalife.com.vn</t>
  </si>
  <si>
    <t>Dương Văn Hiệp</t>
  </si>
  <si>
    <t>Vinh Phuc</t>
  </si>
  <si>
    <t>0984 001 411</t>
  </si>
  <si>
    <t>vanhiep.duong@hanwhalife.com.vn</t>
  </si>
  <si>
    <t>Lê Minh Hải</t>
  </si>
  <si>
    <t>Product Development Assistant Manager</t>
  </si>
  <si>
    <t>0902 367 716</t>
  </si>
  <si>
    <t>minhhai.le@hanwhalife.com.vn</t>
  </si>
  <si>
    <t>Cao Hồ Quang</t>
  </si>
  <si>
    <t>0334 698 617</t>
  </si>
  <si>
    <t>hoquang.cao@hanwhalife.com.vn</t>
  </si>
  <si>
    <t>Lê Tuấn Anh</t>
  </si>
  <si>
    <t>Sales Training Planning</t>
  </si>
  <si>
    <t>Multimedia Designer</t>
  </si>
  <si>
    <t>0982 099 912</t>
  </si>
  <si>
    <t>anh.le@hanwhalife.com.vn</t>
  </si>
  <si>
    <t>Nguyễn Thị Mỹ Dung</t>
  </si>
  <si>
    <t>0376 093 089</t>
  </si>
  <si>
    <t>mydung.nguyen@hanwhalife.com.vn</t>
  </si>
  <si>
    <t>Ngô Đình An Hải</t>
  </si>
  <si>
    <t>Regional Chief Agency Officer</t>
  </si>
  <si>
    <t>0903 555 077</t>
  </si>
  <si>
    <t>anhai.ngo@hanwhalife.com.vn</t>
  </si>
  <si>
    <t>Nguyễn Thị Tuyết Nhung</t>
  </si>
  <si>
    <t>Partnership Distribution Training Officer</t>
  </si>
  <si>
    <t>0977 325 936</t>
  </si>
  <si>
    <t>tuyetnhung.nguyen@hanwhalife.com.vn</t>
  </si>
  <si>
    <t>Trần Phúc Duy</t>
  </si>
  <si>
    <t>0902 818 214</t>
  </si>
  <si>
    <t>phucduy.tran@hanwhalife.com.vn</t>
  </si>
  <si>
    <t>Lê Diễm My</t>
  </si>
  <si>
    <t>Ca Mau</t>
  </si>
  <si>
    <t>0945 515 916</t>
  </si>
  <si>
    <t>my.le@hanwhalife.com.vn</t>
  </si>
  <si>
    <t>Phan Chí Khang</t>
  </si>
  <si>
    <t>Agency Training Director - South</t>
  </si>
  <si>
    <t>0933 809 038</t>
  </si>
  <si>
    <t>chikhang.phan@hanwhalife.com.vn</t>
  </si>
  <si>
    <t>Đào Thị Huyền Trâm</t>
  </si>
  <si>
    <t>Kien Giang</t>
  </si>
  <si>
    <t>0353 272 653</t>
  </si>
  <si>
    <t>huyentram.dao@hanwhalife.com.vn</t>
  </si>
  <si>
    <t>Trương Minh Mẫn</t>
  </si>
  <si>
    <t>General Ledger Accounting Assistant Manager</t>
  </si>
  <si>
    <t>0932 016 986</t>
  </si>
  <si>
    <t>minhman.truong@hanwhalife.com.vn</t>
  </si>
  <si>
    <t>Nguyễn Khánh Long</t>
  </si>
  <si>
    <t>IT Helpdesk Staff (South)</t>
  </si>
  <si>
    <t>0967 257 506</t>
  </si>
  <si>
    <t>khanhlong.nguyen@hanwhalife.com.vn</t>
  </si>
  <si>
    <t>Đặng Quỳnh Như</t>
  </si>
  <si>
    <t>Product Development Part Leader</t>
  </si>
  <si>
    <t>0931 833 283</t>
  </si>
  <si>
    <t>quynhnhu.dang@hanwhalife.com.vn</t>
  </si>
  <si>
    <t>Trịnh Thị Ngọc Hà</t>
  </si>
  <si>
    <t>0905 887 400</t>
  </si>
  <si>
    <t>ngocha.trinh@hanwhalife.com.vn</t>
  </si>
  <si>
    <t>0947 531 199</t>
  </si>
  <si>
    <t>anhtuan.nguyen1@hanwhalife.com.vn</t>
  </si>
  <si>
    <t>Trần Thị Kim Liên</t>
  </si>
  <si>
    <t>0772 074 429</t>
  </si>
  <si>
    <t>kimlien.tran@hanwhalife.com.vn</t>
  </si>
  <si>
    <t>Phan Quỳnh Như</t>
  </si>
  <si>
    <t>Budgeting Senior Executive</t>
  </si>
  <si>
    <t>0909 315 487</t>
  </si>
  <si>
    <t>quynhnhu.phan@hanwhalife.com.vn</t>
  </si>
  <si>
    <t>Đỗ Thị Thu Hằng</t>
  </si>
  <si>
    <t>0379 162 872</t>
  </si>
  <si>
    <t>thuhang.do@hanwhalife.com.vn</t>
  </si>
  <si>
    <t>Lê Thị Ngọc Ánh</t>
  </si>
  <si>
    <t>0985 168 246</t>
  </si>
  <si>
    <t>ngocanh.le@hanwhalife.com.vn</t>
  </si>
  <si>
    <t>Nguyễn Thị Ngọc Trà Lâm</t>
  </si>
  <si>
    <t>0934 393 865</t>
  </si>
  <si>
    <t>tralam.nguyen@hanwhalife.com.vn</t>
  </si>
  <si>
    <t>Lê Thanh Đạo</t>
  </si>
  <si>
    <t>0979 098 262</t>
  </si>
  <si>
    <t>thanhdao.le@hanwhalife.com.vn</t>
  </si>
  <si>
    <t>Phương Kim Oanh</t>
  </si>
  <si>
    <t>Quang Ngai</t>
  </si>
  <si>
    <t>0905 949 364</t>
  </si>
  <si>
    <t>kimoanh.phuong@hanwhalife.com.vn</t>
  </si>
  <si>
    <t>Nguyễn Thảo Nhung</t>
  </si>
  <si>
    <t>Marketing</t>
  </si>
  <si>
    <t>Digital Task Force Senior Executive</t>
  </si>
  <si>
    <t>0773 069 393</t>
  </si>
  <si>
    <t>thaonhung.nguyen@hanwhalife.com.vn</t>
  </si>
  <si>
    <t>Nguyễn Hải Hưng</t>
  </si>
  <si>
    <t>0983 705 206</t>
  </si>
  <si>
    <t>haihung.nguyen@hanwhalife.com.vn</t>
  </si>
  <si>
    <t>Trần Minh Nhật</t>
  </si>
  <si>
    <t>0909 004 822</t>
  </si>
  <si>
    <t>minhnhat.tran@hanwhalife.com.vn</t>
  </si>
  <si>
    <t>Lê Thị Thương</t>
  </si>
  <si>
    <t>Call Center Senior Staff</t>
  </si>
  <si>
    <t>0779 027 794</t>
  </si>
  <si>
    <t>thuong.le@hanwhalife.com.vn</t>
  </si>
  <si>
    <t>Nguyễn Ngọc Thanh Thảo</t>
  </si>
  <si>
    <t>0906 693 932</t>
  </si>
  <si>
    <t>thanhthao.nguyen@hanwhalife.com.vn</t>
  </si>
  <si>
    <t>Nguyễn Như Thúy Uyên</t>
  </si>
  <si>
    <t>0902 586 199</t>
  </si>
  <si>
    <t>thuyuyen.nguyen@hanwhalife.com.vn</t>
  </si>
  <si>
    <t>Nguyễn Đăng Long</t>
  </si>
  <si>
    <t>0905 181 757</t>
  </si>
  <si>
    <t>danglong.nguyen@hanwhalife.com.vn</t>
  </si>
  <si>
    <t>Phan Anh Thiên</t>
  </si>
  <si>
    <t>0367 507 777</t>
  </si>
  <si>
    <t>anhthien.phan@hanwhalife.com.vn</t>
  </si>
  <si>
    <t>Nguyễn Đức Anh Tuấn</t>
  </si>
  <si>
    <t>0962 222 297</t>
  </si>
  <si>
    <t>anhtuan.nguyen2@hanwhalife.com.vn</t>
  </si>
  <si>
    <t>Nguyễn Đức Thắng</t>
  </si>
  <si>
    <t>Quang Binh</t>
  </si>
  <si>
    <t>0869 173 650</t>
  </si>
  <si>
    <t>thang.nguyen@hanwhalife.com.vn</t>
  </si>
  <si>
    <t>Nguyễn Đình Tuấn</t>
  </si>
  <si>
    <t>Agency Training Director - North</t>
  </si>
  <si>
    <t>0915 037 868</t>
  </si>
  <si>
    <t>dinhtuan.nguyen@hanwhalife.com.vn</t>
  </si>
  <si>
    <t>Huỳnh Thị Thúy Lai</t>
  </si>
  <si>
    <t>Legal &amp; Corporate Compliance</t>
  </si>
  <si>
    <t>Legal Senior Executive</t>
  </si>
  <si>
    <t>0984 344 921</t>
  </si>
  <si>
    <t>thuylai.huynh@hanwhalife.com.vn</t>
  </si>
  <si>
    <t>Trần Thị Thiên Kim</t>
  </si>
  <si>
    <t>Distribution Support Officer</t>
  </si>
  <si>
    <t>0937 864 777</t>
  </si>
  <si>
    <t>thienkim.tran@hanwhalife.com.vn</t>
  </si>
  <si>
    <t>Trần Thị Thùy Trang</t>
  </si>
  <si>
    <t>0939 043 368</t>
  </si>
  <si>
    <t>thuytrang.tran@hanwhalife.com.vn</t>
  </si>
  <si>
    <t>Nguyễn Hồng Hạ Anh</t>
  </si>
  <si>
    <t>Claim Senior Officer</t>
  </si>
  <si>
    <t>0378 369 260</t>
  </si>
  <si>
    <t>haanh.nguyen@hanwhalife.com.vn</t>
  </si>
  <si>
    <t>Trần Thị Tuyết Tuyết</t>
  </si>
  <si>
    <t>Quality Assurance Officer</t>
  </si>
  <si>
    <t>Nguyễn Hữu Hồng Phương</t>
  </si>
  <si>
    <t>0935 541 268</t>
  </si>
  <si>
    <t>hongphuong.nguyen@hanwhalife.com.vn</t>
  </si>
  <si>
    <t>Hoàng Anh</t>
  </si>
  <si>
    <t>0359 463 638</t>
  </si>
  <si>
    <t>anh.hoang@hanwhalife.com.vn</t>
  </si>
  <si>
    <t>Lê Văn Tình</t>
  </si>
  <si>
    <t>0915 966 768</t>
  </si>
  <si>
    <t>vantinh.le@hanwhalife.com.vn</t>
  </si>
  <si>
    <t>Huỳnh Quốc Đại</t>
  </si>
  <si>
    <t>Business Analyst Senior Executive</t>
  </si>
  <si>
    <t>0389 383 061</t>
  </si>
  <si>
    <t>quocdai.huynh@hanwhalife.com.vn</t>
  </si>
  <si>
    <t>Trần Lê Dương</t>
  </si>
  <si>
    <t>0919 274 360</t>
  </si>
  <si>
    <t>leduong.tran@hanwhalife.com.vn</t>
  </si>
  <si>
    <t>Nguyễn Thị Phương</t>
  </si>
  <si>
    <t>Claim Staff</t>
  </si>
  <si>
    <t>0977 085 513</t>
  </si>
  <si>
    <t>phuong.nguyen@hanwhalife.com.vn</t>
  </si>
  <si>
    <t>Nguyễn Việt Dũng</t>
  </si>
  <si>
    <t>0907 986 391</t>
  </si>
  <si>
    <t>vietdung.nguyen@hanwhalife.com.vn</t>
  </si>
  <si>
    <t>Trần Thị Thanh Huệ</t>
  </si>
  <si>
    <t>General Ledger Accounting Officer</t>
  </si>
  <si>
    <t>0932 324 235</t>
  </si>
  <si>
    <t>thanhhue.tran@hanwhalife.com.vn</t>
  </si>
  <si>
    <t>Bùi Đăng Khoa</t>
  </si>
  <si>
    <t>0912 109 108</t>
  </si>
  <si>
    <t>dangkhoa.bui@hanwhalife.com.vn</t>
  </si>
  <si>
    <t>Bùi Ngọc Sang</t>
  </si>
  <si>
    <t>0377 808 019</t>
  </si>
  <si>
    <t>ngocsang.bui@hanwhalife.com.vn</t>
  </si>
  <si>
    <t>Đinh Thị Thu Hà</t>
  </si>
  <si>
    <t>0936 196 776</t>
  </si>
  <si>
    <t>thuha.dinh@hanwhalife.com.vn</t>
  </si>
  <si>
    <t>Nguyễn Thị Thảnh</t>
  </si>
  <si>
    <t>0985 243 989</t>
  </si>
  <si>
    <t>thanh.nguyen1@hanwhalife.com.vn</t>
  </si>
  <si>
    <t>Võ Trung Hưng</t>
  </si>
  <si>
    <t>Designer</t>
  </si>
  <si>
    <t>0968 223 237</t>
  </si>
  <si>
    <t>trunghung.vo@hanwhalife.com.vn</t>
  </si>
  <si>
    <t>Trần Văn Tuấn</t>
  </si>
  <si>
    <t>Debt Collection Officer</t>
  </si>
  <si>
    <t>0906 035 526</t>
  </si>
  <si>
    <t>vantuan.tran@hanwhalife.com.vn</t>
  </si>
  <si>
    <t>Nguyễn Thị Thu Phương</t>
  </si>
  <si>
    <t>Corporate Compliance Officer</t>
  </si>
  <si>
    <t>0932 154 871</t>
  </si>
  <si>
    <t>thuphuong.nguyen@hanwhalife.com.vn</t>
  </si>
  <si>
    <t>Ngô Thị Thảo Hiền</t>
  </si>
  <si>
    <t>General Ledger Accounting Assistant Manager - IFRS Project</t>
  </si>
  <si>
    <t>0908 087 106</t>
  </si>
  <si>
    <t>thaohien.ngo@hanwhalife.com.vn</t>
  </si>
  <si>
    <t>Nguyễn Quang Minh</t>
  </si>
  <si>
    <t>Account Head</t>
  </si>
  <si>
    <t>0935 713 246</t>
  </si>
  <si>
    <t>quangminh.nguyen@hanwhalife.com.vn</t>
  </si>
  <si>
    <t>Lê Thị Ngọc Yến</t>
  </si>
  <si>
    <t>0937 210 709</t>
  </si>
  <si>
    <t>ngocyen.le@hanwhalife.com.vn</t>
  </si>
  <si>
    <t>Chung Triển Nghiệp</t>
  </si>
  <si>
    <t>0972 440 603</t>
  </si>
  <si>
    <t>triennghiep.chung@hanwhalife.com.vn</t>
  </si>
  <si>
    <t>Văn Anh Khoa</t>
  </si>
  <si>
    <t>0944 221 621</t>
  </si>
  <si>
    <t>anhkhoa.van@hanwhalife.com.vn</t>
  </si>
  <si>
    <t>Đỗ Thị Trang</t>
  </si>
  <si>
    <t>0905 001 129</t>
  </si>
  <si>
    <t>trang.do@hanwhalife.com.vn</t>
  </si>
  <si>
    <t>Nguyễn Hữu Thành</t>
  </si>
  <si>
    <t>Son La</t>
  </si>
  <si>
    <t>0968 265 656</t>
  </si>
  <si>
    <t>huuthanh.nguyen@hanwhalife.com.vn</t>
  </si>
  <si>
    <t>Võ Thị Thảo Nguyên</t>
  </si>
  <si>
    <t>0852 929 292</t>
  </si>
  <si>
    <t>thaonguyen.vo@hanwhalife.com.vn</t>
  </si>
  <si>
    <t>Nguyễn Thị Minh Tâm</t>
  </si>
  <si>
    <t>0984 159 085</t>
  </si>
  <si>
    <t>tam.nguyen@hanwhalife.com.vn</t>
  </si>
  <si>
    <t>Lê Thị Ngọc Minh</t>
  </si>
  <si>
    <t>0774 690 045</t>
  </si>
  <si>
    <t>ngocminh.le@hanwhalife.com.vn</t>
  </si>
  <si>
    <t>Nguyễn Bá Huy</t>
  </si>
  <si>
    <t>Distribution Admin Senior Executive</t>
  </si>
  <si>
    <t>0388 224 834</t>
  </si>
  <si>
    <t>bahuy.nguyen@hanwhalife.com.vn</t>
  </si>
  <si>
    <t>Đoàn Văn Dũng</t>
  </si>
  <si>
    <t>0989 523 514</t>
  </si>
  <si>
    <t>vandung.doan@hanwhalife.com.vn</t>
  </si>
  <si>
    <t>Trần Lâm Ngân Chi</t>
  </si>
  <si>
    <t>Claim Senior Executive</t>
  </si>
  <si>
    <t>0706 768 238</t>
  </si>
  <si>
    <t>nganchi.tran@hanwhalife.com.vn</t>
  </si>
  <si>
    <t>Nguyễn Hữu Thọ</t>
  </si>
  <si>
    <t>0908 801 099</t>
  </si>
  <si>
    <t>huutho.nguyen@hanwhalife.com.vn</t>
  </si>
  <si>
    <t>Nguyễn Thị Khánh Ngân</t>
  </si>
  <si>
    <t>Content of Digital App</t>
  </si>
  <si>
    <t>Acting Head of Content of Digital App</t>
  </si>
  <si>
    <t>0901 230 699</t>
  </si>
  <si>
    <t>khanhngan.nguyen@hanwhalife.com.vn</t>
  </si>
  <si>
    <t>Nguyễn Hoàng Anh</t>
  </si>
  <si>
    <t>Photography &amp; Video Editing Senior Executive</t>
  </si>
  <si>
    <t>0975 231 126</t>
  </si>
  <si>
    <t>hoanganh.nguyen@hanwhalife.com.vn</t>
  </si>
  <si>
    <t>Lê Đức Thọ</t>
  </si>
  <si>
    <t>0789 934 333</t>
  </si>
  <si>
    <t>ductho.le@hanwhalife.com.vn</t>
  </si>
  <si>
    <t>Nguyễn Tấn Vũ</t>
  </si>
  <si>
    <t>0974 751 253</t>
  </si>
  <si>
    <t>tanvu.nguyen@hanwhalife.com.vn</t>
  </si>
  <si>
    <t>Đặng Ngọc Minh Thy</t>
  </si>
  <si>
    <t>0964 647 545</t>
  </si>
  <si>
    <t>minhthy.dang@hanwhalife.com.vn</t>
  </si>
  <si>
    <t>Phan Thị Đan Thùy</t>
  </si>
  <si>
    <t>Sales Activity Supporting Senior Executive</t>
  </si>
  <si>
    <t>0932 574 748</t>
  </si>
  <si>
    <t>danthuy.phan@hanwhalife.com.vn</t>
  </si>
  <si>
    <t>Nguyễn Thị Như Ngọc</t>
  </si>
  <si>
    <t>Insurance &amp; Investment Accounting Senior Executive</t>
  </si>
  <si>
    <t>0936 500 151</t>
  </si>
  <si>
    <t>ngoc.nguyen2@hanwhalife.com.vn</t>
  </si>
  <si>
    <t>Phan Thị Hòa</t>
  </si>
  <si>
    <t>0354 484 818</t>
  </si>
  <si>
    <t>hoa.phan@hanwhalife.com.vn</t>
  </si>
  <si>
    <t>Cao Tuấn Linh</t>
  </si>
  <si>
    <t>0919 177 799</t>
  </si>
  <si>
    <t>tuanlinh.cao@hanwhalife.com.vn</t>
  </si>
  <si>
    <t>Hoàng Thị Phương</t>
  </si>
  <si>
    <t>0948 706 747</t>
  </si>
  <si>
    <t>phuong.hoang@hanwhalife.com.vn</t>
  </si>
  <si>
    <t>Tạ Văn Tùng Linh</t>
  </si>
  <si>
    <t>Business Analyst Officer</t>
  </si>
  <si>
    <t>0949 663 609</t>
  </si>
  <si>
    <t>tunglinh.ta@hanwhalife.com.vn</t>
  </si>
  <si>
    <t>Trần Thị Tuyết Nhung</t>
  </si>
  <si>
    <t>Talent Acquisition Business Partner Executive</t>
  </si>
  <si>
    <t>0332 009 188</t>
  </si>
  <si>
    <t>tuyetnhung.tran@hanwhalife.com.vn</t>
  </si>
  <si>
    <t>Nguyễn Đình Thắng</t>
  </si>
  <si>
    <t>0977 413 269</t>
  </si>
  <si>
    <t>dinhthang.nguyen@hanwhalife.com.vn</t>
  </si>
  <si>
    <t>Diệp Kim Hằng</t>
  </si>
  <si>
    <t>Policy Owner Services Manager</t>
  </si>
  <si>
    <t>0906 008 694</t>
  </si>
  <si>
    <t>kimhang.diep@hanwhalife.com.vn</t>
  </si>
  <si>
    <t>Hwang Jun Hwan</t>
  </si>
  <si>
    <t>Chairman of Member Council cum CEO</t>
  </si>
  <si>
    <t>junhwan628@hanwhalife.com.vn</t>
  </si>
  <si>
    <t>Baek Jin Wook</t>
  </si>
  <si>
    <t>Management Advisor</t>
  </si>
  <si>
    <t>jinwook.baek@hanwhalife.com.vn</t>
  </si>
  <si>
    <t>Phạm Nguyễn Thế Huy</t>
  </si>
  <si>
    <t>0909 076 467</t>
  </si>
  <si>
    <t>thehuy.pham@hanwhalife.com.vn</t>
  </si>
  <si>
    <t>Nguyễn Thiên Vũ</t>
  </si>
  <si>
    <t>Nguyễn Thị Thu Tâm</t>
  </si>
  <si>
    <t>0937 791 741</t>
  </si>
  <si>
    <t>thutam.nguyen@hanwhalife.com.vn</t>
  </si>
  <si>
    <t>Lã Thị Trinh Thục</t>
  </si>
  <si>
    <t>Financial Reporting Officer</t>
  </si>
  <si>
    <t>0902 447 569</t>
  </si>
  <si>
    <t>trinhthuc.la@hanwhalife.com.vn</t>
  </si>
  <si>
    <t>Nguyễn Thái Hoàng</t>
  </si>
  <si>
    <t>Agency Training Manager</t>
  </si>
  <si>
    <t>0974 251 878</t>
  </si>
  <si>
    <t>thaihoang.nguyen@hanwhalife.com.vn</t>
  </si>
  <si>
    <t>Nguyễn Thị Trúc Linh</t>
  </si>
  <si>
    <t>0931 773 951</t>
  </si>
  <si>
    <t>truclinh.nguyen@hanwhalife.com.vn</t>
  </si>
  <si>
    <t>Đỗ Thị Ngọc Minh</t>
  </si>
  <si>
    <t>0939 272 567</t>
  </si>
  <si>
    <t>ngocminh.do@hanwhalife.com.vn</t>
  </si>
  <si>
    <t>Đào Thị Hòa</t>
  </si>
  <si>
    <t>0334 999 564</t>
  </si>
  <si>
    <t>hoa.dao@hanwhalife.com.vn</t>
  </si>
  <si>
    <t>Bùi Hồng Ngọc</t>
  </si>
  <si>
    <t>New Business &amp; Underwriting Senior Officer</t>
  </si>
  <si>
    <t>0902 326 475</t>
  </si>
  <si>
    <t>hongngoc.bui@hanwhalife.com.vn</t>
  </si>
  <si>
    <t>Nguyễn Thị An Thương</t>
  </si>
  <si>
    <t>Policy Owner Services Executive</t>
  </si>
  <si>
    <t>0778 985 372</t>
  </si>
  <si>
    <t>anthuong.nguyen@hanwhalife.com.vn</t>
  </si>
  <si>
    <t>Trần Thị Kim Ngọc</t>
  </si>
  <si>
    <t>0932 651 517</t>
  </si>
  <si>
    <t>ngoc.tran@hanwhalife.com.vn</t>
  </si>
  <si>
    <t>Nguyễn Ngọc Cẩm Hương</t>
  </si>
  <si>
    <t>Content Translator</t>
  </si>
  <si>
    <t>0988 485 753</t>
  </si>
  <si>
    <t>camhuong.nguyen@hanwhalife.com.vn</t>
  </si>
  <si>
    <t>Đỗ Thị Kim Anh</t>
  </si>
  <si>
    <t>Premium Control Senior Executive</t>
  </si>
  <si>
    <t>0937 833 192</t>
  </si>
  <si>
    <t>kimanh.do@hanwhalife.com.vn</t>
  </si>
  <si>
    <t>Bùi Thị Thanh Hoa</t>
  </si>
  <si>
    <t>Agency Training Coordinator Staff</t>
  </si>
  <si>
    <t>0336 964 829</t>
  </si>
  <si>
    <t>thanhhoa.bui@hanwhalife.com.vn</t>
  </si>
  <si>
    <t>Lê Thị Út Em</t>
  </si>
  <si>
    <t>Soc Trang</t>
  </si>
  <si>
    <t>0899 068 869</t>
  </si>
  <si>
    <t>utem.le@hanwhalife.com.vn</t>
  </si>
  <si>
    <t>Nguyễn Lê Hương Diệu</t>
  </si>
  <si>
    <t>0337 642 647</t>
  </si>
  <si>
    <t>huongdieu.nguyen@hanwhalife.com.vn</t>
  </si>
  <si>
    <t>Trần Thanh Vũ</t>
  </si>
  <si>
    <t>Policy Owner Services Senior Staff</t>
  </si>
  <si>
    <t>0938 596 150</t>
  </si>
  <si>
    <t>thanhvu.tran@hanwhalife.com.vn</t>
  </si>
  <si>
    <t>Phan Thị Phương Giang</t>
  </si>
  <si>
    <t>0984 003 289</t>
  </si>
  <si>
    <t>phuonggiang.phan@hanwhalife.com.vn</t>
  </si>
  <si>
    <t>Đoàn Viết Trung</t>
  </si>
  <si>
    <t>Nguyễn Thị Như Lê</t>
  </si>
  <si>
    <t>Head of General Administration</t>
  </si>
  <si>
    <t>0938 989 298</t>
  </si>
  <si>
    <t>nhule.nguyen@hanwhalife.com.vn</t>
  </si>
  <si>
    <t>Nguyễn Thanh Ngân</t>
  </si>
  <si>
    <t>PR &amp; CSR Senior Executive</t>
  </si>
  <si>
    <t>Trần Thành Đạt</t>
  </si>
  <si>
    <t>Call Center Executive</t>
  </si>
  <si>
    <t>0935 431 250</t>
  </si>
  <si>
    <t>thanhdat.tran@hanwhalife.com.vn</t>
  </si>
  <si>
    <t>Trần Nguyễn Hùng</t>
  </si>
  <si>
    <t>Distribution Planning Executive</t>
  </si>
  <si>
    <t>0907 080 294</t>
  </si>
  <si>
    <t>nguyenhung.tran@hanwhalife.com.vn</t>
  </si>
  <si>
    <t>Trần Thanh Hiền</t>
  </si>
  <si>
    <t>Partnership Support Senior Staff</t>
  </si>
  <si>
    <t>0985 665 810</t>
  </si>
  <si>
    <t>thanhhien.tran@hanwhalife.com.vn</t>
  </si>
  <si>
    <t>Phạm Thúy Quỳnh</t>
  </si>
  <si>
    <t>Management Advisor Assistant</t>
  </si>
  <si>
    <t>0386 621 903</t>
  </si>
  <si>
    <t>thuyquynh.pham@hanwhalife.com.vn</t>
  </si>
  <si>
    <t>Trần Văn Cảm</t>
  </si>
  <si>
    <t>Lam Dong</t>
  </si>
  <si>
    <t>0898 606 647</t>
  </si>
  <si>
    <t>vancam.tran@hanwhalife.com.vn</t>
  </si>
  <si>
    <t>Nguyễn Ngọc Hải</t>
  </si>
  <si>
    <t>Distribution Report Senior Executive</t>
  </si>
  <si>
    <t>0931 814 945</t>
  </si>
  <si>
    <t>ngochai.nguyen@hanwhalife.com.vn</t>
  </si>
  <si>
    <t>Nguyễn Thị Hà Trang</t>
  </si>
  <si>
    <t>Agency Compliance Officer</t>
  </si>
  <si>
    <t>0972 585 107</t>
  </si>
  <si>
    <t>hatrang.nguyen@hanwhalife.com.vn</t>
  </si>
  <si>
    <t>Nguyễn Thị Thanh Thúy</t>
  </si>
  <si>
    <t>Agency Training Coordinator</t>
  </si>
  <si>
    <t>0974 459 264</t>
  </si>
  <si>
    <t>thuy.nguyen1@hanwhalife.com.vn</t>
  </si>
  <si>
    <t>Hồ Thị Kiều Trang</t>
  </si>
  <si>
    <t>Partnership Distribution Recruitment Executive</t>
  </si>
  <si>
    <t>0963 789 612</t>
  </si>
  <si>
    <t>kieutrang.ho@hanwhalife.com.vn</t>
  </si>
  <si>
    <t>Lê Anh Thy</t>
  </si>
  <si>
    <t>0919 590 894</t>
  </si>
  <si>
    <t>thy.le@hanwhalife.com.vn</t>
  </si>
  <si>
    <t>Trần Đức Anh</t>
  </si>
  <si>
    <t>0869 604 330</t>
  </si>
  <si>
    <t>ducanh.tran@hanwhalife.com.vn</t>
  </si>
  <si>
    <t>Nguyễn Thị Diệu Hương</t>
  </si>
  <si>
    <t>My Tho</t>
  </si>
  <si>
    <t>0932 983 577</t>
  </si>
  <si>
    <t>dieuhuong.nguyen@hanwhalife.com.vn</t>
  </si>
  <si>
    <t>Nguyễn Thái Thụy</t>
  </si>
  <si>
    <t>0961 230 789</t>
  </si>
  <si>
    <t>thaithuy.nguyen@hanwhalife.com.vn</t>
  </si>
  <si>
    <t>Phạm Trần Phương Hằng</t>
  </si>
  <si>
    <t>Agency Compliance Executive</t>
  </si>
  <si>
    <t>0356 180 391</t>
  </si>
  <si>
    <t>phuonghang.pham@hanwhalife.com.vn</t>
  </si>
  <si>
    <t>Bùi Thị Thu Hiền</t>
  </si>
  <si>
    <t>0356 191 398</t>
  </si>
  <si>
    <t>hien.bui@hanwhalife.com.vn</t>
  </si>
  <si>
    <t>Tăng Kiến Luân</t>
  </si>
  <si>
    <t>Digital Project Manager</t>
  </si>
  <si>
    <t>0764 737 800</t>
  </si>
  <si>
    <t>kienluan.tang@hanwhalife.com.vn</t>
  </si>
  <si>
    <t>Nguyễn Lý Bửu Ngọc</t>
  </si>
  <si>
    <t>0767 372 113</t>
  </si>
  <si>
    <t>buungoc.nguyen@hanwhalife.com.vn</t>
  </si>
  <si>
    <t>Phạm Thị Mỹ Phượng</t>
  </si>
  <si>
    <t>0933 252 266</t>
  </si>
  <si>
    <t>myphuong.pham@hanwhalife.com.vn</t>
  </si>
  <si>
    <t>Nguyễn Thị Vân Anh</t>
  </si>
  <si>
    <t>0363 267 886</t>
  </si>
  <si>
    <t>vananh.nguyen1@hanwhalife.com.vn</t>
  </si>
  <si>
    <t>Hoàng Văn Hiệu</t>
  </si>
  <si>
    <t>Complaint Handling Officer</t>
  </si>
  <si>
    <t>0981 231 885</t>
  </si>
  <si>
    <t>vanhieu.hoang@hanwhalife.com.vn</t>
  </si>
  <si>
    <t>Mai Đặng Huyền Trang</t>
  </si>
  <si>
    <t>Human resources</t>
  </si>
  <si>
    <t>Talent Acquisition Business Partner Part Leader</t>
  </si>
  <si>
    <t>0903 444 134</t>
  </si>
  <si>
    <t>huyentrang.mai@hanwhalife.com.vn</t>
  </si>
  <si>
    <t>Trịnh Xuân Quỳnh</t>
  </si>
  <si>
    <t>0796 081 238</t>
  </si>
  <si>
    <t>xuanquynh.trinh@hanwhalife.com.vn</t>
  </si>
  <si>
    <t>Nguyễn Danh Huy</t>
  </si>
  <si>
    <t>0382 956 674</t>
  </si>
  <si>
    <t>danhhuy.nguyen@hanwhalife.com.vn</t>
  </si>
  <si>
    <t>Nguyễn Thị Ngọc Nhi</t>
  </si>
  <si>
    <t>Distribution Support Executive</t>
  </si>
  <si>
    <t>0906 197 417</t>
  </si>
  <si>
    <t>ngocnhi.nguyen@hanwhalife.com.vn</t>
  </si>
  <si>
    <t>Nguyễn Phi Hùng</t>
  </si>
  <si>
    <t>Account Manager</t>
  </si>
  <si>
    <t>Huỳnh Đức Khôi</t>
  </si>
  <si>
    <t>Distribution Compensation Officer</t>
  </si>
  <si>
    <t>0902 791 570</t>
  </si>
  <si>
    <t>duckhoi.huynh@hanwhalife.com.vn</t>
  </si>
  <si>
    <t>Dương Đức Hải</t>
  </si>
  <si>
    <t>0388 666 886</t>
  </si>
  <si>
    <t>duchai.duong@hanwhalife.com.vn</t>
  </si>
  <si>
    <t>Nguyễn Công Minh Hoàng</t>
  </si>
  <si>
    <t>0939 128 062</t>
  </si>
  <si>
    <t>hoang.nguyen@hanwhalife.com.vn</t>
  </si>
  <si>
    <t>Nguyễn Thị Phương Thảo</t>
  </si>
  <si>
    <t>0395 173 023</t>
  </si>
  <si>
    <t>thao.nguyen3@hanwhalife.com.vn</t>
  </si>
  <si>
    <t>Nguyễn Trần Tuấn Anh</t>
  </si>
  <si>
    <t>IT Security Officer</t>
  </si>
  <si>
    <t>0907 252 183</t>
  </si>
  <si>
    <t>anh.nguyen2@hanwhalife.com.vn</t>
  </si>
  <si>
    <t>Khương Thanh Liêm</t>
  </si>
  <si>
    <t>Distribution Planning Senior Officer</t>
  </si>
  <si>
    <t>0902 268 022</t>
  </si>
  <si>
    <t>thanhliem.khuong@hanwhalife.com.vn</t>
  </si>
  <si>
    <t>Trần Thị Năm Thanh</t>
  </si>
  <si>
    <t>Agency Compliance Assistant Manager</t>
  </si>
  <si>
    <t>0989 655 599</t>
  </si>
  <si>
    <t>namthanh.tran@hanwhalife.com.vn</t>
  </si>
  <si>
    <t>Trần Phú Lập</t>
  </si>
  <si>
    <t>Distribution Admin Team Leader</t>
  </si>
  <si>
    <t>0567 217 843</t>
  </si>
  <si>
    <t>phulap.tran@hanwhalife.com.vn</t>
  </si>
  <si>
    <t>Nguyễn Huỳnh Thanh Thủy</t>
  </si>
  <si>
    <t>Brand &amp; Marketing Senior Manager</t>
  </si>
  <si>
    <t>0982 025 094</t>
  </si>
  <si>
    <t>thanhthuy.nguyen1@hanwhalife.com.vn</t>
  </si>
  <si>
    <t>Bùi Hoàng Viên Trúc</t>
  </si>
  <si>
    <t>Nguyễn Thị Thùy</t>
  </si>
  <si>
    <t>Hung Yen</t>
  </si>
  <si>
    <t>0976 541 293</t>
  </si>
  <si>
    <t>thuy.nguyen2@hanwhalife.com.vn</t>
  </si>
  <si>
    <t>Nguyễn Thị Hồng</t>
  </si>
  <si>
    <t>0966 944 506</t>
  </si>
  <si>
    <t>hong.nguyen@hanwhalife.com.vn</t>
  </si>
  <si>
    <t>Trần Ngọc Thảo My</t>
  </si>
  <si>
    <t>0983 908 599</t>
  </si>
  <si>
    <t>thaomy.tran@hanwhalife.com.vn</t>
  </si>
  <si>
    <t>Huỳnh Vương Quốc</t>
  </si>
  <si>
    <t>Head of South</t>
  </si>
  <si>
    <t>0938 881 615</t>
  </si>
  <si>
    <t>vuongquoc.huynh@hanwhalife.com.vn</t>
  </si>
  <si>
    <t>Nguyễn Tấn Cường</t>
  </si>
  <si>
    <t>0902 333 064</t>
  </si>
  <si>
    <t>tancuong.nguyen@hanwhalife.com.vn</t>
  </si>
  <si>
    <t>Nguyễn Thị Thu Thảo</t>
  </si>
  <si>
    <t>0778 884 532</t>
  </si>
  <si>
    <t>thuthao.nguyen@hanwhalife.com.vn</t>
  </si>
  <si>
    <t>Trần Thảo Nguyên</t>
  </si>
  <si>
    <t>0938 680 383</t>
  </si>
  <si>
    <t>nguyen.tran@hanwhalife.com.vn</t>
  </si>
  <si>
    <t>Trần Thị Như Tình</t>
  </si>
  <si>
    <t>0935 040 075</t>
  </si>
  <si>
    <t>nhutinh.tran@hanwhalife.com.vn</t>
  </si>
  <si>
    <t>Cao Ngọc Ly</t>
  </si>
  <si>
    <t>0912 423 455</t>
  </si>
  <si>
    <t>ngocly.cao@hanwhalife.com.vn</t>
  </si>
  <si>
    <t>Tống Trang Đài</t>
  </si>
  <si>
    <t>Legal Manager</t>
  </si>
  <si>
    <t>0939 222 124</t>
  </si>
  <si>
    <t>trangdai.tong@hanwhalife.com.vn</t>
  </si>
  <si>
    <t>Nguyễn Đinh Bảo Ngọc</t>
  </si>
  <si>
    <t>0769 968 045</t>
  </si>
  <si>
    <t>baongoc.nguyen1@hanwhalife.com.vn</t>
  </si>
  <si>
    <t>Nguyễn Đức Trọng</t>
  </si>
  <si>
    <t>Network Administrator Executive</t>
  </si>
  <si>
    <t>0905 756 856</t>
  </si>
  <si>
    <t>ductrong.nguyen@hanwhalife.com.vn</t>
  </si>
  <si>
    <t>Nguyễn Thị Như Ý</t>
  </si>
  <si>
    <t>Report &amp; Compensation Part Leader</t>
  </si>
  <si>
    <t>0989 044 861</t>
  </si>
  <si>
    <t>nhuy.nguyen1@hanwhalife.com.vn</t>
  </si>
  <si>
    <t>Phạm Ngọc Huyền Chi</t>
  </si>
  <si>
    <t>0962 725 331</t>
  </si>
  <si>
    <t>huyenchi.pham@hanwhalife.com.vn</t>
  </si>
  <si>
    <t>Nguyễn Lê Ngọc Huỳnh Hoa</t>
  </si>
  <si>
    <t>Partnership Support Senior Executive</t>
  </si>
  <si>
    <t>0777 044 744</t>
  </si>
  <si>
    <t>huynhhoa.nguyen@hanwhalife.com.vn</t>
  </si>
  <si>
    <t>Phạm Thị Dương Linh</t>
  </si>
  <si>
    <t>0355 790 874</t>
  </si>
  <si>
    <t>duonglinh.pham@hanwhalife.com.vn</t>
  </si>
  <si>
    <t>Nguyễn Thị Hương</t>
  </si>
  <si>
    <t>0964 701 610</t>
  </si>
  <si>
    <t>huong.nguyen3@hanwhalife.com.vn</t>
  </si>
  <si>
    <t>Nguyễn Thanh Liêm</t>
  </si>
  <si>
    <t>Agency Training Assistant Manager</t>
  </si>
  <si>
    <t>0836 888 755</t>
  </si>
  <si>
    <t>thanhliem.nguyen@hanwhalife.com.vn</t>
  </si>
  <si>
    <t>Nguyễn Thị Hải Yên</t>
  </si>
  <si>
    <t>0987 383 342</t>
  </si>
  <si>
    <t>haiyen.nguyen1@hanwhalife.com.vn</t>
  </si>
  <si>
    <t>Tô Phạm Quỳnh Anh</t>
  </si>
  <si>
    <t>0902 862913</t>
  </si>
  <si>
    <t>quynhanh.to@hanwhalife.com.vn</t>
  </si>
  <si>
    <t>Nguyễn Vũ Tịnh Đan</t>
  </si>
  <si>
    <t>Task Force</t>
  </si>
  <si>
    <t>Sales Admin Executive</t>
  </si>
  <si>
    <t>0971 116 295</t>
  </si>
  <si>
    <t>tinhdan.nguyen@hanwhalife.com.vn</t>
  </si>
  <si>
    <t>Đặng Hồng Duyên</t>
  </si>
  <si>
    <t>0833 063 278</t>
  </si>
  <si>
    <t>hongduyen.dang@hanwhalife.com.vn</t>
  </si>
  <si>
    <t>Nguyễn Đình Hưng</t>
  </si>
  <si>
    <t>0948 975 050</t>
  </si>
  <si>
    <t>dinhhung.nguyen@hanwhalife.com.vn</t>
  </si>
  <si>
    <t>Đào Thị Vương</t>
  </si>
  <si>
    <t>Call Center Staff</t>
  </si>
  <si>
    <t>0909 600 526</t>
  </si>
  <si>
    <t>vuong.dao@hanwhalife.com.vn</t>
  </si>
  <si>
    <t>Mai Vạn Hạnh</t>
  </si>
  <si>
    <t>Call Center Assistant Manager</t>
  </si>
  <si>
    <t>0903 601 309</t>
  </si>
  <si>
    <t>vanhanh.mai@hanwhalife.com.vn</t>
  </si>
  <si>
    <t>Đào Nguyễn Xuân Phước</t>
  </si>
  <si>
    <t>Distribution Report Senior Officer</t>
  </si>
  <si>
    <t>0327 695 141</t>
  </si>
  <si>
    <t>xuanphuoc.dao@hanwhalife.com.vn</t>
  </si>
  <si>
    <t>Lê Thị Bích Tiên</t>
  </si>
  <si>
    <t>Employee Engagement &amp; Internal Communication Senior Executive</t>
  </si>
  <si>
    <t>0934 056 977</t>
  </si>
  <si>
    <t>bichtien.le@hanwhalife.com.vn</t>
  </si>
  <si>
    <t>0982 378 285</t>
  </si>
  <si>
    <t>anhtuan.nguyen4@hanwhalife.com.vn</t>
  </si>
  <si>
    <t>Phạm Hải Huy</t>
  </si>
  <si>
    <t>0982 908 020</t>
  </si>
  <si>
    <t>haihuy.pham@hanwhalife.com.vn</t>
  </si>
  <si>
    <t>Mai Hữu Tín</t>
  </si>
  <si>
    <t>huutin.mai@hanwhalife.com.vn</t>
  </si>
  <si>
    <t>Phạm Thị Hằng</t>
  </si>
  <si>
    <t>0813 390 539</t>
  </si>
  <si>
    <t>hang.pham@hanwhalife.com.vn</t>
  </si>
  <si>
    <t>Tất An Đông Nghi</t>
  </si>
  <si>
    <t>Corporate Brand Manager</t>
  </si>
  <si>
    <t>0965 266 718</t>
  </si>
  <si>
    <t>dongnghi.tat@hanwhalife.com.vn</t>
  </si>
  <si>
    <t>Nguyễn Thiên Hương</t>
  </si>
  <si>
    <t>Corporate Learning &amp; Talent Development Manager</t>
  </si>
  <si>
    <t>0906 879 842</t>
  </si>
  <si>
    <t>thienhuong.nguyen@hanwhalife.com.vn</t>
  </si>
  <si>
    <t>Nguyễn Trà Nhật Trinh</t>
  </si>
  <si>
    <t>0909 478 716</t>
  </si>
  <si>
    <t>nhattrinh.nguyen@hanwhalife.com.vn</t>
  </si>
  <si>
    <t>Huỳnh Thanh Tong</t>
  </si>
  <si>
    <t>Phạm Thị Diệp Quỳnh</t>
  </si>
  <si>
    <t>Digital Customer Services Manager</t>
  </si>
  <si>
    <t>0916 798 389</t>
  </si>
  <si>
    <t>diepquynh.pham@hanwhalife.com.vn</t>
  </si>
  <si>
    <t>Nguyễn Thị Hoài Thu</t>
  </si>
  <si>
    <t>Customer Care Manager</t>
  </si>
  <si>
    <t>0932 493 481</t>
  </si>
  <si>
    <t>hoaithu.nguyen@hanwhalife.com.vn</t>
  </si>
  <si>
    <t>Du Gia Khang</t>
  </si>
  <si>
    <t>0773 116 510</t>
  </si>
  <si>
    <t>giakhang.du@hanwhalife.com.vn</t>
  </si>
  <si>
    <t>Nguyễn Bùi Thanh An</t>
  </si>
  <si>
    <t>GA Development Senior Executive</t>
  </si>
  <si>
    <t>0919 103 045</t>
  </si>
  <si>
    <t>thanhan.nguyen@hanwhalife.com.vn</t>
  </si>
  <si>
    <t>Nguyễn Thị Quyên</t>
  </si>
  <si>
    <t>0365 947 196</t>
  </si>
  <si>
    <t>quyen.nguyen@hanwhalife.com.vn</t>
  </si>
  <si>
    <t>Nguyễn Phụng Trí</t>
  </si>
  <si>
    <t>0917 985 225</t>
  </si>
  <si>
    <t>phungtri.nguyen@hanwhalife.com.vn</t>
  </si>
  <si>
    <t>Đoàn Ngọc Thanh Tâm</t>
  </si>
  <si>
    <t>0589 798 647</t>
  </si>
  <si>
    <t>thanhtam.doan@hanwhalife.com.vn</t>
  </si>
  <si>
    <t>Nguyễn Văn Bảo</t>
  </si>
  <si>
    <t>IT Helpdesk Staff</t>
  </si>
  <si>
    <t>0974 504 924</t>
  </si>
  <si>
    <t>vanbao.nguyen@hanwhalife.com.vn</t>
  </si>
  <si>
    <t>Nguyễn Duy Thanh</t>
  </si>
  <si>
    <t>0987 506 370</t>
  </si>
  <si>
    <t>duythanh.nguyen1@hanwhalife.com.vn</t>
  </si>
  <si>
    <t>Đỗ Thị Linh Nhạn</t>
  </si>
  <si>
    <t>0398 558 689</t>
  </si>
  <si>
    <t>linhnhan.do@hanwhalife.com.vn</t>
  </si>
  <si>
    <t>Hoàng Minh Tú</t>
  </si>
  <si>
    <t>0777 613 369</t>
  </si>
  <si>
    <t>minhtu.hoang@hanwhalife.com.vn</t>
  </si>
  <si>
    <t>Trương Mạnh Dũng</t>
  </si>
  <si>
    <t>0935 004 507</t>
  </si>
  <si>
    <t>manhdung.truong@hanwhalife.com.vn</t>
  </si>
  <si>
    <t>Lâm Vũ</t>
  </si>
  <si>
    <t>Product Development Senior Executive</t>
  </si>
  <si>
    <t>0908 803 939</t>
  </si>
  <si>
    <t>vu.lam@hanwhalife.com.vn</t>
  </si>
  <si>
    <t>Lâm Minh Hiếu</t>
  </si>
  <si>
    <t>Nguyễn Lê Tuyết Nhiên</t>
  </si>
  <si>
    <t>0933 743 436</t>
  </si>
  <si>
    <t>tuyetnhien.nguyen@hanwhalife.com.vn</t>
  </si>
  <si>
    <t>Lê Nhật Hà Vy</t>
  </si>
  <si>
    <t>PR &amp; CSR Manager</t>
  </si>
  <si>
    <t>0934 457 535</t>
  </si>
  <si>
    <t>havy.le@hanwhalife.com.vn</t>
  </si>
  <si>
    <t>Huỳnh Thị Hồng Gấm</t>
  </si>
  <si>
    <t>Distribution Compensation Executive</t>
  </si>
  <si>
    <t>0388 552 912</t>
  </si>
  <si>
    <t>honggam.huynh@hanwhalife.com.vn</t>
  </si>
  <si>
    <t>0928 336 999</t>
  </si>
  <si>
    <t>tuan.nguyen1@hanwhalife.com.vn</t>
  </si>
  <si>
    <t>Phạm Văn Chung</t>
  </si>
  <si>
    <t>0961 625 788</t>
  </si>
  <si>
    <t>vanchung.pham@hanwhalife.com.vn</t>
  </si>
  <si>
    <t>Trần Minh Tâm</t>
  </si>
  <si>
    <t>0985 999 881</t>
  </si>
  <si>
    <t>tam.tran@hanwhalife.com.vn</t>
  </si>
  <si>
    <t>Nguyễn Bình An</t>
  </si>
  <si>
    <t>0379 362 759</t>
  </si>
  <si>
    <t>binhan.nguyen@hanwhalife.com.vn</t>
  </si>
  <si>
    <t>Lê Thị Hường</t>
  </si>
  <si>
    <t>0981 431 074</t>
  </si>
  <si>
    <t>huong.le2@hanwhalife.com.vn</t>
  </si>
  <si>
    <t>Trương Thái Bão</t>
  </si>
  <si>
    <t>0941 430 707</t>
  </si>
  <si>
    <t>thaibao.truong@hanwhalife.com.vn</t>
  </si>
  <si>
    <t>Mai Hồng Phương Thảo</t>
  </si>
  <si>
    <t>Quality Control Senior Executive</t>
  </si>
  <si>
    <t>0355 551 520</t>
  </si>
  <si>
    <t>phuongthao.mai@hanwhalife.com.vn</t>
  </si>
  <si>
    <t>Lê Nguyễn Ngọc Trâm</t>
  </si>
  <si>
    <t>0912 369 411</t>
  </si>
  <si>
    <t>ngoctram.le@hanwhalife.com.vn</t>
  </si>
  <si>
    <t>Nguyễn Quang Thiện</t>
  </si>
  <si>
    <t>Program Analyst Executive</t>
  </si>
  <si>
    <t>0829 900 345</t>
  </si>
  <si>
    <t>quangthien.nguyen@hanwhalife.com.vn</t>
  </si>
  <si>
    <t>Nguyễn Thị Quỳnh Nga</t>
  </si>
  <si>
    <t>Product Development Officer</t>
  </si>
  <si>
    <t>0977 347 967</t>
  </si>
  <si>
    <t>quynhnga.nguyen@hanwhalife.com.vn</t>
  </si>
  <si>
    <t>Nguyễn Anh Tú</t>
  </si>
  <si>
    <t>0962 480 526</t>
  </si>
  <si>
    <t>anhtu.nguyen@hanwhalife.com.vn</t>
  </si>
  <si>
    <t>Lê Thị Thanh Xuân</t>
  </si>
  <si>
    <t>Chief Operations Principal</t>
  </si>
  <si>
    <t>0916 758 841</t>
  </si>
  <si>
    <t>thanhxuan.le1@hanwhalife.com.vn</t>
  </si>
  <si>
    <t>Lê Nguyễn Bảo Thi</t>
  </si>
  <si>
    <t>0359 264 829</t>
  </si>
  <si>
    <t>baothi.le@hanwhalife.com.vn</t>
  </si>
  <si>
    <t>Nguyễn Thị Thúy Hằng</t>
  </si>
  <si>
    <t>0986 517 083</t>
  </si>
  <si>
    <t>thuyhang.nguyen@hanwhalife.com.vn</t>
  </si>
  <si>
    <t>Trần Trung Nguyên</t>
  </si>
  <si>
    <t>Program Analyst Senior Executive</t>
  </si>
  <si>
    <t>0969 981 853</t>
  </si>
  <si>
    <t>trungnguyen.tran@hanwhalife.com.vn</t>
  </si>
  <si>
    <t>Hồ Mẫn Trí</t>
  </si>
  <si>
    <t>Business Analyst Senior Officer</t>
  </si>
  <si>
    <t>0982 179 176</t>
  </si>
  <si>
    <t>mantri.ho@hanwhalife.com.vn</t>
  </si>
  <si>
    <t>Phạm Thị Thanh Tú</t>
  </si>
  <si>
    <t>Talent Development Senior Officer</t>
  </si>
  <si>
    <t>0942 155 282</t>
  </si>
  <si>
    <t>thanhtu.pham1@hanwhalife.com.vn</t>
  </si>
  <si>
    <t>Văn Công Nho</t>
  </si>
  <si>
    <t>Quang Nam</t>
  </si>
  <si>
    <t>0903 543 006</t>
  </si>
  <si>
    <t>congnho.van@hanwhalife.com.vn</t>
  </si>
  <si>
    <t>Trần Thị Diệu Hằng</t>
  </si>
  <si>
    <t>0367 340 943</t>
  </si>
  <si>
    <t>dieuhang.tran@hanwhalife.com.vn</t>
  </si>
  <si>
    <t>Ngô Thu Huyền</t>
  </si>
  <si>
    <t>0974 339 529</t>
  </si>
  <si>
    <t>thuhuyen.ngo@hanwhalife.com.vn</t>
  </si>
  <si>
    <t>Đinh Nho Hoàng</t>
  </si>
  <si>
    <t>0854 549 245</t>
  </si>
  <si>
    <t>nhohoang.dinh@hanwhalife.com.vn</t>
  </si>
  <si>
    <t>Trần Lê Huyền Anh</t>
  </si>
  <si>
    <t>PR &amp; CSR Senior Officer</t>
  </si>
  <si>
    <t>0937 210 393</t>
  </si>
  <si>
    <t>huyenanh.tran@hanwhalife.com.vn</t>
  </si>
  <si>
    <t>Diệp Tú Khanh</t>
  </si>
  <si>
    <t>0907 769 008</t>
  </si>
  <si>
    <t>tukhanh.diep@hanwhalife.com.vn</t>
  </si>
  <si>
    <t>Đỗ Huy Vũ</t>
  </si>
  <si>
    <t>System &amp; Network Senior Executive</t>
  </si>
  <si>
    <t>Vũ Thị Thịnh</t>
  </si>
  <si>
    <t>Internal Audit Senior Executive</t>
  </si>
  <si>
    <t>0919 287 011</t>
  </si>
  <si>
    <t>thinh.vu@hanwhalife.com.vn</t>
  </si>
  <si>
    <t>Đặng Trung Dũng</t>
  </si>
  <si>
    <t>0904 198 484</t>
  </si>
  <si>
    <t>trungdung.dang@hanwhalife.com.vn</t>
  </si>
  <si>
    <t>Quách Thị Ngọc</t>
  </si>
  <si>
    <t>Corporate Compliance Senior Executive</t>
  </si>
  <si>
    <t>0369 715 375</t>
  </si>
  <si>
    <t>ngoc.quach@hanwhalife.com.vn</t>
  </si>
  <si>
    <t>Nguyễn Thị Cẩm Thạch</t>
  </si>
  <si>
    <t>0945 627 218</t>
  </si>
  <si>
    <t>camthach.nguyen@hanwhalife.com.vn</t>
  </si>
  <si>
    <t>Nguyễn Ngọc Đan Vy</t>
  </si>
  <si>
    <t>0397 275 343</t>
  </si>
  <si>
    <t>danvy.nguyen@hanwhalife.com.vn</t>
  </si>
  <si>
    <t>Phan Thị Hồng Gấm</t>
  </si>
  <si>
    <t>0932 860 295</t>
  </si>
  <si>
    <t>honggam.phan@hanwhalife.com.vn</t>
  </si>
  <si>
    <t>Cao Đức Trọng</t>
  </si>
  <si>
    <t>0349 775 906</t>
  </si>
  <si>
    <t>ductrong.cao@hanwhalife.com.vn</t>
  </si>
  <si>
    <t>Phạm Viết Đạt</t>
  </si>
  <si>
    <t>0329 102 828</t>
  </si>
  <si>
    <t>vietdat.pham1@hanwhalife.com.vn</t>
  </si>
  <si>
    <t>Phạm Thoại Mỹ</t>
  </si>
  <si>
    <t>Premium Control Staff</t>
  </si>
  <si>
    <t>0815 555 253</t>
  </si>
  <si>
    <t>thoaimy.pham@hanwhalife.com.vn</t>
  </si>
  <si>
    <t>Trần Đình Đố</t>
  </si>
  <si>
    <t>0353 082 513</t>
  </si>
  <si>
    <t>dinhdo.tran@hanwhalife.com.vn</t>
  </si>
  <si>
    <t>Phạm Vi Quỳnh Trang</t>
  </si>
  <si>
    <t>0369 220 907</t>
  </si>
  <si>
    <t>quynhtrang.pham@hanwhalife.com.vn</t>
  </si>
  <si>
    <t>Phạm Ngọc Tân</t>
  </si>
  <si>
    <t>Investment</t>
  </si>
  <si>
    <t>Investment Assistant Manager</t>
  </si>
  <si>
    <t>0906 792 478</t>
  </si>
  <si>
    <t>ngoctan.pham@hanwhalife.com.vn</t>
  </si>
  <si>
    <t>Trần Ngọc Kim Ngân</t>
  </si>
  <si>
    <t>General Admin Staff</t>
  </si>
  <si>
    <t>0374 587 427</t>
  </si>
  <si>
    <t>kimngan.tran@hanwhalife.com.vn</t>
  </si>
  <si>
    <t>Lê Thị Mỹ Dung</t>
  </si>
  <si>
    <t>0909 497 793</t>
  </si>
  <si>
    <t>mydung.le@hanwhalife.com.vn</t>
  </si>
  <si>
    <t>Nguyễn Thị Giang</t>
  </si>
  <si>
    <t>Distribution Planning Assistant Manager</t>
  </si>
  <si>
    <t>0909 011 608</t>
  </si>
  <si>
    <t>giang.nguyen1@hanwhalife.com.vn</t>
  </si>
  <si>
    <t>Nguyễn Trường Mỹ Anh</t>
  </si>
  <si>
    <t>0907 855 358</t>
  </si>
  <si>
    <t>myanh.nguyen@hanwhalife.com.vn</t>
  </si>
  <si>
    <t>Trần Thị Đăng Châu</t>
  </si>
  <si>
    <t>Corporate Planning &amp; Management Part Leader</t>
  </si>
  <si>
    <t>0942 909 893</t>
  </si>
  <si>
    <t>dangchau.tran@hanwhalife.com.vn</t>
  </si>
  <si>
    <t>Trần Thị Hoàng Oanh</t>
  </si>
  <si>
    <t>Graphic Designer</t>
  </si>
  <si>
    <t>0961 135 267</t>
  </si>
  <si>
    <t>hoangoanh.tran@hanwhalife.com.vn</t>
  </si>
  <si>
    <t>Nguyễn Thị Quỳnh Hương</t>
  </si>
  <si>
    <t>0769 890 908</t>
  </si>
  <si>
    <t>quynhhuong.nguyen@hanwhalife.com.vn</t>
  </si>
  <si>
    <t>Phạm Thị Anh Thư</t>
  </si>
  <si>
    <t>0774 983 635</t>
  </si>
  <si>
    <t>anhthu.pham@hanwhalife.com.vn</t>
  </si>
  <si>
    <t>Nguyễn Thị Thanh Hoài</t>
  </si>
  <si>
    <t>Customer Care Executive</t>
  </si>
  <si>
    <t>Đào Phương Thúy</t>
  </si>
  <si>
    <t>Chief HR &amp; GA Principal</t>
  </si>
  <si>
    <t>0935 922 441</t>
  </si>
  <si>
    <t>phuongthuy.dao@hanwhalife.com.vn</t>
  </si>
  <si>
    <t>Nguyễn Quốc Nam</t>
  </si>
  <si>
    <t>0867 997 613</t>
  </si>
  <si>
    <t>quocnam.nguyen1@hanwhalife.com.vn</t>
  </si>
  <si>
    <t>Khổng Tiến Mạnh</t>
  </si>
  <si>
    <t>0368 080 792</t>
  </si>
  <si>
    <t>tienmanh.khong@hanwhalife.com.vn</t>
  </si>
  <si>
    <t>Hoàng Thị Tuyết</t>
  </si>
  <si>
    <t>0333 739 178</t>
  </si>
  <si>
    <t>tuyet.hoang@hanwhalife.com.vn</t>
  </si>
  <si>
    <t>Đào Ngọc Linh</t>
  </si>
  <si>
    <t>0335 508 685</t>
  </si>
  <si>
    <t>ngoclinh.dao@hanwhalife.com.vn</t>
  </si>
  <si>
    <t>Nguyễn Thị Ngọc Ánh</t>
  </si>
  <si>
    <t>083 55 33 274</t>
  </si>
  <si>
    <t>ngocanh.nguyen1@hanwhalife.com.vn</t>
  </si>
  <si>
    <t>Nguyễn Thùy Trang</t>
  </si>
  <si>
    <t>0835 533 274</t>
  </si>
  <si>
    <t>thuytrang.nguyen1@hanwhalife.com.vn</t>
  </si>
  <si>
    <t>Trần Thị Kim Thanh</t>
  </si>
  <si>
    <t>Partnership Planning Officer</t>
  </si>
  <si>
    <t>0937 090 791</t>
  </si>
  <si>
    <t>kimthanh.tran@hanwhalife.com.vn</t>
  </si>
  <si>
    <t>Nguyễn Ngọc Hòa</t>
  </si>
  <si>
    <t>0935 353 518</t>
  </si>
  <si>
    <t>ngochoa.nguyen@hanwhalife.com.vn</t>
  </si>
  <si>
    <t>Bùi Thế Hưng</t>
  </si>
  <si>
    <t>Partnership Planning Executive</t>
  </si>
  <si>
    <t>0838 543 421</t>
  </si>
  <si>
    <t>thehung.bui@hanwhalife.com.vn</t>
  </si>
  <si>
    <t>Hoàng Trọng</t>
  </si>
  <si>
    <t>0908 739 514</t>
  </si>
  <si>
    <t>trong.hoang@hanwhalife.com.vn</t>
  </si>
  <si>
    <t>Phạm Phương Đan Quyên</t>
  </si>
  <si>
    <t>Group Sales Support Executive</t>
  </si>
  <si>
    <t>0978 893 111</t>
  </si>
  <si>
    <t>danquyen.pham@hanwhalife.com.vn</t>
  </si>
  <si>
    <t>Bùi Thái Sơn</t>
  </si>
  <si>
    <t>0907 208 373</t>
  </si>
  <si>
    <t>thaison.bui1@hanwhalife.com.vn</t>
  </si>
  <si>
    <t>Vương Trường Giang</t>
  </si>
  <si>
    <t>Task Force Senior Manager</t>
  </si>
  <si>
    <t>0901 354 456</t>
  </si>
  <si>
    <t>truonggiang.vuong@hanwhalife.com.vn</t>
  </si>
  <si>
    <t>Phạm Thị Ngát</t>
  </si>
  <si>
    <t>0968 642 302</t>
  </si>
  <si>
    <t>ngat.pham@hanwhalife.com.vn</t>
  </si>
  <si>
    <t>Huỳnh Nhã Ngọc</t>
  </si>
  <si>
    <t>Nguyễn Thị Mai</t>
  </si>
  <si>
    <t>Distribution Compensation Senior Executive</t>
  </si>
  <si>
    <t>0937 740 832</t>
  </si>
  <si>
    <t>mai.nguyen@hanwhalife.com.vn</t>
  </si>
  <si>
    <t>Nguyễn Phan Phương Thảo</t>
  </si>
  <si>
    <t>0777 386 986</t>
  </si>
  <si>
    <t>phuongthao.nguyen3@hanwhalife.com.vn</t>
  </si>
  <si>
    <t>Phạm Thị Hải</t>
  </si>
  <si>
    <t>0948 298 111</t>
  </si>
  <si>
    <t>hai.pham@hanwhalife.com.vn</t>
  </si>
  <si>
    <t>Lý Thị Kim Chi</t>
  </si>
  <si>
    <t>0913 217 498</t>
  </si>
  <si>
    <t>kimchi.ly@hanwhalife.com.vn</t>
  </si>
  <si>
    <t>Lê Thùy Linh</t>
  </si>
  <si>
    <t>Policy Owner Services Senior Executive</t>
  </si>
  <si>
    <t>0902 884 457</t>
  </si>
  <si>
    <t>thuylinh.le@hanwhalife.com.vn</t>
  </si>
  <si>
    <t>Trần Huỳnh Trang Đài</t>
  </si>
  <si>
    <t>0327 877 855</t>
  </si>
  <si>
    <t>trangdai.tran@hanwhalife.com.vn</t>
  </si>
  <si>
    <t>Lê Bình Nguyên</t>
  </si>
  <si>
    <t>0798 001 994</t>
  </si>
  <si>
    <t>binhnguyen.le@hanwhalife.com.vn</t>
  </si>
  <si>
    <t>Ông Thị Bích Thảo</t>
  </si>
  <si>
    <t>0905 973 449</t>
  </si>
  <si>
    <t>bichthao.ong@hanwhalife.com.vn</t>
  </si>
  <si>
    <t>Nguyễn Thị Lan</t>
  </si>
  <si>
    <t>0933 626 679</t>
  </si>
  <si>
    <t>lan.nguyen2@hanwhalife.com.vn</t>
  </si>
  <si>
    <t>Nguyễn Thu Hoài</t>
  </si>
  <si>
    <t>0352 707 858</t>
  </si>
  <si>
    <t>thuhoai.nguyen@hanwhalife.com.vn</t>
  </si>
  <si>
    <t>Hà Thị Thúy</t>
  </si>
  <si>
    <t>Lang Son</t>
  </si>
  <si>
    <t>0826 707 668</t>
  </si>
  <si>
    <t>thuy.ha@hanwhalife.com.vn</t>
  </si>
  <si>
    <t>Nguyễn Thị Dung</t>
  </si>
  <si>
    <t>Nguyễn Gia Huy</t>
  </si>
  <si>
    <t>0938 819 439</t>
  </si>
  <si>
    <t>giahuy.nguyen1@hanwhalife.com.vn</t>
  </si>
  <si>
    <t>Võ Nguyễn Kiều Minh</t>
  </si>
  <si>
    <t>0932 083 350</t>
  </si>
  <si>
    <t>kieuminh.vo@hanwhalife.com.vn</t>
  </si>
  <si>
    <t>Đàm Phương Hoa</t>
  </si>
  <si>
    <t>0966 047 173</t>
  </si>
  <si>
    <t>phuonghoa.dam@hanwhalife.com.vn</t>
  </si>
  <si>
    <t>Võ Thị Xuân Trang</t>
  </si>
  <si>
    <t>0973 776 616</t>
  </si>
  <si>
    <t>xuantrang.vo@hanwhalife.com.vn</t>
  </si>
  <si>
    <t>Trần Cẩm Tú</t>
  </si>
  <si>
    <t>0986 186 978</t>
  </si>
  <si>
    <t>camtu.tran@hanwhalife.com.vn</t>
  </si>
  <si>
    <t>Nguyễn Thị Hoài</t>
  </si>
  <si>
    <t>0963 001 034</t>
  </si>
  <si>
    <t>hoai.nguyen@hanwhalife.com.vn</t>
  </si>
  <si>
    <t>Đỗ Công Tiền</t>
  </si>
  <si>
    <t>0933 971 818</t>
  </si>
  <si>
    <t>congtien.do@hanwhalife.com.vn</t>
  </si>
  <si>
    <t>Nguyễn Thị Thu Trúc</t>
  </si>
  <si>
    <t>0902 449 272</t>
  </si>
  <si>
    <t>thutruc.nguyen@hanwhalife.com.vn</t>
  </si>
  <si>
    <t>Phạm Long Vinh</t>
  </si>
  <si>
    <t>0983 746 544</t>
  </si>
  <si>
    <t>longvinh.pham@hanwhalife.com.vn</t>
  </si>
  <si>
    <t>Quality Assurance Senior Executive</t>
  </si>
  <si>
    <t>0987 424 615</t>
  </si>
  <si>
    <t>phuong.nguyen2@hanwhalife.com.vn</t>
  </si>
  <si>
    <t>Nguyễn Thị Đỗ An</t>
  </si>
  <si>
    <t>0938 652 655</t>
  </si>
  <si>
    <t>doan.nguyen@hanwhalife.com.vn</t>
  </si>
  <si>
    <t>Nguyễn Thị Thiện</t>
  </si>
  <si>
    <t>0932 131 538</t>
  </si>
  <si>
    <t>thien.nguyen@hanwhalife.com.vn</t>
  </si>
  <si>
    <t>Trần Thị Thường</t>
  </si>
  <si>
    <t>Distribution Quality Assurance Manager</t>
  </si>
  <si>
    <t>0356 694 042</t>
  </si>
  <si>
    <t>thuong.tran1@hanwhalife.com.vn</t>
  </si>
  <si>
    <t>Phạm Minh Châu</t>
  </si>
  <si>
    <t>0909 483 961</t>
  </si>
  <si>
    <t>minhchau.pham@hanwhalife.com.vn</t>
  </si>
  <si>
    <t>Phạm Văn Thông</t>
  </si>
  <si>
    <t>Risk Officer</t>
  </si>
  <si>
    <t>0382 818 569</t>
  </si>
  <si>
    <t>vanthong.pham@hanwhalife.com.vn</t>
  </si>
  <si>
    <t>Hoàng Thị Thu Hương</t>
  </si>
  <si>
    <t>0938 784 984</t>
  </si>
  <si>
    <t>thuhuong.hoang@hanwhalife.com.vn</t>
  </si>
  <si>
    <t>Nguyễn Ngọc Thùy Nguyên</t>
  </si>
  <si>
    <t>0903 149 094</t>
  </si>
  <si>
    <t>thuynguyen.nguyen@hanwhalife.com.vn</t>
  </si>
  <si>
    <t>Đỗ Thị Minh Thư</t>
  </si>
  <si>
    <t>0909 102 796</t>
  </si>
  <si>
    <t>minhthu.do1@hanwhalife.com.vn</t>
  </si>
  <si>
    <t>Nguyễn Thị Thúy Vi</t>
  </si>
  <si>
    <t>HR Operations Officer</t>
  </si>
  <si>
    <t>0932 010 352</t>
  </si>
  <si>
    <t>thuyvi.nguyen@hanwhalife.com.vn</t>
  </si>
  <si>
    <t>Lý Quí Thủy Chung</t>
  </si>
  <si>
    <t>0933 667 840</t>
  </si>
  <si>
    <t>thuychung.ly@hanwhalife.com.vn</t>
  </si>
  <si>
    <t>Nguyễn Duy Khánh Nam</t>
  </si>
  <si>
    <t>Partnership Planning Senior Executive</t>
  </si>
  <si>
    <t>0794 894 498</t>
  </si>
  <si>
    <t>khanhnam.nguyen@hanwhalife.com.vn</t>
  </si>
  <si>
    <t>Lý Mỹ Anh</t>
  </si>
  <si>
    <t>Sales Advisor</t>
  </si>
  <si>
    <t>Sales Advisor Assistant</t>
  </si>
  <si>
    <t>0769 895 009</t>
  </si>
  <si>
    <t>myanh.ly@hanwhalife.com.vn</t>
  </si>
  <si>
    <t>Bùi Thị Như Ngọc</t>
  </si>
  <si>
    <t>0932 802 369</t>
  </si>
  <si>
    <t>nhungoc.bui@hanwhalife.com.vn</t>
  </si>
  <si>
    <t>Đoàn Thị Hương</t>
  </si>
  <si>
    <t>0939 741 740</t>
  </si>
  <si>
    <t>huong.doan@hanwhalife.com.vn</t>
  </si>
  <si>
    <t>Nguyễn Thị Hồng Diệp</t>
  </si>
  <si>
    <t>0916 249 900</t>
  </si>
  <si>
    <t>hongdiep.nguyen@hanwhalife.com.vn</t>
  </si>
  <si>
    <t>Lê Thị Kiên</t>
  </si>
  <si>
    <t>0948 056 448</t>
  </si>
  <si>
    <t>kien.le@hanwhalife.com.vn</t>
  </si>
  <si>
    <t>Huỳnh Võ Lan Vy</t>
  </si>
  <si>
    <t>0906 432 798</t>
  </si>
  <si>
    <t>lanvy.huynh@hanwhalife.com.vn</t>
  </si>
  <si>
    <t>Nguyễn Thị Diễm Quỳnh</t>
  </si>
  <si>
    <t>HR Operations Assistant Manager</t>
  </si>
  <si>
    <t>0919 765 919</t>
  </si>
  <si>
    <t>diemquynh.nguyen1@hanwhalife.com.vn</t>
  </si>
  <si>
    <t>Nguyễn Thị Diệu Huyền</t>
  </si>
  <si>
    <t>Internal Audit Executive</t>
  </si>
  <si>
    <t>0350 242 958</t>
  </si>
  <si>
    <t>dieuhuyen.nguyen@hanwhalife.com.vn</t>
  </si>
  <si>
    <t>Nguyễn Văn Thái</t>
  </si>
  <si>
    <t>Tien Giang</t>
  </si>
  <si>
    <t>0916 992 061</t>
  </si>
  <si>
    <t>vanthai.nguyen@hanwhalife.com.vn</t>
  </si>
  <si>
    <t>Từ Châu Trúc Dân</t>
  </si>
  <si>
    <t>0327 244 075</t>
  </si>
  <si>
    <t>trucdan.tu@hanwhalife.com.vn</t>
  </si>
  <si>
    <t>Lê Quang Hiệp</t>
  </si>
  <si>
    <t>0985 222 669</t>
  </si>
  <si>
    <t>quanghiep.le@hanwhalife.com.vn</t>
  </si>
  <si>
    <t>Lê Thị Minh Tuyền</t>
  </si>
  <si>
    <t>0934 093 880</t>
  </si>
  <si>
    <t>minhtuyen.le@hanwhalife.com.vn</t>
  </si>
  <si>
    <t>Lê Văn Quân</t>
  </si>
  <si>
    <t>Legal Officer</t>
  </si>
  <si>
    <t>0362 355 984</t>
  </si>
  <si>
    <t>vanquan.le@hanwhalife.com.vn</t>
  </si>
  <si>
    <t>Đỗ Quỳnh Hương</t>
  </si>
  <si>
    <t>Management Reporting Analysis Senior Staff</t>
  </si>
  <si>
    <t>0816 046 328</t>
  </si>
  <si>
    <t>quynhhuong.do@hanwhalife.com.vn</t>
  </si>
  <si>
    <t>Nguyễn Phúc Thịnh</t>
  </si>
  <si>
    <t>Nha Trang</t>
  </si>
  <si>
    <t>0935 961 896</t>
  </si>
  <si>
    <t>phucthinh.nguyen1@hanwhalife.com.vn</t>
  </si>
  <si>
    <t>0906 902 357</t>
  </si>
  <si>
    <t>mai.nguyen1@hanwhalife.com.vn</t>
  </si>
  <si>
    <t>Trịnh Minh Nhật</t>
  </si>
  <si>
    <t>0356 155 762</t>
  </si>
  <si>
    <t>minhnhat.trinh@hanwhalife.com.vn</t>
  </si>
  <si>
    <t>Nguyễn Tường Vy</t>
  </si>
  <si>
    <t>0906 809 657</t>
  </si>
  <si>
    <t>tuongvy.nguyen1@hanwhalife.com.vn</t>
  </si>
  <si>
    <t>Phạm Hữu Lợi</t>
  </si>
  <si>
    <t>0799 007 138</t>
  </si>
  <si>
    <t>huuloi.pham@hanwhalife.com.vn</t>
  </si>
  <si>
    <t>Trương Thị Vân Anh</t>
  </si>
  <si>
    <t>Head of Marketing</t>
  </si>
  <si>
    <t>0903 799 275</t>
  </si>
  <si>
    <t>vananh.truong1@hanwhalife.com.vn</t>
  </si>
  <si>
    <t>Nguyễn Phương Hưng</t>
  </si>
  <si>
    <t>0967 399 603</t>
  </si>
  <si>
    <t>phuonghung.nguyen@hanwhalife.com.vn</t>
  </si>
  <si>
    <t>Hồ Trịnh Ngọc Diễm</t>
  </si>
  <si>
    <t>Customer Care Assistant Manager</t>
  </si>
  <si>
    <t>0963 781 109</t>
  </si>
  <si>
    <t>ngocdiem.ho@hanwhalife.com.vn</t>
  </si>
  <si>
    <t>Nguyễn Cẩm Dương</t>
  </si>
  <si>
    <t>Corporate Compliance Assistant Manager</t>
  </si>
  <si>
    <t>0982 533 424</t>
  </si>
  <si>
    <t>camduong.nguyen@hanwhalife.com.vn</t>
  </si>
  <si>
    <t>Huỳnh Thị Phương Thảo</t>
  </si>
  <si>
    <t>Corporate Learning Officer</t>
  </si>
  <si>
    <t>0908 300 183</t>
  </si>
  <si>
    <t>phuongthao.huynh@hanwhalife.com.vn</t>
  </si>
  <si>
    <t>Đặng Nguyễn Hoàng Tuấn</t>
  </si>
  <si>
    <t>0942 263 613</t>
  </si>
  <si>
    <t>hoangtuan.dang@hanwhalife.com.vn</t>
  </si>
  <si>
    <t>Phan Thị Thu Hà</t>
  </si>
  <si>
    <t>0907 979 546</t>
  </si>
  <si>
    <t>thuha.phan@hanwhalife.com.vn</t>
  </si>
  <si>
    <t>Hà Xuân Huy</t>
  </si>
  <si>
    <t>0917 161 525</t>
  </si>
  <si>
    <t>xuanhuy.ha@hanwhalife.com.vn</t>
  </si>
  <si>
    <t>Employer Brand Officer</t>
  </si>
  <si>
    <t>0843 467 367</t>
  </si>
  <si>
    <t>minhnguyet.nguyen1@hanwhalife.com.vn</t>
  </si>
  <si>
    <t>Trần Minh Thuận</t>
  </si>
  <si>
    <t>Thai Binh</t>
  </si>
  <si>
    <t>0913 338 689</t>
  </si>
  <si>
    <t>minhthuan.tran@hanwhalife.com.vn</t>
  </si>
  <si>
    <t>Trà Quốc Khanh</t>
  </si>
  <si>
    <t>0947 418 735</t>
  </si>
  <si>
    <t>quockhanh.tra@hanwhalife.com.vn</t>
  </si>
  <si>
    <t>Lê Khánh Hoàng</t>
  </si>
  <si>
    <t>0327 432 402</t>
  </si>
  <si>
    <t>khanhhoang.le@hanwhalife.com.vn</t>
  </si>
  <si>
    <t>Huỳnh Xuân Phi</t>
  </si>
  <si>
    <t>0941 144 884</t>
  </si>
  <si>
    <t>xuanphi.huynh@hanwhalife.com.vn</t>
  </si>
  <si>
    <t>0706 891 055</t>
  </si>
  <si>
    <t>huuthanh.nguyen1@hanwhalife.com.vn</t>
  </si>
  <si>
    <t>Trần Văn Vàng</t>
  </si>
  <si>
    <t>Chief Agency Officer</t>
  </si>
  <si>
    <t>0903 975 429</t>
  </si>
  <si>
    <t>vanvang.tran@hanwhalife.com.vn</t>
  </si>
  <si>
    <t>Lê Minh Tuấn</t>
  </si>
  <si>
    <t>0975 248 688</t>
  </si>
  <si>
    <t>minhtuan.le1@hanwhalife.com.vn</t>
  </si>
  <si>
    <t>Phạm Thị Diễm My</t>
  </si>
  <si>
    <t>Task Force Senior Officer</t>
  </si>
  <si>
    <t>0932 430 094</t>
  </si>
  <si>
    <t>diemmy.pham@hanwhalife.com.vn</t>
  </si>
  <si>
    <t>Tạ Hữu Phương</t>
  </si>
  <si>
    <t>0943 989 389</t>
  </si>
  <si>
    <t>huuphuong.ta@hanwhalife.com.vn</t>
  </si>
  <si>
    <t>Trần Nhật Thảo Nguyên</t>
  </si>
  <si>
    <t>Talent Acquisition Business Partner Manager</t>
  </si>
  <si>
    <t>0949 314 399</t>
  </si>
  <si>
    <t>thaonguyen.tran2@hanwhalife.com.vn</t>
  </si>
  <si>
    <t>Huỳnh Nhật Huy</t>
  </si>
  <si>
    <t>0903 721 875</t>
  </si>
  <si>
    <t>nhathuy.huynh@hanwhalife.com.vn</t>
  </si>
  <si>
    <t>Đoàn Ngọc Anh</t>
  </si>
  <si>
    <t>0915 959 592</t>
  </si>
  <si>
    <t>ngocanh.doan@hanwhalife.com.vn</t>
  </si>
  <si>
    <t>Trần Hữu Lê Huỳnh Tâm</t>
  </si>
  <si>
    <t>0913 610 699</t>
  </si>
  <si>
    <t>huynhtam.tran@hanwhalife.com.vn</t>
  </si>
  <si>
    <t>Nguyễn Thị Cẩm Hà</t>
  </si>
  <si>
    <t>0974 905 926</t>
  </si>
  <si>
    <t>camha.nguyen@hanwhalife.com.vn</t>
  </si>
  <si>
    <t>Bùi Thị Xuân Diệu</t>
  </si>
  <si>
    <t>Complaint Handling Senior Officer</t>
  </si>
  <si>
    <t>0979 918 957</t>
  </si>
  <si>
    <t>xuandieu.bui@hanwhalife.com.vn</t>
  </si>
  <si>
    <t>Nguyễn Thị Phương Loan</t>
  </si>
  <si>
    <t>0942 568 113</t>
  </si>
  <si>
    <t>phuongloan.nguyen1@hanwhalife.com.vn</t>
  </si>
  <si>
    <t>Nguyễn Hoài Thương</t>
  </si>
  <si>
    <t>HR Operations Senior Executive</t>
  </si>
  <si>
    <t>Lê Thị Như Quỳnh</t>
  </si>
  <si>
    <t>Marketing Communications Manager</t>
  </si>
  <si>
    <t>nhuquynh.le@hanwhalife.com.vn</t>
  </si>
  <si>
    <t>Lê Thị Ánh Vân</t>
  </si>
  <si>
    <t>anhvan.le@hanwhalife.com.vn</t>
  </si>
  <si>
    <t>Lê Văn Bình</t>
  </si>
  <si>
    <t>0905 915 868</t>
  </si>
  <si>
    <t>vanbinh.le1@hanwhalife.com.vn</t>
  </si>
  <si>
    <t>Mai Nguyên Anh Thư</t>
  </si>
  <si>
    <t>Content Creator</t>
  </si>
  <si>
    <t xml:space="preserve">0388 063 220 </t>
  </si>
  <si>
    <t>anhthu.mai@hanwhalife.com.vn</t>
  </si>
  <si>
    <t>Võ Thị Quỳnh Nga</t>
  </si>
  <si>
    <t>quynhnga.vo@hanwhalife.com.vn</t>
  </si>
  <si>
    <t>Nguyễn Thị Lê Hằng</t>
  </si>
  <si>
    <t>Marketing Communications Executive</t>
  </si>
  <si>
    <t>lehang.nguyen@hanwhalife.com.vn</t>
  </si>
  <si>
    <t>Phạm Thị Thùy Linh</t>
  </si>
  <si>
    <t>thuylinh.pham@hanwhalife.com.vn</t>
  </si>
  <si>
    <t>Nguyễn Phước Cát Ngọc</t>
  </si>
  <si>
    <t>Digital Customer Services Officer</t>
  </si>
  <si>
    <t>catngoc.nguyen@hanwhalife.com.vn</t>
  </si>
  <si>
    <t>Đỗ Anh Khoa</t>
  </si>
  <si>
    <t>General Admin Assistant Manager</t>
  </si>
  <si>
    <t>anhkhoa.do@hanwhalife.com.vn</t>
  </si>
  <si>
    <t>Lâm Thái Ngọc</t>
  </si>
  <si>
    <t>thaingoc.lam@hanwhalife.com.vn</t>
  </si>
  <si>
    <t>Nguyễn Xuân Tấn</t>
  </si>
  <si>
    <t>xuantan.nguyen@hanwhalife.com.vn</t>
  </si>
  <si>
    <t>Huỳnh Tăng Phú</t>
  </si>
  <si>
    <t>tangphu.huynh@hanwhalife.com.vn</t>
  </si>
  <si>
    <t>Võ Thị Hồng Na</t>
  </si>
  <si>
    <t xml:space="preserve">Rewards &amp; Data Analysis Manager </t>
  </si>
  <si>
    <t>hongna.vo@hanwhalife.com.vn</t>
  </si>
  <si>
    <t>Nguyễn Hoàng Yến</t>
  </si>
  <si>
    <t>0708 289 969</t>
  </si>
  <si>
    <t>hoangyen.nguyen2@hanwhalife.com.vn</t>
  </si>
  <si>
    <t>Nguyễn Thị Bé</t>
  </si>
  <si>
    <t>Budgeting Senior Staff</t>
  </si>
  <si>
    <t xml:space="preserve">0982 504 408 </t>
  </si>
  <si>
    <t>be.nguyen@hanwhalife.com.vn</t>
  </si>
  <si>
    <t>Lê Thị Ngọc Châu</t>
  </si>
  <si>
    <t>Sales Admin Senior Executive</t>
  </si>
  <si>
    <t>ngocchau.le@hanwhalife.com.vn</t>
  </si>
  <si>
    <t>Lê Thị Minh Thư</t>
  </si>
  <si>
    <t>minhthu.le@hanwhalife.com.vn</t>
  </si>
  <si>
    <t>Lữ Phạm Quốc An</t>
  </si>
  <si>
    <t>Corporate Compliance Senior Officer</t>
  </si>
  <si>
    <t>0907 104 775</t>
  </si>
  <si>
    <t>quocan.lu@hanwhalife.com.vn</t>
  </si>
  <si>
    <t>Thi Hoàng Khôi</t>
  </si>
  <si>
    <t>0909 401 084</t>
  </si>
  <si>
    <t>hoangkhoi.thi@hanwhalife.com.vn</t>
  </si>
  <si>
    <t>Nguyễn Lưu Hoàng Quân</t>
  </si>
  <si>
    <t xml:space="preserve">0902 692 118 </t>
  </si>
  <si>
    <t>hoangquan.nguyen@hanwhalife.com.vn</t>
  </si>
  <si>
    <t>Đặng Ngọc Trí</t>
  </si>
  <si>
    <t>ngoctri.dang@hanwhalife.com.vn</t>
  </si>
  <si>
    <t>Phạm Ngọc Anh Thư</t>
  </si>
  <si>
    <t>Design &amp; Development Senior Manager</t>
  </si>
  <si>
    <t>anhthu.pham1@hanwhalife.com.vn</t>
  </si>
  <si>
    <t>Đặng Tương Thuấn</t>
  </si>
  <si>
    <t>tuongthuan.dang@hanwhalife.com.vn</t>
  </si>
  <si>
    <t>Trầm Minh Hoàng</t>
  </si>
  <si>
    <t>minhhoang.tram@hanwhalife.com.vn</t>
  </si>
  <si>
    <t>Lương Trần Anh Phương</t>
  </si>
  <si>
    <t>Marketing Communications Officer</t>
  </si>
  <si>
    <t>anhphuong.luong@hanwhalife.com.vn</t>
  </si>
  <si>
    <t>Temporary</t>
  </si>
  <si>
    <t>Nguyễn Thị Yến Nhi</t>
  </si>
  <si>
    <t>yennhi.nguyen1@hanwhalife.com.vn</t>
  </si>
  <si>
    <t>Outsource</t>
  </si>
  <si>
    <t>Đinh Ngọc Trân</t>
  </si>
  <si>
    <t>Key-in</t>
  </si>
  <si>
    <t>Nguyễn Ngọc Khánh Ly</t>
  </si>
  <si>
    <t>Nguyễn Thị Mỹ Hằng</t>
  </si>
  <si>
    <t>Phan Khánh Hoàng</t>
  </si>
  <si>
    <t>Investment Manager</t>
  </si>
  <si>
    <t>Tạ Ngọc Mẫn Uyên</t>
  </si>
  <si>
    <t>Phạm Ngọc Phương Bình</t>
  </si>
  <si>
    <t>Binding</t>
  </si>
  <si>
    <t>Lâm Kim Linh</t>
  </si>
  <si>
    <t>Huỳnh Thị Mỹ Duyên</t>
  </si>
  <si>
    <t>Phạm Hồng Anh</t>
  </si>
  <si>
    <t>Võ Đan Phượng</t>
  </si>
  <si>
    <t>Đào Nguyễn Nhựt Nguyên</t>
  </si>
  <si>
    <t>Admin claim</t>
  </si>
  <si>
    <t>TBC</t>
  </si>
  <si>
    <t>Bac Ninh</t>
  </si>
  <si>
    <t>FTA Trainer</t>
  </si>
  <si>
    <t>IT Security Assistant Manager</t>
  </si>
  <si>
    <t>Yen Bai</t>
  </si>
  <si>
    <t>Head of Legal &amp; Corporate Compliance</t>
  </si>
  <si>
    <t>Agency Training Operations</t>
  </si>
  <si>
    <t>Agency Training Operations Senior Manager</t>
  </si>
  <si>
    <t>Complaint Handling Assistant Manager</t>
  </si>
  <si>
    <t>Digital Performance Execution Officer</t>
  </si>
  <si>
    <t>All staff</t>
  </si>
  <si>
    <t>Sum All</t>
  </si>
  <si>
    <t>NV ở tỉnh (#HCM)</t>
  </si>
  <si>
    <t>(All)</t>
  </si>
  <si>
    <t>(Multiple Items)</t>
  </si>
  <si>
    <t>Row Labels</t>
  </si>
  <si>
    <t>Count of Type of employee</t>
  </si>
  <si>
    <t>Sum Type of Employee</t>
  </si>
  <si>
    <t>Count of Region</t>
  </si>
  <si>
    <t>FTE - Back Office + Korean</t>
  </si>
  <si>
    <t>FTE - Sales</t>
  </si>
  <si>
    <t>FTE - Trainer</t>
  </si>
  <si>
    <t>Grand Total</t>
  </si>
  <si>
    <t xml:space="preserve">Outsource </t>
  </si>
  <si>
    <t>Temp</t>
  </si>
  <si>
    <t>Sum</t>
  </si>
  <si>
    <t>Sum Gender&amp;BOD</t>
  </si>
  <si>
    <t>No. of staff</t>
  </si>
  <si>
    <t>No. of room</t>
  </si>
  <si>
    <t>Staff - Female</t>
  </si>
  <si>
    <t>Staff - Male</t>
  </si>
  <si>
    <t>Staff - TBC</t>
  </si>
  <si>
    <t>Count of Sales Conference</t>
  </si>
  <si>
    <t>No</t>
  </si>
  <si>
    <t>Employee Code</t>
  </si>
  <si>
    <t>Remark In Offer Letter</t>
  </si>
  <si>
    <t>Joining Date</t>
  </si>
  <si>
    <t>Probation End Date</t>
  </si>
  <si>
    <t>Current Contract Start Date</t>
  </si>
  <si>
    <t>Current Contract End Date</t>
  </si>
  <si>
    <t>Current Contract Term</t>
  </si>
  <si>
    <t>Section</t>
  </si>
  <si>
    <t>Grading</t>
  </si>
  <si>
    <t>Job Title (VN)</t>
  </si>
  <si>
    <t>Staff Group</t>
  </si>
  <si>
    <t>Bank Account Number</t>
  </si>
  <si>
    <t>Bank Code / Bank Name</t>
  </si>
  <si>
    <t>Place Of Birth</t>
  </si>
  <si>
    <t>Native Country</t>
  </si>
  <si>
    <t>Nationality</t>
  </si>
  <si>
    <t>Issued On</t>
  </si>
  <si>
    <t>Issued Place</t>
  </si>
  <si>
    <t>Marital Status</t>
  </si>
  <si>
    <t>Education</t>
  </si>
  <si>
    <t>School</t>
  </si>
  <si>
    <t>Major</t>
  </si>
  <si>
    <t>Resident Address</t>
  </si>
  <si>
    <t>Resident Address (VN)</t>
  </si>
  <si>
    <t>Home Address</t>
  </si>
  <si>
    <t>Home Address (VN)</t>
  </si>
  <si>
    <t>Urgent Phone</t>
  </si>
  <si>
    <t>Name</t>
  </si>
  <si>
    <t>Relationship</t>
  </si>
  <si>
    <t>Personal Email</t>
  </si>
  <si>
    <t>SO's Representative</t>
  </si>
  <si>
    <t>Full Name (EN)</t>
  </si>
  <si>
    <t>Column1</t>
  </si>
  <si>
    <t>Indefinite</t>
  </si>
  <si>
    <t>Manager</t>
  </si>
  <si>
    <t>Trưởng phòng Phụ trách Thu nhập Đại lý &amp; Kênh Phân phối</t>
  </si>
  <si>
    <t>TECHCOMBANK - 01310001</t>
  </si>
  <si>
    <t>Viet Nam</t>
  </si>
  <si>
    <t>Cuc Truong Cuc Canh sat - Quan ly Hanh Chinh ve Trat tu Xa hoi</t>
  </si>
  <si>
    <t>Married</t>
  </si>
  <si>
    <t>Bachelor</t>
  </si>
  <si>
    <t>Accounting &amp; Auditing</t>
  </si>
  <si>
    <t>Husband</t>
  </si>
  <si>
    <t>Senior Manager</t>
  </si>
  <si>
    <t>Phó Bộ phận Pháp chế Đại lý</t>
  </si>
  <si>
    <t>VIETCOMBANK - 01203001</t>
  </si>
  <si>
    <t>Vung Tau</t>
  </si>
  <si>
    <t>Divorced</t>
  </si>
  <si>
    <t>Open University</t>
  </si>
  <si>
    <t>Business Administration</t>
  </si>
  <si>
    <t>Nguyễn Thị Ngọc Lan</t>
  </si>
  <si>
    <t>Sister</t>
  </si>
  <si>
    <t>Trưởng phòng Dịch vụ khách hàng</t>
  </si>
  <si>
    <t>Ha Noi University</t>
  </si>
  <si>
    <t>Mother</t>
  </si>
  <si>
    <t>Compensation &amp; Reward</t>
  </si>
  <si>
    <t>Phó Bộ phận Nhân sự phụ trách Lương thưởng &amp; Đãi ngộ</t>
  </si>
  <si>
    <t>Single</t>
  </si>
  <si>
    <t>Van Hien University</t>
  </si>
  <si>
    <t>Brother/ Sister</t>
  </si>
  <si>
    <t>Trưởng phòng Cấp cao Mua hàng và Quản lý Tài sản</t>
  </si>
  <si>
    <t>Phan Thiet</t>
  </si>
  <si>
    <t>Widowed</t>
  </si>
  <si>
    <t>English</t>
  </si>
  <si>
    <t>Younger sibling</t>
  </si>
  <si>
    <t>Vice Director</t>
  </si>
  <si>
    <t>Phó Giám đốc Quan hệ Đối ngoại</t>
  </si>
  <si>
    <t>STANDARD CHARTERED VIETNAM - SCVN - 79604001</t>
  </si>
  <si>
    <t>Thai Nguyen</t>
  </si>
  <si>
    <t>Master</t>
  </si>
  <si>
    <t>Vietnam National University, Ha Noi</t>
  </si>
  <si>
    <t>Foreign Economic Relations</t>
  </si>
  <si>
    <t>Wife</t>
  </si>
  <si>
    <t>Senior Officer</t>
  </si>
  <si>
    <t>Chuyên viên Cấp cao Dịch vụ khách hàng</t>
  </si>
  <si>
    <t>College</t>
  </si>
  <si>
    <t>Ho Chi Minh City University of Culture</t>
  </si>
  <si>
    <t>Tourism Culture</t>
  </si>
  <si>
    <t>Nguyễn Văn Thành</t>
  </si>
  <si>
    <t>2 years</t>
  </si>
  <si>
    <t>Chief Officer</t>
  </si>
  <si>
    <t>Chuyên gia Tính toán</t>
  </si>
  <si>
    <t>China</t>
  </si>
  <si>
    <t>Actuarial Science</t>
  </si>
  <si>
    <t>Infrastructure &amp; Security</t>
  </si>
  <si>
    <t>Assistant Manager</t>
  </si>
  <si>
    <t>Phó phòng Quản trị Hệ thống</t>
  </si>
  <si>
    <t>VPBANK - 01309001</t>
  </si>
  <si>
    <t>University of Science</t>
  </si>
  <si>
    <t>Information Technology</t>
  </si>
  <si>
    <t>Policy Owner Services</t>
  </si>
  <si>
    <t>Officer</t>
  </si>
  <si>
    <t>Chuyên viên Quản lý Hợp đồng</t>
  </si>
  <si>
    <t>University of Social Sciences and Humanities</t>
  </si>
  <si>
    <t>Farther/ Farther in-law</t>
  </si>
  <si>
    <t>Thang Long</t>
  </si>
  <si>
    <t>Senior Director</t>
  </si>
  <si>
    <t>Giám đốc Kinh doanh Miền</t>
  </si>
  <si>
    <t>Ha Tay</t>
  </si>
  <si>
    <t>Law</t>
  </si>
  <si>
    <t>Phó Tổng Giám đốc Phát triển Chiến lược và Kênh Phân phối</t>
  </si>
  <si>
    <t>Chuyên viên Dịch vụ Khách hàng</t>
  </si>
  <si>
    <t>Product Pricing</t>
  </si>
  <si>
    <t>Phân tích Định phí</t>
  </si>
  <si>
    <t>MBBANK - 01311001</t>
  </si>
  <si>
    <t>Da Lat University</t>
  </si>
  <si>
    <t>Mother/ Mother in-law</t>
  </si>
  <si>
    <t>Phó Bộ phận Công nghệ Thông tin phụ trách Hạ tầng Công nghệ Thông tin</t>
  </si>
  <si>
    <t>Nam Dinh</t>
  </si>
  <si>
    <t>Trưởng Bộ phận Tài chính kế toán</t>
  </si>
  <si>
    <t>Cuc Canh sat DKQL Cu tru va DLQG ve Dan cu</t>
  </si>
  <si>
    <t>University of Economics Ho Chi Minh City</t>
  </si>
  <si>
    <t>Corporate Finance &amp; Accounting</t>
  </si>
  <si>
    <t>Trưởng Bộ Phận Thẩm định &amp; Giải quyết Quyền lợi Bảo hiểm</t>
  </si>
  <si>
    <t>Quality Assurance</t>
  </si>
  <si>
    <t>Trưởng phòng Kiểm soát Chất lượng Dịch vụ khách hàng</t>
  </si>
  <si>
    <t>Long An</t>
  </si>
  <si>
    <t>Ha Noi University of Languages</t>
  </si>
  <si>
    <t>Senior Executive</t>
  </si>
  <si>
    <t>Nhân viên Cấp trung cao Dịch vụ Khách hàng</t>
  </si>
  <si>
    <t>Kon Tum</t>
  </si>
  <si>
    <t>Chuyên viên Cấp cao Dịch vụ Khách hàng</t>
  </si>
  <si>
    <t>Corporate Finance</t>
  </si>
  <si>
    <t>Nhân viên Cấp trung cao Điều hành Hệ thống</t>
  </si>
  <si>
    <t>VIET CAPITAL BANK - 79327001</t>
  </si>
  <si>
    <t>Ha Nam</t>
  </si>
  <si>
    <t>0703 018 098</t>
  </si>
  <si>
    <t>Trần Hồ Bảo Hiền</t>
  </si>
  <si>
    <t>General Admin</t>
  </si>
  <si>
    <t>Chuyên viên Hành chánh</t>
  </si>
  <si>
    <t>SHINHANBANK - 79616001</t>
  </si>
  <si>
    <t>Hong Bang University</t>
  </si>
  <si>
    <t>Sai Gon University</t>
  </si>
  <si>
    <t>Agency Training Central</t>
  </si>
  <si>
    <t>Giám đốc Huấn luyện &amp; Hỗ trợ đại lý  - Miền Trung</t>
  </si>
  <si>
    <t>Hue University of Sciences</t>
  </si>
  <si>
    <t>Nhân viên Cấp trung cao Quản lý Tài sản</t>
  </si>
  <si>
    <t>Ho Chi Minh City University of Transport</t>
  </si>
  <si>
    <t>Vinh Univercity</t>
  </si>
  <si>
    <t>North 5</t>
  </si>
  <si>
    <t>Giám đốc Kinh doanh Vùng</t>
  </si>
  <si>
    <t>Vietnam University of Commerce</t>
  </si>
  <si>
    <t>Accounting</t>
  </si>
  <si>
    <t>New Business</t>
  </si>
  <si>
    <t>Phó phòng  Phát hành Hợp đồng</t>
  </si>
  <si>
    <t>College of Statistics</t>
  </si>
  <si>
    <t>Chuyên viên Cấp cao Huấn luyện &amp; Hỗ trợ đại lý</t>
  </si>
  <si>
    <t>0396 151 066</t>
  </si>
  <si>
    <t>Nguyễn Thị Hạnh Phúc</t>
  </si>
  <si>
    <t>Quang Tri</t>
  </si>
  <si>
    <t>Hue University</t>
  </si>
  <si>
    <t>Executive</t>
  </si>
  <si>
    <t>Nhân viên Cấp trung Mua Hàng</t>
  </si>
  <si>
    <t>North 4</t>
  </si>
  <si>
    <t>Giám đốc Kinh doanh Vùng</t>
  </si>
  <si>
    <t>Trợ lý Tổng Giám đốc</t>
  </si>
  <si>
    <t>Da Lat</t>
  </si>
  <si>
    <t>Oriental Studies</t>
  </si>
  <si>
    <t>Chuyên viên Huấn luyện Đại lý</t>
  </si>
  <si>
    <t>Quang Ninh</t>
  </si>
  <si>
    <t>Son/ Daughter</t>
  </si>
  <si>
    <t>Central 1</t>
  </si>
  <si>
    <t>Giám đốc Kinh doanh Khu vực</t>
  </si>
  <si>
    <t>Tay Nguyen University</t>
  </si>
  <si>
    <t>Chuyên viên Dữ liệu</t>
  </si>
  <si>
    <t>Tay Ninh</t>
  </si>
  <si>
    <t>University of Sciences</t>
  </si>
  <si>
    <t>Chuyên viên Phát hành Hợp đồng</t>
  </si>
  <si>
    <t>Cao Bang</t>
  </si>
  <si>
    <t>Computer Engineering</t>
  </si>
  <si>
    <t>Economics</t>
  </si>
  <si>
    <t>Claim</t>
  </si>
  <si>
    <t>Trưởng phòng Giải quyết Quyền lợi Bảo hiểm</t>
  </si>
  <si>
    <t>National Economics University</t>
  </si>
  <si>
    <t>Economic Law</t>
  </si>
  <si>
    <t>Trưởng Bộ phận Kế hoạch Kinh doanh</t>
  </si>
  <si>
    <t>Nhân viên Cấp trung cao Hỗ trợ Mạng máy tính</t>
  </si>
  <si>
    <t>Police Department of Residence Registration and Management and National Population Database</t>
  </si>
  <si>
    <t>Vietnam National University Ho Chi Minh City</t>
  </si>
  <si>
    <t>Nhân viên Cấp trung cao Mua Hàng</t>
  </si>
  <si>
    <t>OCB - 79333001</t>
  </si>
  <si>
    <t>International Relations</t>
  </si>
  <si>
    <t>Nguyễn Thị Thu</t>
  </si>
  <si>
    <t>Nguyen Thanh Nhan</t>
  </si>
  <si>
    <t>Distribution Support</t>
  </si>
  <si>
    <t>Chuyên viên Cấp cao Hỗ trợ Đại lý &amp; Kênh Phân phối</t>
  </si>
  <si>
    <t>1 year</t>
  </si>
  <si>
    <t>Vice Chief Officer</t>
  </si>
  <si>
    <t>Giám đốc Cấp cao Tài chính</t>
  </si>
  <si>
    <t>Long Xuyen</t>
  </si>
  <si>
    <t>Phó phòng Dịch vụ Khách hàng</t>
  </si>
  <si>
    <t>Da Nang University</t>
  </si>
  <si>
    <t>Nhân viên Cấp trung Giải quyết Quyền lợi Bảo hiểm</t>
  </si>
  <si>
    <t>Ha Noi Industry University</t>
  </si>
  <si>
    <t>Nhân viên Cấp trung cao Hành chánh Giải quyết Quyền lợi Bảo hiểm</t>
  </si>
  <si>
    <t>University of Industry</t>
  </si>
  <si>
    <t>Finance and Banking</t>
  </si>
  <si>
    <t>Sai Gon</t>
  </si>
  <si>
    <t>Director</t>
  </si>
  <si>
    <t>Open University Ho Chi Minh</t>
  </si>
  <si>
    <t>Hoa Binh</t>
  </si>
  <si>
    <t>Nhân viên Cấp trung cao Phát hành Hợp đồng</t>
  </si>
  <si>
    <t>High School</t>
  </si>
  <si>
    <t>Nông Thị Vui</t>
  </si>
  <si>
    <t>Phó phòng Thu hồi nợ</t>
  </si>
  <si>
    <t>Banking - Finance</t>
  </si>
  <si>
    <t>Nhân viên Cấp trung Dịch vụ Khách hàng</t>
  </si>
  <si>
    <t>Trần Thanh Hà</t>
  </si>
  <si>
    <t>Father</t>
  </si>
  <si>
    <t>Nhân viên Cấp trung Hành chánh</t>
  </si>
  <si>
    <t>Vinh Long</t>
  </si>
  <si>
    <t>Saigon Technology University</t>
  </si>
  <si>
    <t>Niece</t>
  </si>
  <si>
    <t>Management Accounting</t>
  </si>
  <si>
    <t>Chuyên viên Cấp cao Kế toán Tổng hợp</t>
  </si>
  <si>
    <t>Ben Tre</t>
  </si>
  <si>
    <t>Ton Duc Thang University</t>
  </si>
  <si>
    <t>Bancassurance and Partnership Distribution</t>
  </si>
  <si>
    <t>Quản lý Kinh doanh</t>
  </si>
  <si>
    <t>Underwriting</t>
  </si>
  <si>
    <t>Phó phòng Thẩm định</t>
  </si>
  <si>
    <t>University of Medicine &amp; Pharmacy Ho Chi Minh City</t>
  </si>
  <si>
    <t>General Practitioner</t>
  </si>
  <si>
    <t>Central 4</t>
  </si>
  <si>
    <t>Nha Trang University</t>
  </si>
  <si>
    <t>Nhân viên cấp trung cao Phát hành Hợp đồng</t>
  </si>
  <si>
    <t>Hanoi University of Foreign Studies</t>
  </si>
  <si>
    <t>Senior Staff</t>
  </si>
  <si>
    <t>Nhân viên Cấp cao Dịch vụ Khách hàng</t>
  </si>
  <si>
    <t>Job allowance: 5 Mil/ month; Transportation &amp; Housing allowance: 5,28 Mil/month; Sign-on Bonus: 165 Mil pay on Jan 2018 pay slip; Sales Bonus: apply for first 12 months (80% - 100%: 30 Mil/month, Over 100%: 40 Mil/month)</t>
  </si>
  <si>
    <t>Mekong</t>
  </si>
  <si>
    <t>AD-AT Development</t>
  </si>
  <si>
    <t>Chuyên viên Huấn luyện &amp; Phát triển Đại lý</t>
  </si>
  <si>
    <t>RMIT University</t>
  </si>
  <si>
    <t>North 3</t>
  </si>
  <si>
    <t>Nhân viên Cấp trung Hành chánh Đại lý &amp; Kênh Phân phối</t>
  </si>
  <si>
    <t>TPBANK - 01358001</t>
  </si>
  <si>
    <t>College of Technology and Industrial Management</t>
  </si>
  <si>
    <t>Quy Nhon University</t>
  </si>
  <si>
    <t>North 6</t>
  </si>
  <si>
    <t>Vinh University</t>
  </si>
  <si>
    <t>Trưởng Bộ phận Đối tác Tổng Đại lý</t>
  </si>
  <si>
    <t>Central 2</t>
  </si>
  <si>
    <t>Premium Control</t>
  </si>
  <si>
    <t>Chuyên viên Cấp cao Kiểm soát Phí</t>
  </si>
  <si>
    <t>AGRIBANK - 01204001</t>
  </si>
  <si>
    <t>SEABANK - 01317001</t>
  </si>
  <si>
    <t xml:space="preserve">Industrial University of Ho Chi Minh City </t>
  </si>
  <si>
    <t>Program Analyst</t>
  </si>
  <si>
    <t>Phó phòng Phân tích Ứng dụng</t>
  </si>
  <si>
    <t>Ho Chi Minh City University of Technology</t>
  </si>
  <si>
    <t>Computer Science &amp; Engineering</t>
  </si>
  <si>
    <t>North 1</t>
  </si>
  <si>
    <t>Hanoi University of Business and Technology</t>
  </si>
  <si>
    <t>SCB - 79334001</t>
  </si>
  <si>
    <t>Can Tho University</t>
  </si>
  <si>
    <t>Staff</t>
  </si>
  <si>
    <t>Nhân viên Hành chánh Giải quyết Quyền lợi Bảo hiểm</t>
  </si>
  <si>
    <t>National Academy of Public Administration</t>
  </si>
  <si>
    <t>Nhân viên Cấp trung Phát hành Hợp đồng</t>
  </si>
  <si>
    <t>Nhân viên Cấp cao Hành chánh Giải quyết Quyền lợi Bảo hiểm</t>
  </si>
  <si>
    <t>Brother</t>
  </si>
  <si>
    <t>Trưởng phòng Hỗ trợ Đại lý &amp; Kênh Phân phối</t>
  </si>
  <si>
    <t>Foreign Trade University Ho Chi Minh City</t>
  </si>
  <si>
    <t>Training Administration</t>
  </si>
  <si>
    <t>Nhân viên Cấp trung Hành chánh Huấn luyện &amp; Phát triển Đại lý</t>
  </si>
  <si>
    <t>University Of Food Industry</t>
  </si>
  <si>
    <t>Nhân viên Cấp trung cao Hỗ trợ Đại lý &amp; Kênh Phân phối</t>
  </si>
  <si>
    <t>Nong Lam University</t>
  </si>
  <si>
    <t>Partnership Distribution Training</t>
  </si>
  <si>
    <t>Phó Bộ phận phụ trách Huấn luyện Kênh phân phối qua Đối tác</t>
  </si>
  <si>
    <t>International American University</t>
  </si>
  <si>
    <t>Nhân viên Cấp trung cao Huấn luyện &amp; Hỗ trợ đại lý</t>
  </si>
  <si>
    <t>University of Law</t>
  </si>
  <si>
    <t>Nhân viên Cấp trung Huấn luyện &amp; Hỗ trợ đại lý</t>
  </si>
  <si>
    <t>VIETINBANK - 01201001</t>
  </si>
  <si>
    <t>026 189 010 236</t>
  </si>
  <si>
    <t>Thuyloi University</t>
  </si>
  <si>
    <t>18 Hang Bun Street, Nguyen Trung Truc Ward, Ba Dinh District, Ha Noi City</t>
  </si>
  <si>
    <t>18 Hàng Bún, Phường Nguyễn Trung Trực, Ba Đình, Hà Nội</t>
  </si>
  <si>
    <t>0354 405 995</t>
  </si>
  <si>
    <t>Hoàng Quốc Anh</t>
  </si>
  <si>
    <t>Le Thi Huong</t>
  </si>
  <si>
    <t>Chuyên viên Huấn luyện &amp; Hỗ trợ đại lý</t>
  </si>
  <si>
    <t>Linguistics and Literature</t>
  </si>
  <si>
    <t>Nhân viên Cấp trung Kiểm soát Phí</t>
  </si>
  <si>
    <t>Post and Telecommunications Institute of Technology</t>
  </si>
  <si>
    <t>Chuyên viên Cấp cao Huấn luyện và Phát triển Kênh Đối tác Chiến lược</t>
  </si>
  <si>
    <t>Cha</t>
  </si>
  <si>
    <t>University of Finance and Marketing</t>
  </si>
  <si>
    <t>Binh Duong University</t>
  </si>
  <si>
    <t>Banking and Finance</t>
  </si>
  <si>
    <t>Nguyễn Thị Ngà</t>
  </si>
  <si>
    <t>Phó Bộ phận Kiểm toán Nội bộ</t>
  </si>
  <si>
    <t>Trần Mạnh Hùng</t>
  </si>
  <si>
    <t>Cố vấn Kinh doanh Bảo hiểm kiêm Trưởng Bộ phận Kinh doanh khách hàng Hàn Quốc</t>
  </si>
  <si>
    <t>Korea</t>
  </si>
  <si>
    <t>English Language &amp; Literature</t>
  </si>
  <si>
    <t>Application Development</t>
  </si>
  <si>
    <t>Phó Bộ phận Công nghệ Thông tin phụ trách Phát triển Ứng dụng</t>
  </si>
  <si>
    <t>Van Lang University</t>
  </si>
  <si>
    <t>Group Sales</t>
  </si>
  <si>
    <t>Trưởng phòng Phát triển Kinh Doanh - Khách hàng Doanh nghiệp</t>
  </si>
  <si>
    <t>Tra Vinh</t>
  </si>
  <si>
    <t xml:space="preserve">Huflit University </t>
  </si>
  <si>
    <t>Trần Thị Tuyết</t>
  </si>
  <si>
    <t>Thua Thien Hue</t>
  </si>
  <si>
    <t>Nhân viên Cấp trung Quản trị &amp; Kế hoạch Tổng hợp</t>
  </si>
  <si>
    <t>South East</t>
  </si>
  <si>
    <t>Hospitality Management</t>
  </si>
  <si>
    <t>Phó phòng Lập trình</t>
  </si>
  <si>
    <t>University of Natural Sciences</t>
  </si>
  <si>
    <t>Nhân viên Cấp trung cao Thẩm định</t>
  </si>
  <si>
    <t>HSBC - 79617001</t>
  </si>
  <si>
    <t xml:space="preserve">Traditional Medicine </t>
  </si>
  <si>
    <t>University of Union Viet Nam</t>
  </si>
  <si>
    <t>Nhân viên Hỗ trợ Mạng máy tính</t>
  </si>
  <si>
    <t>Chuyên viên Kiểm soát Phí</t>
  </si>
  <si>
    <t>Finance and Accounting</t>
  </si>
  <si>
    <t>Trưởng phòng Quản lý Rủi ro</t>
  </si>
  <si>
    <t>Finance</t>
  </si>
  <si>
    <t>Chuyên viên Giải quyết Quyền lợi Bảo hiểm</t>
  </si>
  <si>
    <t>FPT University</t>
  </si>
  <si>
    <t>Nhân viên Cấp trung Quản trị Hệ thống</t>
  </si>
  <si>
    <t xml:space="preserve">University of Technical Education </t>
  </si>
  <si>
    <t>Friend</t>
  </si>
  <si>
    <t>Call Center</t>
  </si>
  <si>
    <t xml:space="preserve">Senior Executive </t>
  </si>
  <si>
    <t>Nhân viên Cấp trung cao Trực Tổng đài</t>
  </si>
  <si>
    <t>Phu Yen</t>
  </si>
  <si>
    <t>Lac Hong University</t>
  </si>
  <si>
    <t>Increase to 30 Mil/month after 4 months, based on the evaluation of Department Head</t>
  </si>
  <si>
    <t>Phó phòng Giải quyết Quyền lợi Bảo hiểm</t>
  </si>
  <si>
    <t>Nhân viên Cấp trung cao Pháp chế Đại lý</t>
  </si>
  <si>
    <t>Hoa Sen University</t>
  </si>
  <si>
    <t>BIDV - 01202001</t>
  </si>
  <si>
    <t>Hong Duc University</t>
  </si>
  <si>
    <t>Chuyên viên Lập trình</t>
  </si>
  <si>
    <t>Ha Nam Ninh</t>
  </si>
  <si>
    <t>Trưởng phòng Cấp cao Kiểm soát Phí</t>
  </si>
  <si>
    <t>University of Commerce</t>
  </si>
  <si>
    <t>Ha Noi University of Business and Technology</t>
  </si>
  <si>
    <t>Trưởng Bộ phận Công nghệ Thông tin</t>
  </si>
  <si>
    <t>Computer Science</t>
  </si>
  <si>
    <t>Nguyễn Thị Thanh</t>
  </si>
  <si>
    <t>Phó phòng Huấn luyện và Phát triển Kênh Đối tác Chiến lược</t>
  </si>
  <si>
    <t>Foreign Languages University</t>
  </si>
  <si>
    <t>Daughter</t>
  </si>
  <si>
    <t>Tuyen Quang</t>
  </si>
  <si>
    <t xml:space="preserve">Finance Academy </t>
  </si>
  <si>
    <t>0979 329 369</t>
  </si>
  <si>
    <t>Foreign Trade University Ha Noi City</t>
  </si>
  <si>
    <t>Nhân viên Cấp cao Hành chánh Huấn luyện và Phát triển Kênh Đối tác Chiến lược</t>
  </si>
  <si>
    <t>SACOMBANK - 79303001</t>
  </si>
  <si>
    <t>Thai Nguyen University</t>
  </si>
  <si>
    <t>Maritime University</t>
  </si>
  <si>
    <t>Phu Yen University</t>
  </si>
  <si>
    <t>Education Management</t>
  </si>
  <si>
    <t>Dai Nam University</t>
  </si>
  <si>
    <t>Chuyên viên Cấp cao Quản lý Hợp đồng</t>
  </si>
  <si>
    <t>ACB - 01307001</t>
  </si>
  <si>
    <t>University of Education</t>
  </si>
  <si>
    <t xml:space="preserve">International </t>
  </si>
  <si>
    <t>Nhân viên Cấp cao Kế toán Thanh toán</t>
  </si>
  <si>
    <t xml:space="preserve">Ha Tinh University </t>
  </si>
  <si>
    <t>Nhân viên Phát hành Hợp đồng</t>
  </si>
  <si>
    <t>SantaFe College</t>
  </si>
  <si>
    <t>Health Scienes</t>
  </si>
  <si>
    <t>0906 372 135</t>
  </si>
  <si>
    <t>Nguyễn Tú Duy</t>
  </si>
  <si>
    <t>3 years</t>
  </si>
  <si>
    <t>Binh Thuan</t>
  </si>
  <si>
    <t>FPT Aptech</t>
  </si>
  <si>
    <t>Open University Ha Noi</t>
  </si>
  <si>
    <t>Physics Teacher Education</t>
  </si>
  <si>
    <t>Giám đốc Cấp cao Chiến lược</t>
  </si>
  <si>
    <t>Ba Ria</t>
  </si>
  <si>
    <t>Huỳnh Thị Nga</t>
  </si>
  <si>
    <t>Trưởng Bộ phận Dịch vụ Khách hàng</t>
  </si>
  <si>
    <t>Chuyên viên Cấp cao Lập trình</t>
  </si>
  <si>
    <t>Trưởng Bộ phận Định phí</t>
  </si>
  <si>
    <t>Dong Do University</t>
  </si>
  <si>
    <t>GA Management &amp; Support</t>
  </si>
  <si>
    <t>Phó phòng Hỗ trợ Văn phòng Tổng Đại lý</t>
  </si>
  <si>
    <t>Nhân viên Cấp trung Phát triển Sản phẩm</t>
  </si>
  <si>
    <t>Business Management</t>
  </si>
  <si>
    <t>Nhân viên Dịch vụ Khách hàng</t>
  </si>
  <si>
    <t>Giám đốc Cấp cao Đầu tư</t>
  </si>
  <si>
    <t>Business Analyst</t>
  </si>
  <si>
    <t>Phó phòng Phân tích Nghiệp vụ</t>
  </si>
  <si>
    <t>Campuchia</t>
  </si>
  <si>
    <t>Nguyen Thi Thuy Duong</t>
  </si>
  <si>
    <t>Trưởng Bộ phận Huấn luyện &amp; Hỗ trợ Kinh doanh</t>
  </si>
  <si>
    <t>Customer Care</t>
  </si>
  <si>
    <t>Chuyên viên Chăm sóc Khách hàng</t>
  </si>
  <si>
    <t>Quyền Trưởng bộ phận Kênh phân phối qua Đối tác</t>
  </si>
  <si>
    <t>MARITIME BANK - MSB - 01302001</t>
  </si>
  <si>
    <t>Information Systems</t>
  </si>
  <si>
    <t>An Giang</t>
  </si>
  <si>
    <t>North 2</t>
  </si>
  <si>
    <t>Phó phòng Phát triển Sản phẩm</t>
  </si>
  <si>
    <t>Commerce</t>
  </si>
  <si>
    <t>Planning &amp; Strategy</t>
  </si>
  <si>
    <t>Phó phòng Thiết kế Đa phương tiện</t>
  </si>
  <si>
    <t>University of Economics and Law</t>
  </si>
  <si>
    <t>International Business</t>
  </si>
  <si>
    <t>Chuyên viên Thẩm định</t>
  </si>
  <si>
    <t>Preventive Medicine</t>
  </si>
  <si>
    <t>Nguyễn Thị Bích Ngọc</t>
  </si>
  <si>
    <t>Phó Tổng Kinh doanh Miền</t>
  </si>
  <si>
    <t>Duy Tan University</t>
  </si>
  <si>
    <t>Chuyên viên Huấn luyện và Phát triển Kênh Đối tác Chiến lược</t>
  </si>
  <si>
    <t>Viet Nam National University, Ha Noi</t>
  </si>
  <si>
    <t>Chinese</t>
  </si>
  <si>
    <t>Hau Giang</t>
  </si>
  <si>
    <t>0946 501 797</t>
  </si>
  <si>
    <t>Lê Hằng My</t>
  </si>
  <si>
    <t>Agency Training South</t>
  </si>
  <si>
    <t>Giám đốc Huấn luyện &amp; Hỗ trợ đại lý - Miền Nam</t>
  </si>
  <si>
    <t>Phó phòng Kế toán Tổng hợp</t>
  </si>
  <si>
    <t>079 086 003 581</t>
  </si>
  <si>
    <t>Curtin University</t>
  </si>
  <si>
    <t>No. 226, Tran Van Kieu Street, Ward 11, District 6, Ho Chi Minh City</t>
  </si>
  <si>
    <t>Số 226, Đường Trần Văn Kiểu, Phường 11, Quận 6, Tp. Hồ Chí Minh</t>
  </si>
  <si>
    <t>0939 662 500</t>
  </si>
  <si>
    <t>Lê Mỹ Ngọc</t>
  </si>
  <si>
    <t>man.truong86@gmail.com</t>
  </si>
  <si>
    <t>Truong Minh Man</t>
  </si>
  <si>
    <t>Phó Bộ phận Phát triển Sản phẩm</t>
  </si>
  <si>
    <t>University of Economics Da Nang</t>
  </si>
  <si>
    <t>Banking University of Ho Chi Minh</t>
  </si>
  <si>
    <t>Budget &amp; Reporting</t>
  </si>
  <si>
    <t>Nhân viên Cấp trung cao Kế toán Ngân sách</t>
  </si>
  <si>
    <t>History</t>
  </si>
  <si>
    <t>Giám Đốc Kinh doanh Khu vực</t>
  </si>
  <si>
    <t>068 190 002 719</t>
  </si>
  <si>
    <t>Binh Duong 4 Group, An Binh Ward, Di An City, Binh Duong Province</t>
  </si>
  <si>
    <t>Bình Đường 4, An Bình, Dĩ An, Bình Dương</t>
  </si>
  <si>
    <t>No. 03, N2 Street, Dong An, Tan Dong Hiep, Di An City, Binh Duong Province</t>
  </si>
  <si>
    <t>số 03, Đường N2, Đông An, Tân Đông Hiệp, Dĩ An, Bình Dương</t>
  </si>
  <si>
    <t>0984 416 583</t>
  </si>
  <si>
    <t>Nguyễn Ngọc Kỷ</t>
  </si>
  <si>
    <t>tralam276@gmail.com</t>
  </si>
  <si>
    <t>Nguyen Thi Ngoc Tra Lam</t>
  </si>
  <si>
    <t>Digital Task Force</t>
  </si>
  <si>
    <t>Nhân viên Cấp trung cao Dự án Chuyển đổi Kỹ thuật số</t>
  </si>
  <si>
    <t>Nguyễn Văn Tuấn</t>
  </si>
  <si>
    <t>Vietnam National University of Agriculture</t>
  </si>
  <si>
    <t>Nhân viên Cấp cao trực Tổng đài</t>
  </si>
  <si>
    <t>Geography Teacher Education</t>
  </si>
  <si>
    <t>052 086 011 443</t>
  </si>
  <si>
    <t>Software Engineering</t>
  </si>
  <si>
    <t>No. B 2605, 900 Avenue 1A, Tan Tao Ward, Binh Tan District, Ho Chi Minh City</t>
  </si>
  <si>
    <t>Sô B2605, 900 Quốc Lộ 1A, Phường Tân Tạo, Quận Bình Tân, Tp. Hồ Chí Minh</t>
  </si>
  <si>
    <t>0941 227 090</t>
  </si>
  <si>
    <t>Phạm Ngọc Băng Châu</t>
  </si>
  <si>
    <t>longnd.dev@gmail.com</t>
  </si>
  <si>
    <t>Nguyen Dang Long</t>
  </si>
  <si>
    <t>Nguyễn Thị Phương Thúy</t>
  </si>
  <si>
    <t>Giám đốc Huấn luyện &amp; Hỗ trợ đại lý - Miền Bắc</t>
  </si>
  <si>
    <t>Legal</t>
  </si>
  <si>
    <t>Nhân viên Cấp trung cao Pháp lý</t>
  </si>
  <si>
    <t>Chuyên viên Hỗ trợ Đại lý &amp; Kênh Phân phối</t>
  </si>
  <si>
    <t>Chuyên viên Cấp cao Giải quyết Quyền lợi Bảo hiểm</t>
  </si>
  <si>
    <t>University of Banking Ho Chi Minh City</t>
  </si>
  <si>
    <t>Chuyên viên Kiểm soát Chất lượng Dịch vụ Khách hàng</t>
  </si>
  <si>
    <t xml:space="preserve">Forgein Trade University </t>
  </si>
  <si>
    <t>Political Education</t>
  </si>
  <si>
    <t>Nhân viên Cấp trung cao Phát triển Hệ thống</t>
  </si>
  <si>
    <t>Electronics</t>
  </si>
  <si>
    <t>Nhân viên Giải quyết Quyền lợi Bảo hiểm</t>
  </si>
  <si>
    <t>Aptech</t>
  </si>
  <si>
    <t>Chuyên viên Kế toán Tổng hợp</t>
  </si>
  <si>
    <t>University of Transport and Communication</t>
  </si>
  <si>
    <t>Trần Thị Thu Hương</t>
  </si>
  <si>
    <t>Architecture</t>
  </si>
  <si>
    <t>Nguyễn Thị Nguyệt</t>
  </si>
  <si>
    <t>University of Secience</t>
  </si>
  <si>
    <t>Mathematics</t>
  </si>
  <si>
    <t>Art &amp; Creative Design</t>
  </si>
  <si>
    <t>Thiết kế</t>
  </si>
  <si>
    <t>University of Information Technology Ho Chi Minh City</t>
  </si>
  <si>
    <t xml:space="preserve">3 years </t>
  </si>
  <si>
    <t>Chuyên viên Thu hồi nợ</t>
  </si>
  <si>
    <t>Corporate Compliance</t>
  </si>
  <si>
    <t>Chuyên viên Kiểm soát tuân thủ</t>
  </si>
  <si>
    <t>Phó phòng Kế toán Tổng hợp - dự án IFRS</t>
  </si>
  <si>
    <t>Giám đốc Phát triển Kinh doanh (Đối tác Ngân hàng)</t>
  </si>
  <si>
    <t>0903 334 823</t>
  </si>
  <si>
    <t>Chung Thọ Lâm</t>
  </si>
  <si>
    <t>Quản lý Kinh doanh (Đối tác Ngân hàng)</t>
  </si>
  <si>
    <t>Ha Noi University of Science &amp; Technology</t>
  </si>
  <si>
    <t>Food Technology</t>
  </si>
  <si>
    <t>Ha Noi Medical University</t>
  </si>
  <si>
    <t>Nhân viên Cấp trung cao Hành chánh Đại lý &amp; Kênh Phân phối</t>
  </si>
  <si>
    <t>Ho Chi Minh City University of Technology and Education</t>
  </si>
  <si>
    <t>Banking University</t>
  </si>
  <si>
    <t>Nhân viên Cấp trung cao Giải quyết Quyền lợi Bảo hiểm</t>
  </si>
  <si>
    <t>Faculty of Law</t>
  </si>
  <si>
    <t>Business English</t>
  </si>
  <si>
    <t>Quyền Trưởng Bộ phận Nội dung trên Ứng dụng kỹ thuật số</t>
  </si>
  <si>
    <t>Communication</t>
  </si>
  <si>
    <t>Nguyễn Thị Thu Hiền</t>
  </si>
  <si>
    <t>Nhân viên Cấp Trung cao về Nhiếp ảnh và Sản xuất Nội dung Video</t>
  </si>
  <si>
    <t>University of Economics - Hue University</t>
  </si>
  <si>
    <t>Audit</t>
  </si>
  <si>
    <t>University of Medicine and Pharmacy at Ho Chi Minh City</t>
  </si>
  <si>
    <t>Planning &amp; Analysis</t>
  </si>
  <si>
    <t>Nhân viên Cấp trung cao Hỗ trợ Kinh doanh</t>
  </si>
  <si>
    <t>Korean Studies</t>
  </si>
  <si>
    <t>Nhân viên Cấp trung cao Kế toán Đầu tư &amp; Bảo hiểm</t>
  </si>
  <si>
    <t>Lê Thị Sương</t>
  </si>
  <si>
    <t>Chuyên viên Phát triển Hệ thống</t>
  </si>
  <si>
    <t>Talent Acquisition Business Partner</t>
  </si>
  <si>
    <t>Nhân viên Cấp trung Đối tác Thu hút Nhân tài</t>
  </si>
  <si>
    <t>Commercial Business</t>
  </si>
  <si>
    <t>Trưởng phòng Quản lý Hợp đồng</t>
  </si>
  <si>
    <t>Trung Quoc</t>
  </si>
  <si>
    <t>Business Law</t>
  </si>
  <si>
    <t>Chief Executive Officer</t>
  </si>
  <si>
    <t>Chủ Tịch Hội Đồng Thành viên kiêm Tổng Giám đốc</t>
  </si>
  <si>
    <t>Cố vấn quản lý kinh doanh bảo hiểm</t>
  </si>
  <si>
    <t>Insurance</t>
  </si>
  <si>
    <t>Tra Vinh University</t>
  </si>
  <si>
    <t>Ho Chi Minh University of Technology</t>
  </si>
  <si>
    <t>Chuyên viên Kế toán Lập báo cáo</t>
  </si>
  <si>
    <t>Aunt</t>
  </si>
  <si>
    <t>Trưởng phòng Huấn luyện &amp; Hỗ trợ đại lý</t>
  </si>
  <si>
    <t>Economic Management</t>
  </si>
  <si>
    <t>Chuyên viên Cấp cao Thẩm định &amp; Phát hành Hợp đồng</t>
  </si>
  <si>
    <t>Ho Chi Minh University of Foreign Languages and Information Technology</t>
  </si>
  <si>
    <t>Nhân viên Cấp trung Quản lý Hợp đồng</t>
  </si>
  <si>
    <t>Chuyên viên Cấp cao Dịch thuật nội dung</t>
  </si>
  <si>
    <t>Nhân viên Cấp trung cao Kiểm soát Phí</t>
  </si>
  <si>
    <t>International Business Administration</t>
  </si>
  <si>
    <t>Nhân viên Điều phối Huấn luyện Kênh Đại lý</t>
  </si>
  <si>
    <t>Corporate Accounting</t>
  </si>
  <si>
    <t>Nhân viên Cấp cao Quản lý Hợp đồng</t>
  </si>
  <si>
    <t xml:space="preserve">Ha Noi National University </t>
  </si>
  <si>
    <t>Giám đốc Kinh doanh Khu vực</t>
  </si>
  <si>
    <t>Social Work</t>
  </si>
  <si>
    <t>Trưởng bộ phận Hành Chánh</t>
  </si>
  <si>
    <t>Ninh Thuan</t>
  </si>
  <si>
    <t>Corporate Communication, PR &amp; CSR</t>
  </si>
  <si>
    <t>Nhân viên Cấp trung cao Truyền thông và CSR</t>
  </si>
  <si>
    <t>Nhân viên Cấp trung trực Tổng đài</t>
  </si>
  <si>
    <t>Nguyễn Thị Tuyết Nga</t>
  </si>
  <si>
    <t>Nhân viên Cấp trung Kế hoạch Kinh doanh</t>
  </si>
  <si>
    <t>Nhân viên Cấp cao Hỗ trợ Kênh Đối tác Chiến lược</t>
  </si>
  <si>
    <t>Trợ lý Cố vấn Quản lý</t>
  </si>
  <si>
    <t>066 091 015 622</t>
  </si>
  <si>
    <t>Information Technology College Ho Chi Minh City</t>
  </si>
  <si>
    <t>Computer Network Administration</t>
  </si>
  <si>
    <t>No.33, Village 1, Eakly Ward, Krong Pak District, Dak Lak Province</t>
  </si>
  <si>
    <t>Số 33, Thôn 1, Xã Eakly, Huyện Krông Pắk, Tỉnh Đắk Lắk</t>
  </si>
  <si>
    <t>No. 55 An Son Street, Ward 4, Da Lat City, Lam Dong Province</t>
  </si>
  <si>
    <t>Số 55 Đường An Sơn, Phường 4, TP. Đà Lạt, Tỉnh Lâm Đồng</t>
  </si>
  <si>
    <t>0389 701 691</t>
  </si>
  <si>
    <t>Huỳnh Thị Phương</t>
  </si>
  <si>
    <t>Tran Van Cam</t>
  </si>
  <si>
    <t>Nhân viên Cấp trung cao Báo cáo kênh phân phối</t>
  </si>
  <si>
    <t>Chuyên viên Pháp chế Đại lý</t>
  </si>
  <si>
    <t>Ho Chi Minh City University of Law</t>
  </si>
  <si>
    <t>Commercial Law</t>
  </si>
  <si>
    <t>Điều phối Huấn luyện Kênh Đại lý</t>
  </si>
  <si>
    <t>Nhân viên Cấp trung Tuyển dụng kênh Đối tác Chiến lược</t>
  </si>
  <si>
    <t>Chemical Engineering</t>
  </si>
  <si>
    <t>Ha Noi Open University</t>
  </si>
  <si>
    <t>Số 200, Khu Phố Trung Lương, Phường 10, Tp. Mỹ Tho, Tỉnh Tiền Giang</t>
  </si>
  <si>
    <t>0786 821 317</t>
  </si>
  <si>
    <t>Bùi Thanh Tính</t>
  </si>
  <si>
    <t>Central 3</t>
  </si>
  <si>
    <t>Nhân viên Cấp trung Pháp chế Đại lý</t>
  </si>
  <si>
    <t>0938 563 883</t>
  </si>
  <si>
    <t>Nguyễn Văn Huy</t>
  </si>
  <si>
    <t>Quản lý Dự án Kỹ thuật số</t>
  </si>
  <si>
    <t>Archival Science and Office Management</t>
  </si>
  <si>
    <t>Phó phòng Dịch vụ khách hàng</t>
  </si>
  <si>
    <t>Japanese Language</t>
  </si>
  <si>
    <t>International Business Economics</t>
  </si>
  <si>
    <t>Chuyên viên xử lý khiếu nại</t>
  </si>
  <si>
    <t>Electronics and Telecommunication Engineering</t>
  </si>
  <si>
    <t>Nhân viên Cấp trung Hỗ trợ Đại lý &amp; Kênh Phân phối</t>
  </si>
  <si>
    <t>Quản lý Phát triển Kinh doanh Kênh đối tác</t>
  </si>
  <si>
    <t>Agency Compensation</t>
  </si>
  <si>
    <t>Chuyên viên Phụ trách Thu nhập Đại lý &amp; Kênh Phân phối</t>
  </si>
  <si>
    <t>VIB - 01314007</t>
  </si>
  <si>
    <t>Thẩm định</t>
  </si>
  <si>
    <t>Chuyên viên Bảo mật &amp; An toàn Thông tin</t>
  </si>
  <si>
    <t>Chuyên viên Cấp cao Lập Kế hoạch Kênh Đối tác</t>
  </si>
  <si>
    <t xml:space="preserve">Phó phòng Pháp chế Đại lý </t>
  </si>
  <si>
    <t>038 184 006 851</t>
  </si>
  <si>
    <t>Phạm Duy Khánh</t>
  </si>
  <si>
    <t>Trưởng Nhóm phụ trách Hành chánh đại lý &amp; Kênh Phân phối</t>
  </si>
  <si>
    <t>0913 667 846</t>
  </si>
  <si>
    <t>Lê Thị Kim Phước</t>
  </si>
  <si>
    <t>Brand &amp; Marketing</t>
  </si>
  <si>
    <t>Trưởng phòng Cấp cao Xây dựng &amp; Phát triển Thương hiệu&amp; Marketing</t>
  </si>
  <si>
    <t>0987 482 572</t>
  </si>
  <si>
    <t>Huỳnh Trọng Nhân</t>
  </si>
  <si>
    <t>038 193 024 049</t>
  </si>
  <si>
    <t>Thu Duc College Technology</t>
  </si>
  <si>
    <t xml:space="preserve">Town 1, Thang Hung Ward, Chu Prong District, Gia Lai </t>
  </si>
  <si>
    <t>Thôn 1, Phường Thăng Hưng, Huyện Chư Prong, Gia Lai</t>
  </si>
  <si>
    <t>No 76/56/4a Street 19, Kp 4, Linh Chieu Ward, Thu Duc City, HCM</t>
  </si>
  <si>
    <t>Số 76/56/4a Đường 19, Kp 4, P. Linh Chiểu, Tp. Thủ Đức, Tp. HCM</t>
  </si>
  <si>
    <t>hongnguyenptc11@gmail.com</t>
  </si>
  <si>
    <t>Nguyen Thi Hong</t>
  </si>
  <si>
    <t>Giám Đốc Kinh Doanh Miền Nam</t>
  </si>
  <si>
    <t>Foreign Trade</t>
  </si>
  <si>
    <t>INDOVINA - IVB - 01502001</t>
  </si>
  <si>
    <t>Trưởng phòng Pháp lý</t>
  </si>
  <si>
    <t>089 191 014 718</t>
  </si>
  <si>
    <t>No. 372 Tran Hung Dao Street, My Xuyen Ward, Long Xuyen City, An Giang Province</t>
  </si>
  <si>
    <t>Số 372 Đường Trần Hưng Đạo, Phường Mỹ Xuyên, TP. Long Xuyên, Tỉnh An Giang</t>
  </si>
  <si>
    <t xml:space="preserve">217/70/51C Bui Đinh Tuy District, 24 Ward, Binh Thanh District, Ho Chi Minh City </t>
  </si>
  <si>
    <t>217/70/51C Bùi Đình Túy, Phường 24, Quận Bình Thạnh, Tp. Hồ Chí Minh</t>
  </si>
  <si>
    <t>0907 074 764</t>
  </si>
  <si>
    <t>Tống Hữu Phát</t>
  </si>
  <si>
    <t>trangdai1120@gmail.com</t>
  </si>
  <si>
    <t>Tong Trang dai</t>
  </si>
  <si>
    <t>Phó Bộ phận Hành chánh đại lý &amp; Kênh Phân phối, Phụ trách Báo cáo &amp; Thu nhập Đại lý</t>
  </si>
  <si>
    <t>Ba Ria Vung Tau</t>
  </si>
  <si>
    <t>Nhân viên cấp trung cao báo cáo kênh phân phối</t>
  </si>
  <si>
    <t>Finance - Banking</t>
  </si>
  <si>
    <t>Nhân viên Cấp trung cao Hỗ trợ Kênh Đối tác Chiến lược</t>
  </si>
  <si>
    <t>University of Technology - HUTECH</t>
  </si>
  <si>
    <t>University of Medicine &amp; Pharmacy Ha Noi</t>
  </si>
  <si>
    <t>Management Information System</t>
  </si>
  <si>
    <t>Phó phòng Huấn luyện &amp; Hỗ trợ đại lý</t>
  </si>
  <si>
    <t>075 093 001 193</t>
  </si>
  <si>
    <t>No. 12S, Cu Xa Phuc Hai Street, Group 4, Tan Phong Ward, Bien Hoa City, Dong Nai</t>
  </si>
  <si>
    <t>12s, cư xá phúc hải, KP4, Phường Tân Phong, Biên Hòa, Đồng Nai</t>
  </si>
  <si>
    <t>325 Phan Xich Long Street,  Ward 2, Phu Nhuan District, Ho Chi Minh City</t>
  </si>
  <si>
    <t>325 Đường Phan Xích Long, Phường 2, Quận Phú Nhuận, TP. Hồ Chí Minh</t>
  </si>
  <si>
    <t>0777 004 239</t>
  </si>
  <si>
    <t>Trần Thị Cúc</t>
  </si>
  <si>
    <t>liemnt93@gmail.com</t>
  </si>
  <si>
    <t>Nguyen Thanh Liem</t>
  </si>
  <si>
    <t>Early Childhood Education</t>
  </si>
  <si>
    <t>Ho Chi Minh City University of Economics and Finance</t>
  </si>
  <si>
    <t>Sales Supporting Team</t>
  </si>
  <si>
    <t>Nhân viên Cấp trung Hỗ trợ kinh doanh</t>
  </si>
  <si>
    <t>English Studies</t>
  </si>
  <si>
    <t>Nhân viên trực Tổng đài</t>
  </si>
  <si>
    <t>Ho Chi Minh City University of Education</t>
  </si>
  <si>
    <t>Phó phòng trực Tổng đài</t>
  </si>
  <si>
    <t>Industrial University of Ho Chi Minh City</t>
  </si>
  <si>
    <t>Chuyên viên Cấp cao Hành chánh Đại lý &amp; Kênh phân phối</t>
  </si>
  <si>
    <t>Nhân viên Cấp trung cao Hoạt Động Gắn Kết và Truyền Thông Nội Bộ</t>
  </si>
  <si>
    <t>Nguyễn Công Khán</t>
  </si>
  <si>
    <t>Claim Part Leader</t>
  </si>
  <si>
    <t>Phó Bộ Phận Thẩm định &amp; Giải quyết Quyền lợi Bảo hiểm phụ trách Giải quyết Quyền lợi Bảo hiểm</t>
  </si>
  <si>
    <t>089 077 000 120</t>
  </si>
  <si>
    <t>No.60J1, DD7-1 Street, Tan Hung Thuan Ward, 12 District, Ho Chi Minh City</t>
  </si>
  <si>
    <t>60J1 Tổ 10, KP1, đường DD7-1, phường Tân Hưng Thuận, Quận 12, TP.HCM</t>
  </si>
  <si>
    <t>No.60J1, Quater 10, Group 1, DD7-1 Street, Tan Hung Thuan Ward, 12 District, Ho Chi Minh City</t>
  </si>
  <si>
    <t>0903 379 628</t>
  </si>
  <si>
    <t>Nguyễn Hồng Nguyệt</t>
  </si>
  <si>
    <t>0903 379 761</t>
  </si>
  <si>
    <t>congkhan.nguyen@hanwhalife.com.vn</t>
  </si>
  <si>
    <t>congkhan@gmail.com</t>
  </si>
  <si>
    <t>Nguyen Cong Khan</t>
  </si>
  <si>
    <t>Bac Lieu</t>
  </si>
  <si>
    <t>Trưởng phòng Quản lý Thương hiệu</t>
  </si>
  <si>
    <t>Corporate Learning &amp; Talent Development</t>
  </si>
  <si>
    <t>Trưởng phòng Đào tạo và Phát triển Nhân tài</t>
  </si>
  <si>
    <t>Economic Investment</t>
  </si>
  <si>
    <t>Trưởng phòng Dịch vụ Kỹ thuật số</t>
  </si>
  <si>
    <t>Trưởng phòng Chăm sóc Khách Hàng</t>
  </si>
  <si>
    <t>Nguyễn Đăng Sơn</t>
  </si>
  <si>
    <t>Nguyen Thi Hoai Thu</t>
  </si>
  <si>
    <t>Nhân viên Cấp trung Cao Phát triển Văn phòng Tổng đại lý</t>
  </si>
  <si>
    <t>Applied Mathematics</t>
  </si>
  <si>
    <t>Nguyễn Thị Thu Hằng</t>
  </si>
  <si>
    <t>Nguyen Tat Thanh University</t>
  </si>
  <si>
    <t>0944 713 030</t>
  </si>
  <si>
    <t>Đoàn Thanh Tú</t>
  </si>
  <si>
    <t>Foreign Trade University</t>
  </si>
  <si>
    <t>Nhân viên Cấp trung cao Phát triển Sản phẩm</t>
  </si>
  <si>
    <t>Information Techonology</t>
  </si>
  <si>
    <t>Hutech University</t>
  </si>
  <si>
    <t>Trưởng phòng Truyền thông và CSR</t>
  </si>
  <si>
    <t>Master of Business Administration</t>
  </si>
  <si>
    <t>Nhân viên Cấp trung phụ trách Thu nhập Đại lý &amp; Kênh Phân phối</t>
  </si>
  <si>
    <t>Vietnamese Studies</t>
  </si>
  <si>
    <t>Nhân viên Cấp trung cao Kiểm soát Chất lượng</t>
  </si>
  <si>
    <t>Finance &amp; Banking</t>
  </si>
  <si>
    <t>Nhân viên Cấp trung Lập trình</t>
  </si>
  <si>
    <t>Chuyên viên Phát triển Sản Phẩm</t>
  </si>
  <si>
    <t>Giám Đốc Cấp cao Nghiệp vụ Bảo Hiểm</t>
  </si>
  <si>
    <t>General Medicine</t>
  </si>
  <si>
    <t>VNU University of Science</t>
  </si>
  <si>
    <t>Nhân viên Cấp trung cao Lập trình</t>
  </si>
  <si>
    <t>Chuyên viên Cấp cao Phát triển Hệ thống</t>
  </si>
  <si>
    <t>Nguyễn Thị Hải</t>
  </si>
  <si>
    <t>Chuyên viên Cấp cao Phát triển Nhân tài</t>
  </si>
  <si>
    <t>Phạm Thị Thanh Thảo</t>
  </si>
  <si>
    <t>Nhân viên Cấp trung cao Đại lý &amp; Kênh Phân phối</t>
  </si>
  <si>
    <t>Ha Noi Law University</t>
  </si>
  <si>
    <t>Chuyên viên Cấp cao Truyền thông và CSR</t>
  </si>
  <si>
    <t>Chuyên viên Huấn luyện &amp; Hỗ trợ Đại lý</t>
  </si>
  <si>
    <t>Nhân viên Cấp trung cao Kiểm toán Nội bộ</t>
  </si>
  <si>
    <t>Hanoi University of Mining and Geology</t>
  </si>
  <si>
    <t>Nhân viên cấp trung cao Kiểm soát tuân thủ</t>
  </si>
  <si>
    <t>Nhân viên Cấp trung Huấn luyện &amp; Hỗ trợ Đại lý</t>
  </si>
  <si>
    <t>Nhân viên Kiểm soát Phí</t>
  </si>
  <si>
    <t>International Finance</t>
  </si>
  <si>
    <t>Phó phòng Đầu tư</t>
  </si>
  <si>
    <t>Nhân viên Hành chánh</t>
  </si>
  <si>
    <t>Hotel &amp; Restaurant Management</t>
  </si>
  <si>
    <t>Phó phòng Kế hoạch Kinh doanh</t>
  </si>
  <si>
    <t>Development Economics</t>
  </si>
  <si>
    <t>Trần Tuấn Anh</t>
  </si>
  <si>
    <t>Phó Bộ phận Quản trị và Kế hoạch Tổng hợp</t>
  </si>
  <si>
    <t>Thiết kế Đồ họa</t>
  </si>
  <si>
    <t>Graphic Design</t>
  </si>
  <si>
    <t>Nhân viên Cấp trung Chăm sóc Khách hàng</t>
  </si>
  <si>
    <t>Hue University of Law</t>
  </si>
  <si>
    <t>Giám đốc Cấp cao Nhân sự &amp; Hành chánh</t>
  </si>
  <si>
    <t>Strategic Management</t>
  </si>
  <si>
    <t>Sociology</t>
  </si>
  <si>
    <t>Thai Nguyen University of Education</t>
  </si>
  <si>
    <t>Nguyễn Thị Hạnh</t>
  </si>
  <si>
    <t>Ha Noi University of Law</t>
  </si>
  <si>
    <t>Academy of Finance</t>
  </si>
  <si>
    <t>Chuyên viên Lập kế hoạch Kênh đối tác</t>
  </si>
  <si>
    <t>Nhân viên Cấp trung Hỗ trợ Kênh Đối tác Chiến lược</t>
  </si>
  <si>
    <t>079 098 009 763</t>
  </si>
  <si>
    <t>No. 351/8, Le Van Sy Street, Ward 13, District 3, Ho Chi Minh City</t>
  </si>
  <si>
    <t>Số 351/8, Đường Lê Văn Sỹ, Phường 13, Quận 3, Tp. Hồ Chí Minh</t>
  </si>
  <si>
    <t>No. 453/11, Nguyen Kiem Street, Ward 9, Phu Nhuan District, Ho Chi Minh City</t>
  </si>
  <si>
    <t>Số 453/11, Đường Nguyễn Kiệm, Phường 9, Quận Phú Nhuận, Tp. Hồ Chí Minh</t>
  </si>
  <si>
    <t>0918 291 456</t>
  </si>
  <si>
    <t>Nguyễn Vân Bích</t>
  </si>
  <si>
    <t>bthehung98@gmail.com</t>
  </si>
  <si>
    <t>Bui The Hung</t>
  </si>
  <si>
    <t>Nhân viên Cấp trung Hỗ trợ Phát triển Kinh Doanh - Khách hàng Doanh nghiệp</t>
  </si>
  <si>
    <t>Banking</t>
  </si>
  <si>
    <t>079 081 019 391</t>
  </si>
  <si>
    <t>No. 30/11, Doan Van Bo Street, Ward 9, District 4, Ho Chi Minh City</t>
  </si>
  <si>
    <t>Số 30/11, Đường Đoàn Văn Bơ, Phường 9, Quận 4, Tp. Hồ Chí Minh</t>
  </si>
  <si>
    <t>No.156A, Nguyen Huu Tho Street, Hung Phat 2, Phuoc Kien Ward, Nha Be District, Ho Chi Minh City</t>
  </si>
  <si>
    <t>Số 156A, Đường Nguyễn Hữu Thọ, Hưng Phát 2, Xã Phước Kiển, Huyện Nhà Bè, Tp. Hồ Chí Minh</t>
  </si>
  <si>
    <t>0767 616 269</t>
  </si>
  <si>
    <t>Nguyễn Kim Thanh Tâm</t>
  </si>
  <si>
    <t>son.buithai@gmail.com</t>
  </si>
  <si>
    <t>Bui Thai Son</t>
  </si>
  <si>
    <t>Trưởng phòng Cấp cao Quản lý Dự án</t>
  </si>
  <si>
    <t>Nhân viên Cấp trung cao phụ trách Thu nhập Đại lý &amp; Kênh Phân phối</t>
  </si>
  <si>
    <t>Hai Phong University</t>
  </si>
  <si>
    <t>Đỗ Xuân Bình</t>
  </si>
  <si>
    <t>038 198 018 059</t>
  </si>
  <si>
    <t>No.30, Tran Thi Nam Street, Truong Thi Ward, Thanh Hoa City, Thanh Hoa Province</t>
  </si>
  <si>
    <t>Số 30, Đường Trần Thị Nam, Phường Trường Thi, Tp.Thanh Hóa, Tỉnh Thanh Hóa</t>
  </si>
  <si>
    <t>SN 15B, Niche 29, Lane 70 Pho Khuong Ha, Khuong Dinh Ward, Thanh Xuan District, Ha Noi City</t>
  </si>
  <si>
    <t>SN 15B, Ngõ 29, Ngách 70 Phố Khương Hạ, Phường Khương Đình, Quận Thanh Xuân, Tp. Hà Nội</t>
  </si>
  <si>
    <t>0913 538 621</t>
  </si>
  <si>
    <t>Lý Văn Chương</t>
  </si>
  <si>
    <t>kimchi1498@gmail.com</t>
  </si>
  <si>
    <t>Ly Thi Kim Chi</t>
  </si>
  <si>
    <t>Nhân viên Cấp trung cao Quản lý Hợp đồng</t>
  </si>
  <si>
    <t>Cuu Long University</t>
  </si>
  <si>
    <t>083 094 011 932</t>
  </si>
  <si>
    <t>No.1, Vinh Phu Street, Area 4, Ba Tri Ward, Ba Tri District, Ben Tre Province</t>
  </si>
  <si>
    <t>Số 1, Đường Vĩnh Phú, Khu phố 4, Thị Trấn Ba Tri, Huyện Ba Tri, Tỉnh Bến Tre</t>
  </si>
  <si>
    <t>Alley 30, No.2 Street, Tan Quy Ward, District 7, Tp. Hồ Chí Minh</t>
  </si>
  <si>
    <t>Hẻm 30, Đường số 2, Phường Tân Quy, Quận 7, Tp. Hồ Chí Minh</t>
  </si>
  <si>
    <t>0386 908 653</t>
  </si>
  <si>
    <t>Trịnh Thị Bích Huyền</t>
  </si>
  <si>
    <t>lebinhnguyen94@gmail.com</t>
  </si>
  <si>
    <t>Le Binh Nguyen</t>
  </si>
  <si>
    <t>Hanoi National University of Education</t>
  </si>
  <si>
    <t>Philology</t>
  </si>
  <si>
    <t>Trần Thanh Tùng</t>
  </si>
  <si>
    <t>Ho Chi Minh City University of Foreign Languages and Information</t>
  </si>
  <si>
    <t>No. 159, Nguyen Tat Thanh Street, Ward 2, Tuy Hoa City, Phu Yen Province</t>
  </si>
  <si>
    <t>0918 334 574</t>
  </si>
  <si>
    <t>Trần Thị Mỹ Linh</t>
  </si>
  <si>
    <t>Pham Ngoc Thach University of Medicine</t>
  </si>
  <si>
    <t>Ho Chi Minh City University of Science</t>
  </si>
  <si>
    <t>Biology</t>
  </si>
  <si>
    <t>038 190 005 762</t>
  </si>
  <si>
    <t>0967 232 646</t>
  </si>
  <si>
    <t>Biotechnology</t>
  </si>
  <si>
    <t>Nguyễn Thị Thu Thủy</t>
  </si>
  <si>
    <t>Nhân viên Cấp trung cao Kiểm soát Chất lượng Dịch vụ Khách hàng</t>
  </si>
  <si>
    <t>Soongsil University</t>
  </si>
  <si>
    <t>University of Finance - Marketing</t>
  </si>
  <si>
    <t>Trưởng phòng Phân tích &amp; Kiểm soát Chất lượng Kinh doanh</t>
  </si>
  <si>
    <t>035 191 002 712</t>
  </si>
  <si>
    <t>0984 565 391</t>
  </si>
  <si>
    <t>Trần Thị Thược</t>
  </si>
  <si>
    <t>Nguyễn Thị Mỹ Linh</t>
  </si>
  <si>
    <t>Chuyên viên Quản lý Rủi ro</t>
  </si>
  <si>
    <t>Science</t>
  </si>
  <si>
    <t>Do Thi Minh Thu</t>
  </si>
  <si>
    <t>Chuyên viên Quản lý Vận hành Nhân sự</t>
  </si>
  <si>
    <t>Nhân viên Cấp trung cao Kế hoạch Kinh doanh</t>
  </si>
  <si>
    <t>Trợ lý Cố vấn Kinh doanh</t>
  </si>
  <si>
    <t>Banking University of Ho Chi Minh City</t>
  </si>
  <si>
    <t>Thiết kế Đa phương tiện</t>
  </si>
  <si>
    <t>Phó phòng Quản lý Vận hành Nhân sự</t>
  </si>
  <si>
    <t>Nhân viên Cấp trung Kiểm toán Nội bộ</t>
  </si>
  <si>
    <t>Cuc Quan Ly Xuat Nhap Canh</t>
  </si>
  <si>
    <t>Chuyên viên Pháp lý</t>
  </si>
  <si>
    <t>International Law</t>
  </si>
  <si>
    <t>Nhân viên Cấp cao Quản trị và Phân tích Báo cáo</t>
  </si>
  <si>
    <t>University of Information Technology</t>
  </si>
  <si>
    <t>Engineering</t>
  </si>
  <si>
    <t>Nguyễn Thị Hoa</t>
  </si>
  <si>
    <t>Trưởng Bộ phận Marketing</t>
  </si>
  <si>
    <t>International Economics</t>
  </si>
  <si>
    <t>Phó phòng Chăm sóc Khách hàng</t>
  </si>
  <si>
    <t>Phó phòng Kiểm soát tuân thủ</t>
  </si>
  <si>
    <t>Chuyên viên Đào tạo</t>
  </si>
  <si>
    <t>Automotive Engineering</t>
  </si>
  <si>
    <t>Chuyên viên Phát triển Thương hiệu Tuyển dụng</t>
  </si>
  <si>
    <t>Nguyễn Thị Hằng</t>
  </si>
  <si>
    <t>0943 336 275</t>
  </si>
  <si>
    <t>066 091 014 063</t>
  </si>
  <si>
    <t>No. 52/20, Bui Thi Xuan Street, Tu An Ward, Buon Ma Thuot City, Dak Lak Province</t>
  </si>
  <si>
    <t>Số 52/20, Đường Bùi Thị Xuân, Phường Tự An, Tp. Buôn Ma Thuột, Tỉnh Đắk Lắk</t>
  </si>
  <si>
    <t>0977 069 987</t>
  </si>
  <si>
    <t>Nguyễn Thị Khánh Hà</t>
  </si>
  <si>
    <t>phibmt07@gmail.com</t>
  </si>
  <si>
    <t>Huynh Xuan Phi</t>
  </si>
  <si>
    <t>Phó Tổng Giám đốc Kinh doanh</t>
  </si>
  <si>
    <t>Ho Chi Minh University of Education</t>
  </si>
  <si>
    <t>Chuyên viên Cấp cao Quản lý Dự án</t>
  </si>
  <si>
    <t>Trần Thị Hoa</t>
  </si>
  <si>
    <t>Trưởng phòng Đối tác Thu hút Nhân tài</t>
  </si>
  <si>
    <t>Gia Dinh</t>
  </si>
  <si>
    <t>History Teacher Education</t>
  </si>
  <si>
    <t>Chuyên viên Cấp cao Xử lí Khiếu nại</t>
  </si>
  <si>
    <t>Civil Law</t>
  </si>
  <si>
    <t>Giám đốc Kinh doanh khu vực</t>
  </si>
  <si>
    <t>Nhân viên Cấp trung cao Quản lý Vận hành Nhân sự</t>
  </si>
  <si>
    <t>Trưởng phòng Truyền thông Tiếp thị</t>
  </si>
  <si>
    <t>Hue University of Education</t>
  </si>
  <si>
    <t>Chuyên viên Sáng tạo nội dung</t>
  </si>
  <si>
    <t>Nhân viên Cấp trung Truyền thông Tiếp thị</t>
  </si>
  <si>
    <t xml:space="preserve">Hai Phong University  </t>
  </si>
  <si>
    <t>No 97, Le Hong Phong Street, Dong Khe Ward, Ngo Quyen District, Hai Phong City</t>
  </si>
  <si>
    <t>Số 97, Đường Lê Hồng Phong, Phường Đông Khê, Ngô Quyền, TP. Hải Phòng</t>
  </si>
  <si>
    <t>Phạm Thúy Liên</t>
  </si>
  <si>
    <t>Linhpham9727@gmail.com</t>
  </si>
  <si>
    <t>Pham Thi Thuy Linh</t>
  </si>
  <si>
    <t>Chuyên viên Dịch vụ Kỹ thuật số</t>
  </si>
  <si>
    <t>Phó phòng Hành chánh</t>
  </si>
  <si>
    <t>Trưởng phòng Phúc lợi và Phân tích dữ liệu</t>
  </si>
  <si>
    <t>Financial Mathematics</t>
  </si>
  <si>
    <t>Nhân viên Cấp cao Kế toán Ngân Sách</t>
  </si>
  <si>
    <t>Lê Anh Tuấn</t>
  </si>
  <si>
    <t>Chuyên viên Cấp cao Kiểm soát tuân thủ</t>
  </si>
  <si>
    <t>Lam Kinh</t>
  </si>
  <si>
    <t>Trưởng phòng Cấp cao Thiết Kế &amp; Phát triển Chương trình Huấn luyện Kinh doanh</t>
  </si>
  <si>
    <t>Phó phòng đầu tư</t>
  </si>
  <si>
    <t xml:space="preserve">Marketing Communications </t>
  </si>
  <si>
    <t>Chuyên viên Truyền thông Tiếp thị</t>
  </si>
  <si>
    <t>Professional Communication</t>
  </si>
  <si>
    <t>No 33, Thang Long Street, Tu An Ward, Buon Ma Thuot City, Dak Lak Province</t>
  </si>
  <si>
    <t>Số 33, Đường Thăng Long, Xã Tự An, TP. Buôn Ma Thuột, Tỉnh Đắk Lắk</t>
  </si>
  <si>
    <t>Docklands Apartment, No 99, Nguyen Thi Thap Street, Tan Phu Ward, District 7, Ho Chi Minh City</t>
  </si>
  <si>
    <t>Chung cư Docklands, Số 99, Đường Nguyễn Thị Thập, Phường Tân Phú, Quận 7, TP. Hồ Chí Minh</t>
  </si>
  <si>
    <t>Lương Trần Bích Phương</t>
  </si>
  <si>
    <t>luongtrananhphuong@gmail.com</t>
  </si>
  <si>
    <t>Luong Tran Anh Phuong</t>
  </si>
  <si>
    <t>Remark</t>
  </si>
  <si>
    <t>Last Working Date</t>
  </si>
  <si>
    <t>Reason</t>
  </si>
  <si>
    <t>Nguyễn Thị Thắm</t>
  </si>
  <si>
    <t>KXD</t>
  </si>
  <si>
    <t>Nữ</t>
  </si>
  <si>
    <t>Đoàn Thị Nguyệt</t>
  </si>
  <si>
    <t>Nam</t>
  </si>
  <si>
    <t>phuongbinh.pham@hanwhalife.com.vn</t>
  </si>
  <si>
    <t>Nguyễn Thị Lệ</t>
  </si>
  <si>
    <t>Lê Thị Thu Hằng</t>
  </si>
  <si>
    <t>Nguyễn Thị Trang</t>
  </si>
  <si>
    <t>Nguyễn Thị Thủy</t>
  </si>
  <si>
    <t>Nguyễn Thị Thùy Dung</t>
  </si>
  <si>
    <t>Sales Admin</t>
  </si>
  <si>
    <t>Đỗ Thùy Dinh</t>
  </si>
  <si>
    <t>thuydinh.do@hanwhalife.com.vn</t>
  </si>
  <si>
    <t>kimlinh.lam@hanwhalife.com.vn</t>
  </si>
  <si>
    <t>Vũ Thúy Nga</t>
  </si>
  <si>
    <t>thuynga.vu@hanwhalife.com.vn</t>
  </si>
  <si>
    <t>Trần Thị Quỳnh Anh</t>
  </si>
  <si>
    <t>Nguyễn Thị Huệ</t>
  </si>
  <si>
    <t>Bùi Thị Bảo Vi</t>
  </si>
  <si>
    <t>baovi.bui@hanwhalife.com.vn</t>
  </si>
  <si>
    <t>myduyen.huynh@hanwhalife.com.vn</t>
  </si>
  <si>
    <t>honganh.pham@hanwhalife.com.vn</t>
  </si>
  <si>
    <t>903,063,410</t>
  </si>
  <si>
    <t>danphuong.vo@hanwhalife.com.vn</t>
  </si>
  <si>
    <t>nhutnguyen.dao@hanwhalife.com.vn</t>
  </si>
  <si>
    <t>Phạm Thị Miền</t>
  </si>
  <si>
    <t>mien.pham@hanwhalife.com.vn</t>
  </si>
  <si>
    <t>ngoctran.dinh1@hanwhalife.com.vn</t>
  </si>
  <si>
    <t>hai.nguyen@hanwhalife.com.vn</t>
  </si>
  <si>
    <t>Nguyễn Thị Ngọc Trâm</t>
  </si>
  <si>
    <t>Nguyễn Lan Anh</t>
  </si>
  <si>
    <t>lananh.nguyen3@hanwhalife.com.vn</t>
  </si>
  <si>
    <t>Khương Thị Thu Quỳnh</t>
  </si>
  <si>
    <t>thuquynh.khuong@hanwhalife.com.vn</t>
  </si>
  <si>
    <t>Nguyễn Thị Thu Hương</t>
  </si>
  <si>
    <t>khanhly.nguyen@hanwhalife.com.vn</t>
  </si>
  <si>
    <t>thuy.nguyen3@hanwhalife.com.vn</t>
  </si>
  <si>
    <t>Lê Thị Văn Thảo</t>
  </si>
  <si>
    <t>Thử việc</t>
  </si>
  <si>
    <t>vanthao.le@hanwhalife.com.vn</t>
  </si>
  <si>
    <t>XDTH</t>
  </si>
  <si>
    <t>Huỳnh Thị Mĩ Hạnh</t>
  </si>
  <si>
    <t>SO Nha Trang</t>
  </si>
  <si>
    <t>mihanh.huynh@hanwhalife.com.vn</t>
  </si>
  <si>
    <t>myhang.nguyen@hanwhalife.com.vn</t>
  </si>
  <si>
    <t>Nguyễn Thu Hằng</t>
  </si>
  <si>
    <t>Nguyễn Thị Ngân</t>
  </si>
  <si>
    <t>Huỳnh Thị Lý</t>
  </si>
  <si>
    <t>ly.huynh@hanwhalife.com.vn</t>
  </si>
  <si>
    <t>khanhhoang.phan@hanwhalife.com.vn</t>
  </si>
  <si>
    <t xml:space="preserve">0907 530 912 </t>
  </si>
  <si>
    <t>manuyen.ta@hanwhalife.com.vn</t>
  </si>
  <si>
    <t>Total Cost</t>
  </si>
  <si>
    <t>Note</t>
  </si>
  <si>
    <t>Sử dụng chung hệ thống với gala dinner
Phí charge: 50%</t>
  </si>
  <si>
    <t>Đà Nẵng</t>
  </si>
  <si>
    <r>
      <t xml:space="preserve">Công ty : </t>
    </r>
    <r>
      <rPr>
        <sz val="11"/>
        <color theme="1"/>
        <rFont val="Arial"/>
        <family val="2"/>
      </rPr>
      <t>KEYTEAM</t>
    </r>
    <r>
      <rPr>
        <b/>
        <sz val="11"/>
        <color theme="1"/>
        <rFont val="Arial"/>
        <family val="2"/>
      </rPr>
      <t xml:space="preserve">
Phụ trách : </t>
    </r>
    <r>
      <rPr>
        <sz val="11"/>
        <color theme="1"/>
        <rFont val="Arial"/>
        <family val="2"/>
      </rPr>
      <t>PHẠM CHÂU</t>
    </r>
    <r>
      <rPr>
        <b/>
        <sz val="11"/>
        <color theme="1"/>
        <rFont val="Arial"/>
        <family val="2"/>
      </rPr>
      <t xml:space="preserve">
Điện thoại : </t>
    </r>
    <r>
      <rPr>
        <sz val="11"/>
        <color theme="1"/>
        <rFont val="Arial"/>
        <family val="2"/>
      </rPr>
      <t xml:space="preserve">09.7825.7825 - 0917.813.818 </t>
    </r>
    <r>
      <rPr>
        <b/>
        <sz val="11"/>
        <color theme="1"/>
        <rFont val="Arial"/>
        <family val="2"/>
      </rPr>
      <t xml:space="preserve">
Email : </t>
    </r>
    <r>
      <rPr>
        <sz val="11"/>
        <color theme="1"/>
        <rFont val="Arial"/>
        <family val="2"/>
      </rPr>
      <t>chaupham@keyteam.com.vn</t>
    </r>
  </si>
  <si>
    <r>
      <t xml:space="preserve">Công ty: HANWHA LIFE VIETNAM
Phụ trách: </t>
    </r>
    <r>
      <rPr>
        <sz val="11"/>
        <rFont val="Arial"/>
        <family val="2"/>
      </rPr>
      <t>Ms.Bích Tiên</t>
    </r>
    <r>
      <rPr>
        <b/>
        <sz val="11"/>
        <rFont val="Arial"/>
        <family val="2"/>
      </rPr>
      <t xml:space="preserve">
Điện thoại:</t>
    </r>
    <r>
      <rPr>
        <sz val="11"/>
        <rFont val="Arial"/>
        <family val="2"/>
      </rPr>
      <t xml:space="preserve"> 0934 056 977</t>
    </r>
    <r>
      <rPr>
        <b/>
        <sz val="11"/>
        <rFont val="Arial"/>
        <family val="2"/>
      </rPr>
      <t xml:space="preserve">
Email: </t>
    </r>
    <r>
      <rPr>
        <sz val="11"/>
        <rFont val="Arial"/>
        <family val="2"/>
      </rPr>
      <t>bichtien.le@hanwhalife.com.vn</t>
    </r>
  </si>
  <si>
    <t>STT</t>
  </si>
  <si>
    <t>NỘI DUNG / CHƯƠNG TRÌNH</t>
  </si>
  <si>
    <t>CHI TIẾT</t>
  </si>
  <si>
    <t>ĐVT</t>
  </si>
  <si>
    <t>SỐ LƯỢNG</t>
  </si>
  <si>
    <t>SỐ BUỔI</t>
  </si>
  <si>
    <t>ĐƠN GIÁ</t>
  </si>
  <si>
    <t>TỔNG CỘNG</t>
  </si>
  <si>
    <t>HLV Inputs</t>
  </si>
  <si>
    <t>A. OUTING TRIP</t>
  </si>
  <si>
    <t>I. CHI PHÍ DỊCH VỤ LOGISTICS</t>
  </si>
  <si>
    <t>LƯU TRÚ</t>
  </si>
  <si>
    <r>
      <t xml:space="preserve">Resort : Tiêu chuẩn 4 - 5 sao
Hạng Phòng : </t>
    </r>
    <r>
      <rPr>
        <sz val="11"/>
        <color theme="1"/>
        <rFont val="Arial"/>
        <family val="2"/>
      </rPr>
      <t>ROH</t>
    </r>
    <r>
      <rPr>
        <b/>
        <sz val="11"/>
        <color theme="1"/>
        <rFont val="Arial"/>
        <family val="2"/>
      </rPr>
      <t xml:space="preserve"> 
Thời gian: </t>
    </r>
    <r>
      <rPr>
        <sz val="11"/>
        <color theme="1"/>
        <rFont val="Arial"/>
        <family val="2"/>
      </rPr>
      <t>Tháng 10.2024</t>
    </r>
    <r>
      <rPr>
        <b/>
        <sz val="11"/>
        <color theme="1"/>
        <rFont val="Arial"/>
        <family val="2"/>
      </rPr>
      <t xml:space="preserve">
Thời lượng: </t>
    </r>
    <r>
      <rPr>
        <sz val="11"/>
        <color theme="1"/>
        <rFont val="Arial"/>
        <family val="2"/>
      </rPr>
      <t>3 ngày 2 đêm - Thứ 6,7,CN</t>
    </r>
  </si>
  <si>
    <t>Phòng</t>
  </si>
  <si>
    <t>VẬN CHUYỂN &amp; HDV</t>
  </si>
  <si>
    <t>Xe 45 chỗ</t>
  </si>
  <si>
    <t>Chiếc</t>
  </si>
  <si>
    <t xml:space="preserve">Hướng Dẫn Viên </t>
  </si>
  <si>
    <t>Hỗ trợ theo đoàn suốt chương trình</t>
  </si>
  <si>
    <t xml:space="preserve">Người </t>
  </si>
  <si>
    <t>Lưu trú &amp; Ăn uống nội bộ</t>
  </si>
  <si>
    <t>Hướng dẫn viên /Tài xế/ Phụ xế : 3 người/Xe</t>
  </si>
  <si>
    <t>Người</t>
  </si>
  <si>
    <t>NHÀ HÀNG - ĂN UỐNG</t>
  </si>
  <si>
    <t>Ăn sáng ngày 1</t>
  </si>
  <si>
    <t>Ngày đầu tiên. Các ngày còn lại bao gồm trong chi phí phòng</t>
  </si>
  <si>
    <t>Khách</t>
  </si>
  <si>
    <t>Ăn trưa ngày 1</t>
  </si>
  <si>
    <t>Set menu tại nhà hàng địa phương</t>
  </si>
  <si>
    <t>Ăn tối ngày 1</t>
  </si>
  <si>
    <t>Ăn trưa ngày 2</t>
  </si>
  <si>
    <t>Lunch Set menu tại resort</t>
  </si>
  <si>
    <t>Ăn tối ngày 2 : Tiệc tối &amp; Gala Dinner</t>
  </si>
  <si>
    <t>Set menu tại resort</t>
  </si>
  <si>
    <t>Service charge setup tiệc ngoài trời nếu có</t>
  </si>
  <si>
    <t>Lần</t>
  </si>
  <si>
    <t>Option</t>
  </si>
  <si>
    <t>Ăn trưa ngày 3</t>
  </si>
  <si>
    <t>II. CHƯƠNG TRÌNH : TEAM BUILDING - GALA DINNER</t>
  </si>
  <si>
    <t>TEAM BUILDING</t>
  </si>
  <si>
    <t>Team building Game</t>
  </si>
  <si>
    <t>Gói</t>
  </si>
  <si>
    <t xml:space="preserve">Hiệu ứng </t>
  </si>
  <si>
    <t>Pháo điện, pháo kim tuyến + Khói cho khoảnh final game</t>
  </si>
  <si>
    <t>Sân khấu team building</t>
  </si>
  <si>
    <t>KT : 3mH x 10mW - Khung trust chịu lực - Cover thảm</t>
  </si>
  <si>
    <t>m2</t>
  </si>
  <si>
    <t>Backdrop Team building</t>
  </si>
  <si>
    <t>KT : 4mH x 10mW - Hiflex căng khung sắt kiên cố</t>
  </si>
  <si>
    <t>Khung</t>
  </si>
  <si>
    <t>Trang trí sân khấu Team building</t>
  </si>
  <si>
    <t>Mockup trang trí</t>
  </si>
  <si>
    <t>Bộ</t>
  </si>
  <si>
    <t>Banner Team building</t>
  </si>
  <si>
    <t>KT : 1mH x 3mW - Setup xung quanh khu vực tổ chức</t>
  </si>
  <si>
    <t>Cái</t>
  </si>
  <si>
    <t>Âm thanh Team building</t>
  </si>
  <si>
    <t>Trọn gói</t>
  </si>
  <si>
    <t xml:space="preserve">Nước suối </t>
  </si>
  <si>
    <t>1 chai/khách</t>
  </si>
  <si>
    <t>Chai</t>
  </si>
  <si>
    <t>Đồng phục chia team</t>
  </si>
  <si>
    <t xml:space="preserve">Khăn ống đa năng chia đội theo màu sắc khác nhau </t>
  </si>
  <si>
    <t>Nón cói viền chủ đề chương trình</t>
  </si>
  <si>
    <t>Áo thun cổ tròn in logo &amp; chủ đề chương trình</t>
  </si>
  <si>
    <t>Địa điểm tổ chức team building</t>
  </si>
  <si>
    <t>Khu vực bãi biển riêng &amp; phí vệ sinh môi trường, setup trước chương trình 2 ngày</t>
  </si>
  <si>
    <t>Service charge: Phí điện dành cho thiết bị mang từ ngoài vào</t>
  </si>
  <si>
    <t>GALA DINNER</t>
  </si>
  <si>
    <t xml:space="preserve"> </t>
  </si>
  <si>
    <t>Photo Booth : Chụp hình lưu niệm</t>
  </si>
  <si>
    <r>
      <rPr>
        <b/>
        <sz val="11"/>
        <color theme="1"/>
        <rFont val="Arial"/>
        <family val="2"/>
      </rPr>
      <t xml:space="preserve">Theo phối cảnh thiết kế minh họa trong proposal
</t>
    </r>
    <r>
      <rPr>
        <sz val="11"/>
        <color theme="1"/>
        <rFont val="Arial"/>
        <family val="2"/>
      </rPr>
      <t xml:space="preserve">- Backdrop KT : 3mH x 8mW - Chất liệu hiflex căng khung sắtt kiên cố
- Mockup tiểu cảnh trang trí
- Mặt sàn 2mD x 8mW - Sàn gỗ cover hiflex theo thiết kế
- Đèn parled pha hiệu ứng </t>
    </r>
  </si>
  <si>
    <t>Booth</t>
  </si>
  <si>
    <t>Opening performance</t>
  </si>
  <si>
    <t>Tiết mục mở màn</t>
  </si>
  <si>
    <t>Tiết mục</t>
  </si>
  <si>
    <t>Opening moment</t>
  </si>
  <si>
    <t>Khoảnh khắc điểm nhấn</t>
  </si>
  <si>
    <t>Trò chơi sân khấu</t>
  </si>
  <si>
    <t>Đạo cụ &amp; Quà tặng</t>
  </si>
  <si>
    <t>Band nhạc</t>
  </si>
  <si>
    <t>Bao gồm chi phí di chuyển, ăn uống, lưu trú + rehersal</t>
  </si>
  <si>
    <t>Show</t>
  </si>
  <si>
    <t>HLV Talent performance</t>
  </si>
  <si>
    <t>Tiết mục trình diễn từ thành viên HLV</t>
  </si>
  <si>
    <t>Optional</t>
  </si>
  <si>
    <t>Trao giải cho các đội</t>
  </si>
  <si>
    <t>Giải thưởng cho team building &amp; Talent performance</t>
  </si>
  <si>
    <t>Hệ thống âm thanh ánh sáng</t>
  </si>
  <si>
    <t>Hệ thống âm thanh chất lượng công suất cho 550 khách</t>
  </si>
  <si>
    <t xml:space="preserve">Hệ thống ánh sáng chất lượng </t>
  </si>
  <si>
    <t>Hệ thống khung trust set up đèn tầm cao tạo hiệu ứng sân khấu</t>
  </si>
  <si>
    <t>Trang trí sân khấu</t>
  </si>
  <si>
    <t>Màn hình LED : Kích thước : 4mH x 15mW - Setup theo layout thiết kế</t>
  </si>
  <si>
    <t>Sàn sân khấu - KT : 5 x 15m - Khung trust chịu lực cover thảm</t>
  </si>
  <si>
    <t>Led matrix viền khung sân khấu</t>
  </si>
  <si>
    <t>Hiệu ứng sân khấu</t>
  </si>
  <si>
    <r>
      <t xml:space="preserve">Cột pháo điện, công nghệ mới an toàn. </t>
    </r>
    <r>
      <rPr>
        <b/>
        <sz val="11"/>
        <color theme="1"/>
        <rFont val="Arial"/>
        <family val="2"/>
      </rPr>
      <t>Tạo hiệu ứng xuyên suốt chương trình</t>
    </r>
  </si>
  <si>
    <t>Pháo kim điện, máy khói, khói CO2 tầm cao</t>
  </si>
  <si>
    <t>Service charge</t>
  </si>
  <si>
    <t>Thiết bị âm thanh ánh sáng màn hình LED mang từ ngoài vào</t>
  </si>
  <si>
    <t>Buổi</t>
  </si>
  <si>
    <t>Setup trước chương trình 1 ngày + 1 đêm</t>
  </si>
  <si>
    <t>Ngày</t>
  </si>
  <si>
    <t>VENDOR COST</t>
  </si>
  <si>
    <t>Ý tưởng &amp; Concept</t>
  </si>
  <si>
    <t>Xây dựng kịch bản, ý tưởng, nội dung, toàn chương trình</t>
  </si>
  <si>
    <t>C.Trình</t>
  </si>
  <si>
    <t>Thiết kế bộ nhận diện toàn chương trình</t>
  </si>
  <si>
    <t>MC chương trình</t>
  </si>
  <si>
    <r>
      <rPr>
        <b/>
        <sz val="11"/>
        <color theme="1"/>
        <rFont val="Arial"/>
        <family val="2"/>
      </rPr>
      <t>Tiếng Việt</t>
    </r>
    <r>
      <rPr>
        <sz val="11"/>
        <color theme="1"/>
        <rFont val="Arial"/>
        <family val="2"/>
      </rPr>
      <t xml:space="preserve"> - Chủ động, hoạt ngôn - Làm chủ sân khấu</t>
    </r>
  </si>
  <si>
    <t>Bao gồm di chuyển, ăn uống, lưu trú</t>
  </si>
  <si>
    <t>Project Team</t>
  </si>
  <si>
    <t>Quản lý dự án, giám sát tiến độ thực hiện xuyên suốt chương trình</t>
  </si>
  <si>
    <t>Team</t>
  </si>
  <si>
    <t>DJ Nam</t>
  </si>
  <si>
    <t>Điều chỉnh hiệu ứng âm nhạc cho chương trình team &amp; gala</t>
  </si>
  <si>
    <t xml:space="preserve">Nhân sự Setup </t>
  </si>
  <si>
    <t>Dàn dựng, thu dọn mặt bằng trước &amp; sau chương trình</t>
  </si>
  <si>
    <t xml:space="preserve">Nhân sự thực hiện </t>
  </si>
  <si>
    <t>Hỗ trợ trong quá trình diễn ra chương trình</t>
  </si>
  <si>
    <t>Chụp hình</t>
  </si>
  <si>
    <t>Chương trình: Sales meeting + Town Hall + Team Building + Gala</t>
  </si>
  <si>
    <t>Máy</t>
  </si>
  <si>
    <t>Quay Phim &amp; Flycam</t>
  </si>
  <si>
    <t xml:space="preserve">Chương trình: Sales meeting + Town Hall + Team Building + Gala -  Xuất clip recap 4' </t>
  </si>
  <si>
    <t>Ăn uống &amp; Lưu trú đội ngũ thực hiện</t>
  </si>
  <si>
    <t>20 NS Setup + 15 NS thực hiện + 5 media</t>
  </si>
  <si>
    <t>Chi phí vận chuyển: Nhân sự</t>
  </si>
  <si>
    <t>Vận chuyển nhân sự thực hiện chương trình từ TP.HCM &amp; Nha Trang</t>
  </si>
  <si>
    <t>Chuyến</t>
  </si>
  <si>
    <t>Chi phí vận chuyển: Xe tải</t>
  </si>
  <si>
    <t>Vận chuyển đạo cụ, thiết bị, setup, dàn dựng trước &amp; trong chương trình từ TP.HCM &amp; Nha trang</t>
  </si>
  <si>
    <t>CHI PHÍ KHÁC</t>
  </si>
  <si>
    <t>Truyền thông</t>
  </si>
  <si>
    <t>Ấn phẩm truyền thông: Standee, banner, poster, bandroll + 1 Teaser 60s</t>
  </si>
  <si>
    <t>Sitecheck</t>
  </si>
  <si>
    <t>Chi phí tiền trạm</t>
  </si>
  <si>
    <t>Bảo hiểm du lịch</t>
  </si>
  <si>
    <t>Bảo hiểm suốt tuyến</t>
  </si>
  <si>
    <t xml:space="preserve">Travel combo </t>
  </si>
  <si>
    <t>Nước suối/ Khăn lạnh / Y tế</t>
  </si>
  <si>
    <r>
      <t xml:space="preserve">Meeting Room : </t>
    </r>
    <r>
      <rPr>
        <sz val="11"/>
        <color theme="1"/>
        <rFont val="Arial"/>
        <family val="2"/>
      </rPr>
      <t>1 buổi</t>
    </r>
    <r>
      <rPr>
        <b/>
        <sz val="11"/>
        <color theme="1"/>
        <rFont val="Arial"/>
        <family val="2"/>
      </rPr>
      <t xml:space="preserve">
</t>
    </r>
    <r>
      <rPr>
        <sz val="11"/>
        <color theme="1"/>
        <rFont val="Arial"/>
        <family val="2"/>
      </rPr>
      <t>- Bao gồm 1 teabreak</t>
    </r>
  </si>
  <si>
    <r>
      <rPr>
        <b/>
        <sz val="11"/>
        <color theme="1"/>
        <rFont val="Arial"/>
        <family val="2"/>
      </rPr>
      <t>Phí thuê phòng họp: Nửa ngày
Bao gồm:</t>
    </r>
    <r>
      <rPr>
        <sz val="11"/>
        <color theme="1"/>
        <rFont val="Arial"/>
        <family val="2"/>
      </rPr>
      <t xml:space="preserve">
- Set up ghế dạng rạp hát/ lớp học/chữ U/ bàn tròn theo yêu cầu hội nghị
- Hoa bàn họp, flip chart, bút viết bảng, giấy A0
- Bút viết, giấy, nước lọc đóng chai
- Gói ATAS tiêu chuẩn phòng họp (02 mic không dây, AT/AS phát biểu)
- Màn chiếu &amp; máy chiếu</t>
    </r>
  </si>
  <si>
    <t xml:space="preserve">Màn hình LED sân khấu - KT: 4 x 8m </t>
  </si>
  <si>
    <t>C. TOWN HALL</t>
  </si>
  <si>
    <t>Photobooth</t>
  </si>
  <si>
    <r>
      <rPr>
        <b/>
        <sz val="11"/>
        <color theme="1"/>
        <rFont val="Arial"/>
        <family val="2"/>
      </rPr>
      <t>Thể hiện thông điệp chủ đề chương trình</t>
    </r>
    <r>
      <rPr>
        <sz val="11"/>
        <color theme="1"/>
        <rFont val="Arial"/>
        <family val="2"/>
      </rPr>
      <t xml:space="preserve">
- Backdrop KT : 3mH x 8mW - Chất liệu hiflex căng khung sắtt kiên cố
- Mockup tiểu cảnh trang trí
- Mặt sàn 2mD x 8mW - Sàn gỗ cover hiflex theo thiết kế
- Đèn parled pha hiệu ứng </t>
    </r>
  </si>
  <si>
    <t>Sàn sân khấu - KT: 5 x 15m - Khung trust chịu lực cover thảm</t>
  </si>
  <si>
    <t>Chi phí thực hiện toàn chương trình</t>
  </si>
  <si>
    <t xml:space="preserve">Chi phí quản lý Keyteam </t>
  </si>
  <si>
    <t xml:space="preserve">Tổng cộng </t>
  </si>
  <si>
    <t>VAT</t>
  </si>
  <si>
    <t>SUM</t>
  </si>
  <si>
    <t xml:space="preserve">Giá tour dành cho 1 người </t>
  </si>
  <si>
    <t>Dự phòng thêm 10%</t>
  </si>
  <si>
    <t>Bảng báo giá mang tính chất dự trù kinh phí cho chương trình. Sau khi thống nhất các Hạng mục - Nội dung - Hoạt động ... 2 Bên sẽ cùng trao đổi và đưa ra bảng kinh phí thực hiện tốt nhất, phù hợp nhất cho toàn chương trình</t>
  </si>
  <si>
    <r>
      <rPr>
        <b/>
        <sz val="16"/>
        <color theme="1"/>
        <rFont val="Arial"/>
        <family val="2"/>
      </rPr>
      <t>BẢNG BÁO GIÁ CHƯƠNG TRÌNH TEAM BUILDING 2024</t>
    </r>
    <r>
      <rPr>
        <b/>
        <sz val="11"/>
        <color theme="1"/>
        <rFont val="Arial"/>
        <family val="2"/>
      </rPr>
      <t xml:space="preserve">
Địa điểm : CAM RANH</t>
    </r>
    <r>
      <rPr>
        <sz val="11"/>
        <color theme="1"/>
        <rFont val="Arial"/>
        <family val="2"/>
      </rPr>
      <t xml:space="preserve">
</t>
    </r>
    <r>
      <rPr>
        <b/>
        <sz val="11"/>
        <color theme="1"/>
        <rFont val="Arial"/>
        <family val="2"/>
      </rPr>
      <t xml:space="preserve">Thời gian </t>
    </r>
    <r>
      <rPr>
        <sz val="11"/>
        <color theme="1"/>
        <rFont val="Arial"/>
        <family val="2"/>
      </rPr>
      <t xml:space="preserve">: Tháng 10.2024
</t>
    </r>
    <r>
      <rPr>
        <b/>
        <sz val="11"/>
        <color theme="1"/>
        <rFont val="Arial"/>
        <family val="2"/>
      </rPr>
      <t>Số lượng :</t>
    </r>
    <r>
      <rPr>
        <sz val="11"/>
        <color theme="1"/>
        <rFont val="Arial"/>
        <family val="2"/>
      </rPr>
      <t xml:space="preserve"> 598  khách</t>
    </r>
  </si>
  <si>
    <t>The Empyrean Beach Resort.</t>
  </si>
  <si>
    <t>Xe giường nằm</t>
  </si>
  <si>
    <r>
      <rPr>
        <b/>
        <sz val="11"/>
        <color theme="1"/>
        <rFont val="Arial"/>
        <family val="2"/>
      </rPr>
      <t xml:space="preserve">Thức uống: </t>
    </r>
    <r>
      <rPr>
        <sz val="11"/>
        <color theme="1"/>
        <rFont val="Arial"/>
        <family val="2"/>
      </rPr>
      <t xml:space="preserve">
- Free Flow 2h  Bia, nước ngọt, nước suối 290.000VND/Khách
- Theo đơn vị sử dụng: Tiger 50.000VND/Lon - Nước ngọt 35.000VND/Lon
- Phí charge mang từ ngoài vào: 300.000VND/Thùng</t>
    </r>
  </si>
  <si>
    <t>Đạo cụ games team building cho các thành viên tham dự
- Số lượng : 550 thành viên 
- Số đội dự kiến : 14 đội
- Số lượng game : 4 game + 1 final game</t>
  </si>
  <si>
    <t>Âm thanh sinh hoạt ngoài trời cho 550 khách</t>
  </si>
  <si>
    <t>CHI PHÍ DỊCH VỤ LOGISTICS</t>
  </si>
  <si>
    <t>Radisson Blue (2018)</t>
  </si>
  <si>
    <t>Movempick Cam Ranh (2019)</t>
  </si>
  <si>
    <t>Vé máy bay: Hà Nội &amp; các tỉnh miền Bắc</t>
  </si>
  <si>
    <t>Khứ hồi: Vietjet / Vietnam Airlines. Từ 3.500.000VND - 5.600.000VND</t>
  </si>
  <si>
    <t>Người</t>
  </si>
  <si>
    <t>Chi phí dự kiến trong thời điểm hiện tại</t>
  </si>
  <si>
    <t>Vé máy bay dành cho HDV hỗ trợ &amp; theo đoàn</t>
  </si>
  <si>
    <t>Vé máy bay: TP.HCM &amp; các tỉnh miền Nam</t>
  </si>
  <si>
    <t>Khứ hồi: Vietjet / Vietnam Airlines.Từ 2.900.000VND - 3.900.000VND</t>
  </si>
  <si>
    <t>Vé tàu lửa/Xe khách: Các tỉnh miền Trung</t>
  </si>
  <si>
    <t>Khứ hồi: Dành cho Team Đà Nẵng - Cam Ranh</t>
  </si>
  <si>
    <t>Không có chuyến bay / Đi tàu</t>
  </si>
  <si>
    <t>Dành cho HDV hỗ trợ &amp; theo đoàn</t>
  </si>
  <si>
    <t>Đưa đón xuyên suốt lộ trình tại Cam Ranh</t>
  </si>
  <si>
    <t>Dự kiến.Sale team bay sáng ngày 1</t>
  </si>
  <si>
    <t>Sale team bay sáng ngày 1</t>
  </si>
  <si>
    <t>Dự kiến tùy theo giờ bay</t>
  </si>
  <si>
    <t>Unit Price</t>
  </si>
  <si>
    <t>Hồ Chí Minh</t>
  </si>
  <si>
    <t>Attendance</t>
  </si>
  <si>
    <t>BTC</t>
  </si>
  <si>
    <t>3 org + 2 inter</t>
  </si>
  <si>
    <t>Không tham gia Sales Conference</t>
  </si>
  <si>
    <t>(blank)</t>
  </si>
  <si>
    <t>Tham gia Sales Conference</t>
  </si>
  <si>
    <t>B. SALES CONFERENCE (EVENT &amp; LOCAL TRAVEL)</t>
  </si>
  <si>
    <t>Group</t>
  </si>
  <si>
    <t>Type</t>
  </si>
  <si>
    <t>Lunch day 1</t>
  </si>
  <si>
    <t>Dinner day 1</t>
  </si>
  <si>
    <t>Lunch day 2</t>
  </si>
  <si>
    <t>Dinner day 2</t>
  </si>
  <si>
    <t>Lunch day 3</t>
  </si>
  <si>
    <t>2. TOWN HALL</t>
  </si>
  <si>
    <t>1.1 Logistic Service Fee</t>
  </si>
  <si>
    <t>1.2 Team Building</t>
  </si>
  <si>
    <t>1.3 Gala Dinner</t>
  </si>
  <si>
    <t>1.4 Vendor Cost</t>
  </si>
  <si>
    <t>1.5 Other Expenses</t>
  </si>
  <si>
    <t>a. Accomodation</t>
  </si>
  <si>
    <t>b. Travel &amp; Tour Guide</t>
  </si>
  <si>
    <t>c. Restaurant</t>
  </si>
  <si>
    <t>1. SALES CONFERENCE</t>
  </si>
  <si>
    <t>1.1 Event Sales Conference</t>
  </si>
  <si>
    <t>1.2 Travel by agency</t>
  </si>
  <si>
    <t>I. HR EXPENSES</t>
  </si>
  <si>
    <t>II. SALES TRADITIONAL</t>
  </si>
  <si>
    <t>Total Expenses</t>
  </si>
  <si>
    <t>Ho Tram</t>
  </si>
  <si>
    <t>HC</t>
  </si>
  <si>
    <t>TOTAL EXPENSES</t>
  </si>
  <si>
    <t>2.1 Travel by Flight</t>
  </si>
  <si>
    <t>3. LOCAL TRAVEL - GA (Non-sales)</t>
  </si>
  <si>
    <t>2. LOCAL TRAVEL - GA (Sales)</t>
  </si>
  <si>
    <t>1. OUTING TRIP</t>
  </si>
  <si>
    <t>1.1 Service Fee (6%)</t>
  </si>
  <si>
    <t>1.2 VAT (8%)</t>
  </si>
  <si>
    <t>Cam Ranh - Flight</t>
  </si>
  <si>
    <t>2.1 Travel by bus</t>
  </si>
  <si>
    <t>Dư cost xe bus 42 triệu</t>
  </si>
  <si>
    <t>2.2 Travel by flight - South</t>
  </si>
  <si>
    <t>2.3 Travel by flight - North</t>
  </si>
  <si>
    <t>2.4 Travel by flight - Central</t>
  </si>
  <si>
    <t>4. VAT (8%) &amp; VENDOR SERVICE FEE (6%)</t>
  </si>
  <si>
    <t>4.1 Service Fee (6%)</t>
  </si>
  <si>
    <t>4.2 VAT (8%)</t>
  </si>
  <si>
    <t>check HC travel by flight and by bus of each region (line 29) for options: Cam Ranh, Da Nang &amp; Phu Quoc</t>
  </si>
  <si>
    <t>2 days - BO staff</t>
  </si>
  <si>
    <t>3. VAT (8%) &amp; VENDOR SERVICE FEE (6%)</t>
  </si>
  <si>
    <t>Da Nang Flight</t>
  </si>
  <si>
    <t>Phu Quoc Flight</t>
  </si>
  <si>
    <t>Agency quotation</t>
  </si>
  <si>
    <t>Check</t>
  </si>
  <si>
    <t>Breakfast day 1</t>
  </si>
  <si>
    <t>2.6 Accommodation</t>
  </si>
  <si>
    <t>2.5 Accommodation (single room)</t>
  </si>
  <si>
    <t>2.3 Accommodation (single room)</t>
  </si>
  <si>
    <t>2.4 Accommodation</t>
  </si>
  <si>
    <t>12101126</t>
  </si>
  <si>
    <t>12201531</t>
  </si>
  <si>
    <t>12201572</t>
  </si>
  <si>
    <t>11800730</t>
  </si>
  <si>
    <t>12401802</t>
  </si>
  <si>
    <t>12301737</t>
  </si>
  <si>
    <t>12401807</t>
  </si>
  <si>
    <t>12301785</t>
  </si>
  <si>
    <t>ID No.</t>
  </si>
  <si>
    <t>)</t>
  </si>
  <si>
    <t>Last Employment Date</t>
  </si>
  <si>
    <t>Decision No</t>
  </si>
  <si>
    <t>Submission Date</t>
  </si>
  <si>
    <t>Resign</t>
  </si>
  <si>
    <t>Next Destination</t>
  </si>
  <si>
    <t>10900075</t>
  </si>
  <si>
    <t>Nguyễn Hằng Huệ</t>
  </si>
  <si>
    <t/>
  </si>
  <si>
    <t>Resco</t>
  </si>
  <si>
    <t>Sales - North East</t>
  </si>
  <si>
    <t>North East</t>
  </si>
  <si>
    <t>Senior Sales Development Manager</t>
  </si>
  <si>
    <t xml:space="preserve">Giám đốc Cấp cao Kinh doanh Khu vực </t>
  </si>
  <si>
    <t>012088864</t>
  </si>
  <si>
    <t>11000146</t>
  </si>
  <si>
    <t>Trịnh Xuân Huy</t>
  </si>
  <si>
    <t>011849637</t>
  </si>
  <si>
    <t>1 Lane 63/8, Nguyen Cao Street, Dong Mac Ward, Hai Ba Trung District, Ha Noi</t>
  </si>
  <si>
    <t>Số 1, Ngõ 63/8, phố Nguyễn Cao, phường Đống Mác, Hai Bà Trưng, Tp. Hà Nội</t>
  </si>
  <si>
    <t>0906 294 521</t>
  </si>
  <si>
    <t>Regret</t>
  </si>
  <si>
    <t>Manulife</t>
  </si>
  <si>
    <t>11000149</t>
  </si>
  <si>
    <t>Mao Phúc Định</t>
  </si>
  <si>
    <t>HR &amp; Admin</t>
  </si>
  <si>
    <t>Property &amp; Purchasing</t>
  </si>
  <si>
    <t>Property Manager</t>
  </si>
  <si>
    <t>Trưởng phòng tài sản</t>
  </si>
  <si>
    <t>022019705</t>
  </si>
  <si>
    <t xml:space="preserve">Ho Chi Minh City College of Industrial Technology </t>
  </si>
  <si>
    <t>Funiture Decoration</t>
  </si>
  <si>
    <t>62 Mai Thi Luu Street, Da Kao Ward, District 1, Ho Chi Minh City</t>
  </si>
  <si>
    <t>62 Mai Thị Lựu, phường Đakao, quận 1, Tp. HCM</t>
  </si>
  <si>
    <t>8.38200373</t>
  </si>
  <si>
    <t>Mai Bích Lệ</t>
  </si>
  <si>
    <t>11100202</t>
  </si>
  <si>
    <t>Ngô Huy Lộc</t>
  </si>
  <si>
    <t xml:space="preserve">Finance &amp; Accounting </t>
  </si>
  <si>
    <t>Finance Senior Manager</t>
  </si>
  <si>
    <t>Trưởng phòng Cấp cao Tài chính</t>
  </si>
  <si>
    <t>024423719</t>
  </si>
  <si>
    <t>251/79A Le Quang Dinh Street, Ward 7, Binh Thanh District</t>
  </si>
  <si>
    <t>251/79A Lê Quang Định, phường 7, quận Bình Thạnh, Tp. HCM</t>
  </si>
  <si>
    <t>0903 163 268</t>
  </si>
  <si>
    <t>Bùi Nguyễn Thục Vinh</t>
  </si>
  <si>
    <t>11300302</t>
  </si>
  <si>
    <t>Phan Thanh Phương</t>
  </si>
  <si>
    <t>Definite Term</t>
  </si>
  <si>
    <t>Property Assistant Manager</t>
  </si>
  <si>
    <t>Phó phòng Quản lý tài sản</t>
  </si>
  <si>
    <t>023667590</t>
  </si>
  <si>
    <t>Electric</t>
  </si>
  <si>
    <t>140/32 Dinh Bo Linh Street, Binh Thanh District, Ho Chi Minh City</t>
  </si>
  <si>
    <t>140/32 Đinh Bộ Lĩnh, quận Bình Thạnh, Tp. HCM</t>
  </si>
  <si>
    <t>909233278</t>
  </si>
  <si>
    <t>Trương Diễm Phúc</t>
  </si>
  <si>
    <t>11200250</t>
  </si>
  <si>
    <t>Vũ Hoàng Luân</t>
  </si>
  <si>
    <t>027483294</t>
  </si>
  <si>
    <t>University</t>
  </si>
  <si>
    <t>Marketing &amp; Commerce</t>
  </si>
  <si>
    <t>40/20 Phu Loc, Ward 6, Tan Binh District</t>
  </si>
  <si>
    <t>40/20 Phú Lộc, phường 6, quận Tân Bình, Tp. HCM</t>
  </si>
  <si>
    <t>766/19 Cach Mang Thang 8 Street,  Ward 5, Tan Binh District, Ho Chi Minh City</t>
  </si>
  <si>
    <t>766/19 Cách mạng tháng Tám, phường 5, quận Tân Bình, Tp. HCM</t>
  </si>
  <si>
    <t>0937672353</t>
  </si>
  <si>
    <t>Nguyễn Thị Kim Hoàng</t>
  </si>
  <si>
    <t>10900051</t>
  </si>
  <si>
    <t>Lê Thanh Hoa</t>
  </si>
  <si>
    <t>011950606</t>
  </si>
  <si>
    <t>11/451 Nguyen Van Cu Street, Long Bien, Ha Noi</t>
  </si>
  <si>
    <t>11/451 Nguyễn Văn Cừ, Long Biên, Tp. Hà Nội</t>
  </si>
  <si>
    <t>0936242122</t>
  </si>
  <si>
    <t>Lê Quyết Thắng</t>
  </si>
  <si>
    <t>11200241</t>
  </si>
  <si>
    <t>Giang Đặng Hoàng Anh</t>
  </si>
  <si>
    <t>Nhân viên Hành chánh Tổng hợp</t>
  </si>
  <si>
    <t>024327463</t>
  </si>
  <si>
    <t>Korean Study</t>
  </si>
  <si>
    <t>1 Nguyen Duy Cung Street, Ward 12, Go Vap District, Ho Chi Minh City</t>
  </si>
  <si>
    <t>1 Nguyễn Duy Cung, phường 12, quận Gò Vấp, Tp. HCM</t>
  </si>
  <si>
    <t>0909 846 050</t>
  </si>
  <si>
    <t>Đặng Thị Phượng</t>
  </si>
  <si>
    <t>11300295</t>
  </si>
  <si>
    <t>Business Development Manager</t>
  </si>
  <si>
    <t>Giám đốc Phát triển Kinh doanh</t>
  </si>
  <si>
    <t>171591445</t>
  </si>
  <si>
    <t>Finance - Accounting</t>
  </si>
  <si>
    <t>Xuan Truong Commune, Tho Xuan, Thanh Hoa City, Thanh Hoa Province</t>
  </si>
  <si>
    <t>Xã Xuân Trường, Thọ Xuân, Thanh Hóa</t>
  </si>
  <si>
    <t>Tan Tho, Dong Tan, Thanh Hoa City</t>
  </si>
  <si>
    <t>Tân Thọ, Đông Tân, Tp. Thanh Hóa</t>
  </si>
  <si>
    <t>Đỗ Thị Hinh</t>
  </si>
  <si>
    <t xml:space="preserve">Resign </t>
  </si>
  <si>
    <t>11000106</t>
  </si>
  <si>
    <t>Underwriter - Senior Executive</t>
  </si>
  <si>
    <t>Chuyên viên Cấp cao Thẩm định</t>
  </si>
  <si>
    <t>023263033</t>
  </si>
  <si>
    <t>Medicine</t>
  </si>
  <si>
    <t>50/12 Quarter 1A, Dong Hung Thuan Ward, District 12, Ho Chi Minh City</t>
  </si>
  <si>
    <t>50/12 KP1A, phường Đông Hưng Thuận, quận 12, Tp. HCM</t>
  </si>
  <si>
    <t>50/12 Quarter1A, Dong Hung Thuan Ward, District 12, Ho Chi Minh City</t>
  </si>
  <si>
    <t>0937106988</t>
  </si>
  <si>
    <t>Vũ Thị Thanh Trúc</t>
  </si>
  <si>
    <t>11200253</t>
  </si>
  <si>
    <t>Đào Ngọc</t>
  </si>
  <si>
    <t>Sales Development Manager</t>
  </si>
  <si>
    <t>031253809</t>
  </si>
  <si>
    <t>110 Quarter 3, An Duong Town, An Duong District, Hai Phong City</t>
  </si>
  <si>
    <t>110 KP3, thị trấn An Dương, huyện An Dương, Tp. Hải Phòng</t>
  </si>
  <si>
    <t>0936567595</t>
  </si>
  <si>
    <t>Đỗ Thị Châu</t>
  </si>
  <si>
    <t>10900037</t>
  </si>
  <si>
    <t>Bạch Xuân Trung</t>
  </si>
  <si>
    <t>Sai Gon 1</t>
  </si>
  <si>
    <t>Sales - South East</t>
  </si>
  <si>
    <t>Sales South East</t>
  </si>
  <si>
    <t>025299379</t>
  </si>
  <si>
    <t>Ha Noi National Economics University</t>
  </si>
  <si>
    <t>20/08 Pham Van Chieu Street, Ward 9, Go Vap District, Ha Noi</t>
  </si>
  <si>
    <t>20/08 Phạm Văn Chiêu, phường 9, quận Gò Vấp, Tp.HCM</t>
  </si>
  <si>
    <t>20/08 Pham Van Chieu Street, Ward 9, Go Vap District, Ho Chi Minh City</t>
  </si>
  <si>
    <t>0906 202 140</t>
  </si>
  <si>
    <t>Nguyễn Thị Hoài Thiện</t>
  </si>
  <si>
    <t>11200271</t>
  </si>
  <si>
    <t>Võ Thị Lan Đa</t>
  </si>
  <si>
    <t>General Director</t>
  </si>
  <si>
    <t>General Director's Interpreter</t>
  </si>
  <si>
    <t>Nhân viên Phiên dịch</t>
  </si>
  <si>
    <t>025274774</t>
  </si>
  <si>
    <t>35/5/2A. Lane 249 Tan Ky Tan Quy Street, Tan Son Nhi Street, Tan Phu District, Ho Chi Minh City</t>
  </si>
  <si>
    <t>35/5/2A hẻm 249 đường Tân Kỳ Tân Quý, phường Tân Sơn Nhì, quận Tân Phú, Tp. HCM</t>
  </si>
  <si>
    <t>904433235</t>
  </si>
  <si>
    <t>Võ Hải</t>
  </si>
  <si>
    <t>11200220</t>
  </si>
  <si>
    <t>Trần Gia Hải</t>
  </si>
  <si>
    <t>361309210</t>
  </si>
  <si>
    <t>310/22 Street 30/4, Xuan Khanh Ward, Ninh Kieu District, Can Tho City</t>
  </si>
  <si>
    <t>310/22, đường 30/4, phường Xuân Khánh, quận Ninh Kiều, Tp. Cần Thơ</t>
  </si>
  <si>
    <t>0939738679</t>
  </si>
  <si>
    <t>Lâm Hồng Thắm</t>
  </si>
  <si>
    <t>11100184</t>
  </si>
  <si>
    <t>Lâm Khánh Diệu</t>
  </si>
  <si>
    <t>Distribution Development</t>
  </si>
  <si>
    <t>Bancassurance</t>
  </si>
  <si>
    <t>Partnership Development Staff</t>
  </si>
  <si>
    <t>Nhân viên Phát triển Kênh bán hàng Qua ngân hàng</t>
  </si>
  <si>
    <t>024181641</t>
  </si>
  <si>
    <t>46 Street 8 Rada Housing Estate, Ward 13, District 6, Ho Chi Minh City</t>
  </si>
  <si>
    <t>46 đường số 8 cư xá Rađa, phường 13, quận 6, Tp. HCM</t>
  </si>
  <si>
    <t>0962 850 725</t>
  </si>
  <si>
    <t>Nguyễn Thị Bông</t>
  </si>
  <si>
    <t>11000090</t>
  </si>
  <si>
    <t>Phạm Ngọc Duy</t>
  </si>
  <si>
    <t>Agency Planning</t>
  </si>
  <si>
    <t>Sales Development Staff</t>
  </si>
  <si>
    <t>Nhân viên Phát triển Kinh doanh</t>
  </si>
  <si>
    <t>B2678300</t>
  </si>
  <si>
    <t>Interpeter</t>
  </si>
  <si>
    <t>Quarter IV, Bao Thi, Xuan Dinh, Xuan Loc, Dong Nai</t>
  </si>
  <si>
    <t>Khu IV, Bảo Thị, Xuân Định, Xuân Lộc, Đồng Nai</t>
  </si>
  <si>
    <t>93/50 XVNT Street, Ward 17, Binh Thanh District, Ho Chi Minh City</t>
  </si>
  <si>
    <t>93/50 Xô Viết Nghệ Tĩnh, phường 17, quận Bình Thạnh, TP. HCM</t>
  </si>
  <si>
    <t>01286738016</t>
  </si>
  <si>
    <t>Phạm Văn Phục</t>
  </si>
  <si>
    <t>11300291</t>
  </si>
  <si>
    <t>Giám đốc Cấp cao Kinh doanh Khu vực</t>
  </si>
  <si>
    <t>024766492</t>
  </si>
  <si>
    <t>Singapore Management University</t>
  </si>
  <si>
    <t>Busniess Administration</t>
  </si>
  <si>
    <t>11, Street 17, Linh Chieu Ward, Thu Duc District, Ho Chi Minh City</t>
  </si>
  <si>
    <t>11 đường 17, phường Linh Chiểu, quận Thủ Đức, Tp. HCM</t>
  </si>
  <si>
    <t>11 Đường 17, phường Linh Chiểu, quận Thủ Đức, Tp. HCM</t>
  </si>
  <si>
    <t>0976 005 113</t>
  </si>
  <si>
    <t>Hồ Lệ Duy</t>
  </si>
  <si>
    <t>Disciplinary Action</t>
  </si>
  <si>
    <t>10900076</t>
  </si>
  <si>
    <t>Lê Thị Thủy</t>
  </si>
  <si>
    <t>Agency Training</t>
  </si>
  <si>
    <t>South Delivery</t>
  </si>
  <si>
    <t>024328655</t>
  </si>
  <si>
    <t>University of Languages and Education</t>
  </si>
  <si>
    <t>Russian</t>
  </si>
  <si>
    <t>12/2C Cu Lao Street, Ward 2, Phu Nhuan District, Ho Chi Minh City</t>
  </si>
  <si>
    <t>12/2C Cù Lao, phường 2, quận Phú Nhuận, Tp. HCM</t>
  </si>
  <si>
    <t>0978585988</t>
  </si>
  <si>
    <t>Trương Quang Dũng</t>
  </si>
  <si>
    <t>11200304</t>
  </si>
  <si>
    <t>Nguyễn Thị Việt Hương</t>
  </si>
  <si>
    <t>011396419</t>
  </si>
  <si>
    <t>P435 X81, Quan Tho 1, Ton Duc Thang, Dong Da District, Ha Noi</t>
  </si>
  <si>
    <t>P435- Tập Thể X81- Quan Thổ 1, Tôn Đức Thắng, quận Đống Đa, Tp. Hà Nội</t>
  </si>
  <si>
    <t>0972435915</t>
  </si>
  <si>
    <t>11200223</t>
  </si>
  <si>
    <t>Trần Ngọc Hải</t>
  </si>
  <si>
    <t>Vinh phuc</t>
  </si>
  <si>
    <t>135187910</t>
  </si>
  <si>
    <t>17, Lane 117/11, Nguyen Son Street, Gia Thuy Ward, Long Bien District, Ha Noi</t>
  </si>
  <si>
    <t>Số 17, ngách 117/11, Nguyễn Sơn, phường Gia Thụy, quận Long Biên, Tp. Hà Nội</t>
  </si>
  <si>
    <t>37, Lane 109, Nguyen Son Street, Long Bien District, Ha Noi</t>
  </si>
  <si>
    <t>37, Ngõ 109, Nguyễn Sơn, quận Long Biên, TP. Hà nội</t>
  </si>
  <si>
    <t>0903 271 286</t>
  </si>
  <si>
    <t>Bùi Thị Huyền Trang</t>
  </si>
  <si>
    <t>10800012</t>
  </si>
  <si>
    <t>Nguyễn Thị Hà Chi</t>
  </si>
  <si>
    <t>Trưởng phòng Dịch vụ Khách hàng</t>
  </si>
  <si>
    <t>022994235</t>
  </si>
  <si>
    <t>339/75 Le Van Sy Street, Ward 13, District 3, Ho Chi Minh City</t>
  </si>
  <si>
    <t>339/75 Lê Văn Sỹ, phường 13, quận 3, Tp. HCM</t>
  </si>
  <si>
    <t>417/26/13 Quang Trung Street, Ward 10, Go Vap District, Ho Chi Minh City</t>
  </si>
  <si>
    <t>417/26/13 Quang Trung, phường 10, quận Gò Vấp, Tp. HCM</t>
  </si>
  <si>
    <t>01264685513</t>
  </si>
  <si>
    <t>Bùi Thị Chi An</t>
  </si>
  <si>
    <t>11100206</t>
  </si>
  <si>
    <t>Lê Đức Toàn</t>
  </si>
  <si>
    <t>Sales - Central</t>
  </si>
  <si>
    <t>241261458</t>
  </si>
  <si>
    <t>Daklak</t>
  </si>
  <si>
    <t>01 Ong Ich Khiem Street, Buon Ma Thuot City, Daklak Province</t>
  </si>
  <si>
    <t>01 Ông Ích Khiêm, Buôn Ma Thuột, Đăk Lăk</t>
  </si>
  <si>
    <t>54 - 56 Nguyen Tat Thanh Street, Pleiku City, Gia Lai Province</t>
  </si>
  <si>
    <t>54 - 56 Nguyễn Tất Thành, Tp. Pleiku, Gia Lai</t>
  </si>
  <si>
    <t>0916 686 979</t>
  </si>
  <si>
    <t>Lê Thị Phượng</t>
  </si>
  <si>
    <t>10900067</t>
  </si>
  <si>
    <t>Accounting Senior Executive</t>
  </si>
  <si>
    <t>Chuyên viên Cấp cao Kế toán</t>
  </si>
  <si>
    <t>023645517</t>
  </si>
  <si>
    <t>30/11 Doan Van Bo Street, Ward 9, District 4</t>
  </si>
  <si>
    <t>30/11 Đoàn Văn Bơ, phường 9, quận 4, Tp.HCM</t>
  </si>
  <si>
    <t>0937526150</t>
  </si>
  <si>
    <t>Lâm Mỹ</t>
  </si>
  <si>
    <t>11100196</t>
  </si>
  <si>
    <t>Nguyễn Chí Trung</t>
  </si>
  <si>
    <t>Chuyên viên Cấp cao Huấn luyện Đại lý</t>
  </si>
  <si>
    <t>271350505</t>
  </si>
  <si>
    <t>025 Tan Binh, Binh Minh, Trang Bom, Dong Nai Province</t>
  </si>
  <si>
    <t>025 Tân Bình, Bình Minh, Trảng Bom, Đồng Nai</t>
  </si>
  <si>
    <t>13/1Y Group 2, Quarter 1, Buu Long Ward, Bien Hoa City, Dong Nai Province</t>
  </si>
  <si>
    <t>13/1Y, Tổ 2, KP1, phường Bửu Long, Biên Hòa, Đồng Nai</t>
  </si>
  <si>
    <t>0914 903 122</t>
  </si>
  <si>
    <t>Nguyễn Thanh Hiếu</t>
  </si>
  <si>
    <t>11200268</t>
  </si>
  <si>
    <t>Nguyễn Phúc Hưng</t>
  </si>
  <si>
    <t>024019682</t>
  </si>
  <si>
    <t>Ho Chi Minh City Open University</t>
  </si>
  <si>
    <t>44C Phan Xich Long Street, Ward 3, Phu Nhuan District, Ho Chi Minh City</t>
  </si>
  <si>
    <t>44C Phan Xích Long, phường 3, quận Phú Nhuận, Tp. HCM</t>
  </si>
  <si>
    <t>0947 081 082</t>
  </si>
  <si>
    <t>Huỳnh Lê Hằng</t>
  </si>
  <si>
    <t>11000097</t>
  </si>
  <si>
    <t>Actuatial Assistant Manager</t>
  </si>
  <si>
    <t>Phó phòng Tính toán</t>
  </si>
  <si>
    <t>385250283</t>
  </si>
  <si>
    <t>Analytics Mathematics</t>
  </si>
  <si>
    <t>409 Highway 1A, Vinh My B Commune, Hoa Binh District, Bac Lieu Province</t>
  </si>
  <si>
    <t>409 QL 1A, xã Vĩnh Mỹ B, huyện Hòa Bình, Bạc Liêu</t>
  </si>
  <si>
    <t>lot 323 C1 Tenement, Tan Vinh Street, Ward 6, District 3, Ho Chi Minh City</t>
  </si>
  <si>
    <t>Lô 323 CC C1, Tân Vĩnh , phường 6, quận 3, Tp. HCM</t>
  </si>
  <si>
    <t>01227689164</t>
  </si>
  <si>
    <t>Phạm Thị Ngọc Anh</t>
  </si>
  <si>
    <t>10800021</t>
  </si>
  <si>
    <t>Phạm Thanh Tuấn</t>
  </si>
  <si>
    <t>Application</t>
  </si>
  <si>
    <t>System Analyst staff</t>
  </si>
  <si>
    <t>Nhân viên Phân tích ứng dụng</t>
  </si>
  <si>
    <t>212286868</t>
  </si>
  <si>
    <t>Tan Hy Village, Binh Dong Commune, Binh Son District, Quang Ngai Province</t>
  </si>
  <si>
    <t>Thôn Tân Hy, xã Bình Đông, huyện Bình Sơn, tỉnh Quảng Ngãi</t>
  </si>
  <si>
    <t>16/19A Street 09, Ward 5, Go Vap District, Ho Chi Minh City</t>
  </si>
  <si>
    <t>16/19A đường số 9, phường 5, quận Gò Vấp, Tp. HCM</t>
  </si>
  <si>
    <t>0933976946</t>
  </si>
  <si>
    <t>Nguyễn Thị Hà Vi</t>
  </si>
  <si>
    <t>11200269</t>
  </si>
  <si>
    <t>Nguyễn Cao Vân</t>
  </si>
  <si>
    <t>Regional Sales Director - South</t>
  </si>
  <si>
    <t>Giám đốc Kinh doanh Miền Nam</t>
  </si>
  <si>
    <t>024429228</t>
  </si>
  <si>
    <t>32 Street 4, Quarter 4, Linh Chieu Ward, Thu Duc Province, Ho Chi Minh City</t>
  </si>
  <si>
    <t>32 đường số 4, KP 4, phường Linh Chiểu, quận Thủ Đức, Tp. HCM</t>
  </si>
  <si>
    <t>0983 723 938</t>
  </si>
  <si>
    <t>Cù Huy Hòai Ân</t>
  </si>
  <si>
    <t>11300288</t>
  </si>
  <si>
    <t>Trương Thái Tuấn</t>
  </si>
  <si>
    <t>350887306</t>
  </si>
  <si>
    <t>41 Ngo Van So Street, Long Xuyen City, An Giang Province</t>
  </si>
  <si>
    <t>41 Ngô Văn Sở, Tp. Long Xuyên, An Giang</t>
  </si>
  <si>
    <t>61 Doan Thi Nghiep Street, My Tho City, Tien Giang Province</t>
  </si>
  <si>
    <t>61 Đòan Thị Nghiệp, Tp. Mỹ Tho, Tiền Giang</t>
  </si>
  <si>
    <t>0913 658 653</t>
  </si>
  <si>
    <t>Hồ Thị Xuân Thảo</t>
  </si>
  <si>
    <t>11200221</t>
  </si>
  <si>
    <t>Lê Phát Minh</t>
  </si>
  <si>
    <t>331121586</t>
  </si>
  <si>
    <t>76/2 Tran Van On Street, Ward 1, Vinh Long City, Vinh Long Province</t>
  </si>
  <si>
    <t>76/2 Trần Văn Ơn, phường 1, Tp. Vĩnh Long, Vĩnh Long</t>
  </si>
  <si>
    <t>489/24/39b Huynh Van Banh Street , Ward 13, Phu Nhuan District, Ho Chi Minh City</t>
  </si>
  <si>
    <t>489/24/39b Huỳnh Văn Bánh, phường 13, quận Phú Nhuận, Tp. HCM</t>
  </si>
  <si>
    <t>0982982934</t>
  </si>
  <si>
    <t>Lê Phát Đạt</t>
  </si>
  <si>
    <t>11300314</t>
  </si>
  <si>
    <t>Phan Văn Trường</t>
  </si>
  <si>
    <t>Housing Allowance: 5.280.000 &amp; Assignment Allowance: 3.120.000</t>
  </si>
  <si>
    <t>Central Delivery</t>
  </si>
  <si>
    <t>201262158</t>
  </si>
  <si>
    <t>11 An Nhon 2 Street, Son Tra, Da Nang</t>
  </si>
  <si>
    <t>11, đường An Nhơn 2 , Sơn Trà, Tp. Đà Nẵng</t>
  </si>
  <si>
    <t>11, đường An Nhơn 2 , Sơn Trà, Đà Nẵng</t>
  </si>
  <si>
    <t>0914 068 879</t>
  </si>
  <si>
    <t>Phạn Thị Lan</t>
  </si>
  <si>
    <t>11300319</t>
  </si>
  <si>
    <t>La Quang Vũ</t>
  </si>
  <si>
    <t>Increase to 12 mil at 2014</t>
  </si>
  <si>
    <t>Distribution Development Executive</t>
  </si>
  <si>
    <t>Chuyên viên Phát triển Kênh phân phối</t>
  </si>
  <si>
    <t>023 386 034</t>
  </si>
  <si>
    <t>Industrial Engineering</t>
  </si>
  <si>
    <t>205/22 Dien Bien Phu Street, Ward 25, Binh Thanh District, Ho Chi Minh City.</t>
  </si>
  <si>
    <t>205/22 Điện Biên Phủ, phường 25, quận Bình Thạnh, Tp. HCM</t>
  </si>
  <si>
    <t>80/7 Street 49, Hiep Binh Chanh Ward, Thu Duc District, Ho Chi Minh City</t>
  </si>
  <si>
    <t>80/7 đường 49, p Hiệp Bình Chánh, q Thủ Đức, Tp. Hồ Chí Minh</t>
  </si>
  <si>
    <t>0938 719 519</t>
  </si>
  <si>
    <t>11100203</t>
  </si>
  <si>
    <t>Nguyễn Thanh Sĩ</t>
  </si>
  <si>
    <t>HR Training Senior Officer</t>
  </si>
  <si>
    <t>Chuyên viên Cấp cao Đào tạo Nhân sự</t>
  </si>
  <si>
    <t>201473370</t>
  </si>
  <si>
    <t>322 Dong Da, Hai Chau District, Da Nang City</t>
  </si>
  <si>
    <t>322 Đống Đa, quận Hải Châu, Tp. Đà Nẵng</t>
  </si>
  <si>
    <t>284/73/1J Ly Thuong Kiet Street, Ward 14, District 10, Ho Chi Minh City</t>
  </si>
  <si>
    <t>284/73/1J Lý Thường Kiệt, phường 14, quận 10, TP. HCM</t>
  </si>
  <si>
    <t>0905217871</t>
  </si>
  <si>
    <t>Trần Thị Thục Uyên</t>
  </si>
  <si>
    <t>11300339</t>
  </si>
  <si>
    <t>Phạm Quỳnh Liên</t>
  </si>
  <si>
    <t>111 825 455</t>
  </si>
  <si>
    <t>The Diplomatic Academy of Vietnam</t>
  </si>
  <si>
    <t>CT1A DN2, My Dinh 2 Tenement, Tu Liem District, Ha Noi</t>
  </si>
  <si>
    <t>Nhà CT1A DN2, Chung cư Mỹ Đình 2, Từ Liêm, Tp. Hà Nội</t>
  </si>
  <si>
    <t>0904 240 383</t>
  </si>
  <si>
    <t>Lê Thị Phấn</t>
  </si>
  <si>
    <t>11100182</t>
  </si>
  <si>
    <t>Đặng Thị Quỳnh Chi</t>
  </si>
  <si>
    <t>Nhân viên dịch vụ khách hàng</t>
  </si>
  <si>
    <t>031229057</t>
  </si>
  <si>
    <t>73 Dong Tra Street, Du Hang Kenh Town, Le Chan District, Hai Phong City</t>
  </si>
  <si>
    <t>Số 73  Đông Trà, phố Dư Hàng Kênh, quận Lê Chân, Tp. Hải Phòng</t>
  </si>
  <si>
    <t>0904 336 946</t>
  </si>
  <si>
    <t>Đỗ Mạnh Cường</t>
  </si>
  <si>
    <t>11100209</t>
  </si>
  <si>
    <t>Thái Trung Dũng</t>
  </si>
  <si>
    <t>Business Intelligence Manager</t>
  </si>
  <si>
    <t>Trưởng phòng Phát triển Kênh bán hàng</t>
  </si>
  <si>
    <t>023300921</t>
  </si>
  <si>
    <t>Finance - Insurance</t>
  </si>
  <si>
    <t>66 Ta Uyen Street, Ward 15, District 5, Ho Chi Minh City</t>
  </si>
  <si>
    <t>66 Tạ Uyên, phường 15, quận 5, Tp. HCM</t>
  </si>
  <si>
    <t>43 Street 4, Ward 11, District 6, Ho Chi Minh City</t>
  </si>
  <si>
    <t>43 Đường Số 4, phường 11, quận 6, Tp. HCM</t>
  </si>
  <si>
    <t>0988 051 918</t>
  </si>
  <si>
    <t>Nguyễn Thị Sửu</t>
  </si>
  <si>
    <t>11200234</t>
  </si>
  <si>
    <t>Lê Thị Ngọc Trang</t>
  </si>
  <si>
    <t>Accounting Staff</t>
  </si>
  <si>
    <t>Nhân viên kế toán</t>
  </si>
  <si>
    <t>250798931</t>
  </si>
  <si>
    <t>Meiho University</t>
  </si>
  <si>
    <t>25 Dinh Tien Hoang Street, Ward 2, Bao Loc City, Lam Dong Province</t>
  </si>
  <si>
    <t>25 Đinh Tiên Hoàng, phường  2, Tp. Bảo Lộc, Lâm Đồng</t>
  </si>
  <si>
    <t>251/5/7 Le Quang Dinh Street, Ward 7, Binh Thanh District, Ho Chi Minh City</t>
  </si>
  <si>
    <t>251/5/7 Lê Quang Định, phường 7, quận Bình Thạnh, Tp. HCM</t>
  </si>
  <si>
    <t>0972 416 239</t>
  </si>
  <si>
    <t>Lê Xuân Lương</t>
  </si>
  <si>
    <t>11200274</t>
  </si>
  <si>
    <t>Nguyễn Minh Thành</t>
  </si>
  <si>
    <t>Legal &amp; Compliance</t>
  </si>
  <si>
    <t xml:space="preserve">Agency Compliance </t>
  </si>
  <si>
    <t>Compliance Senior Executive</t>
  </si>
  <si>
    <t>Chuyên viên Cấp cao Pháp chế</t>
  </si>
  <si>
    <t>023541327</t>
  </si>
  <si>
    <t>People's Police University</t>
  </si>
  <si>
    <t>58/2/25 Le Hong Phong Street, Ward 2, District 5, Ho Chi Minh City</t>
  </si>
  <si>
    <t>58/2/25 Lê Hồng Phong, phường 2, quận 5, Tp. HCM</t>
  </si>
  <si>
    <t>0903 728 306</t>
  </si>
  <si>
    <t>Nguyễn Tiến Dũng</t>
  </si>
  <si>
    <t>11100199</t>
  </si>
  <si>
    <t>Lê Bảo Quốc</t>
  </si>
  <si>
    <t>025372971</t>
  </si>
  <si>
    <t>109/25 Le Loi Street, Ward 4, Go Vap District, Ho Chi Minh City</t>
  </si>
  <si>
    <t>109/25 Lê Lợi, phường 4, quận Gò Vấp, Tp. HCM</t>
  </si>
  <si>
    <t>(08).35 888 852</t>
  </si>
  <si>
    <t>Phan Ngọc Quỳnh Hương</t>
  </si>
  <si>
    <t>11100210</t>
  </si>
  <si>
    <t>Vũ Thị Hồng Đức</t>
  </si>
  <si>
    <t>North Delivery</t>
  </si>
  <si>
    <t>Chuyên viên Huấn luyên Đại lý</t>
  </si>
  <si>
    <t>100752965</t>
  </si>
  <si>
    <t>18, 64/179 Vinh Hung Street, Hoang Mai, Ha Noi</t>
  </si>
  <si>
    <t>18, 64/179 Vĩnh Hưng, Hoàng Mai, Tp. Hà Nội</t>
  </si>
  <si>
    <t>09056996666</t>
  </si>
  <si>
    <t>Vũ Thanh Đảng</t>
  </si>
  <si>
    <t>11200219</t>
  </si>
  <si>
    <t>Chuyên viên Kiểm soát phí</t>
  </si>
  <si>
    <t>023716744</t>
  </si>
  <si>
    <t>165/5B2 Van Than Street, Ward 8, District 6, Ho Chi Minh City</t>
  </si>
  <si>
    <t>165/5B2 Văn Thân, phường 8, quận 6, Tp.HCM</t>
  </si>
  <si>
    <t>0902808819</t>
  </si>
  <si>
    <t>Huỳnh Minh Khanh</t>
  </si>
  <si>
    <t>11300336</t>
  </si>
  <si>
    <t>Đặng Văn Lực</t>
  </si>
  <si>
    <t>Sales - North West</t>
  </si>
  <si>
    <t>North West</t>
  </si>
  <si>
    <t>013 570 186</t>
  </si>
  <si>
    <t>11100164</t>
  </si>
  <si>
    <t>Huỳnh Duy Phương</t>
  </si>
  <si>
    <t>225196836</t>
  </si>
  <si>
    <t>60B Ly Thanh Ton Street, Phuong Sai Ward, Nha Trang City, Khanh Hoa Province</t>
  </si>
  <si>
    <t>60B Lý Thánh Tôn, phường Phương sài, Tp. Nha Trang, tỉnh Khánh Hòa</t>
  </si>
  <si>
    <t>35 Nguyen Quang Bich, Ward 13, Tan Binh District, Ho Chi Minh City</t>
  </si>
  <si>
    <t>35 Nguyễn Quang Bích, phường 13, quận Tân Bình, Tp. HCM</t>
  </si>
  <si>
    <t>1285467681</t>
  </si>
  <si>
    <t>Huỳnh thị Thảo Vy</t>
  </si>
  <si>
    <t>11300333</t>
  </si>
  <si>
    <t>Đặng Chấn</t>
  </si>
  <si>
    <t>024637104</t>
  </si>
  <si>
    <t>University of Languages</t>
  </si>
  <si>
    <t>44/15 Street 610, Cu Chi District, Ho Chi Minh City</t>
  </si>
  <si>
    <t>44/15 đường 610, Củ Chi, Tp. HCM</t>
  </si>
  <si>
    <t>44/15 đường 610, Củ Chi, Tp. Hồ Chí Minh</t>
  </si>
  <si>
    <t>0908180939 / 0903865226</t>
  </si>
  <si>
    <t>Đặng Phước Thịnh/ Đặng Phước Cường</t>
  </si>
  <si>
    <t>11000143</t>
  </si>
  <si>
    <t>Nguyễn Thị Nga</t>
  </si>
  <si>
    <t>271620012</t>
  </si>
  <si>
    <t>93/25 Dong Hai 2, Ho Nai 3, Trang Bom District, Dong Nai Province</t>
  </si>
  <si>
    <t>93/25 Đông Hải 2, Hố Nai 3, huyện Trảng Bom, Đồng Nai</t>
  </si>
  <si>
    <t>(061)3986189</t>
  </si>
  <si>
    <t>Nguyễn Thị Hận</t>
  </si>
  <si>
    <t>10900058</t>
  </si>
  <si>
    <t>Bạch Thị Diễm Chi</t>
  </si>
  <si>
    <t>Giám sát -  Dịch vụ Khách hàng</t>
  </si>
  <si>
    <t>031047336</t>
  </si>
  <si>
    <t>37 Alley 101/3, Lane 254 Minh Khai, Ha Noi</t>
  </si>
  <si>
    <t>Số nhà 37 hẻm 101/3 ngõ 254 Minh Khai, Tp. Hà Nội</t>
  </si>
  <si>
    <t>0933745494</t>
  </si>
  <si>
    <t>Dương Quốc Khánh</t>
  </si>
  <si>
    <t>11400342</t>
  </si>
  <si>
    <t>Lê Trung Hiếu</t>
  </si>
  <si>
    <t>Transportation &amp; House Allowance: 5.500.000</t>
  </si>
  <si>
    <t>023 345 254</t>
  </si>
  <si>
    <t>195/15/16 Dien Bien Phu Street, Ward 15, Binh Thanh District, Ho Chi Minh City.</t>
  </si>
  <si>
    <t>195/15/16 Điện Biên Phủ, phường 15, quận Bình Thạnh, Tp. HCM</t>
  </si>
  <si>
    <t>195/15/16 Điện Biên Phủ, phường 15, quận Bình Thạnh, Tp. Hồ Chí Minh.</t>
  </si>
  <si>
    <t>Trần Thị Thiên Thư</t>
  </si>
  <si>
    <t>0913 617 616</t>
  </si>
  <si>
    <t>11400356</t>
  </si>
  <si>
    <t>Nguyễn Văn Hùng</t>
  </si>
  <si>
    <t>Allowance: 4.000.000</t>
  </si>
  <si>
    <t>Acting Business Development Manager</t>
  </si>
  <si>
    <t>Quyền Giám Đốc Phát triển Kinh doanh</t>
  </si>
  <si>
    <t>186 164 086</t>
  </si>
  <si>
    <t>World History</t>
  </si>
  <si>
    <t>28 Lane 1, Ho Tong Thoc, Ha Tuy Tap District, Vinh City, Nghe An Province</t>
  </si>
  <si>
    <t>28 Ngõ 1, Hồ Tông Thốc, quận Hà Tuy Tập, Tp. Vinh, Nghệ An</t>
  </si>
  <si>
    <t>0975 904 805</t>
  </si>
  <si>
    <t>Nguyễn Thị Quý</t>
  </si>
  <si>
    <t>11200243</t>
  </si>
  <si>
    <t>Lâm Ngọc Hoài Thương</t>
  </si>
  <si>
    <t>Agency Planning Manager</t>
  </si>
  <si>
    <t>Trưởng phòng Kế hoạch Kinh Doanh</t>
  </si>
  <si>
    <t>023869957</t>
  </si>
  <si>
    <t>44/48 Ngo Tat To Street, Ward 19, Binh Thanh District, Ho Chi Minh City</t>
  </si>
  <si>
    <t>44/48 Ngô Tất Tố, phường 19, quận Bình Thạnh, Tp. HCM</t>
  </si>
  <si>
    <t>0907 561 614</t>
  </si>
  <si>
    <t>Đặng Thị Kim Ngọc</t>
  </si>
  <si>
    <t>11200246</t>
  </si>
  <si>
    <t>Phạm Thị Hoàng Cúc</t>
  </si>
  <si>
    <t>Agency Admin Staff</t>
  </si>
  <si>
    <t>Nhân viên Hành chánh Đại lý</t>
  </si>
  <si>
    <t>271960881</t>
  </si>
  <si>
    <t>Statistic Mathematics</t>
  </si>
  <si>
    <t>153/3 Quarter 4, Tan Bien, Bien Hoa City, Dong Nai Province</t>
  </si>
  <si>
    <t>153/3 Khu phố 4, Tân Biên, Biên Hòa, Đồng Nai</t>
  </si>
  <si>
    <t>7B/99/1 Thanh Thai Street, Ward 14, District 10, Ho Chi Minh City</t>
  </si>
  <si>
    <t>7B/99/1, Thành Thái , phường 14, quận 10, Tp. HCM</t>
  </si>
  <si>
    <t>0909 914 427</t>
  </si>
  <si>
    <t>Phạm Thị Thụy Anh</t>
  </si>
  <si>
    <t>11300303</t>
  </si>
  <si>
    <t>Phạm Thị Ngọc Phượng</t>
  </si>
  <si>
    <t>HR Staff</t>
  </si>
  <si>
    <t>Nhân viên Nhân sự</t>
  </si>
  <si>
    <t>250845503</t>
  </si>
  <si>
    <t>Bach Viet College</t>
  </si>
  <si>
    <t>Office Management</t>
  </si>
  <si>
    <t>33 Ly Tu Trong Street, Ward 1, Bao Loc City, Lam Dong Province</t>
  </si>
  <si>
    <t>33 Lý Tự Trọng, phường 1, Tp. Bảo Lộc, Lâm Đồng</t>
  </si>
  <si>
    <t>111/10 Tan Hai Street, Ward 13, Tan Binh District, Ho Chi Minh City</t>
  </si>
  <si>
    <t>111/10 Tân Hải, phường 13, quận Tân Bình, Tp. HCM</t>
  </si>
  <si>
    <t>0914 735 599</t>
  </si>
  <si>
    <t>Phạm Ngọc Anh</t>
  </si>
  <si>
    <t>11200252</t>
  </si>
  <si>
    <t>Trịnh Thị Thanh Thúy</t>
  </si>
  <si>
    <t>212143837</t>
  </si>
  <si>
    <t>Statistic Accounting</t>
  </si>
  <si>
    <t>08 Ho Si Duong Street, Hoa Tho Dong Ward, Cam Le District, Da Nang City</t>
  </si>
  <si>
    <t>08 Hồ Sĩ Dương, Hòa Thọ Đông, Cẩm Lệ, Tp. Đà Nẵng</t>
  </si>
  <si>
    <t>0934 730 741</t>
  </si>
  <si>
    <t>Nguyễn Văn Trọng</t>
  </si>
  <si>
    <t>11300293</t>
  </si>
  <si>
    <t>Nguyễn Ngọc Tuấn</t>
  </si>
  <si>
    <t>045038487</t>
  </si>
  <si>
    <t>Lai Chau</t>
  </si>
  <si>
    <t>Tay Bac University</t>
  </si>
  <si>
    <t>Pedagogy</t>
  </si>
  <si>
    <t>Khu 5b, Than Uyen Town, Lai Chau Province</t>
  </si>
  <si>
    <t>Khu 5b, Thị trấn Than Uyên, Lai Châu</t>
  </si>
  <si>
    <t>01645 935 585</t>
  </si>
  <si>
    <t>Phạm Thanh Hương</t>
  </si>
  <si>
    <t>11300318</t>
  </si>
  <si>
    <t>Lý Trần Danh</t>
  </si>
  <si>
    <t>023 859 356</t>
  </si>
  <si>
    <t>Kent College</t>
  </si>
  <si>
    <t>Marketing Management</t>
  </si>
  <si>
    <t>226/65/19, Nguyen Van Luong Street, Ward 17, Go Vap District, Ho Chi Minh City</t>
  </si>
  <si>
    <t>226/65/19 Nguyễn Văn Lượng, phường 17, quận Gò Vấp, Tp. HCM</t>
  </si>
  <si>
    <t>226/65/19, Nguyễn Văn Lượng, p17, Gò Vấp, Tp. HCM</t>
  </si>
  <si>
    <t>08 39845246</t>
  </si>
  <si>
    <t>Trần Thị Hân</t>
  </si>
  <si>
    <t>11400387</t>
  </si>
  <si>
    <t>Nguyễn Thủy Quyên</t>
  </si>
  <si>
    <t>Agency Planning Executive</t>
  </si>
  <si>
    <t>Chuyên viên Kế Hoạch Kinh doanh</t>
  </si>
  <si>
    <t>024 467 582</t>
  </si>
  <si>
    <t>Macquarie University</t>
  </si>
  <si>
    <t>11162/69 Truong Sa Street, Phu Nhuan District, Ho Chi Minh City</t>
  </si>
  <si>
    <t>11162/69 Trường Sa, quận Phú Nhuận, Tp. HCM</t>
  </si>
  <si>
    <t>0903 940 861</t>
  </si>
  <si>
    <t>Nguyễn Kim Đàm</t>
  </si>
  <si>
    <t>11100151</t>
  </si>
  <si>
    <t>Agency Admin</t>
  </si>
  <si>
    <t>Report</t>
  </si>
  <si>
    <t>Agency Admin Senior Staff</t>
  </si>
  <si>
    <t>Nhân viên Cấp cao Hành chánh Đại lý</t>
  </si>
  <si>
    <t>230685587</t>
  </si>
  <si>
    <t>College of Tchnology and Industrial Management</t>
  </si>
  <si>
    <t>27B Le Thi Hong Gam Street, An Binh, An Khe, Gia Lai Province</t>
  </si>
  <si>
    <t>27B Lê Thị Hồng Gấm, An Bình, An Khê, Gia Lai</t>
  </si>
  <si>
    <t>1092/14 Huynh Tan Phat Street, Tan Phu Ward, District 7, Ho Chi Minh City</t>
  </si>
  <si>
    <t>1092/14 Huỳnh Tấn Phát, phường Tân Phú, quận 7, Tp. HCM</t>
  </si>
  <si>
    <t>0989 674 500</t>
  </si>
  <si>
    <t>Trần Thị Thắm</t>
  </si>
  <si>
    <t>11300292</t>
  </si>
  <si>
    <t>Trịnh Huy Thắng</t>
  </si>
  <si>
    <t>Giám Đốc Phát triển Kinh doanh</t>
  </si>
  <si>
    <t>111076826</t>
  </si>
  <si>
    <t xml:space="preserve">Hamlet 8, Dinh Xuyen Hoa, Nam Ung Hoa, Ha Noi </t>
  </si>
  <si>
    <t xml:space="preserve">Xóm 8, Đinh Xuyên Hoà, Nam Ứng Hoà, Tp. Hà Nội </t>
  </si>
  <si>
    <t>0982 494 766</t>
  </si>
  <si>
    <t>Trịnh Thị Phương Loan</t>
  </si>
  <si>
    <t>11000094</t>
  </si>
  <si>
    <t>Nguyễn Thị Xuân Hội</t>
  </si>
  <si>
    <t>Agency Support</t>
  </si>
  <si>
    <t>Agency Support Senior Staff</t>
  </si>
  <si>
    <t>Nhân viên Cấp cao Hỗ trợ đại lý</t>
  </si>
  <si>
    <t>023646544</t>
  </si>
  <si>
    <t>125/73 Doan Van Bo Street, Ward 13, District 4, Ho Chi Minh City</t>
  </si>
  <si>
    <t>125/73 Đoàn Văn Bơ, phường 13, quận 4, Tp. HCM</t>
  </si>
  <si>
    <t>48F Street 29, Tan Kieng Ward, District 7, Ho Chi Minh City</t>
  </si>
  <si>
    <t>48F Đường 29, phường Tân Kiểng, quận 7, Tp. HCM</t>
  </si>
  <si>
    <t>01267110491</t>
  </si>
  <si>
    <t>Nguyễn Thị Hiền</t>
  </si>
  <si>
    <t>11300327</t>
  </si>
  <si>
    <t>Trần Thị Tú Trinh</t>
  </si>
  <si>
    <t>Corporate Planning Staff/ Interpreter</t>
  </si>
  <si>
    <t>Nhân viên Thông dịch</t>
  </si>
  <si>
    <t>361 230 350</t>
  </si>
  <si>
    <t>24/3 Le Loi, Phan Thiet City, Binh Thuan Province</t>
  </si>
  <si>
    <t>24/3 Lê Lợi, Phan Thiết, Bình Thuận</t>
  </si>
  <si>
    <t>303 Phan Xich Long Tenement, Phu Nhuan District, Ho Chi Minh City</t>
  </si>
  <si>
    <t>P. 303, chung cư Phan Xích Long, quận Phú Nhuận</t>
  </si>
  <si>
    <t>0919 318 333</t>
  </si>
  <si>
    <t>Trần Hữu Nhàn</t>
  </si>
  <si>
    <t>11400365</t>
  </si>
  <si>
    <t>Nguyễn Chí Nhơn</t>
  </si>
  <si>
    <t>Allowance: 5.280.000</t>
  </si>
  <si>
    <t>Giám Đốc Phát triển kinh doanh</t>
  </si>
  <si>
    <t>310 655 113</t>
  </si>
  <si>
    <t>Ho Chi Minh City University of Pedagogy</t>
  </si>
  <si>
    <t>2 Group 1, Binh Thanh Hamlet, Tam Binh Commune, Cai Lay District, Tien Giang</t>
  </si>
  <si>
    <t>Số 2, Tổ 1, Ấp Bình Thạnh, xã Tam Bình, Cai Lậy, Tiền Giang</t>
  </si>
  <si>
    <t>01688 087 343</t>
  </si>
  <si>
    <t>Lê Mộng Trinh</t>
  </si>
  <si>
    <t>11300290</t>
  </si>
  <si>
    <t>Thái Thị Vinh</t>
  </si>
  <si>
    <t>111791515</t>
  </si>
  <si>
    <t>University of Languages and International Studies</t>
  </si>
  <si>
    <t>1/4 Lane 117, Tran Cung Street, Tu Liem District, Ha Noi</t>
  </si>
  <si>
    <t>Số 1/4, Ngõ 117, Trần Cung, Từ Liêm, Tp. Hà Nội</t>
  </si>
  <si>
    <t>Số 1/4 Ngõ 117, Trần Cung, Từ Liêm, Hà Nội</t>
  </si>
  <si>
    <t>0988 440 611</t>
  </si>
  <si>
    <t>Lê Đức Bách</t>
  </si>
  <si>
    <t>11200232</t>
  </si>
  <si>
    <t>Tống Thị Tú Duyên</t>
  </si>
  <si>
    <t>Design &amp; Development</t>
  </si>
  <si>
    <t>Agency Training &amp; Development Manager</t>
  </si>
  <si>
    <t>Trưởng phòng Phát triển &amp; Huấn luyện Đại lý</t>
  </si>
  <si>
    <t>312224929</t>
  </si>
  <si>
    <t>122/60 Dat Moi Street, Binh Tri Dong Ward, Binh Tan District, Ho Chi Minh City</t>
  </si>
  <si>
    <t>122/60 Đất Mới, phường Bình Trị Đông, quận Bình Tân, Tp. HCM</t>
  </si>
  <si>
    <t>0903 613 554</t>
  </si>
  <si>
    <t>Huỳnh Văn Bảy</t>
  </si>
  <si>
    <t>11300284</t>
  </si>
  <si>
    <t>Lê Thanh Hùng</t>
  </si>
  <si>
    <t>011839459</t>
  </si>
  <si>
    <t>New England University</t>
  </si>
  <si>
    <t>Dinh Trung, Xuan Non, Dong Anh, Ha Noi</t>
  </si>
  <si>
    <t>Đình Trung, Xuân Nộn, Đông Anh, Tp. Hà Nội</t>
  </si>
  <si>
    <t>102 - Group 50 Dong Anh Town, Dong Anh, Ha Noi</t>
  </si>
  <si>
    <t>Số nhà 102 - Tổ 50 thị trấn Đông Anh, Đông Anh, Tp. Hà Nội</t>
  </si>
  <si>
    <t>0984 540 848</t>
  </si>
  <si>
    <t>Trần Minh Phượng</t>
  </si>
  <si>
    <t>11000089</t>
  </si>
  <si>
    <t>Lee Chong Ho</t>
  </si>
  <si>
    <t>Agency Admin Director</t>
  </si>
  <si>
    <t>Giám đốc Hành chánh Đại lý</t>
  </si>
  <si>
    <t>Han Quoc</t>
  </si>
  <si>
    <t>M54495596</t>
  </si>
  <si>
    <t>The Waterfront, 116B, Lot M - 1,2,4, A Zone Phu My Hung New Town, Nguyen Luong Bang, Tan Phu Ward, District 7, Ho Chi Minh City</t>
  </si>
  <si>
    <t>THE WATERFRONT, 116B, Lô M - 1,2,4, Khu A trong Đô thị mới Phú Mỹ Hưng, Nguyễn Lương Bằng, phường Tân Phú, quận 7, Tp.HCM</t>
  </si>
  <si>
    <t>MS. CHO JIN HEE</t>
  </si>
  <si>
    <t>Expire durarion of work as appointment from HO</t>
  </si>
  <si>
    <t>11100204</t>
  </si>
  <si>
    <t>General Admin Senior Staff</t>
  </si>
  <si>
    <t>Nhân viên Cấp cao Mua hàng</t>
  </si>
  <si>
    <t>024311708</t>
  </si>
  <si>
    <t>Internation nal Relations</t>
  </si>
  <si>
    <t>6/17 Pham Van Hai Street, Ward 3, Tan Binh District, Ho Chi Minh City</t>
  </si>
  <si>
    <t>6/17 Phạm Văn Hai, phường 3, quận Tân Bình, Tp. HCM</t>
  </si>
  <si>
    <t>0983454153</t>
  </si>
  <si>
    <t>11300340</t>
  </si>
  <si>
    <t>Nguyễn Mậu Công Huy</t>
  </si>
  <si>
    <t>Increase to 26,000,000 after 6 months</t>
  </si>
  <si>
    <t>Retail</t>
  </si>
  <si>
    <t>Retail Assuarance Assistant Manager</t>
  </si>
  <si>
    <t>Phó phòng Phụ trách Phát triển Kênh Bán lẻ</t>
  </si>
  <si>
    <t>023 875 661</t>
  </si>
  <si>
    <t>70/2B Le Van Tho Street, Ward 9, Go Vap District, Ho Chi Minh City</t>
  </si>
  <si>
    <t>70/2B Lê Văn Thọ, phường 9, quận Gò Vấp, Tp. HCM</t>
  </si>
  <si>
    <t>70/2B Lê Văn Thọ, phường 9, Quận Gò Vấp, Tp. Hồ Chí Minh</t>
  </si>
  <si>
    <t>0909 440 862</t>
  </si>
  <si>
    <t>Trương Thị Ngọc Tuyền</t>
  </si>
  <si>
    <t>11400372</t>
  </si>
  <si>
    <t>Trương Quốc Hương</t>
  </si>
  <si>
    <t>380 992 571</t>
  </si>
  <si>
    <t>Duong 19/5 Hamlet 1, Thai Binh, Ca Mau</t>
  </si>
  <si>
    <t>Đường 19/5 Khóm 1, Thái Bình, Cà Mau</t>
  </si>
  <si>
    <t>221 Bau Cat Street, Tan Binh District, Ho Chi Minh City</t>
  </si>
  <si>
    <t>221 Bàu Cát, quận Tân Bình, TP. HCM</t>
  </si>
  <si>
    <t>0168 552 8177</t>
  </si>
  <si>
    <t>Trương Công Dịnh</t>
  </si>
  <si>
    <t>11300320</t>
  </si>
  <si>
    <t>Accountant Staff</t>
  </si>
  <si>
    <t>Nhân viên Kế toán</t>
  </si>
  <si>
    <t>225320548</t>
  </si>
  <si>
    <t>90/9 Dong Nai Street, Nha Trang City, Khanh Hoa Province</t>
  </si>
  <si>
    <t>90/9 Đồng Nai, Tp. Nha Trang, Khánh Hòa</t>
  </si>
  <si>
    <t>32/32 Pham Van Chieu Street, Ward 8, Go Vap District, Ho Chi Minh City</t>
  </si>
  <si>
    <t>32/32 Phạm Văn Chiêu, Phường 8, Quận Gò Vấp, Tp. HCM</t>
  </si>
  <si>
    <t>0985 024 857</t>
  </si>
  <si>
    <t>Lã Thành Kinh</t>
  </si>
  <si>
    <t>11400350</t>
  </si>
  <si>
    <t>Đinh Thanh Bình</t>
  </si>
  <si>
    <t>Transportation &amp; House Allowance: 5.280.000</t>
  </si>
  <si>
    <t>Giám đốc Phát triển Kinh doanh</t>
  </si>
  <si>
    <t>023 585 888</t>
  </si>
  <si>
    <t>95/6 Quarter 07, Hiep Binh Street, Hiep Binh Chanh Ward, Thu Duc District, Ho Chi Minh City</t>
  </si>
  <si>
    <t>95/6 Khu Phố 07, Hiệp Bình, phường Hiệp Bình Chánh, quận Thủ Đức, Tp. HCM</t>
  </si>
  <si>
    <t>95/6 Khu Phố 07, đường Hiệp Bình, phường Hiệp Bình Chánh, quận Thủ Đức, Tp. HCM</t>
  </si>
  <si>
    <t>0932 973 861</t>
  </si>
  <si>
    <t>Tú</t>
  </si>
  <si>
    <t>133/HR-15</t>
  </si>
  <si>
    <t>11300298</t>
  </si>
  <si>
    <t>Từ Lập Phong</t>
  </si>
  <si>
    <t>021773645</t>
  </si>
  <si>
    <t>Sai Gon Foreign Languge &amp; Business University</t>
  </si>
  <si>
    <t>Foreign Languge &amp; Business</t>
  </si>
  <si>
    <t>36/2, Ward 08, Thu Duc District, Ho Chi Minh City</t>
  </si>
  <si>
    <t>36/2, đường 08, quận Thủ Đức, Tp. HCM</t>
  </si>
  <si>
    <t>0908 226 691</t>
  </si>
  <si>
    <t>Lý Thị Kim Yến</t>
  </si>
  <si>
    <t>11400402</t>
  </si>
  <si>
    <t>Trương Thị Kim Loan</t>
  </si>
  <si>
    <t>Entitled to 13th month sal (36 Mil) &amp; AB (36 Mil)</t>
  </si>
  <si>
    <t>Deployment</t>
  </si>
  <si>
    <t>Agency Training and Development Manager</t>
  </si>
  <si>
    <t>Trưởng phòng Huấn luyện và Phát triển Đại lý</t>
  </si>
  <si>
    <t>021 632 531</t>
  </si>
  <si>
    <t>South Columbia University</t>
  </si>
  <si>
    <t>126/12 Duong Quang Ham Street, Go Vap District, Ho Chi Minh City</t>
  </si>
  <si>
    <t>126/12 Dương Quãng Hàm, quận Gò Vấp, Tp. HCM</t>
  </si>
  <si>
    <t>Trần Anh Tuấn</t>
  </si>
  <si>
    <t>134/HR-15</t>
  </si>
  <si>
    <t>Personal Issues</t>
  </si>
  <si>
    <t>11400366</t>
  </si>
  <si>
    <t>Ngô Thị Cẩm Giang</t>
  </si>
  <si>
    <t>241 141 504</t>
  </si>
  <si>
    <t>287 Hoang Dieu Street, Thong Nhat Ward, Buon Ma Thuot City, Daklak</t>
  </si>
  <si>
    <t>287, Hoàng Diệu, phường Thống Nhất, Tp. Buôn Ma Thuột, Daklak</t>
  </si>
  <si>
    <t>43R lot A Ho Van Hue Tenement, Phu Nhuan District, Ho Chi Minh City</t>
  </si>
  <si>
    <t>43R Chung cư Hồ Văn Huê, Lô A, quận Phú Nhuận, Tp. HCM</t>
  </si>
  <si>
    <t>0986 365 976</t>
  </si>
  <si>
    <t>Nguyễn Ngọc Đồng</t>
  </si>
  <si>
    <t>135/HR-15</t>
  </si>
  <si>
    <t>11400385</t>
  </si>
  <si>
    <t>Review to be SDM after 6 month &amp; sal increase to 30 Mil</t>
  </si>
  <si>
    <t>Acting Sales Development Manager</t>
  </si>
  <si>
    <t>Quyền Giám Đốc Kinh doanh Khu vực</t>
  </si>
  <si>
    <t>Pleiku</t>
  </si>
  <si>
    <t>020 785 914</t>
  </si>
  <si>
    <t>Ho Chi Minh University of Economics</t>
  </si>
  <si>
    <t>482/15 Dien Bien Phu Street, Ward 11, District 10, Ho Chi Minh City</t>
  </si>
  <si>
    <t>482/15 Điện Biên Phủ, phường 11, quận 10, TP. HCM</t>
  </si>
  <si>
    <t>01220751143</t>
  </si>
  <si>
    <t>Vũ Thị Ngọc Anh</t>
  </si>
  <si>
    <t>136/HR-15</t>
  </si>
  <si>
    <t>11400367</t>
  </si>
  <si>
    <t>Trần Đức Hạnh</t>
  </si>
  <si>
    <t>Increase to 30,000,000 in 01/01/2015</t>
  </si>
  <si>
    <t>271 617 655</t>
  </si>
  <si>
    <t>C76 - T85, Quarter 1, Buu Long Ward, Buon Ma Thuot City, Dong Nai Province</t>
  </si>
  <si>
    <t>C76 - T85, KPI phường Bửu Long, Tp. Biên Hòa, Đồng Nai</t>
  </si>
  <si>
    <t>137/HR-15</t>
  </si>
  <si>
    <t>11200214</t>
  </si>
  <si>
    <t>Ngô Thị Hồng</t>
  </si>
  <si>
    <t>Buon Ho</t>
  </si>
  <si>
    <t>241398816</t>
  </si>
  <si>
    <t>21 Cao Ba Quat Street, Tan Loi Ward, Buon Ma Thuot City, Daklak Province</t>
  </si>
  <si>
    <t>21 Cao Bá Quát, Tân Lợi, Buôn Ma Thuột, Đak Lak</t>
  </si>
  <si>
    <t>0914 068 424</t>
  </si>
  <si>
    <t>Trần Trọng Đức</t>
  </si>
  <si>
    <t>138/HR-15</t>
  </si>
  <si>
    <t>11100158</t>
  </si>
  <si>
    <t>Phan Hoài Nam</t>
  </si>
  <si>
    <t>024434611</t>
  </si>
  <si>
    <t>411/8 Group 19A, Quarter 1, Tan Thoi Hiep Ward, District 12, Ho Chi Minh City</t>
  </si>
  <si>
    <t>411/8 tổ 19A, KP1, phường Tân Thới Hiệp, quận 12, Tp .HCM</t>
  </si>
  <si>
    <t>T2-1205 The ViStreeta, 628C Ha Noi Highway, An Phu Ward, District 2, Ho Chi Minh City</t>
  </si>
  <si>
    <t>T2-1205 The Vista, 628C Xa lộ Hà Nội, phường An Phú, quận 2, TP. HCM</t>
  </si>
  <si>
    <t>(08). 37 159 103</t>
  </si>
  <si>
    <t>Nguyễn Thị Bích Nghi</t>
  </si>
  <si>
    <t>139/HR-15</t>
  </si>
  <si>
    <t>11300308</t>
  </si>
  <si>
    <t>Hoàng Kim Thắng</t>
  </si>
  <si>
    <t>Nhân viên Phát Hành Hợp đồng</t>
  </si>
  <si>
    <t>205452009</t>
  </si>
  <si>
    <t>Vocational College N.8 - Ministry of Defence</t>
  </si>
  <si>
    <t>Technique of repairing &amp; installing computer</t>
  </si>
  <si>
    <t>133/36/42 Quang Trung, Go Vap District, Ho Chi Minh City</t>
  </si>
  <si>
    <t>133/36/42 Quang Trung, quận Gò Vấp, Tp. HCM</t>
  </si>
  <si>
    <t>133/36/42 Quang Trung, quận Gò Vấp, Tp.HCM</t>
  </si>
  <si>
    <t>0903 777 147</t>
  </si>
  <si>
    <t>Hoàng Kim Hùng</t>
  </si>
  <si>
    <t>Uncle</t>
  </si>
  <si>
    <t>140/HR-15</t>
  </si>
  <si>
    <t>11200264</t>
  </si>
  <si>
    <t>Dương Thùy Linh</t>
  </si>
  <si>
    <t>215166656</t>
  </si>
  <si>
    <t>39/8 Ngo May Street, Group 50, Quarter 9, Nguyen Van Cu Street, Quy Nhon City, Binh Dinh Province</t>
  </si>
  <si>
    <t>39/8 Ngô Mây, tổ 50, KV 9, phường Nguyễn Văn Cừ, Quy Nhơn, Bình Định</t>
  </si>
  <si>
    <t>0973 691 743</t>
  </si>
  <si>
    <t>Dương Văn Hùng</t>
  </si>
  <si>
    <t>141/HR-15</t>
  </si>
  <si>
    <t>11300289</t>
  </si>
  <si>
    <t>Đinh Hải Lưu</t>
  </si>
  <si>
    <t>Claim Senior Staff</t>
  </si>
  <si>
    <t>Nhân viên Cấp cao giải quyết bồi thường BH</t>
  </si>
  <si>
    <t>168150029</t>
  </si>
  <si>
    <t>Hamlet 3, Thi Son Commune , Kim Bang District, Ha Nam Province</t>
  </si>
  <si>
    <t>Xóm 3, xã Thi Sơn, huyện Kim Bảng, Hà Nam</t>
  </si>
  <si>
    <t>202 Khu TT GTVT, 78 Giap Bat Lane, Hoang Mai District, Ha Noi</t>
  </si>
  <si>
    <t>Phòng 202 Khu TT GTVT, 78 Ngõ Giáp Bát, quận Hoàng Mai, Tp. Hà Nội</t>
  </si>
  <si>
    <t>03513 533 239</t>
  </si>
  <si>
    <t>Đinh Văn Liễu</t>
  </si>
  <si>
    <t>142/HR-15</t>
  </si>
  <si>
    <t>11200251</t>
  </si>
  <si>
    <t>Huỳnh Thị Như Hiền</t>
  </si>
  <si>
    <t>201329432</t>
  </si>
  <si>
    <t>180 Huynh Ngoc Hue Street, Ward An Khe, Thanh Khe diStreetricy, Da Nang City</t>
  </si>
  <si>
    <t>180 Huỳnh Ngọc Huệ, phường An Khê, quận Thanh Khê, Tp. Đà Nẵng</t>
  </si>
  <si>
    <t>0905 292 372</t>
  </si>
  <si>
    <t>Phạm Hiền</t>
  </si>
  <si>
    <t>143/HR-15</t>
  </si>
  <si>
    <t>11400341</t>
  </si>
  <si>
    <t>Hứa Phan Tâm</t>
  </si>
  <si>
    <t xml:space="preserve"> Distribtion Development Executive_Bancassurance</t>
  </si>
  <si>
    <t>Chuyên viên phát triển kênh phân phối_Bancassurance</t>
  </si>
  <si>
    <t>369 Nguyen Duy Trinh Street, Binh Trung Tay Ward, District 2, Ho Chi Minh City</t>
  </si>
  <si>
    <t>369 Nguyễn Duy Trinh, phường Bình Trưng Tây, quận 2, Tp. HCM</t>
  </si>
  <si>
    <t>369 Nguyễn Duy Trinh, phường Bình Trung Tây, quận 2, Tp. Hồ Chí Minh</t>
  </si>
  <si>
    <t>08 37431335</t>
  </si>
  <si>
    <t>144/HR-15</t>
  </si>
  <si>
    <t>11300323</t>
  </si>
  <si>
    <t>Nguyễn Hoàng Thanh Nguyên</t>
  </si>
  <si>
    <t>Sales - Mekong</t>
  </si>
  <si>
    <t>Sales Mekong</t>
  </si>
  <si>
    <t>361769477</t>
  </si>
  <si>
    <t>53C Hoang Van Thu Street, An Hoi Ward, Ninh Kieu District, Can Tho Province</t>
  </si>
  <si>
    <t>53C Hoàng Văn Thụ, phường An Hội, Ninh Kiều, Cần Thơ</t>
  </si>
  <si>
    <t>53C, Hoàng Văn Thụ, phường An Hội, Ninh Kiều, Tp. Cần Thơ</t>
  </si>
  <si>
    <t>0903 303 383</t>
  </si>
  <si>
    <t>Nguyễn Hoàng Tùng</t>
  </si>
  <si>
    <t>145/HR-15</t>
  </si>
  <si>
    <t>11400373</t>
  </si>
  <si>
    <t>Phạm Minh Tân</t>
  </si>
  <si>
    <t>Chuyên viên Cấp cao Pháp chế Đại lý</t>
  </si>
  <si>
    <t>212 604 374</t>
  </si>
  <si>
    <t>University of Economics &amp; Law</t>
  </si>
  <si>
    <t>Economy Law</t>
  </si>
  <si>
    <t>Phuoc Thinh, Duc Thanh Ward, Mo Duc, Quang Nga Province</t>
  </si>
  <si>
    <t>Phước Thịnh, Phường Đức Thạnh, Mộ Đức, Quảng Ngãi</t>
  </si>
  <si>
    <t>421/14/9 Kha Van Can Street, Thu Duc District, Ho Chi Minh City</t>
  </si>
  <si>
    <t>421/14/9 Kha Vạn Cân, quận Thủ Đức, Tp. HCM</t>
  </si>
  <si>
    <t>0986 827 551</t>
  </si>
  <si>
    <t>Ngô Thị Nhật Trâm</t>
  </si>
  <si>
    <t>146/HR-15</t>
  </si>
  <si>
    <t>10900055</t>
  </si>
  <si>
    <t>Vũ Thị Hiếu Hạnh</t>
  </si>
  <si>
    <t>Underwriter - Senior Officer</t>
  </si>
  <si>
    <t>Giám sát cấp cao - Thẩm định</t>
  </si>
  <si>
    <t>020481593</t>
  </si>
  <si>
    <t>Medical Univeristy</t>
  </si>
  <si>
    <t>585/87 Nguyen Dinh Chieu Street, Ward 2, District 3, Ho Chi Minh City</t>
  </si>
  <si>
    <t>585/87 Nguyễn Đình Chiểu, phường 2, quận 3, Tp.HCM</t>
  </si>
  <si>
    <t>81 Street 6 Trung Son Residential Quarter, Hamlet 4, Binh Hung Commune, Binh Chanh District, Ho Chi Minh City</t>
  </si>
  <si>
    <t>81 Đường số 6 Khu Dân cư Trung Sơn, ấp 4, xã Bình Hưng, huyện Bình Chánh, Tp. HCM</t>
  </si>
  <si>
    <t>0913901408</t>
  </si>
  <si>
    <t>Cao Xuân Tuấn</t>
  </si>
  <si>
    <t>147/HR-15</t>
  </si>
  <si>
    <t>11300307</t>
  </si>
  <si>
    <t>Trần Thị Bảo Ngọc</t>
  </si>
  <si>
    <t>Underwriter Officer</t>
  </si>
  <si>
    <t>023163142</t>
  </si>
  <si>
    <t>General Doctor</t>
  </si>
  <si>
    <t>55/107/62 Thanh My Street, Tan Binh District, Ho Chi Minh City</t>
  </si>
  <si>
    <t>55/107/62 Thành Mỹ, quận Tân Bình, Tp. HCM</t>
  </si>
  <si>
    <t>720 Hai Thanh Tenement, 17A Street, Binh tri Dong B Ward, Binh Tan, Ho Chi Minh City</t>
  </si>
  <si>
    <t>Căn hộ 720 chung cư Hai Thành- đường 17A phường Bình Trị Đông B, Bình Tân</t>
  </si>
  <si>
    <t>0969 817 183</t>
  </si>
  <si>
    <t>Võ Thành Liêm</t>
  </si>
  <si>
    <t>148/HR-15</t>
  </si>
  <si>
    <t>11500432</t>
  </si>
  <si>
    <t>Nguyễn Hữu Trí</t>
  </si>
  <si>
    <t>024 790 519</t>
  </si>
  <si>
    <t>Ho Chi Minh City</t>
  </si>
  <si>
    <t>15/13 Chu Van An Street, Tan Thanh Ward, Tan Phu District, Ho Chi Minh City</t>
  </si>
  <si>
    <t>15/13 Đường Chu Văn An, Phường Tân Thành, Quận Tân Phú, Tp. Hồ Chí Minh</t>
  </si>
  <si>
    <t>0902 576 057</t>
  </si>
  <si>
    <t>Trần Thị Ngọc Hân</t>
  </si>
  <si>
    <t>11000144</t>
  </si>
  <si>
    <t>Vũ Thành Trung</t>
  </si>
  <si>
    <t xml:space="preserve">Allowance: 5.280.000 </t>
  </si>
  <si>
    <t>271420053</t>
  </si>
  <si>
    <t xml:space="preserve">University of Law-Hue </t>
  </si>
  <si>
    <t>526A, Group 17, Quarter 2, Long Binh Tan Ward, Bien Hoa City, Dong Nai Province</t>
  </si>
  <si>
    <t>526A, Tổ 17, KP2, phường Long Bình Tân, Biên Hòa, Đồng Nai</t>
  </si>
  <si>
    <t>0987 031 013</t>
  </si>
  <si>
    <t>Vũ Thị Việt Mỹ</t>
  </si>
  <si>
    <t>149/HR-15</t>
  </si>
  <si>
    <t>11300283</t>
  </si>
  <si>
    <t>Đặng Thị Minh Nhi</t>
  </si>
  <si>
    <t>385288771</t>
  </si>
  <si>
    <t>Me Kong University</t>
  </si>
  <si>
    <t>Hamlet Xeo Chich, Chau Hung Town, Vinh Loi District, Bac Lieu Province</t>
  </si>
  <si>
    <t>Ấp Xẻo Chích, Thị trấn Châu Hưng, huyện Vĩnh Lợi, tỉnh Bạc Liêu</t>
  </si>
  <si>
    <t>18D, Tran Phu Street, Hamlet 2, Ward 7, Bac Lieu</t>
  </si>
  <si>
    <t>Số 18Đ Trần Phú, Khóm 2, phường 7, Bạc Liêu</t>
  </si>
  <si>
    <t>0978 015 865</t>
  </si>
  <si>
    <t>Trần Thị Lệ Hoa</t>
  </si>
  <si>
    <t>150/HR-15</t>
  </si>
  <si>
    <t>11400359</t>
  </si>
  <si>
    <t>Võ Thị Hồng Lam</t>
  </si>
  <si>
    <t>280 946 194</t>
  </si>
  <si>
    <t>University to Finance and Customs</t>
  </si>
  <si>
    <t>62, Group 7, Hamlet 5, Tan Hiep, Phu Giao District, Binh Duong Province</t>
  </si>
  <si>
    <t>Số 62, tổ 7, Ấp 5, Tân Hiệp, huyện Phú Giáo, Bình Dương</t>
  </si>
  <si>
    <t>0650 366 1886</t>
  </si>
  <si>
    <t>Võ Đức</t>
  </si>
  <si>
    <t>151/HR-15</t>
  </si>
  <si>
    <t>11400351</t>
  </si>
  <si>
    <t>Trần Văn Lâm</t>
  </si>
  <si>
    <t>Programmer Analyst Senior Staff</t>
  </si>
  <si>
    <t>Nhân viên Cấp cao Lập trình</t>
  </si>
  <si>
    <t>341 258 120</t>
  </si>
  <si>
    <t>Ho Chi Minh University of Science</t>
  </si>
  <si>
    <t>423 Hong Ngu, Dong Thap Province</t>
  </si>
  <si>
    <t>423 Hồng Ngự, Đồng Tháp</t>
  </si>
  <si>
    <t>105M/39 Hồ Thị Kỷ, phường 01, quận 10, Tp. HCM</t>
  </si>
  <si>
    <t>01656156397</t>
  </si>
  <si>
    <t>Phan Thị Thương</t>
  </si>
  <si>
    <t>152/HR-15</t>
  </si>
  <si>
    <t>11100180</t>
  </si>
  <si>
    <t>Trần Hiền Thư</t>
  </si>
  <si>
    <t>Chuyên viên dịch vụ khách hàng</t>
  </si>
  <si>
    <t>031 058 930</t>
  </si>
  <si>
    <t>So 20/4B Bach Dang Street, Ha Ly Ward, Hong Bang District, Hai Phong City</t>
  </si>
  <si>
    <t>Số 20/4B Bạch Đằng, phường Hạ Lý, quận Hồng Bàng, Tp. Hải Phòng</t>
  </si>
  <si>
    <t>5A C26/246B Da Nang Street, Cau Tre Ward, Ngo Quyen District, Hai Phong City</t>
  </si>
  <si>
    <t>Số 5A C26/246B Đà Nẵng, phường Cầu Tre, quận Ngô Quyền, Tp. Hải Phòng</t>
  </si>
  <si>
    <t>0126 927 3379</t>
  </si>
  <si>
    <t>Trần Việt Thanh</t>
  </si>
  <si>
    <t>16/HR-KL-2015</t>
  </si>
  <si>
    <t>11400349</t>
  </si>
  <si>
    <t>Lê Hoàng Anh</t>
  </si>
  <si>
    <t>Increase to 30,000,000 VNĐ/ month after in 30/09/2014</t>
  </si>
  <si>
    <t xml:space="preserve">011 855 811 </t>
  </si>
  <si>
    <t>167 Hang Bac Street, Hang Bac Ward, Hoan Kien District, Ha Noi</t>
  </si>
  <si>
    <t>167, phố Hàng Bạc, phường Hàng Bạc, quận Hoàn Kiếm, Tp. Hà Nội</t>
  </si>
  <si>
    <t>0915 275 353</t>
  </si>
  <si>
    <t>Nguyễn Hải Yến</t>
  </si>
  <si>
    <t>153/HR-15</t>
  </si>
  <si>
    <t>11400362</t>
  </si>
  <si>
    <t>Phạm Quang Huy</t>
  </si>
  <si>
    <t>012 279 697</t>
  </si>
  <si>
    <t>Hanoi Academy of Theatre and Cinema</t>
  </si>
  <si>
    <t>Television Technique</t>
  </si>
  <si>
    <t>109 - C5 Trung Tu, Dong Da District, Ha Noi</t>
  </si>
  <si>
    <t>P.109 - C5 Trung Tự, Đống Đa, Tp. Hà Nội</t>
  </si>
  <si>
    <t>102 - D4 Trung Tu, Dong Da District, Ha Noi</t>
  </si>
  <si>
    <t>P.102 - D4 Trung Tự, Đống Đa, Tp. Hà Nội</t>
  </si>
  <si>
    <t>0983 281 698</t>
  </si>
  <si>
    <t>Đỗ Thị Oanh</t>
  </si>
  <si>
    <t>154/HR-15</t>
  </si>
  <si>
    <t>11300321</t>
  </si>
  <si>
    <t>Nguyễn Thị Thanh Huyền</t>
  </si>
  <si>
    <t>121 496 881</t>
  </si>
  <si>
    <t>D1, VT40, Lane 84 Ngoc Khanh, Ba Dinh District, Ha Noi</t>
  </si>
  <si>
    <t>D1, VT40, ngõ 84 Ngọc Khánh, Ba Đình, Tp. Hà Nội</t>
  </si>
  <si>
    <t>271 Le Duan Street, Nguyen Du Ward, Hai Ba Trung District, Tp. Ha Noi</t>
  </si>
  <si>
    <t>271 Lê Duẩn, phường Nguyễn Du, quận Hai Bà Trưng, Tp. Hà Nội</t>
  </si>
  <si>
    <t>0913 226 228</t>
  </si>
  <si>
    <t>Tô Khanh</t>
  </si>
  <si>
    <t>155/HR-15</t>
  </si>
  <si>
    <t>11400360</t>
  </si>
  <si>
    <t>Nguyễn Ly Ly</t>
  </si>
  <si>
    <t>031 571 472</t>
  </si>
  <si>
    <t>Thang Long University</t>
  </si>
  <si>
    <t>1/145 Cho Hang Cu, Du Hoang Kenh Street, Le Chan District, Hai Phong</t>
  </si>
  <si>
    <t>1/145 chợ hàng cũ, Dư hoàng kênh, quận Lê Chân, Tp. Hải phòng</t>
  </si>
  <si>
    <t>1/145 chợ hàng cũ, Dư hoàng kênh, quận Lê Chân, Hải phòng</t>
  </si>
  <si>
    <t>0915 695 338</t>
  </si>
  <si>
    <t>Quàng Thị Hồng Trường</t>
  </si>
  <si>
    <t>11300329</t>
  </si>
  <si>
    <t>Trần Huyền Trân</t>
  </si>
  <si>
    <t>331 557 869</t>
  </si>
  <si>
    <t>48/3A Pham Thai Buong Street, Ward 4, Vinh Long Province</t>
  </si>
  <si>
    <t>48/3A Phạm Thái Bường, phường 4, Vĩnh Long</t>
  </si>
  <si>
    <t>137 Street 48, Hiep Binh Chanh Ward, Thu Duc District, Ho Chi Minh City</t>
  </si>
  <si>
    <t>137 đường số 48, p Hiệp Bình Chánh, quận Thủ Đức, Tp. Hồ Chí Minh</t>
  </si>
  <si>
    <t>0938 749 968</t>
  </si>
  <si>
    <t>Trần Hậu Giang</t>
  </si>
  <si>
    <t>156/HR-15</t>
  </si>
  <si>
    <t>11400408</t>
  </si>
  <si>
    <t>Trần Ngọc Thạch</t>
  </si>
  <si>
    <t>Agency Planning Staff</t>
  </si>
  <si>
    <t>Nhân viên Kế hoạch Kinh doanh</t>
  </si>
  <si>
    <t>024 250 838</t>
  </si>
  <si>
    <t xml:space="preserve"> University of London</t>
  </si>
  <si>
    <t>Accounting &amp; Finance</t>
  </si>
  <si>
    <t>518/5 Pham Van Hai Street, Tan Binh District, Ho Chi Minh City</t>
  </si>
  <si>
    <t>518/5 Phạm Văn Hai, quận Tân Bình, Tp. HCM</t>
  </si>
  <si>
    <t>093 740 4700</t>
  </si>
  <si>
    <t>Tran Van Tan</t>
  </si>
  <si>
    <t>159/HR-15</t>
  </si>
  <si>
    <t>11400418</t>
  </si>
  <si>
    <t>Dương Thị Lan Hương</t>
  </si>
  <si>
    <t>090 910 055</t>
  </si>
  <si>
    <t>Thai Nguyen University of Agriculture and Forestry</t>
  </si>
  <si>
    <t>Land Management</t>
  </si>
  <si>
    <t>564 Luu Nhan Tru, Group 18, Trung Thanh Ward, Thai Nguyen City</t>
  </si>
  <si>
    <t>564 Lưu Nhân Trú, Tổ 18, Phường Trung Thành, Tp. Thái Nguyên</t>
  </si>
  <si>
    <t>0912 580 761</t>
  </si>
  <si>
    <t>Nguyễn Thị Châm</t>
  </si>
  <si>
    <t>160/HR-15</t>
  </si>
  <si>
    <t>11200230</t>
  </si>
  <si>
    <t>Nguyễn Ngọc Bảo Thạch</t>
  </si>
  <si>
    <t>Distribution Development Manager_Bancassurance</t>
  </si>
  <si>
    <t>Trưởng phòng Phát triển Kênh bán hàng qua Ngân hàng</t>
  </si>
  <si>
    <t>023 270 152</t>
  </si>
  <si>
    <t>Posts &amp; Telecommunications Institute of Tenology</t>
  </si>
  <si>
    <t>Electrical &amp; Communications</t>
  </si>
  <si>
    <t>17/17C Vinh Vien Street, Ward 2, District 10, Ho Chi Minh City</t>
  </si>
  <si>
    <t>17/17C Vĩnh Viễn, phường 2, quận 10, Tp.HCM</t>
  </si>
  <si>
    <t>111/5 Tran Binh Trong Street, Ward 2, District 5, Ho Chi Minh City</t>
  </si>
  <si>
    <t>111/5 Trần Bình Trọng, phường 2, quận 5, Tp. HCM</t>
  </si>
  <si>
    <t>0918 171 216</t>
  </si>
  <si>
    <t>Nguyễn Văn Châu</t>
  </si>
  <si>
    <t>157/HR-15</t>
  </si>
  <si>
    <t>11100191</t>
  </si>
  <si>
    <t>Nguyễn Hiền Giang</t>
  </si>
  <si>
    <t>Agency Training Senior Manager</t>
  </si>
  <si>
    <t>Trưởng phòng Cấp cao Huấn luyện Đại lý</t>
  </si>
  <si>
    <t>011 788 703</t>
  </si>
  <si>
    <t>University of Canberra- Australia</t>
  </si>
  <si>
    <t>13 Dai Yen Street, Ngoc Ha, Ba Dinh District, Ha Noi</t>
  </si>
  <si>
    <t>13 Đại Yên, Ngọc Hà, Ba Đình, Tp. Hà Nội</t>
  </si>
  <si>
    <t>53 Vinh Phuc Street, Ba Dinh District, Ha Noi</t>
  </si>
  <si>
    <t>53 phố Vĩnh Phúc, Ba Đình, Tp. Hà Nội</t>
  </si>
  <si>
    <t>0988 613 209</t>
  </si>
  <si>
    <t>Lê Thị Liêm</t>
  </si>
  <si>
    <t>163/HR-15</t>
  </si>
  <si>
    <t>11200226</t>
  </si>
  <si>
    <t>Nguyễn Xuân Cường</t>
  </si>
  <si>
    <t>Trưởng phòng Huấn luyện Đại lý</t>
  </si>
  <si>
    <t>225 094 705</t>
  </si>
  <si>
    <t>My A Quarter , Ninh Thuy Ward, Ninh Hoa County Town, Khanh Hoa Province</t>
  </si>
  <si>
    <t>KP Mỹ Á, phường Ninh Thủy, Thị xã Ninh Hòa, Khánh Hòa</t>
  </si>
  <si>
    <t>125/269 Dinh Tien Hoang Street, Ward 3, Binh Thanh District, Ho Chi Minh City</t>
  </si>
  <si>
    <t>125/269 Đinh Tiên Hoàng, phường 3, quận Bình Thạnh,Tp. HCM</t>
  </si>
  <si>
    <t>0908 191 168</t>
  </si>
  <si>
    <t>Đậu Thị Mùi</t>
  </si>
  <si>
    <t>162/HR-15</t>
  </si>
  <si>
    <t>ACE Life</t>
  </si>
  <si>
    <t>11400395</t>
  </si>
  <si>
    <t>Lê Thanh Long</t>
  </si>
  <si>
    <t>Transportation allowance: 5,000,000 VNĐ/ month</t>
  </si>
  <si>
    <t>135 867 818</t>
  </si>
  <si>
    <t>Village 1, Tam Dao, Tam Dao Town, Vinh Phuc</t>
  </si>
  <si>
    <t>Thôn 1, Tam Đảo, Thị trấn Tam Đảo, Vĩnh Phúc</t>
  </si>
  <si>
    <t>03 Nguyen Trai Street, Vinh Yen City, Vinh Phuc Province</t>
  </si>
  <si>
    <t>03 Nguyễn Trãi, Vĩnh Yên, Vĩnh Phúc</t>
  </si>
  <si>
    <t xml:space="preserve">0936 789 876 </t>
  </si>
  <si>
    <t>Bùi Thảo Nguyên</t>
  </si>
  <si>
    <t>166/HR-15</t>
  </si>
  <si>
    <t>11000109</t>
  </si>
  <si>
    <t>Nguyễn Thị Mừng</t>
  </si>
  <si>
    <t>Actuary Analyst Executive</t>
  </si>
  <si>
    <t>Chuyên viên Tính toán</t>
  </si>
  <si>
    <t>285 201 997</t>
  </si>
  <si>
    <t>37 Ngo Quyen Street, Phu Son, An Loc Ward, Binh Long County Town, Binh Phuoc Province</t>
  </si>
  <si>
    <t>37 Ngô Quyền, Phú Sơn, phường An Lộc, Bình Long, Bình Phước</t>
  </si>
  <si>
    <t>281/31/16 Le Van Sy Street, Ward 1, Tan Binh District, Ho Chi Minh City</t>
  </si>
  <si>
    <t>281/31/16 Lê Văn Sỹ, phường 1, quận Tân Bình, Tp. HCM</t>
  </si>
  <si>
    <t>0168 439 6651</t>
  </si>
  <si>
    <t>Lê Thị Minh</t>
  </si>
  <si>
    <t>161/HR-15</t>
  </si>
  <si>
    <t>11300280</t>
  </si>
  <si>
    <t>Đặng Đức Cường</t>
  </si>
  <si>
    <t>Agency Coaching Assistant Manager</t>
  </si>
  <si>
    <t>Phó phòng Huấn luyện Đại lý</t>
  </si>
  <si>
    <t>023 208 007</t>
  </si>
  <si>
    <t>765/53 Xo Viet Nghe Tinh Street, Ward 26, Binh Thanh District, Ho Chi Minh City</t>
  </si>
  <si>
    <t>765/53 Xô Viết Nghệ Tĩnh, phường 26, quận Bình Thạnh, Tp.HCM</t>
  </si>
  <si>
    <t>765/53 Xô Viết Nghệ Tĩnh, phường 26, quận Bình Thạnh, TP. HCM</t>
  </si>
  <si>
    <t>0918 683 215</t>
  </si>
  <si>
    <t>Khương Thị Thanh</t>
  </si>
  <si>
    <t>164/HR-15</t>
  </si>
  <si>
    <t>11200267</t>
  </si>
  <si>
    <t>Nguyễn Thành Long</t>
  </si>
  <si>
    <t>Marketing Senior Staff</t>
  </si>
  <si>
    <t>Nhân viên Cấp cao Marketing</t>
  </si>
  <si>
    <t>024 243 197</t>
  </si>
  <si>
    <t>J4, 30 Street, Ward 6, District 4, Ho Chi Minh City</t>
  </si>
  <si>
    <t>J4 đường 30, phường 6, quận 4, Tp. HCM</t>
  </si>
  <si>
    <t>0913 918 368</t>
  </si>
  <si>
    <t>Huỳnh Ngọc Lan</t>
  </si>
  <si>
    <t>165/HR-15</t>
  </si>
  <si>
    <t>11400392</t>
  </si>
  <si>
    <t>Nguyễn Quang Huy</t>
  </si>
  <si>
    <t>012 403 320</t>
  </si>
  <si>
    <t>Z179 Tu Hiep, Thanh Tri, Ha Noi</t>
  </si>
  <si>
    <t>Z179 Tứ Hiệp, Thanh Trì, Tp. Hà Nội</t>
  </si>
  <si>
    <t>01 Lane 110, Nguyen Chinh, Hoang Mai, Ha Noi</t>
  </si>
  <si>
    <t>Số 1, Ngõ 110, Nguyễn Chính, Hoàng Mai, Tp. Hà Nội</t>
  </si>
  <si>
    <t>0974 422 115</t>
  </si>
  <si>
    <t>Nguyễn Thị Khánh Ninh</t>
  </si>
  <si>
    <t>167/HR-15</t>
  </si>
  <si>
    <t>11300324</t>
  </si>
  <si>
    <t>Trần Quý Phi</t>
  </si>
  <si>
    <t>135 080 703</t>
  </si>
  <si>
    <t>Vietnam National University</t>
  </si>
  <si>
    <t>Lane 9, Tran Hung Dao Street, Group 10, Trung Trac wars, Phuc Yen County Town, Vinh Phuc</t>
  </si>
  <si>
    <t>Ngõ 9, Trần Hưng Đạo, Tổ 10, Phường Trưng Trắc, Thị xã Phúc Yên, Vĩnh Phúc</t>
  </si>
  <si>
    <t>Ngõ 9, Trần Hưng Đạo, Tổ 10, Phường Trưng Trắc, Thị xã Phúc Yên, tỉnh Vĩnh Phúc</t>
  </si>
  <si>
    <t>0966 562 623</t>
  </si>
  <si>
    <t>Trần Thị Nam</t>
  </si>
  <si>
    <t>169/HR-15</t>
  </si>
  <si>
    <t>11000124</t>
  </si>
  <si>
    <t>Yeom Kyung Seon</t>
  </si>
  <si>
    <t>Corporate Planning</t>
  </si>
  <si>
    <t>Head of Corporate Planning</t>
  </si>
  <si>
    <t>Trưởng Bộ phận Kế hoạch Tổng hợp</t>
  </si>
  <si>
    <t>JR3665531</t>
  </si>
  <si>
    <t>The Waterfront, 102B, Lot M - 1,2,4, A Zone Phu My Hung New Town, Nguyen Luong Bang, Tan Phu Ward, District 7, Ho Chi Minh</t>
  </si>
  <si>
    <t>Water front, 102 B, Lô M -1,2,4 Khu A, Đô Thị Mới Phú Mỹ Hưng, Nguyễn Lương Bằng, P. Tân Phú, Quận 7, Tp. HCM</t>
  </si>
  <si>
    <t>Ms. Yu Sunghee</t>
  </si>
  <si>
    <t>11500427</t>
  </si>
  <si>
    <t>Lê Phú Hải</t>
  </si>
  <si>
    <t>Increase to 30,000,000 VNĐ/ month after 4 months if meet KPI</t>
  </si>
  <si>
    <t>Quyền Giám đốc Kinh doanh Khu vực</t>
  </si>
  <si>
    <t>330 826 346</t>
  </si>
  <si>
    <t>1B Nguyen Trung Truc, Ward 8, Vinh Long city</t>
  </si>
  <si>
    <t>1B Nguyễn Trung Trực, Phường 8, Thị xã Vĩnh Long</t>
  </si>
  <si>
    <t>108 Lot A82, Bac Dinh Bo Linh Apartment, Ward 26, Binh Thanh District, Ho Chi Minh City</t>
  </si>
  <si>
    <t>108 Lô A82, Chung cư Bắc Đinh Bộ Lĩnh, Phường 26, Quận Bình Thạnh, Tp. HCM</t>
  </si>
  <si>
    <t>0169 914 769</t>
  </si>
  <si>
    <t>Lê Thị Thu Hà</t>
  </si>
  <si>
    <t>168/HR-15</t>
  </si>
  <si>
    <t>11400409</t>
  </si>
  <si>
    <t>Nguyễn Thị Minh Hằng</t>
  </si>
  <si>
    <t>Nhân viên Cấp cao Hỗ trợ Đại lý</t>
  </si>
  <si>
    <t>025 368 974</t>
  </si>
  <si>
    <t>University of Finance-Marketing</t>
  </si>
  <si>
    <t>2493 Pham The Hien Street, District 8, Ho Chi Minh City</t>
  </si>
  <si>
    <t>2493 Phạm Thế Hiển, quận 8, Tp. HCM</t>
  </si>
  <si>
    <t>331/70/57 Phan Huy Ich Street, Ward 14, Go Vap District, Ho Chi Minh City</t>
  </si>
  <si>
    <t>331/70/57 Phan Huy Ích, phường 14, quận Gò Vấp, Tp. HCM</t>
  </si>
  <si>
    <t>0972 719 917</t>
  </si>
  <si>
    <t>Phạm Đức Hậu</t>
  </si>
  <si>
    <t>170/HR-15</t>
  </si>
  <si>
    <t>11500445</t>
  </si>
  <si>
    <t>Nguyễn Trung Dũng</t>
  </si>
  <si>
    <t>Transportation allowance: 5,280,000 VNĐ/ month</t>
  </si>
  <si>
    <t>113 074 575</t>
  </si>
  <si>
    <t xml:space="preserve">Hanoi National University </t>
  </si>
  <si>
    <t>202/A10, Group 23, Tan Thinh Ward, Hoa Binh City, Hoa Binh Province</t>
  </si>
  <si>
    <t>202/A10 Tổ 23, Phường Tân Thịnh, Thành phố Hòa Bình, Tỉnh Hòa Bình</t>
  </si>
  <si>
    <t>202/A10, Tổ 23, Phường Tân Thịnh, Thành phố Hòa Bình, Tỉnh Hòa Bình</t>
  </si>
  <si>
    <t>0972 362 299</t>
  </si>
  <si>
    <t>Đặng Quỳnh Trang</t>
  </si>
  <si>
    <t>174/HR-15</t>
  </si>
  <si>
    <t>11400415</t>
  </si>
  <si>
    <t>Phan Thị Tú Anh</t>
  </si>
  <si>
    <t>186 140 324</t>
  </si>
  <si>
    <t>Academy of Journalism and Communication</t>
  </si>
  <si>
    <t>Journalism</t>
  </si>
  <si>
    <t>55, lane 145, Quan Nhan st, Thanh Xuan ward, Ha Noi</t>
  </si>
  <si>
    <t>Số 55, Ngõ 145, Quan Nhân, Thanh Xuân, Hà Nội</t>
  </si>
  <si>
    <t>0988 028 988</t>
  </si>
  <si>
    <t>Phan Xuân Anh</t>
  </si>
  <si>
    <t>173/HR-15</t>
  </si>
  <si>
    <t>11400383</t>
  </si>
  <si>
    <t>Lê Thị Bảo Châu</t>
  </si>
  <si>
    <t>Increase to 8,000,000 VNĐ/ month after 4 months base on the KPIs</t>
  </si>
  <si>
    <t>Agency Compensation Senior Staff</t>
  </si>
  <si>
    <t>Nhân viên Cấp cao phụ trách thu nhập Đại lý</t>
  </si>
  <si>
    <t>225 358 929</t>
  </si>
  <si>
    <t>Group 34 Hon Chong, Doan Tran Nghiep, Nha Trang City, Khanh Hoa Province</t>
  </si>
  <si>
    <t>Tổ 34 Hòn Chồng, Đoàn Trần Nghiệp, Nha Trang, Khánh Hòa</t>
  </si>
  <si>
    <t>3/16 Hoang Xuan Nhi Street, Phu Trung Ward, Tan Phu, Ho Chi Minh City</t>
  </si>
  <si>
    <t>3/16 Hoàng Xuân Nhị, phường Phú Trung, quận Tân Phú, Tp.HCM</t>
  </si>
  <si>
    <t>0121 365 9105</t>
  </si>
  <si>
    <t>Lê Bảo Tịnh</t>
  </si>
  <si>
    <t>171/HR-15</t>
  </si>
  <si>
    <t>11400358</t>
  </si>
  <si>
    <t>Nguyễn Hữu Cẩm Tú</t>
  </si>
  <si>
    <t xml:space="preserve">Customer Services Assistant Manager </t>
  </si>
  <si>
    <t>022 862 331</t>
  </si>
  <si>
    <t>University of Finance and Accountancy</t>
  </si>
  <si>
    <t>23/24/5 No Trang Long Street, Ward 7, Binh Thanh District, Ho Chi Minh City</t>
  </si>
  <si>
    <t>23/24/5 Nơ Trang Long, phường 7, quận Bình Thạnh, Tp. HCM</t>
  </si>
  <si>
    <t>157 Street 9, Ward 9, Go Vap District, Ho Chi Minh City</t>
  </si>
  <si>
    <t>157, đường số 9, phường 9, quận Gò Vấp, Tp. HCM</t>
  </si>
  <si>
    <t>0908 886 146</t>
  </si>
  <si>
    <t>172/HR-15</t>
  </si>
  <si>
    <t>11300338</t>
  </si>
  <si>
    <t>Bùi Quang Hoàn</t>
  </si>
  <si>
    <t>Moc Chau</t>
  </si>
  <si>
    <t>050 762 547</t>
  </si>
  <si>
    <t>Sơn La</t>
  </si>
  <si>
    <t>National Defense</t>
  </si>
  <si>
    <t>Group 2, Co Noi Commune, Mai Son District, Son La Province</t>
  </si>
  <si>
    <t>Tiểu Khu 2, xã Cò Nòi, huyện Mai Sơn, Sơn La</t>
  </si>
  <si>
    <t>Tiểu Khu 2, xã Cò Nòi, huyện Mai Sơn, tỉnh Sơn La</t>
  </si>
  <si>
    <t>175/HR-15</t>
  </si>
  <si>
    <t>11200237</t>
  </si>
  <si>
    <t>Lê Văn Vinh</t>
  </si>
  <si>
    <t>Compensate: - 1.332.992.000 (64.000 USD) in Apr 2013;- 400.000.000 in July 2014</t>
  </si>
  <si>
    <t>Phó Tổng Giám đốc - Phụ trách Kinh doanh</t>
  </si>
  <si>
    <t>022 211 532</t>
  </si>
  <si>
    <t>North West Swissland Univeristy</t>
  </si>
  <si>
    <t>01 Nguyen Van Ba Street, Thu Duc District, Ho Chi Minh City</t>
  </si>
  <si>
    <t>01 Nguyễn Văn Bá, Thủ Đức, Tp. HCM</t>
  </si>
  <si>
    <t>Hòang Tố Như</t>
  </si>
  <si>
    <t>11300305</t>
  </si>
  <si>
    <t>compensate: - 154,650,220  in Mar 2014 - 90,910,241  in Mar 2015</t>
  </si>
  <si>
    <t>Head of Distribution Development</t>
  </si>
  <si>
    <t>Trưởng Bộ phận Phát triển Kênh Phân phối</t>
  </si>
  <si>
    <t>271 232 837</t>
  </si>
  <si>
    <t>254/8 Tan Thanh, Thanh Binh Ward,Trang Bom District, Dong Nai Province</t>
  </si>
  <si>
    <t xml:space="preserve">254/8 Tân Thành, phường Thanh Bình, huyện Trảng Bom, Đồng Nai </t>
  </si>
  <si>
    <t>57/9 Bis Lam Van Ben Street, Tan Kieng Ward, District 7, Ho Chi Minh City</t>
  </si>
  <si>
    <t>57/9 Bis Lâm Văn Bền, phường Tân Kiểng, quận 7, Tp. HCM</t>
  </si>
  <si>
    <t>(061) 3926 626</t>
  </si>
  <si>
    <t>Lê Văn Khích</t>
  </si>
  <si>
    <t>176/HR-15</t>
  </si>
  <si>
    <t>11500442</t>
  </si>
  <si>
    <t>Nguyễn Viết Tải</t>
  </si>
  <si>
    <t>Review to be SDM after 6 months &amp; salary increase to 25,000,000 VNĐ/ month</t>
  </si>
  <si>
    <t>380 803 214</t>
  </si>
  <si>
    <t>University of Sports</t>
  </si>
  <si>
    <t>Physical Education</t>
  </si>
  <si>
    <t>139 To Hien Thanh Street, K8, Ward 5, Ca Mau</t>
  </si>
  <si>
    <t>139 Tô Hiến Thành, K8, Phường 5, Cà Mau</t>
  </si>
  <si>
    <t>0942 694 956</t>
  </si>
  <si>
    <t>Nguyễn Viết Trường</t>
  </si>
  <si>
    <t>178/HR-15</t>
  </si>
  <si>
    <t>11500462</t>
  </si>
  <si>
    <t>Trần Trung Kiên</t>
  </si>
  <si>
    <t>Programmer Analyst Executive</t>
  </si>
  <si>
    <t>023 129 639</t>
  </si>
  <si>
    <t>Mathematics &amp; Information Techonology</t>
  </si>
  <si>
    <t>469/74 Nguyen Kiem, Ward 9, Phu Nhuan District, Ho Chi Minh</t>
  </si>
  <si>
    <t>469/74 Nguyễn Kiệm, P. 9, Q. Phú Nhuận, Tp. HCM</t>
  </si>
  <si>
    <t>0126 728 0284</t>
  </si>
  <si>
    <t>Dương Thị Thường</t>
  </si>
  <si>
    <t>11200225</t>
  </si>
  <si>
    <t>Phạm Thị Mỹ Dung</t>
  </si>
  <si>
    <t>New Business &amp; Underwriting Senior Manager</t>
  </si>
  <si>
    <t>Trưởng phòng Cấp cao Phát hành Hợp đồng &amp; Thẩm định</t>
  </si>
  <si>
    <t>024 096 020</t>
  </si>
  <si>
    <t>Pharmaceutical</t>
  </si>
  <si>
    <t>499/22 Quang Trung Street, Ward 10, Go Vap District, Ho Chi Minh City</t>
  </si>
  <si>
    <t>499/22 Quang Trung, phường 10, quận Gò Vấp, Tp. HCM</t>
  </si>
  <si>
    <t>0913 630 909</t>
  </si>
  <si>
    <t>Nguyễn Mạnh Hà</t>
  </si>
  <si>
    <t>180/HR-15</t>
  </si>
  <si>
    <t>11400424</t>
  </si>
  <si>
    <t>Trần Vĩnh Phong</t>
  </si>
  <si>
    <t>Housing allowance: 5,280,000 VNĐ/ month</t>
  </si>
  <si>
    <t>215 477 036</t>
  </si>
  <si>
    <t>Hue - The University of Education</t>
  </si>
  <si>
    <t>English Teaching</t>
  </si>
  <si>
    <t>Group 2B, Area 1, Dong Da Ward, Quy Nhon City</t>
  </si>
  <si>
    <t>Tổ 2B, Khu vực 1, Phường Đống Đa, Tp. Quy Nhơn</t>
  </si>
  <si>
    <t>08, Ton That Tung Street, Quy Nhon, Binh Dinh</t>
  </si>
  <si>
    <t>Số nhà 08, Đường Tôn Thất Tùng, Quy Nhơn, Bình Định</t>
  </si>
  <si>
    <t>0905 163 555</t>
  </si>
  <si>
    <t>Phạm Thị Cúc Anh</t>
  </si>
  <si>
    <t>179/HR-15</t>
  </si>
  <si>
    <t>11400379</t>
  </si>
  <si>
    <t>Nguyễn Hồng Gắng</t>
  </si>
  <si>
    <t>191 651 846</t>
  </si>
  <si>
    <t>Hue University's College of Education</t>
  </si>
  <si>
    <t>Group 15, Quarter 4, Thuy Xuan Ward, Hue City, Thua Thien Hue Province</t>
  </si>
  <si>
    <t>Tổ 15- KV4, phường Thủy Xuân, Huế, Thừa Thiên Huế</t>
  </si>
  <si>
    <t>10/26/245A Duong Bui Thi Xuan Street, Hue City, Thua Thien Hue Province</t>
  </si>
  <si>
    <t>10/26/245A  Bùi Thị Xuân, Tp. Huế, Thừa Thiên Huế</t>
  </si>
  <si>
    <t>0945 222 356</t>
  </si>
  <si>
    <t>Trần Thị Ngọc Diệp</t>
  </si>
  <si>
    <t>11400377</t>
  </si>
  <si>
    <t>Lê Nguyễn Việt Nga</t>
  </si>
  <si>
    <t>Salary will be paid ONE time after 12 months base on the KPI</t>
  </si>
  <si>
    <t>Southern GA Development</t>
  </si>
  <si>
    <t>Southern GA Development Director</t>
  </si>
  <si>
    <t>Giám đốc Phát triển Tổng Đại lý miền Nam</t>
  </si>
  <si>
    <t>023 285 866</t>
  </si>
  <si>
    <t>AIT Thailand University</t>
  </si>
  <si>
    <t>22 Vu Huy Tan Street, Ward 3, Binh Thanh District, Ho Chi Minh City</t>
  </si>
  <si>
    <t>22 Vũ Huy Tấn, phường 3, quận Bình Thạnh, Tp. HCM</t>
  </si>
  <si>
    <t>333/14/6 Le Van Sy Street, Ward 1, Tan Binh District, Ho Chi Minh City</t>
  </si>
  <si>
    <t>333/14/6 Lê Văn Sỹ, phường 1, quận Tân Bình, Tp. HCM</t>
  </si>
  <si>
    <t>(08) 3844 1658</t>
  </si>
  <si>
    <t>Lê Hoài Nam</t>
  </si>
  <si>
    <t>11200218</t>
  </si>
  <si>
    <t>Lê Xuân Giang</t>
  </si>
  <si>
    <t>Agency Training &amp; Development Assistant Manager</t>
  </si>
  <si>
    <t>024 744 243</t>
  </si>
  <si>
    <t>165/68 Nguyen Thai Binh Street, Nguyen Thai Binh Ward, District 1, TP Ho Chi Minh City</t>
  </si>
  <si>
    <t>165/68 Nguyễn Thái Bình, phường Nguyễn Thái Bình, quận 1, Tp. HCM</t>
  </si>
  <si>
    <t>A35/27 C3 Highway 50, Binh Hung Commune, Binh Chanh District, Ho Chi Minh City</t>
  </si>
  <si>
    <t>A35/27 C3  Quốc Lộ 50, xã Bình Hưng, quận Bình Chánh, TP. HCM</t>
  </si>
  <si>
    <t>0907 277 922</t>
  </si>
  <si>
    <t>Trần Thị Ngọc Mai</t>
  </si>
  <si>
    <t>182/HR-16</t>
  </si>
  <si>
    <t>11400426</t>
  </si>
  <si>
    <t>Nguyễn Khánh Vui</t>
  </si>
  <si>
    <t>111 394 951</t>
  </si>
  <si>
    <t>Group 2-5, Van Vo Ward, Chuong My District, Ha Noi City</t>
  </si>
  <si>
    <t>Xóm 2-5 Xã Văn Võ, Huyện Chương Mỹ, Tp. Hà Nội</t>
  </si>
  <si>
    <t>0912 025 702</t>
  </si>
  <si>
    <t>Đặng Thị Thu Thủy</t>
  </si>
  <si>
    <t>185/HR-16</t>
  </si>
  <si>
    <t>11500461</t>
  </si>
  <si>
    <t>Hoàng Quang Lê</t>
  </si>
  <si>
    <t>023 792 714</t>
  </si>
  <si>
    <t>05 Phan Boi Chau, Binh Thanh District, Ho Chi Minh</t>
  </si>
  <si>
    <t>05 Phan Bội Châu, Q. Bình Thạnh, Tp. HCM</t>
  </si>
  <si>
    <t>0908 898 993</t>
  </si>
  <si>
    <t>Đặng Thị Thanh Huyền</t>
  </si>
  <si>
    <t>184/HR-16</t>
  </si>
  <si>
    <t>Maritime Insurance Broker</t>
  </si>
  <si>
    <t>11400417</t>
  </si>
  <si>
    <t>Nguyễn Ngọc Bích</t>
  </si>
  <si>
    <t>022 862 118</t>
  </si>
  <si>
    <t>Northwestern Polytechnic University</t>
  </si>
  <si>
    <t>292/33F, Binh Loi st., Binh Thanh district, Ho Chi Minh city</t>
  </si>
  <si>
    <t>292/33F Bình Lợi, quận Bình Thạnh, Tp. HCM</t>
  </si>
  <si>
    <t>0903 889 259</t>
  </si>
  <si>
    <t>Nghê Thị Phương Uyên</t>
  </si>
  <si>
    <t>183/HR-16</t>
  </si>
  <si>
    <t>Dai i-chi</t>
  </si>
  <si>
    <t>11400414</t>
  </si>
  <si>
    <t>Nguyễn Thị Ngọc Huyền</t>
  </si>
  <si>
    <t>Purchasing Staff</t>
  </si>
  <si>
    <t>Nhân viên Mua hàng</t>
  </si>
  <si>
    <t>280 935 969</t>
  </si>
  <si>
    <t>University of Agriculture and Forestry Ho Chi Minh city</t>
  </si>
  <si>
    <t>19B Tang Phu Village, Tang Nhon Phu A Ward, District 9, Ho Chi Minh City</t>
  </si>
  <si>
    <t>19B làng Tăng Phú, phường Tăng Nhơn Phú A, quận 9, Tp. HCM</t>
  </si>
  <si>
    <t>0122 780 7330</t>
  </si>
  <si>
    <t>Đoàn Văn Mạnh</t>
  </si>
  <si>
    <t>186/HR-16</t>
  </si>
  <si>
    <t>11300286</t>
  </si>
  <si>
    <t>Trương Minh Trí</t>
  </si>
  <si>
    <t>230 485 504</t>
  </si>
  <si>
    <t>21 Kpa Klong, Ayun Pa County Town, Gia Lai Province</t>
  </si>
  <si>
    <t>21 Kpă Klơng, TX. Ayun Pa, Gia Lai</t>
  </si>
  <si>
    <t>37C4 Hoang Hoa Tham (KDC.HT2), Thu Dau Mot County Town, Binh Duong Province</t>
  </si>
  <si>
    <t>37C4 Hoàng Hoa Thám (KDC.HT2), Tp. Thủ Dầu Một, Bình Dương</t>
  </si>
  <si>
    <t>0163 841 6716</t>
  </si>
  <si>
    <t>Đỗ Thị Lê Hoa</t>
  </si>
  <si>
    <t>190/HR-16</t>
  </si>
  <si>
    <t>11400361</t>
  </si>
  <si>
    <t>30,000,000 VNĐ/ month after 4 months in 29/10/2014</t>
  </si>
  <si>
    <t>023 659 808</t>
  </si>
  <si>
    <t>College of Education</t>
  </si>
  <si>
    <t>Literature</t>
  </si>
  <si>
    <t>39/27 Street 385,  Tang Nhon Phu A Ward, District 9, Ho Chi Minh City</t>
  </si>
  <si>
    <t>39/27 đường 385, phường Tăng Nhơn Phú A, quận 9, Tp. HCM</t>
  </si>
  <si>
    <t>89 Trinh Hoai Duc Street, Hiep Phu Ward, District 9, Ho Chi Minh City</t>
  </si>
  <si>
    <t>89 Trịnh Hoài Đức, phường Hiệp Phú, quận 9, Tp. HCM</t>
  </si>
  <si>
    <t>0906 903 344</t>
  </si>
  <si>
    <t>Chương</t>
  </si>
  <si>
    <t>189/HR-16</t>
  </si>
  <si>
    <t>11500439</t>
  </si>
  <si>
    <t>Võ Thị Thôi</t>
  </si>
  <si>
    <t>205 221 761</t>
  </si>
  <si>
    <t>151 Nguyen Van Linh, Phuoc Son Ward, Quang Nam Province</t>
  </si>
  <si>
    <t>151 Nguyễn Văn Linh, Huyện Phước Sơn,Tỉnh Quảng Nam</t>
  </si>
  <si>
    <t>23, Hoa Minh 22, Lien Chieu Ward, Da Nang City</t>
  </si>
  <si>
    <t>23, Hòa Minh 22, Quận Liên Chiểu, Tp. Đà Nẵng</t>
  </si>
  <si>
    <t>0905 583 582</t>
  </si>
  <si>
    <t>Lê Đình Quốc</t>
  </si>
  <si>
    <t>188/HR-16</t>
  </si>
  <si>
    <t>11000112</t>
  </si>
  <si>
    <t>Hoàng Bích Vân</t>
  </si>
  <si>
    <t>Head of Finance</t>
  </si>
  <si>
    <t>Trưởng Bộ phận Tài chính</t>
  </si>
  <si>
    <t>Phan thiet</t>
  </si>
  <si>
    <t>023 451 256</t>
  </si>
  <si>
    <t>B8_01 Him Lam Riverside, Tan Hung Ward, District 7, Ho Chi Minh</t>
  </si>
  <si>
    <t>B8_01 Him Lam Riverside, Phường Tân Hưng, Quận 7, Tp. HCM</t>
  </si>
  <si>
    <t>0903 648 216</t>
  </si>
  <si>
    <t>Cao Khai Tâm</t>
  </si>
  <si>
    <t>187/HR-16</t>
  </si>
  <si>
    <t>11000128</t>
  </si>
  <si>
    <t>Vũ Thị Mai Anh</t>
  </si>
  <si>
    <t>Customer Service Senior Executive</t>
  </si>
  <si>
    <t>Chuyên viên Cấp cao Tổng đài Dịch vụ Khách hàng</t>
  </si>
  <si>
    <t>023 578 223</t>
  </si>
  <si>
    <t>127 Thong Nhat Street, Binh Tho Ward, Thu Duc District, Ho Chi Minh City</t>
  </si>
  <si>
    <t>127 Thống Nhất, phường Bình Thọ, quận Thủ Đức, Tp. HCM</t>
  </si>
  <si>
    <t>C518 Ngo Tat To Tenement, Ward 19, Binh Thanh District, Ho Chi Minh City</t>
  </si>
  <si>
    <t>C518 CC Ngô Tất Tố, P19, Q Bình Thạnh</t>
  </si>
  <si>
    <t>0919 945 012</t>
  </si>
  <si>
    <t>191/HR-16</t>
  </si>
  <si>
    <t>11500463</t>
  </si>
  <si>
    <t>Trần Hiến Lý</t>
  </si>
  <si>
    <t>Cà Mau</t>
  </si>
  <si>
    <t>380 649 755</t>
  </si>
  <si>
    <t>209 Nguyen Trai, Ward 9, Ca Mau City, Ca Mau Province</t>
  </si>
  <si>
    <t>209 Nguyễn Trãi, P. 9, Tp. Cà Mau, tỉnh Cà Mau</t>
  </si>
  <si>
    <t>0913 653 361</t>
  </si>
  <si>
    <t>Trần Hiến Khóa</t>
  </si>
  <si>
    <t>Anh</t>
  </si>
  <si>
    <t>Probationary</t>
  </si>
  <si>
    <t>Dai-ichi Life</t>
  </si>
  <si>
    <t>11500450</t>
  </si>
  <si>
    <t>Lê Văn Hùng</t>
  </si>
  <si>
    <t>Allowance: 5,280,000 VNĐ/ month</t>
  </si>
  <si>
    <t>171 740 747</t>
  </si>
  <si>
    <t>Hanoi University of Agriculture</t>
  </si>
  <si>
    <t>Agriculture Business</t>
  </si>
  <si>
    <t>Area 2, Kim Tan Town, Thach Thanh Ward, Thanh Hoa Province</t>
  </si>
  <si>
    <t>Khu phố 2, Thị trấn Kim Tân, Huyện Thạch Thành, Tỉnh Thanh Hóa</t>
  </si>
  <si>
    <t>6/7 Kim Tan Town, Thach Thanh Ward, Thanh Hoa Province</t>
  </si>
  <si>
    <t>6/7 Thị trấn Kim Tân, Huyện Thạch Thành, Tỉnh Thanh Hóa</t>
  </si>
  <si>
    <t>0169 975 7199</t>
  </si>
  <si>
    <t>Vũ Thị Thương</t>
  </si>
  <si>
    <t>192/HR-16</t>
  </si>
  <si>
    <t>11300300</t>
  </si>
  <si>
    <t>100 880 230</t>
  </si>
  <si>
    <t>Industrial Business Administration</t>
  </si>
  <si>
    <t>162 Tran Nhan Tong Street, Thanh Son Ward, Uong Bi City, Quang Ninh Province</t>
  </si>
  <si>
    <t>162 Trần Nhân Tông, phường Thanh Sơn, Tp. Uông Bí, Quảng Ninh</t>
  </si>
  <si>
    <t>162, Trần Nhân Tông, phường Thanh Sơ, Tp. Uông Bí, Quảng Ninh</t>
  </si>
  <si>
    <t>0986 282 484</t>
  </si>
  <si>
    <t>193/HR-16</t>
  </si>
  <si>
    <t>11500455</t>
  </si>
  <si>
    <t>Phí Thị Thanh</t>
  </si>
  <si>
    <t>Agency Compensation Executive</t>
  </si>
  <si>
    <t>Chuyên viên phụ trách thu nhập Đại lý</t>
  </si>
  <si>
    <t>273 257 127</t>
  </si>
  <si>
    <t>Economics University Ho Chi Minh City</t>
  </si>
  <si>
    <t>International Business Management</t>
  </si>
  <si>
    <t>Group 13, Song Vinh Hamlet, Tan Phuoc Commune, Tan Thanh District, Bia Ria - Vung Tau Province</t>
  </si>
  <si>
    <t>Tổ 13, Ấp Song Vĩnh, Xã Tân Phước, H. Tân Thành, T. Bà Rịa - Vũng Tàu</t>
  </si>
  <si>
    <t>229/7 Trinh Dinh Trong, Phu Trung Ward, Tan Phu District, Ho Chi Minh</t>
  </si>
  <si>
    <t>229/7 Trịnh Đình Trọng, P. Phú Trung, Q. Tân Phú, Tp. HCM</t>
  </si>
  <si>
    <t>0907 097 017</t>
  </si>
  <si>
    <t>Lê Minh Thành</t>
  </si>
  <si>
    <t>195/HR-16</t>
  </si>
  <si>
    <t>Generali</t>
  </si>
  <si>
    <t>11500443</t>
  </si>
  <si>
    <t>Lưu Nguyễn Đăng Khoa</t>
  </si>
  <si>
    <t>023 597 223</t>
  </si>
  <si>
    <t>61 Level 2, Ham Nghi Street, Nguyen Thai Binh Ward, District 1, Ho Chi Minh City</t>
  </si>
  <si>
    <t>61 Lầu 2, Hàm Nghi, Phường Nguyễn Thái Bình, Quận 1, Tp. Hồ Chí Minh</t>
  </si>
  <si>
    <t>186 Khanh Hoi Street, District 4, Ho Chi Minh City</t>
  </si>
  <si>
    <t>186 Khánh Hội, Quận 4, Tp. Hồ Chí Minh</t>
  </si>
  <si>
    <t>0908 416 918</t>
  </si>
  <si>
    <t>Nguyễn Hồng Hải</t>
  </si>
  <si>
    <t>196/HR-16</t>
  </si>
  <si>
    <t>Phu Hung Life</t>
  </si>
  <si>
    <t>11400422</t>
  </si>
  <si>
    <t>Đặng Ngọc Thao</t>
  </si>
  <si>
    <t xml:space="preserve">Review to Manager level on 01/01/2016 after 2015 appraisal </t>
  </si>
  <si>
    <t>031 179 361</t>
  </si>
  <si>
    <t>Vietnam Maritime University</t>
  </si>
  <si>
    <t>16/67 To Hieu, Trai Cau Ward, Le Chan District, Hai Phong City</t>
  </si>
  <si>
    <t>Số 16/67 Tô Hiệu, Phường Trại Cau, Quận Lê Chân, Hải Phòng</t>
  </si>
  <si>
    <t>503/M7/165 Mai Dich Street, Cau Giay Ward, Ha Noi City</t>
  </si>
  <si>
    <t>503/M7/165 Đường Mai Dịch, Quận Cầu Giấy, Tp. Hà Nội</t>
  </si>
  <si>
    <t>0936 006 806</t>
  </si>
  <si>
    <t>Mai Thị Bích Lâm</t>
  </si>
  <si>
    <t>194/HR-16</t>
  </si>
  <si>
    <t>11500459</t>
  </si>
  <si>
    <t>Phạm Đỗ Thanh Tuấn</t>
  </si>
  <si>
    <t>321 393 844</t>
  </si>
  <si>
    <t>Ho Chi Minh Medical University</t>
  </si>
  <si>
    <t>181A1, Group 3, Phu Tan Ward, Ben Tre City, Ben Tre Province</t>
  </si>
  <si>
    <t>181A1, Khu phố 3, P. Phú Tân, Tp. Bến Tre, tỉnh Bến Tre</t>
  </si>
  <si>
    <t>37, 24 Street, Group 11, Binh Hung Hoa Ward, Binh Tan District, Ho Chi Minh</t>
  </si>
  <si>
    <t>37 Đường 24, KP11, P. Bình Hưng Hòa A, Q. Bình Tân, Tp. HCM</t>
  </si>
  <si>
    <t>0989 617 760</t>
  </si>
  <si>
    <t>Tùng</t>
  </si>
  <si>
    <t>199/HR-16</t>
  </si>
  <si>
    <t>Hospital</t>
  </si>
  <si>
    <t>11400348</t>
  </si>
  <si>
    <t>Nguyễn Minh Tâm</t>
  </si>
  <si>
    <t>362 167 561</t>
  </si>
  <si>
    <t>Agricultural Economy</t>
  </si>
  <si>
    <t>16/9 Bui Huu Nghia Street, Binh Thuy District, Can Tho City</t>
  </si>
  <si>
    <t>16/9 Bùi Hữu Nghĩa, quận Bình Thủy, Cần Thơ</t>
  </si>
  <si>
    <t>0974 289 898</t>
  </si>
  <si>
    <t>Nguyễn Kim Cương</t>
  </si>
  <si>
    <t>202/HR-16</t>
  </si>
  <si>
    <t>11000137</t>
  </si>
  <si>
    <t>Nguyễn Thu Hường</t>
  </si>
  <si>
    <t>121 603 239</t>
  </si>
  <si>
    <t>1/169. Group 6 Xuong Giang, Ngo Quyen Ward, Bac Giang City, Bac Giang Province</t>
  </si>
  <si>
    <t>1/169 tổ 6, Xương Giang, phường Ngô Quyền, Tp. Bắc Giang</t>
  </si>
  <si>
    <t>Lot 89 Than Canh Phuc Street Residential Quarter 3, Tho Xuong Ward, Bac Giang City, Bac Giang Province</t>
  </si>
  <si>
    <t>Lô 89, Thân Cảnh Phúc, KDC số 3, phường Thọ Xương, Tp. Bắc Giang, Bắc Giang</t>
  </si>
  <si>
    <t>0904 095 566</t>
  </si>
  <si>
    <t>Lê Quý Trung</t>
  </si>
  <si>
    <t>Redundancy</t>
  </si>
  <si>
    <t>11000136</t>
  </si>
  <si>
    <t>Phạm Thị Hiền</t>
  </si>
  <si>
    <t>121 431 284</t>
  </si>
  <si>
    <t>Management Technique</t>
  </si>
  <si>
    <t>Chua Village, Huong Lac Commune , Lang Giang District, Bac Giang Province</t>
  </si>
  <si>
    <t xml:space="preserve">Thôn Chùa, xã Hương Lạc, huyện Lạng Giang, Bắc Giang </t>
  </si>
  <si>
    <t>Lot 33, Sy Quan Quan Doan 2, Cho Village, Dinh Ke Commune, Bac Giang City, Bac Giang Province</t>
  </si>
  <si>
    <t xml:space="preserve">Lô đất 33, Khu sỹ quan quân đoàn 2, thôn Chợ, xã Dĩnh Kế, Tp. Bắc Giang, Bắc Giang </t>
  </si>
  <si>
    <t>0166 667 9217</t>
  </si>
  <si>
    <t>Chu Đức Kiên</t>
  </si>
  <si>
    <t>11500457</t>
  </si>
  <si>
    <t>Đinh Ngọc Diễm Linh</t>
  </si>
  <si>
    <t>Agency Support Staff</t>
  </si>
  <si>
    <t>Nhân viên Hỗ trợ Đại lý</t>
  </si>
  <si>
    <t>024 472 279</t>
  </si>
  <si>
    <t>Vietnamese American Training College</t>
  </si>
  <si>
    <t>8.01 Orient apartment, 331 Ben Van Don Street, Ward 1, District 4, Ho Chi Minh</t>
  </si>
  <si>
    <t>8.01 chung cư Orient, 331 Bến Vân Đồn, Phường 1, Quận 4, Tp. HCM</t>
  </si>
  <si>
    <t>44 1C Street. Binh Tri Dong Ward, Binh Tan District, Ho Chi Minh</t>
  </si>
  <si>
    <t>44 Đường 1C, P. Bình Trị Đông, Q. Bình Tân, Tp. HCM</t>
  </si>
  <si>
    <t>0913 972 735</t>
  </si>
  <si>
    <t>Nguyễn Thị Diễm Uyên</t>
  </si>
  <si>
    <t>203/HR-16</t>
  </si>
  <si>
    <t>Go abroad</t>
  </si>
  <si>
    <t>11500456</t>
  </si>
  <si>
    <t>241 325 132</t>
  </si>
  <si>
    <t>22 Ha Huy Tap, Buon Ma Thuot City, Daklak</t>
  </si>
  <si>
    <t>22 Hà Huy Tập, Tp. Buôn Ma Thuột, ĐắkLắk</t>
  </si>
  <si>
    <t>184/36 Pham Van Hai, Ward 3, Tan Binh District, Ho Chi Minh</t>
  </si>
  <si>
    <t>184/36 Phạm Văn Hai, Phường 3, Q. Tân Bình, Tp. HCM</t>
  </si>
  <si>
    <t>0914 039 390</t>
  </si>
  <si>
    <t>204/HR-16</t>
  </si>
  <si>
    <t>11500430</t>
  </si>
  <si>
    <t>Nguyễn Đức Duy</t>
  </si>
  <si>
    <t>Transportation allowance: 5,500,000 VNĐ/ month</t>
  </si>
  <si>
    <t>125 000 916</t>
  </si>
  <si>
    <t>Do Xa Village, Quynh Phu Commune, Gia Binh District, Bac Ninh Province</t>
  </si>
  <si>
    <t>Thôn Đỗ Xá, Xã Quỳnh Phú, Huyện Gia Bình, Tỉnh Bắc Ninh</t>
  </si>
  <si>
    <t>Hoa Long Town, Kinh Bac, Bac Ninh</t>
  </si>
  <si>
    <t>Khu Đô Thị Hòa Long, Kinh Bắc, Bắc Ninh</t>
  </si>
  <si>
    <t>0919 133 959</t>
  </si>
  <si>
    <t>Nguyễn Thị Tính</t>
  </si>
  <si>
    <t>206/HR-16</t>
  </si>
  <si>
    <t>11100211</t>
  </si>
  <si>
    <t>Trần Thị Hạnh Dung</t>
  </si>
  <si>
    <t>361 919 876</t>
  </si>
  <si>
    <t>32/8/31A Nguyen Thi Minh Khai Street, An Lac Ward, Ninh Kieu District, Can Tho City</t>
  </si>
  <si>
    <t>32/8/31A Nguyễn Thị Minh Khai, phường An Lạc, quận Ninh Kiều, Tp. Cần Thơ</t>
  </si>
  <si>
    <t>0918 004 483</t>
  </si>
  <si>
    <t>Nguyễn Thành Chung</t>
  </si>
  <si>
    <t>205/HR-16</t>
  </si>
  <si>
    <t>11400421</t>
  </si>
  <si>
    <t>Nguyễn Tự Trung</t>
  </si>
  <si>
    <t>Son La + Moc Chau</t>
  </si>
  <si>
    <t>060 767 349</t>
  </si>
  <si>
    <t>Finance Acedemy</t>
  </si>
  <si>
    <t>Group 19, Yen Thinh Ward, Yen Bai City, Yen Bai Province</t>
  </si>
  <si>
    <t>Tổ 19, phường Yên Thịnh, Tp. Yên Bái, Tỉnh Yên Bái</t>
  </si>
  <si>
    <t>0913 364 559</t>
  </si>
  <si>
    <t>Bùi Thị Lệ Thủy</t>
  </si>
  <si>
    <t>207/HR-16</t>
  </si>
  <si>
    <t>11300332</t>
  </si>
  <si>
    <t>Phan Như Thắng</t>
  </si>
  <si>
    <t xml:space="preserve">Agency Training Staff	</t>
  </si>
  <si>
    <t>Nhân viên Huấn luyện Đại lý</t>
  </si>
  <si>
    <t>172 676 584</t>
  </si>
  <si>
    <t>Welfare Management</t>
  </si>
  <si>
    <t>247A Le Thanh Tong Street, Dong Son, Thanh Hoa</t>
  </si>
  <si>
    <t>247A Lê Thánh Tông, Đông Sơn, Thanh Hóa</t>
  </si>
  <si>
    <t>0909 021 121</t>
  </si>
  <si>
    <t>Phan Như Đại</t>
  </si>
  <si>
    <t>208/HR-16</t>
  </si>
  <si>
    <t>11300297</t>
  </si>
  <si>
    <t>Trần Hoàng Khởi</t>
  </si>
  <si>
    <t>365 498 187</t>
  </si>
  <si>
    <t xml:space="preserve">Tour guide </t>
  </si>
  <si>
    <t>195 Hamlet 19, Vinh Thanh Commune, Thanh Tri, Soc Trang Province</t>
  </si>
  <si>
    <t>195, Ấp 19, xã Vĩnh Thành, Thạnh Trị, Sóc Trăng</t>
  </si>
  <si>
    <t>0939 694 691</t>
  </si>
  <si>
    <t>Trịnh Văn Đen</t>
  </si>
  <si>
    <t>Brother in law</t>
  </si>
  <si>
    <t>210/HR-16</t>
  </si>
  <si>
    <t>AIA</t>
  </si>
  <si>
    <t>11200259</t>
  </si>
  <si>
    <t>Accounting Senior Manager</t>
  </si>
  <si>
    <t>Trưởng phòng Cấp cao Kế toán</t>
  </si>
  <si>
    <t>025 141 945</t>
  </si>
  <si>
    <t>71 Street 33, Tan Kieng Ward, District 7, Ho Chi Minh City</t>
  </si>
  <si>
    <t>Số 71 đường 33, phường Tân Kiểng, quận 7, Tp. HCM</t>
  </si>
  <si>
    <t>0983 455 155</t>
  </si>
  <si>
    <t>Nguyễn Phú Tặng</t>
  </si>
  <si>
    <t>211/HR-16</t>
  </si>
  <si>
    <t>PVI Sunlife</t>
  </si>
  <si>
    <t>11400378</t>
  </si>
  <si>
    <t>Nguyễn Duy Sơn</t>
  </si>
  <si>
    <t>Increase to 32,000,000 VNĐ/ month in 01/01/2015</t>
  </si>
  <si>
    <t>025 289 045</t>
  </si>
  <si>
    <t>436/28 To Ngoc Van Street, Thanh Xuan Ward, District 12, Ho Chi Minh City</t>
  </si>
  <si>
    <t>436/28 Tô Ngọc Vân, phường Thạnh Xuân, quận 12, Tp. HCM</t>
  </si>
  <si>
    <t>0906 782 911</t>
  </si>
  <si>
    <t>Nguyễn Ngọc Ý</t>
  </si>
  <si>
    <t>209/HR-16</t>
  </si>
  <si>
    <t>11500433</t>
  </si>
  <si>
    <t>Trần Duy Thảo Nguyên</t>
  </si>
  <si>
    <t>Payable Accountant Staff</t>
  </si>
  <si>
    <t>Nhân viên Kế toán Thanh toán</t>
  </si>
  <si>
    <t>250 881 059</t>
  </si>
  <si>
    <t>36 Xuan An Street, Ward 3, Lam Dong City</t>
  </si>
  <si>
    <t>36 Đường Xuân An, Phường 3, Tp. Đà Lạt</t>
  </si>
  <si>
    <t>266/30A Bach Dang Street, Binh Thanh District, Ho Chi Minh City</t>
  </si>
  <si>
    <t>266/30A Đường Bạch Đằng, Quận Bình Thạnh, Tp. HCM</t>
  </si>
  <si>
    <t>0933 192 098</t>
  </si>
  <si>
    <t>Trần Duy Yến Linh</t>
  </si>
  <si>
    <t>212/HR-16</t>
  </si>
  <si>
    <t>FMCG Company</t>
  </si>
  <si>
    <t>11400344</t>
  </si>
  <si>
    <t>Nguyễn Đình Bá</t>
  </si>
  <si>
    <t>Transportation &amp; Housing allowance: 3,500,000 VNĐ/ month</t>
  </si>
  <si>
    <t>Daknong</t>
  </si>
  <si>
    <t>Giám Đốc Phát triển Kinh doanh</t>
  </si>
  <si>
    <t>241 290 656</t>
  </si>
  <si>
    <t>50 Phan Huy Chu Street, Khanh Xuan Ward, Buon Ma Thuot City, Daklak Province</t>
  </si>
  <si>
    <t>50 Phan Huy Chú, phường Khánh Xuân, Tp. Ban Mê Thuột, Daklak</t>
  </si>
  <si>
    <t>05003 827 743</t>
  </si>
  <si>
    <t>Đồng Thị Vinh</t>
  </si>
  <si>
    <t>11100185</t>
  </si>
  <si>
    <t>Chuyên viên cấp cao Huấn luyện Đại lý</t>
  </si>
  <si>
    <t>012 067 925</t>
  </si>
  <si>
    <t>Room 502 no 94 C1, Vo Thi Sau Street, Hai Ba Trung District, Ha Noi</t>
  </si>
  <si>
    <t>P 502 nhà 94 C1, Võ Thị Sáu, quận Hai Bà Trưng, TP. Hà Nội</t>
  </si>
  <si>
    <t>0976 804 479</t>
  </si>
  <si>
    <t>Đặng Hồng Thu</t>
  </si>
  <si>
    <t>215/HR-16</t>
  </si>
  <si>
    <t>11100192</t>
  </si>
  <si>
    <t>Trần Chí Công</t>
  </si>
  <si>
    <t>Distribution Training</t>
  </si>
  <si>
    <t>Distribution Training Assistant Manager</t>
  </si>
  <si>
    <t>Phó phòng Huấn luyện Đại lý &amp; Kênh Phân phối</t>
  </si>
  <si>
    <t>011 884 922</t>
  </si>
  <si>
    <t>Asian Institute of Technology- School of Business</t>
  </si>
  <si>
    <t>Van Noi, Dong Anh, Ha Noi</t>
  </si>
  <si>
    <t>Vân Nội, Đông Anh, Tp. Hà Nội</t>
  </si>
  <si>
    <t>0936 829 939</t>
  </si>
  <si>
    <t>Vũ Hồng Nhung</t>
  </si>
  <si>
    <t>214/HR-16</t>
  </si>
  <si>
    <t>Electronic Equipment Company</t>
  </si>
  <si>
    <t>11000104</t>
  </si>
  <si>
    <t>Võ Huỳnh Mỹ Duyên</t>
  </si>
  <si>
    <t>023 787 867</t>
  </si>
  <si>
    <t>32 Nguyen Trai Street, Ward 3, District 5, Ho Chi Minh City</t>
  </si>
  <si>
    <t>32 Nguyễn Trãi, phường 3, quận 5, Tp. HCM</t>
  </si>
  <si>
    <t>62/2 A Le Dai Hanh Street, Ward 7, District 11, Ho Chi Minh City</t>
  </si>
  <si>
    <t>62/2 A Lê Đại Hành, phường 7, quận 11, Tp. HCM</t>
  </si>
  <si>
    <t>0908 980 382</t>
  </si>
  <si>
    <t>Huỳnh Thị Trâm</t>
  </si>
  <si>
    <t>216-HR/16</t>
  </si>
  <si>
    <t>11400375</t>
  </si>
  <si>
    <t>Đặng Minh Cường</t>
  </si>
  <si>
    <t>Northern GA Development</t>
  </si>
  <si>
    <t>Northern GA Development Director</t>
  </si>
  <si>
    <t>Giám đốc Phát triển Tổng Đại lý miền Bắc</t>
  </si>
  <si>
    <t>013 241 464</t>
  </si>
  <si>
    <t>14A Lane 325/69 Kim Nguu, Group 14C, Thanh Luong Ward, Hai Ba Trung District, Ha Noi</t>
  </si>
  <si>
    <t>14A Ngõ 325/69 Kim Ngưu, tổ 14C, phường Thanh Lương, Hai Bà Trưng, Tp. Hà Nội</t>
  </si>
  <si>
    <t>0913 546 677</t>
  </si>
  <si>
    <t>Cao Thị Tuyết Nhung</t>
  </si>
  <si>
    <t>221/HR-16</t>
  </si>
  <si>
    <t>11500447</t>
  </si>
  <si>
    <t>Mai Anh Tuấn</t>
  </si>
  <si>
    <t>Nhân viên Cấp cao Giải quyết Quyền lợi Bảo hiểm</t>
  </si>
  <si>
    <t>012 700 273</t>
  </si>
  <si>
    <t>Phuong Dong University</t>
  </si>
  <si>
    <t>5/29 Quynh Lane, Thanh Nhan Street, Hai Ba Trung District, Ha Noi City</t>
  </si>
  <si>
    <t>Số 5/29 Ngõ Quỳnh, Đường Thanh Nhàn, Quận Hai Bà Trưng, Tp. Hà Nội</t>
  </si>
  <si>
    <t>0915 593 035</t>
  </si>
  <si>
    <t>Mai Văn Nhuận</t>
  </si>
  <si>
    <t>218/HR-16</t>
  </si>
  <si>
    <t>11200266</t>
  </si>
  <si>
    <t>Huỳnh Thị Kim Chi</t>
  </si>
  <si>
    <t>Distribution Training &amp; Development Senior Manager</t>
  </si>
  <si>
    <t>Trưởng phòng Cấp cao Huấn luyện Phát triển Đại lý &amp; Kênh Phân phối</t>
  </si>
  <si>
    <t>024 618 409</t>
  </si>
  <si>
    <t>NCU</t>
  </si>
  <si>
    <t>45/5/6 Tay Hoi Villageg, Ward 10, Go Vap District, Ho Chi Minh City</t>
  </si>
  <si>
    <t>45/5/6 Thông Tây Hội, phường 10, quận Gò Vấp ,Tp.HCM</t>
  </si>
  <si>
    <t>45/5/6 Tay Hoi Village, Ward 10, Go Vap District, Ho Chi Minh City</t>
  </si>
  <si>
    <t>0905 158 977</t>
  </si>
  <si>
    <t>Huỳnh Thị Hải</t>
  </si>
  <si>
    <t>217/HR-16</t>
  </si>
  <si>
    <t>11600491</t>
  </si>
  <si>
    <t>Nguyễn Quang Vinh</t>
  </si>
  <si>
    <t>023 073 694</t>
  </si>
  <si>
    <t>Pham Ngoc Thach University</t>
  </si>
  <si>
    <t>37, 55 Street, Ward 10, District 6, Ho Chi Minh</t>
  </si>
  <si>
    <t>37 Đường 55, Phường 10, Quận 6, Tp. HCM</t>
  </si>
  <si>
    <t>0122 895 5209</t>
  </si>
  <si>
    <t>Nguyễn Thị Tiết</t>
  </si>
  <si>
    <t>222/HR-16</t>
  </si>
  <si>
    <t>11000142</t>
  </si>
  <si>
    <t>Nguyễn Kim Long</t>
  </si>
  <si>
    <t>Distribution Training Senior Officer</t>
  </si>
  <si>
    <t>Chuyên viên Cấp cao Huấn luyện Đại lý &amp; Kênh Phân phối</t>
  </si>
  <si>
    <t>220 725 082</t>
  </si>
  <si>
    <t>9/2E Nguyen Thien Thuat Street, Loc Tho Ward,Nha Trang City,Khanh Hoa Province</t>
  </si>
  <si>
    <t>9/2E Nguyễn Thiện Thuật, phường Lộc Thọ, Tp. Nha Trang, Khánh Hòa</t>
  </si>
  <si>
    <t>0914 960 079</t>
  </si>
  <si>
    <t>Nguyễn Hữu Sơn</t>
  </si>
  <si>
    <t>223/HR-16</t>
  </si>
  <si>
    <t>11300309</t>
  </si>
  <si>
    <t>Nguyễn Thanh Trúc</t>
  </si>
  <si>
    <t>Distribution Training Officer</t>
  </si>
  <si>
    <t>Chuyên viên Huấn luyện Đại lý &amp; Kênh Phân phối</t>
  </si>
  <si>
    <t>370 650 101</t>
  </si>
  <si>
    <t>33/6/1B Chu Van An Street, Vinh Lac Ward, Rach Gia City, Kien Giang Province</t>
  </si>
  <si>
    <t>33/6/1B Chu Văn An, phường Vĩnh Lạc, Rạch Giá, Kiên Giang</t>
  </si>
  <si>
    <t>33/6/1B đường Chu Văn An, phường Vĩnh Lạc, Rạch Giá, Kiên Giang</t>
  </si>
  <si>
    <t>0918 833 521</t>
  </si>
  <si>
    <t>Đoàn Thúy Vy</t>
  </si>
  <si>
    <t>226/HR-16</t>
  </si>
  <si>
    <t>11100179</t>
  </si>
  <si>
    <t>Nguyễn Ngọc Vân</t>
  </si>
  <si>
    <t xml:space="preserve">023 596 303 </t>
  </si>
  <si>
    <t>124/23 Tran Quang Khai Street, District 1, Ho Chi Minh City</t>
  </si>
  <si>
    <t>124/23 Trần Quang Khải, quận 1, Tp. HCM</t>
  </si>
  <si>
    <t>72/19/9 Street 4, Hiep Binh Phuoc Ward, Thu Duc District, Ho Chi Minh City</t>
  </si>
  <si>
    <t>72/19/9 Đường số 4, Hiệp Bình Phước, Thủ Đức, Tp. HCM</t>
  </si>
  <si>
    <t>0936 026 174</t>
  </si>
  <si>
    <t>Nguyễn Thị Ngọc</t>
  </si>
  <si>
    <t>224/HR-16</t>
  </si>
  <si>
    <t>11500451</t>
  </si>
  <si>
    <t>Vũ Chí Kiên</t>
  </si>
  <si>
    <t>163 228 422</t>
  </si>
  <si>
    <t>Group 7, Phu Nghia Street, Loc Ha Ward, Nam Dinh</t>
  </si>
  <si>
    <t>Tổ 7, Phù Nghĩa, Phường Lộc Hạ, Tp. Nam Định</t>
  </si>
  <si>
    <t>182, Phu Nghia Street, Loc Ha Ward, Nam Dinh</t>
  </si>
  <si>
    <t>Số 182, Phù Nghĩa, Phường Lộc Hạ, Tp. Nam Định</t>
  </si>
  <si>
    <t>0989 972 701</t>
  </si>
  <si>
    <t>Bùi Thị Dung</t>
  </si>
  <si>
    <t>225/HR-16</t>
  </si>
  <si>
    <t>11300310</t>
  </si>
  <si>
    <t>Trần Thị Vân Anh</t>
  </si>
  <si>
    <t>101 006 418</t>
  </si>
  <si>
    <t>Hai Duong College of Tourism &amp; Commercial</t>
  </si>
  <si>
    <t>22 Cao Xanh Street, Group 8, Quarter 1, Ha Long City, Quang Ninh Province</t>
  </si>
  <si>
    <t>22  Cao Xanh, tổ 8, Khu 1, Hạ Long, Quảng Ninh</t>
  </si>
  <si>
    <t>22 đường Cao Xanh, Tổ 8, Khu 1, Hạ Long, Quảng Ninh</t>
  </si>
  <si>
    <t>0914 554 572</t>
  </si>
  <si>
    <t>Trần Đình Nam</t>
  </si>
  <si>
    <t>220/HR-16</t>
  </si>
  <si>
    <t>11300331</t>
  </si>
  <si>
    <t>Trần Khánh Linh</t>
  </si>
  <si>
    <t>100 738 388</t>
  </si>
  <si>
    <t>120 Group 2 Quarter 6, Gieng Day, Ha Long City, Quang Ninh Province</t>
  </si>
  <si>
    <t>120 Tổ 2 Khu 6, Quận Giếng Đáy, Tp. Hạ Long, Quảng Ninh</t>
  </si>
  <si>
    <t>120 Tổ 2 Khu 6, Quận Giếng Đáy, Tp. Hạ Long, tỉnh Quảng Ninh</t>
  </si>
  <si>
    <t>0983 084 816</t>
  </si>
  <si>
    <t>Hoàng Việt Văn</t>
  </si>
  <si>
    <t>219/HR-16</t>
  </si>
  <si>
    <t>11400352</t>
  </si>
  <si>
    <t>Trần Văn Khánh</t>
  </si>
  <si>
    <t>Transportation &amp; Housing allowance: 5,280,000 VNĐ/ month</t>
  </si>
  <si>
    <t>Distribution Training Staff</t>
  </si>
  <si>
    <t>Nhân viên Huấn luyện Đại lý &amp; Kênh Phân phối</t>
  </si>
  <si>
    <t>371 308 892</t>
  </si>
  <si>
    <t>Bac Lieu University</t>
  </si>
  <si>
    <t>188 Vinh Phuoc I, Vinh Thuan Town, Vinh Thuan District, Kien Giang Province</t>
  </si>
  <si>
    <t>188 Vĩnh Phước I, thị trấn Vĩnh Thuận, huyện Vĩnh Thuận, Kiên Giang</t>
  </si>
  <si>
    <t>136 Nguyen Tat Thanh Street, Quarter 1, Ward 8, Ca Mau City</t>
  </si>
  <si>
    <t>136 Nguyễn Tất Thành, KP1, phường 08, Cà mau</t>
  </si>
  <si>
    <t>0941 722 177 / 0918 529 609</t>
  </si>
  <si>
    <t>Lê Thị Nguyễn Bé Ngoan</t>
  </si>
  <si>
    <t>229/HR-16</t>
  </si>
  <si>
    <t>11500441</t>
  </si>
  <si>
    <t>Trần Tiến Hoàng</t>
  </si>
  <si>
    <t>Distribution Training &amp; Development Senior Officer</t>
  </si>
  <si>
    <t>Chuyên viên Cấp cao Huấn luyện Phát triển Đại lý &amp; Kênh Phân phối</t>
  </si>
  <si>
    <t>225 129 373</t>
  </si>
  <si>
    <t>Saint Joseph Scholastic</t>
  </si>
  <si>
    <t>Theology</t>
  </si>
  <si>
    <t>14/14 To Vinh Dien Street, Phuong Sai Ward, Nha Trang City</t>
  </si>
  <si>
    <t>14/14 Tô Vĩnh Diện, Phương Sài, Nha Trang</t>
  </si>
  <si>
    <t>M16 Highway 52, Phuoc Long Ward, District 9, Ho Chi Minh City</t>
  </si>
  <si>
    <t>M16 Quốc lộ 52, Phường Phước Long, Quận 9, Tp. HCM</t>
  </si>
  <si>
    <t>0905 206 933</t>
  </si>
  <si>
    <t>Trần Tiến Sĩ</t>
  </si>
  <si>
    <t>230/HR-16</t>
  </si>
  <si>
    <t>10800006</t>
  </si>
  <si>
    <t>Nguyễn Thị Thiên Nga</t>
  </si>
  <si>
    <t>Corporate Planning Officer</t>
  </si>
  <si>
    <t>Chuyên viên Kế hoạch Tổng hợp</t>
  </si>
  <si>
    <t>023 869 930</t>
  </si>
  <si>
    <t>62/67 Huynh Tinh Cua Street, Ward 19, Binh Thanh District, Ho Chi Minh City</t>
  </si>
  <si>
    <t>62/67 Huỳnh Tịnh Của, phường 19, quận Bình Thạnh, Tp.HCM</t>
  </si>
  <si>
    <t>62/67 Huỳnh Tịnh Của, P. 19, Quận Bình Thạnh, TPHCM</t>
  </si>
  <si>
    <t>0937 893 560</t>
  </si>
  <si>
    <t>Nguyễn Thị Út</t>
  </si>
  <si>
    <t>228/HR-16</t>
  </si>
  <si>
    <t>11400347</t>
  </si>
  <si>
    <t>Nguyễn Hải Thuyên</t>
  </si>
  <si>
    <t>Transportation &amp; Housing allowance: 6,000,000 VNĐ/ month</t>
  </si>
  <si>
    <t>311 509 864</t>
  </si>
  <si>
    <t>317 Group 11, Hoa Hamlet, Hoa Hung Commune, Cai Be, Tien Giang Province</t>
  </si>
  <si>
    <t>317 Tổ 11, ấp Hòa, xã Hòa Hưng, Cái Bè, Tiền Giang</t>
  </si>
  <si>
    <t>0169 305 2787</t>
  </si>
  <si>
    <t>Đỗ Thị Mười</t>
  </si>
  <si>
    <t>227/HR-16</t>
  </si>
  <si>
    <t>11400386</t>
  </si>
  <si>
    <t>Đỗ Thị Phương Thảo</t>
  </si>
  <si>
    <t>Distribution Training Admin Staff</t>
  </si>
  <si>
    <t>Nhân viên Hành chánh Huấn luyện Đại lý &amp; Kênh Phân phối</t>
  </si>
  <si>
    <t>024 250 069</t>
  </si>
  <si>
    <t>Lotus University</t>
  </si>
  <si>
    <t>48/2 (formerly 201/36B) Ut Tich Street, Ward 4, Tan Binh District, Ho Chi Minh City</t>
  </si>
  <si>
    <t>48/2 ( Số cũ 201/36B) Út Tịch, phường 4, quận Tân Bình, Tp. HCM</t>
  </si>
  <si>
    <t>0903 938 519</t>
  </si>
  <si>
    <t>Đỗ Ngọc Hà</t>
  </si>
  <si>
    <t>231/HR-16</t>
  </si>
  <si>
    <t>Owner Family company</t>
  </si>
  <si>
    <t>11300334</t>
  </si>
  <si>
    <t>Nguyễn Thị Thu Yến</t>
  </si>
  <si>
    <t>371 246 686</t>
  </si>
  <si>
    <t>514/3 Ngo Quyen Street, Vinh Lac Ward, Rach Gia City, Kien Giang Province</t>
  </si>
  <si>
    <t>514/3 Ngô Quyền, phường Vĩnh Lạc, Tp. Rạch Giá, Kiên Giang</t>
  </si>
  <si>
    <t>514/3 Ngô Quyền, phường Vĩnh Lạc, Tp. Rạch Giá, tỉnh Kiên Giang</t>
  </si>
  <si>
    <t>0947 456 882</t>
  </si>
  <si>
    <t>Trần Thị Thu Loan</t>
  </si>
  <si>
    <t>232/HR-16</t>
  </si>
  <si>
    <t>11100169</t>
  </si>
  <si>
    <t>Lương Hồ Thu Lam</t>
  </si>
  <si>
    <t>Cash Management and Investment Officer</t>
  </si>
  <si>
    <t>Chuyên viên Kế toán Quản lý Tiền mặt và Đầu tư</t>
  </si>
  <si>
    <t>079 185 002 289</t>
  </si>
  <si>
    <t>43 Tai Thiet Street, Ward 11, Tan Binh District, Ho Chi Minh City</t>
  </si>
  <si>
    <t>43 Tái Thiết, phường 11, quận Tân Bình,Tp. HCM</t>
  </si>
  <si>
    <t>165/13 Tran Quang Co, Phu Thanh Ward, Tan Phu District, Ho Chi Minh City</t>
  </si>
  <si>
    <t>165/13 Trần Quang Cơ, phường Phú Thạnh, quận Tân Phú, Tp. HCM</t>
  </si>
  <si>
    <t>0938 398 493</t>
  </si>
  <si>
    <t>Lương Thị Thu Vân</t>
  </si>
  <si>
    <t>233/HR-16</t>
  </si>
  <si>
    <t>11000135</t>
  </si>
  <si>
    <t>Lê Thị Hoài Châu</t>
  </si>
  <si>
    <t>Agency Compliance Senior Staff</t>
  </si>
  <si>
    <t>Nhân viên Cấp cao Pháp chế Đại lý</t>
  </si>
  <si>
    <t>111 651 799</t>
  </si>
  <si>
    <t>College of Finance</t>
  </si>
  <si>
    <t>Số 100 Phuong Liet Street, Phuong Liet, Thanh Xuan District, Ha Noi</t>
  </si>
  <si>
    <t>Số 100 Phố Phương Liệt, phường Phương Liệt, quận Thanh Xuân, Tp. Hà Nội</t>
  </si>
  <si>
    <t>100 Phuong Liet Street, Phuong Liet, Thanh Xuan District, Ha Noi</t>
  </si>
  <si>
    <t>0984 672 898</t>
  </si>
  <si>
    <t>236/HR-16</t>
  </si>
  <si>
    <t>11600479</t>
  </si>
  <si>
    <t>Hồ Thị Sen</t>
  </si>
  <si>
    <t>Salary increase: 40,000,000 vnd after 2 months, once recruitment of 10 qualified UM has finished</t>
  </si>
  <si>
    <t>Sales - South 1</t>
  </si>
  <si>
    <t>South 1</t>
  </si>
  <si>
    <t xml:space="preserve">024 019 501 </t>
  </si>
  <si>
    <t>C10-04A, 683A Au Co street, Tan Thanh ward, Tan Phu district, Ho Chi Minh</t>
  </si>
  <si>
    <t>C10-04A, Chung cư MB Babylon, 683A Âu Cơ, P. Tân Thành, Q. Tân Phú, Tp. HCM</t>
  </si>
  <si>
    <t>0902 489 566`</t>
  </si>
  <si>
    <t>Huỳnh Đăng Thông</t>
  </si>
  <si>
    <t>Child</t>
  </si>
  <si>
    <t>234/HR-16</t>
  </si>
  <si>
    <t>11500460</t>
  </si>
  <si>
    <t>Trần Hoàng Ánh</t>
  </si>
  <si>
    <t>273 365 160</t>
  </si>
  <si>
    <t>34 Do Luong, Vung Tau City, Ba Ria Vung Tau Province</t>
  </si>
  <si>
    <t>34 Đô Lương, Tp. Vũng Tàu, Tỉnh Bà Rịa Vũng Tàu</t>
  </si>
  <si>
    <t>8.02 Binh Minh apartment, Luong Dinh Cua Street, District 2, Ho Chi Minh</t>
  </si>
  <si>
    <t>8.02 chung cư Bình Minh, Lương Định Của, Quận 2, Tp. HCM</t>
  </si>
  <si>
    <t>0982 979 528</t>
  </si>
  <si>
    <t>Trần Quốc Thống</t>
  </si>
  <si>
    <t>239/HR-16</t>
  </si>
  <si>
    <t>Prudential</t>
  </si>
  <si>
    <t>11600493</t>
  </si>
  <si>
    <t>Trương Tú Nhi</t>
  </si>
  <si>
    <t>024 762 909</t>
  </si>
  <si>
    <t>Traditional Medicine Doctor</t>
  </si>
  <si>
    <t>12/7 Thong Nhat 1 Street, Tan Thoi Nhi Ward, Hoc Mon District, Ho Chi Minh City</t>
  </si>
  <si>
    <t xml:space="preserve">12/7 Đường Thống Nhất 1, Xã Tân Thới Nhì, Quận Hóc Môn, Tp. HCM </t>
  </si>
  <si>
    <t>43/5 Thong Nhat 2 Street, Tan Thoi Nhi Ward, Hoc Mon District, Ho Chi Minh City</t>
  </si>
  <si>
    <t xml:space="preserve">43/5 Đường Thống Nhất 2, Xã Tân Thới Nhì, Quận Hóc Môn, Tp. HCM </t>
  </si>
  <si>
    <t>(08) 37132 784</t>
  </si>
  <si>
    <t>Trần Thị Thơm</t>
  </si>
  <si>
    <t>238/HR-16</t>
  </si>
  <si>
    <t>11500448</t>
  </si>
  <si>
    <t>Đỗ Thị Diễm Thúy</t>
  </si>
  <si>
    <t>285 127 162</t>
  </si>
  <si>
    <t>College of Finance and Customs</t>
  </si>
  <si>
    <t>Long Dien 1 Area, Long Phuoc Ward, Phuoc Long District, Binh Phuoc Province</t>
  </si>
  <si>
    <t>Khu phố Long Điền 1, Phường Long Phước, Thị xã Phước Long, Tỉnh Bình Phước</t>
  </si>
  <si>
    <t>45 Hoang Van Hoe, Tan Quy Ward, Tan Phu District, Ho Chi Minh City</t>
  </si>
  <si>
    <t>45 Hoàng Văn Hòe, Phường Tân Quý, Quận Tân Phú, Tp. Hồ Chí Minh</t>
  </si>
  <si>
    <t>0977 612 973</t>
  </si>
  <si>
    <t>Đỗ Thị Thanh Xuyên</t>
  </si>
  <si>
    <t>235/HR-16</t>
  </si>
  <si>
    <t>10900072</t>
  </si>
  <si>
    <t>Nguyễn Thị Thanh Phương</t>
  </si>
  <si>
    <t>Head of Distribution Admin</t>
  </si>
  <si>
    <t>Trưởng Bộ phận Hành chánh Đại lý &amp; Kênh Phân phối</t>
  </si>
  <si>
    <t>023 371 039</t>
  </si>
  <si>
    <t>24 Hoang Sy Khai Street, Ward 14, District 8, Ho Chi Minh City</t>
  </si>
  <si>
    <t>24 Hoàng Sỹ Khải, ward 14, Quận 8, Tp. HCM</t>
  </si>
  <si>
    <t>18/10 hẻm 266 Bui Minh Truc Street, Ward 6, District 8, Ho Chi Minh City</t>
  </si>
  <si>
    <t>18/10 hẻm 266 Bùi Minh Trực, phường 6, quận 8, Tp. HCM</t>
  </si>
  <si>
    <t>0945 300 900</t>
  </si>
  <si>
    <t>Phan Xuân Bách Thắng</t>
  </si>
  <si>
    <t>240/HR-16</t>
  </si>
  <si>
    <t>11000117</t>
  </si>
  <si>
    <t>Accounting Executive</t>
  </si>
  <si>
    <t>Chuyên viên Kế toán</t>
  </si>
  <si>
    <t>025 951 827</t>
  </si>
  <si>
    <t>23A Le Quy Don street, Ward 6, District 3, Ho Chi Minh City</t>
  </si>
  <si>
    <t>23A Lê Quý Đôn, Phường 6, Quận 3, Tp. HCM</t>
  </si>
  <si>
    <t>0909 472 972; 0169 553 9914</t>
  </si>
  <si>
    <t>Nguyễn Xuân Hiếu; Ngô Duy Hưng</t>
  </si>
  <si>
    <t>Husband; Father</t>
  </si>
  <si>
    <t>241/HR-16</t>
  </si>
  <si>
    <t>11500464</t>
  </si>
  <si>
    <t>Đặng Tiến Dũng</t>
  </si>
  <si>
    <t>Tan Lac</t>
  </si>
  <si>
    <t>113 112 636</t>
  </si>
  <si>
    <t>Group 25, Cham Mat Ward, Hoa Binh City, Hoa Binh Province</t>
  </si>
  <si>
    <t>Tổ 25, P. Chăm Mát, Tp. Hòa Bình, tỉnh Hòa Bình</t>
  </si>
  <si>
    <t>612B, Ha Hop tenement, Group 5, Tan Thinh Ward, Hoa Binh City, Hoa Binh Province</t>
  </si>
  <si>
    <t>Phòng 612B Chung cư Dạ Hợp, Tổ 5, P. Tân Thịnh, Tp. Hòa Bình, tỉnh Hòa Bình</t>
  </si>
  <si>
    <t>0914 476 222</t>
  </si>
  <si>
    <t>Nguyễn Dương Liễu</t>
  </si>
  <si>
    <t>242/HR-16</t>
  </si>
  <si>
    <t>11400393</t>
  </si>
  <si>
    <t>Trần Ngọc Tuấn Huy</t>
  </si>
  <si>
    <t>Allowance: 5,000,000 VNĐ/ month</t>
  </si>
  <si>
    <t>Nam Ha</t>
  </si>
  <si>
    <t>225 511 642</t>
  </si>
  <si>
    <t>21 Group 3, Tay Bac 2, Vinh Hai ward, Nha Trang city, Khanh Hoa province</t>
  </si>
  <si>
    <t>21 Tổ 3, Tây Bắc 2, P. Vĩnh Hải, Tp. Nha Trang, tỉnh Khánh Hòa</t>
  </si>
  <si>
    <t>06 Hai Ba Trung, ward 6, Da Lat city, Lam Dong province</t>
  </si>
  <si>
    <t>06 Hai Bà Trưng, Phường 6, Tp. Đà Lạt, tỉnh Lâm Đồng</t>
  </si>
  <si>
    <t>0905 956 638</t>
  </si>
  <si>
    <t>Lê Thị Hoàng Yến</t>
  </si>
  <si>
    <t>243/HR-16</t>
  </si>
  <si>
    <t>11200248</t>
  </si>
  <si>
    <t>Trần Thanh Tâm</t>
  </si>
  <si>
    <t>New Business Senior Staff</t>
  </si>
  <si>
    <t>Nhân viên Cấp cao Phát hành Hợp đồng</t>
  </si>
  <si>
    <t>024 503 786</t>
  </si>
  <si>
    <t>Ba Diem Highschool</t>
  </si>
  <si>
    <t>96B/2 Group 72, Quarter 3, Trung My Tay Ward, District 12, Ho Chi Minh City</t>
  </si>
  <si>
    <t>96B/2 tổ 72, KP3, phường Trung Mỹ Tây, quận 12, Tp. HCM</t>
  </si>
  <si>
    <t>0124 297 4636</t>
  </si>
  <si>
    <t>Trương Thị Tuyết</t>
  </si>
  <si>
    <t>245/HR-16</t>
  </si>
  <si>
    <t>11500431</t>
  </si>
  <si>
    <t>Distribution Training Executive</t>
  </si>
  <si>
    <t>091 069 306</t>
  </si>
  <si>
    <t>College of Trade and Tourism</t>
  </si>
  <si>
    <t>Group 4, Ba Hang Town, Pho Yen Ward, Thai Nguyen Province</t>
  </si>
  <si>
    <t>Tiểu khu 4, Thị trấn Ba Hàng, Huyện Phổ Yên, Tỉnh Thái Nguyên</t>
  </si>
  <si>
    <t>286 Center Street, Pho Yen Ward, Thai Nguyen Province</t>
  </si>
  <si>
    <t>286 Đường Trung Tâm, Huyện Phổ Yên, Tỉnh Thái Nguyên</t>
  </si>
  <si>
    <t>0988 983 373</t>
  </si>
  <si>
    <t>Nguyễn Thị Thành</t>
  </si>
  <si>
    <t>246/HR-16</t>
  </si>
  <si>
    <t>11500434</t>
  </si>
  <si>
    <t>Trần Chí Hiếu</t>
  </si>
  <si>
    <t>023 994 509</t>
  </si>
  <si>
    <t>18 D4A Street, Group 4, Area 6, Phuoc Long B Ward, District 9, Ho Chi Minh City</t>
  </si>
  <si>
    <t>18 Đường D4A, Tổ 4, Khu phố 6, Phường Phước Long B, Quận 9, Tp. Hồ Chí Minh</t>
  </si>
  <si>
    <t>0903 508 100</t>
  </si>
  <si>
    <t>Nguyễn Thị Gấm</t>
  </si>
  <si>
    <t>244/HR-16</t>
  </si>
  <si>
    <t>Private Enterprise</t>
  </si>
  <si>
    <t>11600524</t>
  </si>
  <si>
    <t>Chu Thị Ái Thương</t>
  </si>
  <si>
    <t>019178000031</t>
  </si>
  <si>
    <t>College of Technologies and Economics in Trade</t>
  </si>
  <si>
    <t>100 Chua Boc, Quang Trung ward, Dong Da district, Ha Noi city</t>
  </si>
  <si>
    <t>100 Phố Chùa Bộc, P. Quang Trung, Q. Đống Đa, Tp. Hà Nội</t>
  </si>
  <si>
    <t>0906 261 168</t>
  </si>
  <si>
    <t>Đinh Mạnh Cường</t>
  </si>
  <si>
    <t>11000110</t>
  </si>
  <si>
    <t>Nguyễn Võ Thiện Đức</t>
  </si>
  <si>
    <t>240 940 900</t>
  </si>
  <si>
    <t>26 Tran Hung Dao Street, Tu An Ward, Buon Ma Thuot City, Daklak Province</t>
  </si>
  <si>
    <t>26 Trần Hưng Đạo, phường Tự An, Tp. Buôn Ma Thuột, Daklak</t>
  </si>
  <si>
    <t>27, 32B Street, Binh Tri Dong Ward, Binh Tan District, HCM</t>
  </si>
  <si>
    <t>27, đường 32B, phường Bình Trị Đông B, quận Bình Tân, Tp. HCM</t>
  </si>
  <si>
    <t>0123 955 5922</t>
  </si>
  <si>
    <t>Nguyễn Văn Ngay</t>
  </si>
  <si>
    <t>248/HR-2016</t>
  </si>
  <si>
    <t>11200231</t>
  </si>
  <si>
    <t>Lê Sơn Phong</t>
  </si>
  <si>
    <t>Head of Agency Compliance</t>
  </si>
  <si>
    <t>Trưởng Bộ phận Pháp chế Đại lý</t>
  </si>
  <si>
    <t>024 798 997</t>
  </si>
  <si>
    <t>Russia Ajerbaidjan General University</t>
  </si>
  <si>
    <t>76 Binh Gia Street, Ward 13, Tan Binh District, Ho Chi Minh City</t>
  </si>
  <si>
    <t>76 Bình Giã, phường 13, quận Tân Bình, Tp. HCM</t>
  </si>
  <si>
    <t>101/15 Tran Van On Street, Tan Son Nhi Ward, Tan Phu District, Ho Chi Minh City</t>
  </si>
  <si>
    <t>101/15 Trần Văn Ơn, phường Tân Sơn Nhì, quận Tân Phú, Tp. HCM</t>
  </si>
  <si>
    <t>0121 215 5777</t>
  </si>
  <si>
    <t>Lê Sơn Tùng</t>
  </si>
  <si>
    <t>Son</t>
  </si>
  <si>
    <t>247/HR-16</t>
  </si>
  <si>
    <t>11600517</t>
  </si>
  <si>
    <t>Nguyễn Trần Minh Nhựt</t>
  </si>
  <si>
    <t>Sales - South 2</t>
  </si>
  <si>
    <t>South 2</t>
  </si>
  <si>
    <t xml:space="preserve">Regional Sales Director – South 2 </t>
  </si>
  <si>
    <t>Giám đốc Kinh doanh Miền - Miền Nam 2</t>
  </si>
  <si>
    <t>025 670 668</t>
  </si>
  <si>
    <t>C15 Phu Lam B residential, Ba Hom street, district 6, Ho Chi Minh city</t>
  </si>
  <si>
    <t>C15 Cư xá Phú Lâm B, Bà Hom, Quận 6, Tp. HCM</t>
  </si>
  <si>
    <t>0937 973 993</t>
  </si>
  <si>
    <t>249/HR-16</t>
  </si>
  <si>
    <t>11600525</t>
  </si>
  <si>
    <t>Huỳnh Phú Tân</t>
  </si>
  <si>
    <t>Increase to VND 10,000,000 from 01/01/2017</t>
  </si>
  <si>
    <t>023 658 114</t>
  </si>
  <si>
    <t>RMIT</t>
  </si>
  <si>
    <t>31 Le Van Viet street, Group 3, Hiep Phu ward, district 9, Ho Chi Minh city</t>
  </si>
  <si>
    <t>31 Lê Văn Việt, Tổ 13, Khu phố 3, P. Hiệp Phú, Quận 9, Tp. HCM</t>
  </si>
  <si>
    <t>39 Le Van Chi, Linh Trung ward, Thu Duc district, Ho Chi Minh</t>
  </si>
  <si>
    <t>39 Lê Văn Chí, P. Linh Trung, Q. Thủ Đức, Tp. HCM</t>
  </si>
  <si>
    <t>0126 729 6016</t>
  </si>
  <si>
    <t>Hoàng Thị Thu Thủy</t>
  </si>
  <si>
    <t>11400382</t>
  </si>
  <si>
    <t>Đỗ Đức Dương</t>
  </si>
  <si>
    <t xml:space="preserve">Increase to 20,000,000 VNĐ/ month after 6 months base on the KPIs </t>
  </si>
  <si>
    <t>142 109 150</t>
  </si>
  <si>
    <t>Hanoi University of Technology</t>
  </si>
  <si>
    <t>Electric &amp; Electronic</t>
  </si>
  <si>
    <t>Lot 20.85 Van Loc, Tu Minh, Hai Duong City</t>
  </si>
  <si>
    <t>Lô 20.85 Vạn Lộc, Tứ Minh, Hải Dương</t>
  </si>
  <si>
    <t>0915 362 457</t>
  </si>
  <si>
    <t>Vũ Thị Nghi</t>
  </si>
  <si>
    <t>11600538</t>
  </si>
  <si>
    <t>Nguyễn Đình Thụy Lam</t>
  </si>
  <si>
    <t>Marketing Executive</t>
  </si>
  <si>
    <t>Chuyên viên Marketing</t>
  </si>
  <si>
    <t>024 327 858</t>
  </si>
  <si>
    <t>27/1/42 Street no.9, Ward 16, Go Vap District, Ho Chi Minh City</t>
  </si>
  <si>
    <t>27/1/42, Đường số 9, Phường 16, Quận Gò Vấp, Tp. HCM</t>
  </si>
  <si>
    <t>08.22156 989</t>
  </si>
  <si>
    <t>11600543</t>
  </si>
  <si>
    <t>Lê Quốc Khánh</t>
  </si>
  <si>
    <t>Sales - South 3</t>
  </si>
  <si>
    <t>South 3</t>
  </si>
  <si>
    <t>024 867 791</t>
  </si>
  <si>
    <t>99 Street no. 27, Go Vap District, Ho Chi Minh City</t>
  </si>
  <si>
    <t>99, Đường số 27, Quận Gò Vấp, Tp. HCM</t>
  </si>
  <si>
    <t>357 Le Van Luong Street, Tan Quy Ward, District 7, Ho Chi Minh City</t>
  </si>
  <si>
    <t>357 Đường Lê Văn Lương, Phường Tân Quy, Quận 7, Tp. HCM</t>
  </si>
  <si>
    <t>0902 378 739</t>
  </si>
  <si>
    <t>Nguyễn Thị Thanh Hà</t>
  </si>
  <si>
    <t>251/HR-16</t>
  </si>
  <si>
    <t>FWD</t>
  </si>
  <si>
    <t>11300316</t>
  </si>
  <si>
    <t>Trần Minh Huy</t>
  </si>
  <si>
    <t>201 457 802</t>
  </si>
  <si>
    <t>Danang University of Technology</t>
  </si>
  <si>
    <t>Petrolium Engineering</t>
  </si>
  <si>
    <t>15.01 Floor 5, Docklands Sai Gon Apartment, Tan Phu Ward, District 7, Ho Chi Minh City</t>
  </si>
  <si>
    <t>15.01 Tầng 5, Cao ốc Docklands Sài Gòn, P. Tân Phú, Q. 7, Tp. HCM</t>
  </si>
  <si>
    <t>0905 111 368</t>
  </si>
  <si>
    <t>Trần Thành</t>
  </si>
  <si>
    <t>252/HR-16</t>
  </si>
  <si>
    <t>11600502</t>
  </si>
  <si>
    <t>Nguyễn Trọng Hiệu</t>
  </si>
  <si>
    <t>Increase to VND 30,000,000 after 8 months, once new 10 UMs have been appointed</t>
  </si>
  <si>
    <t>100 629 958</t>
  </si>
  <si>
    <t>Group 40, Dong Tien, Cam Dong, Cam Pha, Quang Ninh</t>
  </si>
  <si>
    <t>Tổ 40 Đông Tiến, Cẩm Đông, Cẩm Phả, Quảng Ninh</t>
  </si>
  <si>
    <t>No. 503, T2 Area, Green Bay Apartment, Hoang Quoc Viet street, Hung Thang, Ha Long, Quang Ninh</t>
  </si>
  <si>
    <t>Phòng 503, Khu T2, Chung cư Green Bay, Đường Hoàng Quốc Việt, Hùng Thắng, Hạ Long, Quang Ninh</t>
  </si>
  <si>
    <t>0123 967 3828</t>
  </si>
  <si>
    <t>Bùi Thúy Anh</t>
  </si>
  <si>
    <t>253/HR-16</t>
  </si>
  <si>
    <t>11500429</t>
  </si>
  <si>
    <t>Đỗ Trường Long</t>
  </si>
  <si>
    <t>351 494 555</t>
  </si>
  <si>
    <t>HaNoi Open University</t>
  </si>
  <si>
    <t>Tourism</t>
  </si>
  <si>
    <t>476 Group 13, Nha Bang Town, Tinh Bien District, An Giang Province</t>
  </si>
  <si>
    <t>476 Tổ 13, Thị trấn Nhà Bàng, Huyện Tịnh Biên, Tỉnh An Giang</t>
  </si>
  <si>
    <t>173 Nguyen Duy Duong, Ward 3, District 10, Ho Chi Minh</t>
  </si>
  <si>
    <t>173 Nguyễn Duy Dương, Phường 3, Quận 10, Tp. Hồ Chí Minh</t>
  </si>
  <si>
    <t>0994 596 371</t>
  </si>
  <si>
    <t>Đỗ Thị Thiên Ngân</t>
  </si>
  <si>
    <t>254/HR-16</t>
  </si>
  <si>
    <t>11200217</t>
  </si>
  <si>
    <t>Nguyễn Văn Chiến</t>
  </si>
  <si>
    <t>Distribution Training Manager</t>
  </si>
  <si>
    <t>Trưởng phòng Huấn luyện Đại lý &amp; Kênh Phân phối</t>
  </si>
  <si>
    <t>081 016 555</t>
  </si>
  <si>
    <t>Ha Noi National University of Education</t>
  </si>
  <si>
    <t>Dong Mo Town, Chi Lang District, Lang Son Province</t>
  </si>
  <si>
    <t>Thị trấn Đồng Mỏ, huyện Chi Lăng, tỉnh Lạng Sơn</t>
  </si>
  <si>
    <t>42E, Bui Thi Xuan street, Ward 2, Tan binh district, Ho Chi Minh</t>
  </si>
  <si>
    <t>42E Bùi Thị Xuân, Phường 2, Q. Tân Bình, Tp. HCM</t>
  </si>
  <si>
    <t>0123 698 9646</t>
  </si>
  <si>
    <t>Bùi Bích Oanh</t>
  </si>
  <si>
    <t>255/HR-16</t>
  </si>
  <si>
    <t>11600510</t>
  </si>
  <si>
    <t>Ngô Quang Dũng</t>
  </si>
  <si>
    <t>162 484 162</t>
  </si>
  <si>
    <t>Ha Noi University of Science and Technology</t>
  </si>
  <si>
    <t>19/10/30 Phung Khac Khoan, Truong Thi ward, Nam Dinh city, Nam Dinh province</t>
  </si>
  <si>
    <t>19/10/30 Phùng Khắc Khoan, P. Trường Thi, Tp. Nam Định, Tỉnh Nam Định</t>
  </si>
  <si>
    <t>0983 702 988</t>
  </si>
  <si>
    <t>Nguyễn Thị Thu Hoài</t>
  </si>
  <si>
    <t>258/HR-16</t>
  </si>
  <si>
    <t>11100176</t>
  </si>
  <si>
    <t>Chuyên viên Phân tích Ứng dụng</t>
  </si>
  <si>
    <t>025 777 731</t>
  </si>
  <si>
    <t>19 C4 Street 66 Tan Qui Dong Residential Quarter, Tan Phong Ward, District 7, Ho Chi Minh City</t>
  </si>
  <si>
    <t>19 C4 đường 66 KDC Tân Qui Đông,phường Tân Phong, quận 7, Tp. HCM</t>
  </si>
  <si>
    <t>0902 206 585</t>
  </si>
  <si>
    <t>256/HR-16</t>
  </si>
  <si>
    <t>11600545</t>
  </si>
  <si>
    <t>Lâm Thành Út</t>
  </si>
  <si>
    <t>381 493 024</t>
  </si>
  <si>
    <t>Ho Chi Minh University of Culture</t>
  </si>
  <si>
    <t>Culture Management</t>
  </si>
  <si>
    <t>Ba Hue Lane, Tan Duyet Ward, Dam Doi District, Ca Mau Province</t>
  </si>
  <si>
    <t>Ấp Bá Huê, Xã Tân Duyệt, Huyện Đầm Dơi, Tỉnh Cà Mau</t>
  </si>
  <si>
    <t>83 Tran Van Bin Street, Ward 5, Ca Mau City</t>
  </si>
  <si>
    <t>83 Đường Trần Văn Bỉnh, Phường 5, Tp. Cà Mau</t>
  </si>
  <si>
    <t>260/HR-16</t>
  </si>
  <si>
    <t>11300301</t>
  </si>
  <si>
    <t>Phạm Đình Hùng</t>
  </si>
  <si>
    <t>151 216 881</t>
  </si>
  <si>
    <t>Nhan Cau 3 Quarter, Hung Ha Town, Thai Binh Province</t>
  </si>
  <si>
    <t>Khu Nhân Cầu 3, Thị trấn Hưng Hà, Thái Bình</t>
  </si>
  <si>
    <t>(0363) 3861 123</t>
  </si>
  <si>
    <t>Phạm Đình Kết</t>
  </si>
  <si>
    <t>262/HR-16</t>
  </si>
  <si>
    <t>11100189</t>
  </si>
  <si>
    <t>Nguyễn Sơn Hưng</t>
  </si>
  <si>
    <t>151 578 617</t>
  </si>
  <si>
    <t>Kha Dong, Duyen Hai, Hung Ha, Thai Binh</t>
  </si>
  <si>
    <t>Khả Đông, Duyên Hải, Hưng Hà, Thái Bình</t>
  </si>
  <si>
    <t>22 Group 7, Phuc Dien Street, Tu Liem District, Ha Noi</t>
  </si>
  <si>
    <t>Số 22, Tổ 7, Đường Phúc Diễn, Từ Liêm, Tp. Hà Nội</t>
  </si>
  <si>
    <t>0168 253 4657</t>
  </si>
  <si>
    <t>Nguyen Son Phen</t>
  </si>
  <si>
    <t>261/HR-16</t>
  </si>
  <si>
    <t>11400380</t>
  </si>
  <si>
    <t>Nguyễn Trung Thành</t>
  </si>
  <si>
    <t>Salary will be paid ONE time after 12 months base on the KPI and increase to 40,000,000 VNĐ/ month</t>
  </si>
  <si>
    <t>011 877 240</t>
  </si>
  <si>
    <t>10 Ma May, Hang Buom, Hoan Kiem District, Ha Noi</t>
  </si>
  <si>
    <t>10 Mã Mây, Hàng Buồm, Hoàn Kiếm, Tp. Hà Nội</t>
  </si>
  <si>
    <t>No. 2 Alley 40, Lane 548 Nguyen Van Cu, Long Bien, Ha Noi</t>
  </si>
  <si>
    <t>Số 2 Ngách 40, Ngõ 548 Nguyễn Văn Cừ, Long Biên, Hà Nội</t>
  </si>
  <si>
    <t>0904 036 336</t>
  </si>
  <si>
    <t>Hoàng Thị Xuân Quỳnh</t>
  </si>
  <si>
    <t>11400376</t>
  </si>
  <si>
    <t>Bùi Văn Quân</t>
  </si>
  <si>
    <t>287,600,000 pay in the first payroll</t>
  </si>
  <si>
    <t>Regional Sales Director - South 1</t>
  </si>
  <si>
    <t>Giám đốc Kinh doanh Miền - Miền Nam 1</t>
  </si>
  <si>
    <t>013 024 793</t>
  </si>
  <si>
    <t>902 OCT2 DDN3 Linh Dam, Hoang Mai district, Ha Noi city</t>
  </si>
  <si>
    <t>P902 OCT2 DDN3 Linh Đàm, Quận Hoàng Mai, Tp Hà Nội</t>
  </si>
  <si>
    <t>2408 lô A4, Chung cư Era Town Đức Khải, Phu My ward, District 7, Ho Chi Minh</t>
  </si>
  <si>
    <t>P2408 Block A4 Chung cư Era Town Đức Khải, Phường Phú Mỹ, Quận 7, Tp. HCM</t>
  </si>
  <si>
    <t>0985 383 516</t>
  </si>
  <si>
    <t>257/HR-16</t>
  </si>
  <si>
    <t>PVI Sun Life</t>
  </si>
  <si>
    <t>11400343</t>
  </si>
  <si>
    <t>Hoàng Việt Cường</t>
  </si>
  <si>
    <t>132 173 631</t>
  </si>
  <si>
    <t>Group 10, Hong Hai, Minh Nong Ward, Viet Tri City, Phu Tho Province</t>
  </si>
  <si>
    <t>Đội 10, Hồng Hải, phường Minh Nông, Tp. Việt Trì, Phú Thọ</t>
  </si>
  <si>
    <t>Đội 10, Hồng Hải, phường Minh Nông, Tp. Việt Trì, tỉnh Phú Thọ</t>
  </si>
  <si>
    <t>0985 519 875</t>
  </si>
  <si>
    <t>Vũ Thị Thu Hằng</t>
  </si>
  <si>
    <t>265/HR-17</t>
  </si>
  <si>
    <t>11000140</t>
  </si>
  <si>
    <t>Nguyễn Thị Toán</t>
  </si>
  <si>
    <t>121 238 889</t>
  </si>
  <si>
    <t>72 Lane 291, Le Loi Street, Hoang Van Thu Ward, Bac Giang</t>
  </si>
  <si>
    <t>72, ngõ 291, Lê Lợi, phường Hoàng Văn Thụ, Tp.Bắc Giang</t>
  </si>
  <si>
    <t>0983 810 124</t>
  </si>
  <si>
    <t>Ong Xuân Hoàng</t>
  </si>
  <si>
    <t>263/HR-17</t>
  </si>
  <si>
    <t>11300317</t>
  </si>
  <si>
    <t>Nguyễn Đình Trường</t>
  </si>
  <si>
    <t>022072000479</t>
  </si>
  <si>
    <t>Group 69, Quarter 8, Cao Thang Ward, Ha Long City, Quang Ninh Province</t>
  </si>
  <si>
    <t>Tổ 69, Khu 8, phường Cao Thắng, Tp. Hạ Long, Quảng Ninh</t>
  </si>
  <si>
    <t>Tổ 69, Khu 8, Phường Cao Thắng, Tp. Hạ Long, Tỉnh Quảng Ninh</t>
  </si>
  <si>
    <t>0903 415 838</t>
  </si>
  <si>
    <t>Hoàng Thị Tâm</t>
  </si>
  <si>
    <t>264/HR-17</t>
  </si>
  <si>
    <t>11500454</t>
  </si>
  <si>
    <t>Nguyễn Văn Huyện</t>
  </si>
  <si>
    <t>Cao Lanh &amp; Tra Vinh</t>
  </si>
  <si>
    <t>Phú Cường</t>
  </si>
  <si>
    <t>311 467 227</t>
  </si>
  <si>
    <t>407 Binh Thanh, Lap Vo Town, Lap Vo District, Dong Thap Province</t>
  </si>
  <si>
    <t>407 Bình Thạnh, Thị trấn Lấp Vò, Huyện Lấp Vò, Tỉnh Đồng Tháp</t>
  </si>
  <si>
    <t>0918 274 979</t>
  </si>
  <si>
    <t>Nguyễn Thị Hồng Nga</t>
  </si>
  <si>
    <t>266/HR-17</t>
  </si>
  <si>
    <t>11400404</t>
  </si>
  <si>
    <t>Lê Hữu Anh</t>
  </si>
  <si>
    <t>Allowance: 6,000,000 VNĐ/ month</t>
  </si>
  <si>
    <t>090 911 826</t>
  </si>
  <si>
    <t>25, Group 12, Trung Thanh Ward, Thai Nguyen City</t>
  </si>
  <si>
    <t>Số nhà 25, tổ 12, phường Trung Thành, Thái Nguyên</t>
  </si>
  <si>
    <t>0987 244 553</t>
  </si>
  <si>
    <t>Lưu Thị Thùy Dương</t>
  </si>
  <si>
    <t>267/HR-17</t>
  </si>
  <si>
    <t>11600523</t>
  </si>
  <si>
    <t>Trần Quốc Cường</t>
  </si>
  <si>
    <t>Cash Management &amp; Investment Accounting Senior Executive</t>
  </si>
  <si>
    <t>024 089 099</t>
  </si>
  <si>
    <t>27/53 Huynh Tinh Cua street, ward 8, district 3, Ho Chi Minh city</t>
  </si>
  <si>
    <t>27/53 Huỳnh Tịnh Của, Phường 8, Quận 3, Tp. HCM</t>
  </si>
  <si>
    <t>0917 198 124</t>
  </si>
  <si>
    <t>Phạm Thị Ngoan</t>
  </si>
  <si>
    <t>268/HR-17</t>
  </si>
  <si>
    <t>U.S. Consulate</t>
  </si>
  <si>
    <t>10900061</t>
  </si>
  <si>
    <t>Head of Legal &amp; Compliance</t>
  </si>
  <si>
    <t>Trưởng Bộ phận Pháp lý &amp; Tuân thủ</t>
  </si>
  <si>
    <t>024 345 902</t>
  </si>
  <si>
    <t>University of Law Ho Chi Minh City</t>
  </si>
  <si>
    <t xml:space="preserve">16 Lot G1 Tan Quy Dong Zone, Group 2, Quarter 2, Tan Phong Ward, District 7, Ho Chi Minh City </t>
  </si>
  <si>
    <t xml:space="preserve">16 Lô G1 Khu Tân Quy Đông, Tổ 2, KP 2, phường Tân Phong, quận 7, Tp.HCM </t>
  </si>
  <si>
    <t xml:space="preserve">16 lot G1 Tan Quy Dong Zone, Group 2, Quarter 2, Tan Phong Ward, District 7, Ho Chi Minh City </t>
  </si>
  <si>
    <t>0913 878 567</t>
  </si>
  <si>
    <t>Lý Thành Tâm</t>
  </si>
  <si>
    <t>269/HR-17</t>
  </si>
  <si>
    <t>Business</t>
  </si>
  <si>
    <t>11600531</t>
  </si>
  <si>
    <t>Nguyễn Anh Dũng</t>
  </si>
  <si>
    <t>131 467 038</t>
  </si>
  <si>
    <t>University of Pedagogy Hanoi</t>
  </si>
  <si>
    <t>Physics</t>
  </si>
  <si>
    <t>No. 12 Thanh Xuân, Gia Cam ward, Viet Tri city, Phu Tho province</t>
  </si>
  <si>
    <t>Số 12 Thanh Xuân, P. Gia Cẩm, Tp. Việt Trì, Phú Thọ</t>
  </si>
  <si>
    <t>0963 797 438</t>
  </si>
  <si>
    <t>Nguyễn Thị Tuyết</t>
  </si>
  <si>
    <t>270/HR-17</t>
  </si>
  <si>
    <t>11600553</t>
  </si>
  <si>
    <t>Nguyễn Trần Quỳnh An</t>
  </si>
  <si>
    <t>024 603 330</t>
  </si>
  <si>
    <t>334/24 Chu Van An Street, Ward 12, Binh Thanh District, Ho Chi Minh City</t>
  </si>
  <si>
    <t>334/24 Đường Chu Văn An, Phường 12, Quận Bình Thạnh, Tp. HCM</t>
  </si>
  <si>
    <t>387/29A Chu Van An Street, Ward 12, Binh Thanh District, Ho Chi Minh City</t>
  </si>
  <si>
    <t>387/29A Đường Chu Văn An, Phường 12, Quận Bình Thạnh, Tp. HCM</t>
  </si>
  <si>
    <t>0907 843 666</t>
  </si>
  <si>
    <t>Trần Thị Mỹ Loan</t>
  </si>
  <si>
    <t>Tranfer Services</t>
  </si>
  <si>
    <t>Transfer Services Staff</t>
  </si>
  <si>
    <t>11600530</t>
  </si>
  <si>
    <t>Nguyễn Ngọc Thành</t>
  </si>
  <si>
    <t>Cao Lanh</t>
  </si>
  <si>
    <t>South 2 - Can Tho Office</t>
  </si>
  <si>
    <t>024 684 032</t>
  </si>
  <si>
    <t>1135 Doc Lap, Ward 4, Tan Binh district, Ho Chi Minh city</t>
  </si>
  <si>
    <t>1135 Độc Lập, Phường 4, Q. Tân Bình, Tp. HCM</t>
  </si>
  <si>
    <t>15/21/6 Cau Xeo, Tan Son Nhi ward, Tan Phu district, Ho Chi Minh</t>
  </si>
  <si>
    <t>15/21/6 Cầu Xéo, P. Tân Sơn Nhì, Q. Tân Phú, Tp. HCM</t>
  </si>
  <si>
    <t>0932 685 422</t>
  </si>
  <si>
    <t>Lê Thị Tuyết Linh</t>
  </si>
  <si>
    <t>272/HR-17</t>
  </si>
  <si>
    <t>11400412</t>
  </si>
  <si>
    <t>Nguyễn Khắc Bảo Chuyên</t>
  </si>
  <si>
    <t>370 662 305</t>
  </si>
  <si>
    <t>17 Dang Thai Mai Street, An Hoa, Rach Gia City, Kien Giang Province</t>
  </si>
  <si>
    <t>17 Đặng Thai Mai, An Hòa, Rạch Giá, Kiên Giang</t>
  </si>
  <si>
    <t>0918 126 799</t>
  </si>
  <si>
    <t>Trần Quang Tuấn</t>
  </si>
  <si>
    <t>271/HR-17</t>
  </si>
  <si>
    <t>11600473</t>
  </si>
  <si>
    <t>Bùi Thị Thanh Minh</t>
  </si>
  <si>
    <t>Compensation &amp; Benefits Officer</t>
  </si>
  <si>
    <t>Chuyên viên Phúc lợi &amp; Lương</t>
  </si>
  <si>
    <t>271 844 946</t>
  </si>
  <si>
    <t>Ha Noi University of Agriculture</t>
  </si>
  <si>
    <t>559 Group 9, Tan Cang, Phuoc Tan, Bien Hoa, Dong Nai</t>
  </si>
  <si>
    <t>557 Tổ 9, Tân Cang, Phước Tân, Biên Hòa, Đồng Nai</t>
  </si>
  <si>
    <t>0944 524 972</t>
  </si>
  <si>
    <t>Phạm Chí Công</t>
  </si>
  <si>
    <t>273/HR-17</t>
  </si>
  <si>
    <t>SC Johnson</t>
  </si>
  <si>
    <t>11500469</t>
  </si>
  <si>
    <t>Nguyễn Đình Long</t>
  </si>
  <si>
    <t>System Analyst Senior Officer</t>
  </si>
  <si>
    <t>Chuyên viên Cấp cao Phân tích Ứng dụng</t>
  </si>
  <si>
    <t>273 088 482</t>
  </si>
  <si>
    <t>202 Phuoc Son Hamlet, Phuoc Hoa Commune, Tan Thanh District, Ba Ria Vung Tau Province</t>
  </si>
  <si>
    <t>202 ấp Phước Sơn, xã Phước Hòa, H. Tân Thành, tỉnh Bà Rịa Vũng Tàu</t>
  </si>
  <si>
    <t>275/4/6 Quang Trung, Ward 10, Go Vap District, Ho Chi Minh</t>
  </si>
  <si>
    <t>275/4/6 Quang Trung, Phường 10, Q. Gò Vấp, Tp. HCM</t>
  </si>
  <si>
    <t>0978 762 437</t>
  </si>
  <si>
    <t>Thuyên</t>
  </si>
  <si>
    <t>274/HR-17</t>
  </si>
  <si>
    <t>11400419</t>
  </si>
  <si>
    <t>Hồ Võ Thanh Ngân</t>
  </si>
  <si>
    <t>PR Officer</t>
  </si>
  <si>
    <t>Chuyên viên Truyền thông</t>
  </si>
  <si>
    <t>023 648 091</t>
  </si>
  <si>
    <t xml:space="preserve">Ho Chi Minh City University of Social Sciences and Humanities </t>
  </si>
  <si>
    <t>Journalism and Communication</t>
  </si>
  <si>
    <t>330/18 Ben Van Don, District 4, Ho Chi Minh City</t>
  </si>
  <si>
    <t>330/18 Bến Vân Đồn, Quận 4, Tp. HCM</t>
  </si>
  <si>
    <t>0908 955 586</t>
  </si>
  <si>
    <t>Dương Duy Khương</t>
  </si>
  <si>
    <t>275/HR-17</t>
  </si>
  <si>
    <t>11500437</t>
  </si>
  <si>
    <t>Tô Lê Quỳnh Thu</t>
  </si>
  <si>
    <t>024 206 145</t>
  </si>
  <si>
    <t>Malaysia Open University</t>
  </si>
  <si>
    <t>06 Me Linh Street, Ward 9, Da Lat City</t>
  </si>
  <si>
    <t>06 Đường Mê Linh, Phường 9, Tp. Đà Lạt</t>
  </si>
  <si>
    <t>179 Group 1, Linh Trung Ward, Thu Duc District, Ho Chi Minh City</t>
  </si>
  <si>
    <t>179 Khu phố 1, Phường Linh Trung, Quận Thủ Đức, Tp. Hồ Chí Minh</t>
  </si>
  <si>
    <t>0947 900 279</t>
  </si>
  <si>
    <t>Phạm Phi Thăng</t>
  </si>
  <si>
    <t>276/HR-17</t>
  </si>
  <si>
    <t>11600478</t>
  </si>
  <si>
    <t>Trần Xuân Hải</t>
  </si>
  <si>
    <t>271 074 424</t>
  </si>
  <si>
    <t>G15 Phuc Hai Housing Estate, Tan Phong Ward, Bien Hoa City, Dong Nai Province</t>
  </si>
  <si>
    <t>G15 Khu cư xá Phúc Hải, P. Tân Phong, Biên Hòa, Đồng Nai</t>
  </si>
  <si>
    <t>0909 510 415</t>
  </si>
  <si>
    <t>Trần Xuân Đường</t>
  </si>
  <si>
    <t>280/HR-17</t>
  </si>
  <si>
    <t>11600490</t>
  </si>
  <si>
    <t>Sales Supervisor - Bancassurance</t>
  </si>
  <si>
    <t>Trưởng phòng Kinh doanh - Kênh Phân phối qua Ngân hàng</t>
  </si>
  <si>
    <t>215 070 029</t>
  </si>
  <si>
    <t>International Trade</t>
  </si>
  <si>
    <t>Group 7, Ward 2, Dong Da area, Quy Nhon City, Binh Dinh</t>
  </si>
  <si>
    <t>Tổ 7, Khu vực 2, P. Đống Đa, Tp. Quy Nhơn, Bình Định</t>
  </si>
  <si>
    <t>349/1 To Ngoc Van, Group 1, Thanh Xuan Ward, District 12, Ho Chi Minh</t>
  </si>
  <si>
    <t>349/1 Tô Ngọc Vân, Khu phố 1, P. Thạnh Xuân, Quận 12, Tp. HCM</t>
  </si>
  <si>
    <t>090 965 5468</t>
  </si>
  <si>
    <t>Trần Thị Ngọc Thi</t>
  </si>
  <si>
    <t>281/HR-17</t>
  </si>
  <si>
    <t>11700554</t>
  </si>
  <si>
    <t>Nguyễn Việt Hùng</t>
  </si>
  <si>
    <t>Ha Giang</t>
  </si>
  <si>
    <t>310 011 837</t>
  </si>
  <si>
    <t>332, Group 14, Phong Thuan Ward, Tan My Chanh District, My Tho City, Tien Giang Province</t>
  </si>
  <si>
    <t>332, Tổ 14, Ấp Phong Thuận, Thị trấn Tân Mỹ Chánh, Tp. Mỹ Tho, Tỉnh Tiền Giang</t>
  </si>
  <si>
    <t>0129 698 4469</t>
  </si>
  <si>
    <t>Hồ Thị Dung</t>
  </si>
  <si>
    <t>279/HR-17</t>
  </si>
  <si>
    <t>11400403</t>
  </si>
  <si>
    <t>285 052 378</t>
  </si>
  <si>
    <t>45 Group 1, Quarter 1, Chon Thanh, Binh Phuoc Province</t>
  </si>
  <si>
    <t>45 Tổ 1, Khu phố 1, Chơn Thành, Bình Phước</t>
  </si>
  <si>
    <t>B33, Group 1, Quarter 6, Hiep Thanh Ward, Thu Dau Mot County Town, Binh Duong Province</t>
  </si>
  <si>
    <t>B33, Tổ 1, Khu 6, phường Hiệp Thành, Tp. Thủ Dầu Một, Bình Dương</t>
  </si>
  <si>
    <t>0916 480 077</t>
  </si>
  <si>
    <t>Trần Thị Lan</t>
  </si>
  <si>
    <t>283/HR-17</t>
  </si>
  <si>
    <t>11400346</t>
  </si>
  <si>
    <t>Nguyễn Thị Loan</t>
  </si>
  <si>
    <t>131 672 383</t>
  </si>
  <si>
    <t>National College for Education</t>
  </si>
  <si>
    <t>Quarter 4, Thanh Van Commune, Thanh Ba District, Phu Tho Province</t>
  </si>
  <si>
    <t>Khu 4, xã Thanh Vân, huyện Thanh Ba, Phú Thọ</t>
  </si>
  <si>
    <t>Khu 4, xã Thanh Vân, huyện Thanh Ba, tỉnh Phú Thọ</t>
  </si>
  <si>
    <t>0944 260 971</t>
  </si>
  <si>
    <t>278/HR-17</t>
  </si>
  <si>
    <t>11400364</t>
  </si>
  <si>
    <t>Bùi Thị Quỳnh Hoa</t>
  </si>
  <si>
    <t>Phong Chau</t>
  </si>
  <si>
    <t>131 478 360</t>
  </si>
  <si>
    <t>55 Tan Thinh, Group 6, Tan Dan Ward, Viet Tri City, Phu Tho Province</t>
  </si>
  <si>
    <t>Số 55, Tân Thịnh, Tổ 6, phường Tân Dân, Tp. Việt Trì,  Phú Thọ</t>
  </si>
  <si>
    <t>0915 060 667</t>
  </si>
  <si>
    <t>Cương</t>
  </si>
  <si>
    <t>277/HR-17</t>
  </si>
  <si>
    <t>11600500</t>
  </si>
  <si>
    <t>Kiều Vũ Xuân Hồng</t>
  </si>
  <si>
    <t>Business Support Staff</t>
  </si>
  <si>
    <t>Nhân viên Hỗ trợ Kinh doanh</t>
  </si>
  <si>
    <t>273 533 276</t>
  </si>
  <si>
    <t>52 Hoang Van Thu Street, Ward 7, Vung Tau City</t>
  </si>
  <si>
    <t>52 Đường Hoàng Văn Thụ, Phường 7, Tp. Vũng Tàu</t>
  </si>
  <si>
    <t>441/86/15 Dien Bien Phu Street, Ward 25, Binh Thanh District, Ho Chi Minh City</t>
  </si>
  <si>
    <t>441/86/15 Đường Điện Biên Phủ, Phường 25, Quận Bình Thạnh, Tp. HCM</t>
  </si>
  <si>
    <t>0933 636 017</t>
  </si>
  <si>
    <t>Vũ Thị Hồng Minh</t>
  </si>
  <si>
    <t>282/HR-17</t>
  </si>
  <si>
    <t>PV Oil</t>
  </si>
  <si>
    <t>11600504</t>
  </si>
  <si>
    <t>091 514 612</t>
  </si>
  <si>
    <t>Group 17, Hoang Van Thu Ward, Thai Nguyen City, Thai Nguyen Province</t>
  </si>
  <si>
    <t>Tổ 17, Phường Hoàng Văn Thụ, Tp. Thái Nguyên, Tỉnh Thái Nguyên</t>
  </si>
  <si>
    <t>0987 881 940</t>
  </si>
  <si>
    <t>Nguyễn Xuân Ngọc</t>
  </si>
  <si>
    <t>286/HR-17</t>
  </si>
  <si>
    <t>11400363</t>
  </si>
  <si>
    <t>Lê Thị Xuân Tiên</t>
  </si>
  <si>
    <t>271 682 549</t>
  </si>
  <si>
    <t>Ho Chi Minh City University of Economics</t>
  </si>
  <si>
    <t>135A Ha Huy Giap Street, Quyet Thang Ward, Bien Hoa City, Dong Nai Province</t>
  </si>
  <si>
    <t>135A Hà Huy Giáp, phường Quyết Thắng, Tp. Biên Hòa, Đồng Nai</t>
  </si>
  <si>
    <t>239/2/1 Phan Dinh Phung Street, Quang Vinh, Bien Hoa City, Dong Nai Province</t>
  </si>
  <si>
    <t>239/2/1 Phan Đình Phùng, Quang Vinh, Biên Hòa, Đồng Nai</t>
  </si>
  <si>
    <t>0933 878 940</t>
  </si>
  <si>
    <t>Lầm Nàm Din</t>
  </si>
  <si>
    <t>Ex-collegues</t>
  </si>
  <si>
    <t>285/HR-17</t>
  </si>
  <si>
    <t>11600548</t>
  </si>
  <si>
    <t>Phan Quốc Huy</t>
  </si>
  <si>
    <t>250 509 010</t>
  </si>
  <si>
    <t>University of Technology</t>
  </si>
  <si>
    <t>37/4 Tran Nguyen Dan Street, Bao Loc City, Lam Dong Province</t>
  </si>
  <si>
    <t>37/4 Đường Trần Nguyên Đán, Tp. Bảo Lộc, Tỉnh Lâm Đồng</t>
  </si>
  <si>
    <t>1416/31/13 Le Duc Tho Street, Ward 13, Go Vap District, Ho Chi Minh City</t>
  </si>
  <si>
    <t>1416/31/13 Đường Lê Đức Thọ, Phường 13, Quận Gò Vấp, Tp. HCM</t>
  </si>
  <si>
    <t>0979 519 805</t>
  </si>
  <si>
    <t>Đặng Thị Thanh Trúc</t>
  </si>
  <si>
    <t>286/HR-18</t>
  </si>
  <si>
    <t>11600484</t>
  </si>
  <si>
    <t>Nguyễn Thị Thanh Thủy</t>
  </si>
  <si>
    <t>Chuyên viên Cấp cao Kiểm toán Nội bộ</t>
  </si>
  <si>
    <t>201 577 390</t>
  </si>
  <si>
    <t>32/18 Pham Huy Thong Street, Go Vap District, Ho Chi Minh City</t>
  </si>
  <si>
    <t>32/18 Đường Phạm Huy Thông, Quận Gò Vấp, Tp. HCM</t>
  </si>
  <si>
    <t>0902 315 769</t>
  </si>
  <si>
    <t>Lã Vĩnh Trung</t>
  </si>
  <si>
    <t>287/HR-17</t>
  </si>
  <si>
    <t>11100205</t>
  </si>
  <si>
    <t>Nguyễn Duy Thành</t>
  </si>
  <si>
    <t>Actuary Analyst Senior Officer</t>
  </si>
  <si>
    <t>Chuyên viên Cấp cao Tính toán</t>
  </si>
  <si>
    <t>212 224 509</t>
  </si>
  <si>
    <t>Hanh Tin Dong, Nghia Hanh, Quang Ngai Province</t>
  </si>
  <si>
    <t>Hành Tín Đông, Nghĩa Hành, Quãng Ngãi</t>
  </si>
  <si>
    <t>967/13 Tran Xuan Soan Street, District 7, Ho Chi Minh City</t>
  </si>
  <si>
    <t>967/13 Trần Xuân Soạn, quận 7, Tp. HCM</t>
  </si>
  <si>
    <t>0983 464 450</t>
  </si>
  <si>
    <t>289/HR-17</t>
  </si>
  <si>
    <t>Prevoir</t>
  </si>
  <si>
    <t>11200215</t>
  </si>
  <si>
    <t>Lê Xuân Minh</t>
  </si>
  <si>
    <t>230 580 785</t>
  </si>
  <si>
    <t>College of Economics &amp; Technology</t>
  </si>
  <si>
    <t>Group 7, Yen The Ward, Pleiku City, Gia Lai Province</t>
  </si>
  <si>
    <t>Tổ 7, phường Yên Thế, Tp. Pleiku, Gia Lai</t>
  </si>
  <si>
    <t>0166 327 1384</t>
  </si>
  <si>
    <t>288/HR-17</t>
  </si>
  <si>
    <t>Fertilizer Company</t>
  </si>
  <si>
    <t>11700574</t>
  </si>
  <si>
    <t>Phi Ngọc Điệp</t>
  </si>
  <si>
    <t>Sales Development Senior Manager</t>
  </si>
  <si>
    <t>022 741 186</t>
  </si>
  <si>
    <t>115/7 Ngo Tat To Street, Ward 19, Binh Thanh District, Ho Chi Minh City</t>
  </si>
  <si>
    <t>115/7 Đường Ngô Tất Tố, Phường 19, Quận Bình Thạnh, Tp. HCM</t>
  </si>
  <si>
    <t>Room 1409, Block C, Ngo Tat To Apartment, Ward 19, Binh Thanh District, Ho Chi Minh City</t>
  </si>
  <si>
    <t>Phòng 1409 Lô C, Chung cư Ngô Tất Tố, Phường 19, Quận Bình Thạnh, Tp. HCM</t>
  </si>
  <si>
    <t>11500468</t>
  </si>
  <si>
    <t>Distribution Training &amp; Development Manager</t>
  </si>
  <si>
    <t>Trưởng phòng Huấn luyện Phát triển Đại lý &amp; Kênh Phân phối</t>
  </si>
  <si>
    <t>765/53 Xô Viết Nghệ Tĩnh, Phường 26, Q. Bình Thạnh, Tp.HCM</t>
  </si>
  <si>
    <t>292/HR-17</t>
  </si>
  <si>
    <t>11300325</t>
  </si>
  <si>
    <t>Nguyễn Thị Kim Chi</t>
  </si>
  <si>
    <t xml:space="preserve">Report </t>
  </si>
  <si>
    <t>Chuyên viên Hành chánh Đại lý &amp; Kênh Phân phối</t>
  </si>
  <si>
    <t>151 733 455</t>
  </si>
  <si>
    <t>Hamlet 2, An Ninh, Tien Hai, Thai Binh</t>
  </si>
  <si>
    <t>Xóm 2, An Ninh, Tiền Hải, Thái Bình</t>
  </si>
  <si>
    <t>90 Street 1A, Vinh Loc Residential Quarter, Binh Hung Hoa Ward, Binh Tan District, Ho Chi Minh City</t>
  </si>
  <si>
    <t>90, đường 1A, KDC Vĩnh Lộc, phường Bình Hưng Hòa, quận Bình Tân, Tp. HCM</t>
  </si>
  <si>
    <t>0979 763 341</t>
  </si>
  <si>
    <t>Trần Thị Ngọc</t>
  </si>
  <si>
    <t>295/HR-17</t>
  </si>
  <si>
    <t>11200270</t>
  </si>
  <si>
    <t>compensate: - 75,942,926 in Mar 2015</t>
  </si>
  <si>
    <t>Regional Sales Director - South 3</t>
  </si>
  <si>
    <t>Giám đốc Kinh doanh Miền - Miền Nam 3</t>
  </si>
  <si>
    <t>380 921 059</t>
  </si>
  <si>
    <t>Hamlet 3, Tan Thanh Ward, Ca Mau City</t>
  </si>
  <si>
    <t>Ấp 3, Tân Thành, Cà mau</t>
  </si>
  <si>
    <t>N20 - Nam Bac Quarter, Ly Van Lam Street, Ward 8, Ca Mau City</t>
  </si>
  <si>
    <t>N20 - Khu Nam Bắc, Lý Văn Lâm, phường 8, Cà Mau</t>
  </si>
  <si>
    <t>(0780) 6280 940</t>
  </si>
  <si>
    <t>294/HR-17</t>
  </si>
  <si>
    <t>11300326</t>
  </si>
  <si>
    <t>Phan Minh Phương</t>
  </si>
  <si>
    <t>Sales - Central 2</t>
  </si>
  <si>
    <t>194 211 038</t>
  </si>
  <si>
    <t>Animal Science and Veterinary Medicine</t>
  </si>
  <si>
    <t>Quarter 2, Ba Don twon, Quang Trach District, Quang Binh Province</t>
  </si>
  <si>
    <t>Khu phố 2, Thị trấn Ba Đồn, huyện Quảng Trạch, Quảng Bình</t>
  </si>
  <si>
    <t>Quarter 2, Ba Don Town, Quang Trach District, Quang Binh Province</t>
  </si>
  <si>
    <t>Khu phố 2, Thị trấn Ba Đồn, H. Quảng Trạch, Tỉnh Quảng Bình</t>
  </si>
  <si>
    <t>0982 218 757</t>
  </si>
  <si>
    <t>Nguyễn Anh Hoài</t>
  </si>
  <si>
    <t>293/HR-17</t>
  </si>
  <si>
    <t>GAD in Quang Binh</t>
  </si>
  <si>
    <t>10900043</t>
  </si>
  <si>
    <t>Thái Minh Mẫn</t>
  </si>
  <si>
    <t>Corporate Compliance Manager</t>
  </si>
  <si>
    <t>Trưởng phòng Tuân Thủ Nội Bộ</t>
  </si>
  <si>
    <t>022 359 429</t>
  </si>
  <si>
    <t>672/2 Le Quang Dinh Street, Ward 1, Go Vap District, Ho Chi Minh City</t>
  </si>
  <si>
    <t>672/2 Lê Quang Định, phường 1, quận Gò Vấp, Tp.HCM</t>
  </si>
  <si>
    <t>(08) 3588 0135</t>
  </si>
  <si>
    <t>Nguyễn Thị Thanh Phong</t>
  </si>
  <si>
    <t>10800029</t>
  </si>
  <si>
    <t>Nguyễn Thị Thục Nghi</t>
  </si>
  <si>
    <t>General Admin Manager</t>
  </si>
  <si>
    <t>Trưởng phòng Hành chánh</t>
  </si>
  <si>
    <t>022 486 161</t>
  </si>
  <si>
    <t>457/22 E Cach Mang Thang 8 Street, District 10, Ho Chi Minh City</t>
  </si>
  <si>
    <t>457/22 E Cách Mạng Tháng Tám, quận 10, Tp.HCM</t>
  </si>
  <si>
    <t>0913 916 647</t>
  </si>
  <si>
    <t>Tạ Huy Sơn</t>
  </si>
  <si>
    <t>11500467</t>
  </si>
  <si>
    <t>Phạm Mạnh Hùng</t>
  </si>
  <si>
    <t>025 200 691</t>
  </si>
  <si>
    <t>290/198, No Trang Long, Ward 12, Binh Thanh District, Ho Chi Minh</t>
  </si>
  <si>
    <t>290/198, Nơ Trang Long, Phường 12, Q. Bình Thạnh, Tp. HCM</t>
  </si>
  <si>
    <t>Group 9, 6A Hamlet, Vinh Loc B Commune, Binh Chanh District, Ho Chi Minh</t>
  </si>
  <si>
    <t>Tổ 9, Ấp 6A, Xã Vĩnh Lộc B, H. Bình Chánh, Tp. HCM</t>
  </si>
  <si>
    <t>0121 753 8188</t>
  </si>
  <si>
    <t>Nguyễn Thị Duyên</t>
  </si>
  <si>
    <t>296/HR-17</t>
  </si>
  <si>
    <t>11700570</t>
  </si>
  <si>
    <t>Phạm Phúc Bình</t>
  </si>
  <si>
    <t>Distribution Training Senior Executive</t>
  </si>
  <si>
    <t>271 649 785</t>
  </si>
  <si>
    <t>Group 26, Phuoc Hoa Lane, Long Phuoc Ward, Long Thanh District, Dong Nai Province</t>
  </si>
  <si>
    <t>Tổ 26, Ấp Phước Hòa, Xã Long Phước, Huyện Long Thành, Tỉnh Đồng Nai</t>
  </si>
  <si>
    <t>0167 303 9530</t>
  </si>
  <si>
    <t>Đoàn Thị Thùy Duyên</t>
  </si>
  <si>
    <t>11600540</t>
  </si>
  <si>
    <t>Nguyễn Thị Lan Anh</t>
  </si>
  <si>
    <t>Distribution Planning &amp; GA Management Senior Manager</t>
  </si>
  <si>
    <t>Trưởng phòng Cấp cao Kế hoạch Kinh doanh &amp; Quản lý Tổng Đại lý</t>
  </si>
  <si>
    <t>023 249 460</t>
  </si>
  <si>
    <t>The Polytechnic University of Ho Chi Minh City</t>
  </si>
  <si>
    <t>Chemical &amp; Food Technology</t>
  </si>
  <si>
    <t>239/5 Ly Thuong Kiet Street, Ward 15, District 11, Ho Chi Minh City</t>
  </si>
  <si>
    <t>239/5 Đường Lý Thường Kiệt, Phường 15, Quận 11, Tp. HCM</t>
  </si>
  <si>
    <t>0908 369 189</t>
  </si>
  <si>
    <t>Phùng Ngọc Huy</t>
  </si>
  <si>
    <t>11600508</t>
  </si>
  <si>
    <t>Vũ Sỹ Dũng</t>
  </si>
  <si>
    <t>164 102 739</t>
  </si>
  <si>
    <t>Trade Union University</t>
  </si>
  <si>
    <t>16 Trung Son, Thanh Binh, Ninh Binh city, Ninh Binh province</t>
  </si>
  <si>
    <t>Số 16 Trung Sơn, Thanh Bình, Tp. Ninh Bình, tỉnh Ninh Bình</t>
  </si>
  <si>
    <t>Room 222, 79 Thanh Dam apartment, Hoang Mai district, Ha Noi city</t>
  </si>
  <si>
    <t>P. 222, Chung cư 79 Thanh Đàm, Q. Hoàng Mai, Tp. Hà Nội</t>
  </si>
  <si>
    <t>0989 898 820</t>
  </si>
  <si>
    <t>11600507</t>
  </si>
  <si>
    <t>Đào Cẩm Phương</t>
  </si>
  <si>
    <t>012 228 071</t>
  </si>
  <si>
    <t>11 Lane 51, Ham Tu Quan street, Phuc Tan ward, Hoan Kiem district, Ha Noi City</t>
  </si>
  <si>
    <t>11 Ngõ 51, Phố Hàm Tử Quan, P. Phúc Tân, Q. Hoàn Kiếm, Tp. Hà Nội</t>
  </si>
  <si>
    <t>16 Lane 39, Hao Nam street, Dong Da district, Ha Noi City</t>
  </si>
  <si>
    <t>16 Ngõ 39, Đường Hào Nam, Q. Đống Đa, Tp. Hà Nội</t>
  </si>
  <si>
    <t>0983 627 484</t>
  </si>
  <si>
    <t>Nguyễn Ngọc Quỳnh</t>
  </si>
  <si>
    <t>299/HR-17</t>
  </si>
  <si>
    <t>11600488</t>
  </si>
  <si>
    <t>Nguyễn Thị Ái Nhi</t>
  </si>
  <si>
    <t>Distribution Compensation</t>
  </si>
  <si>
    <t>Chuyên viên phụ trách Thu nhập Đại lý &amp; Kênh Phân phối</t>
  </si>
  <si>
    <t>241 223 331</t>
  </si>
  <si>
    <t>C1/6 Group 1, Binh Khanh ward, District 2, Ho Chi Minh</t>
  </si>
  <si>
    <t>C1/6 Tổ 1, Khu phố 1, Phường Bình Khánh, Quận 2, Tp. HCM</t>
  </si>
  <si>
    <t>Apartment no. B2-2-07, 89/57, 59 Street, Ward 14, Go Vap District, Ho Chi Minh</t>
  </si>
  <si>
    <t>Căn hộ B2-2-07, 89/57 Đường số 59, Phường 14, Q. Gò Vấp, Tp. HCM</t>
  </si>
  <si>
    <t>090 952 4425</t>
  </si>
  <si>
    <t>Lê Võ Thanh</t>
  </si>
  <si>
    <t>300/HR-17</t>
  </si>
  <si>
    <t>11700571</t>
  </si>
  <si>
    <t>Mai Trường Quang</t>
  </si>
  <si>
    <t>Sales - Central 5</t>
  </si>
  <si>
    <t>Central 5</t>
  </si>
  <si>
    <t>182 474 186</t>
  </si>
  <si>
    <t>Village 2, Quynh Trang Ward, Hoang Mai District, Nghe An Province</t>
  </si>
  <si>
    <t>Thôn 2, Xã Quỳnh Trang, Thị xã Hoàng Mai, Tỉnh Nghệ An</t>
  </si>
  <si>
    <t>No. 12, Ton That Bach Street, Ghenh Rang Ward, Quy Nhon City, Binh Dinh Province</t>
  </si>
  <si>
    <t>Số 12, Đường Tôn Thất Bách, Phường Ghềnh Ráng, Thành phố Quy Nhơn, Tỉnh Bình Định</t>
  </si>
  <si>
    <t>0984 918 101</t>
  </si>
  <si>
    <t>Lê Thị Lan</t>
  </si>
  <si>
    <t>11400389</t>
  </si>
  <si>
    <t>Nguyễn Thùy Linh</t>
  </si>
  <si>
    <t>001191003756</t>
  </si>
  <si>
    <t>52 Lane 254/1 Buoi Street, Ba Dinh District, Ha Noi City</t>
  </si>
  <si>
    <t xml:space="preserve">Số nhà 52, Ngách 254/1 Đường Bưởi, Q. Ba Đình, Tp. Hà Nội </t>
  </si>
  <si>
    <t>0986 289 610</t>
  </si>
  <si>
    <t>Trịnh Thúy Nga</t>
  </si>
  <si>
    <t>303/HR-17</t>
  </si>
  <si>
    <t>11700575</t>
  </si>
  <si>
    <t>Trần Thị Tuyết Phượng</t>
  </si>
  <si>
    <t>General Admin Staff cum Receptionist</t>
  </si>
  <si>
    <t>Nhân viên Hành chánh kiêm Lễ tân</t>
  </si>
  <si>
    <t>024 152 016</t>
  </si>
  <si>
    <t>13 Block G, Pham Van Chi Street, Ward 7, District 6, Ho Chi Minh City</t>
  </si>
  <si>
    <t>13 Lô G, Đường Phạm Văn Chí, Phường 7, Quận 6, Tp. HCM</t>
  </si>
  <si>
    <t>No. 7, Street 3278A Pham The Hien, District 8, Ho Chi Minh City</t>
  </si>
  <si>
    <t>Số 7, Đường 3278A Phạm Thế Hiển, Quận 8, Tp. HCM</t>
  </si>
  <si>
    <t>0907 487 483</t>
  </si>
  <si>
    <t>Trần Anh Dũng</t>
  </si>
  <si>
    <t>11300312</t>
  </si>
  <si>
    <t>Trần Thị Mỹ Hậu</t>
  </si>
  <si>
    <t xml:space="preserve">371 029 638 </t>
  </si>
  <si>
    <t>27 Nguyen Bieu Street, Rach Gia City, Kien Giang Province</t>
  </si>
  <si>
    <t>27 Nguyễn Biểu, Rạch Giá, Kiên Giang</t>
  </si>
  <si>
    <t>No. 2 Lot 13, Vinh Loi Residential Quarter, Rach Gia City, Kien Giang Province</t>
  </si>
  <si>
    <t>Căn 2 Lô 13 , KDC P. Vĩnh Lợi, Tp. Rạch Giá, Kiên Giang</t>
  </si>
  <si>
    <t>(0773) 915 665</t>
  </si>
  <si>
    <t>Trần Mỹ Dung</t>
  </si>
  <si>
    <t>302/HR-17</t>
  </si>
  <si>
    <t>11300285</t>
  </si>
  <si>
    <t>Trương Nhật Nam</t>
  </si>
  <si>
    <t>Chuyên viên Dịch Vụ Khách Hàng</t>
  </si>
  <si>
    <t>381 101 921</t>
  </si>
  <si>
    <t xml:space="preserve">University of Information Technology </t>
  </si>
  <si>
    <t>Network system</t>
  </si>
  <si>
    <t>238A Truong Phung Xuan Street, Hamlet 4, Ward 8, Ca Mau City</t>
  </si>
  <si>
    <t>238A Trương Phùng Xuân, khóm 4, phường 8, Cà Mau</t>
  </si>
  <si>
    <t>238A Trương Phùng Xuân, Khóm 4, Phường 8, Tp.Cà Mau</t>
  </si>
  <si>
    <t>0919 123 577</t>
  </si>
  <si>
    <t>Trương Kim Nhan</t>
  </si>
  <si>
    <t>301/HR-17</t>
  </si>
  <si>
    <t>11300296</t>
  </si>
  <si>
    <t>Lê Thị Thảo</t>
  </si>
  <si>
    <t>Sales - North 1</t>
  </si>
  <si>
    <t>38181000442</t>
  </si>
  <si>
    <t>TNR5A 12A11 Royal city,72A Nguyen Trai street, Thanh Xuan district, Ha Noi</t>
  </si>
  <si>
    <t>TNR5A 12A11 Royal city,72A Nguyễn Trãi, Q. Thanh Xuân, Tp. Hà Nội</t>
  </si>
  <si>
    <t>0973 337 837; 0169 202 3090</t>
  </si>
  <si>
    <t>Lê Đăng Trưng; Vũ Thị Hiền</t>
  </si>
  <si>
    <t>Father; Mother</t>
  </si>
  <si>
    <t>11000091</t>
  </si>
  <si>
    <t>Trần Xuân Minh</t>
  </si>
  <si>
    <t>023 999 779</t>
  </si>
  <si>
    <t>591, Highway 13, Hiep Binh Phuoc Ward, Thu Duc District, Ho Chi Minh City</t>
  </si>
  <si>
    <t>591, Quốc lộ 13, phường Hiệp Bình Phước, quận Thủ Đức, Tp.HCM</t>
  </si>
  <si>
    <t>0908 194 171</t>
  </si>
  <si>
    <t>Nguyễn Thị Thanh Xuan</t>
  </si>
  <si>
    <t>305/HR-17</t>
  </si>
  <si>
    <t>Sun Life</t>
  </si>
  <si>
    <t>11700590</t>
  </si>
  <si>
    <t>Nguyễn Thị Na</t>
  </si>
  <si>
    <t>Premium Control &amp; Policy Owners Services Admin Staff</t>
  </si>
  <si>
    <t>Nhân viên Hành chánh - Phòng Kiểm soát Phí &amp; Quản lí Hợp đồng</t>
  </si>
  <si>
    <t>174 581 995</t>
  </si>
  <si>
    <t>Mai Anh Tuan High School</t>
  </si>
  <si>
    <t>Group 2, Nga Thai, Nga Son district, Thanh Hoa province</t>
  </si>
  <si>
    <t>Xóm 2, Nga Thái, huyện Nga Sơn, tỉnh Thanh Hóa</t>
  </si>
  <si>
    <t>68/24 Nguyen Van Lac, ward 19, Binh Thanh district, Ho Chi Minh City</t>
  </si>
  <si>
    <t>68/24 Nguyễn Văn Lạc, Phường 19, quận Bình Thạnh, Tp. HCM</t>
  </si>
  <si>
    <t>0975 210 054</t>
  </si>
  <si>
    <t>11700593</t>
  </si>
  <si>
    <t>Lê Kim Duyên</t>
  </si>
  <si>
    <t>024 331 136</t>
  </si>
  <si>
    <t>Chu Van An University</t>
  </si>
  <si>
    <t>235B Group 2, Tan Quy ward, district 7, Ho Chi Minh</t>
  </si>
  <si>
    <t>235B Tổ 23, Khu phố 2, Phường Tân Quy, Quận 7, Tp. HCM</t>
  </si>
  <si>
    <t>60A street 81, Tan Quy ward, district 7, Ho Chi Minh</t>
  </si>
  <si>
    <t>60A Đường 81, Phường Tân Quy, Quận 7, Tp. HCM</t>
  </si>
  <si>
    <t>0128 441 7996</t>
  </si>
  <si>
    <t>Nguyễn Thị Kim Lệ</t>
  </si>
  <si>
    <t>11600511</t>
  </si>
  <si>
    <t>Nguyễn Xuân Lý</t>
  </si>
  <si>
    <t>221 126 903</t>
  </si>
  <si>
    <t>17 Phan Luu Thanh street, Ward 7, Tuy Hoa city, Phu Yen province</t>
  </si>
  <si>
    <t>17 Phan Lưu Thanh, Phường 7, Tp. Tuy Hòa, Tỉnh Phú Yên</t>
  </si>
  <si>
    <t>B40 Hai Ba Trung, Tuy Hoa city, Phu Yen province</t>
  </si>
  <si>
    <t>B40 Hai Bà Trưng, Tp. Tuy Hòa, Phú Yên</t>
  </si>
  <si>
    <t>0977 949 039</t>
  </si>
  <si>
    <t>Nguyễn Thị Ngọc Diệp</t>
  </si>
  <si>
    <t>309/HR-17</t>
  </si>
  <si>
    <t>11600551</t>
  </si>
  <si>
    <t>Marine engineer</t>
  </si>
  <si>
    <t>5 Phan Boi Chau Street, Ward 2, Binh Thanh District, Ho Chi Minh City</t>
  </si>
  <si>
    <t>5 Đường Phan Bội Châu, Phường 2, Quận Bình Thạnh, Tp. HCM</t>
  </si>
  <si>
    <t>306/HR-17</t>
  </si>
  <si>
    <t>10900079</t>
  </si>
  <si>
    <t>Claim Senior Manager</t>
  </si>
  <si>
    <t>Trưởng phòng Cấp cao Giải quyết Quyền lợi Bảo hiểm</t>
  </si>
  <si>
    <t>049072000102</t>
  </si>
  <si>
    <t>Ho Chi Minh City Univerity of Foreign Languages-Information Technology</t>
  </si>
  <si>
    <t>12 Lô D2, 304B Housing Estate, Ward 25, Binh Thanh District, Ho Chi Minh City</t>
  </si>
  <si>
    <t>12 Lô D2, cư xá 304B, phường 25, quận Bình Thạnh, Tp.HCM</t>
  </si>
  <si>
    <t>0918 203 666</t>
  </si>
  <si>
    <t>Nguyễn Thị Thu Trang</t>
  </si>
  <si>
    <t>308/HR-17</t>
  </si>
  <si>
    <t>11700596</t>
  </si>
  <si>
    <t>Phạm Thị Thu Đào</t>
  </si>
  <si>
    <t>023 357 154</t>
  </si>
  <si>
    <t>161/19/18 DHT 02 Street, Tan Hung Thuan Wards, District 12, Ho Chi Minh City</t>
  </si>
  <si>
    <t>161/19/18 Đường ĐHT 02, Phường Tân Hưng Thuận, Quận 12, Tp. HCM</t>
  </si>
  <si>
    <t>Huỳnh Tấn Đạt</t>
  </si>
  <si>
    <t>11600514</t>
  </si>
  <si>
    <t>Trần Văn Đạt</t>
  </si>
  <si>
    <t>022 940 628</t>
  </si>
  <si>
    <t>14/6 Nguyen Huy Luong Street, Ward 14, Binh Thanh District, Ho Chi Minh City</t>
  </si>
  <si>
    <t>14/6 Đường Nguyễn Huy Lượng, Phường 14, Quận Bình Thạnh, Tp. HCM</t>
  </si>
  <si>
    <t>08 3510 8882</t>
  </si>
  <si>
    <t>Nguyễn Thị Mỹ Lệ</t>
  </si>
  <si>
    <t>310/HR-17</t>
  </si>
  <si>
    <t>11700586</t>
  </si>
  <si>
    <t>Nguyễn Đức Linh</t>
  </si>
  <si>
    <t>162 821 617</t>
  </si>
  <si>
    <t>Luong The Vinh University</t>
  </si>
  <si>
    <t>Group 6, ward Nam My, Nam Truc district, Nam Dinh city, Nam Dinh province</t>
  </si>
  <si>
    <t>Xóm 6, Xã Nam Mỹ, Quận Nam Trực, Tp. Nam Định, Tỉnh Nam Định</t>
  </si>
  <si>
    <t>0918 309 286</t>
  </si>
  <si>
    <t>Phạm Thị Thanh</t>
  </si>
  <si>
    <t>10800019</t>
  </si>
  <si>
    <t>Distribution Training Administration Senior Officer</t>
  </si>
  <si>
    <t>Chuyên viên Cấp cao Hành chánh Huấn luyện Đại lý &amp; Kênh Phân phối</t>
  </si>
  <si>
    <t>022 200 411</t>
  </si>
  <si>
    <t>Labour Economics &amp; Management of Human Resources</t>
  </si>
  <si>
    <t>207/16 Nguyen Van Dau Street, Binh Thanh District, Ho Chi Minh City</t>
  </si>
  <si>
    <t>207/16 Nguyễn Văn Đậu, quận Bình Thạnh,  Tp. HCM</t>
  </si>
  <si>
    <t>0903 853 953</t>
  </si>
  <si>
    <t>Nguyễn Trần Duy Liêm</t>
  </si>
  <si>
    <t>307/HR-17</t>
  </si>
  <si>
    <t>11700607</t>
  </si>
  <si>
    <t>Nguyễn Vũ Khánh Hưng</t>
  </si>
  <si>
    <t>Sales - Central 1</t>
  </si>
  <si>
    <t>Agency Manager</t>
  </si>
  <si>
    <t>Trưởng Kinh doanh Khu vực</t>
  </si>
  <si>
    <t>225 190 633</t>
  </si>
  <si>
    <t>39 Me Linh Street, Nha Trang City, Khanh Hoa Province</t>
  </si>
  <si>
    <t>39 Đường Mê Linh, Tp. Nha Trang, Tỉnh Khánh Hòa</t>
  </si>
  <si>
    <t>Lot 22, Street 11, Le Hong Phong 2 Residential area, Nha Tran City, Khanh Hoa Province</t>
  </si>
  <si>
    <t>Lô 22 Đường 11 Khu đô thị Lê Hồng Phong 2, Tp. Nha Trang, Tỉnh Khánh Hòa</t>
  </si>
  <si>
    <t>0949 984 956</t>
  </si>
  <si>
    <t>Lương Thị Hồng Phúc</t>
  </si>
  <si>
    <t>11700564</t>
  </si>
  <si>
    <t>Hồ Vĩnh</t>
  </si>
  <si>
    <t>Sales - Central 4</t>
  </si>
  <si>
    <t>231 089 191</t>
  </si>
  <si>
    <t>Group 5, Thong Nhat Ward, Pleiku City, Gia Lai Province</t>
  </si>
  <si>
    <t>Tổ 5, Phường Thống Nhất, Tp. Pleiku, Tỉnh Gia Lai</t>
  </si>
  <si>
    <t>Lane 22, Tran Quang Dieu Street, Thong Nhat Ward, Pleiku City, Gia Lai Province</t>
  </si>
  <si>
    <t>Hẻm 22, Đường Trần Quang Diệu, Phường Thồng Nhất, Tp. Pleiku, Tỉnh Gia Lai</t>
  </si>
  <si>
    <t>0979 940 991</t>
  </si>
  <si>
    <t>Phan Thị Hồng Quyên</t>
  </si>
  <si>
    <t>313/HR-17</t>
  </si>
  <si>
    <t>11700563</t>
  </si>
  <si>
    <t>Lâm Thị Ngọc Bích</t>
  </si>
  <si>
    <t>365 555 072</t>
  </si>
  <si>
    <t>Soc Trang Vocational School</t>
  </si>
  <si>
    <t>Primary Education</t>
  </si>
  <si>
    <t>No 56, Chac Tung Village, Tai Van Ward, Tran De District, Soc Trang Province</t>
  </si>
  <si>
    <t>Số 56, Ấp Chắc Tưng, Xã Tài Văn, Huyện Trần Đề, Tỉnh Sóc Trăng</t>
  </si>
  <si>
    <t>No 84, Airport around street, Ninh Kieu District, Can Tho City</t>
  </si>
  <si>
    <t>Số 84, Đường Vành đai Phi Trường, Quận Ninh Kiều, Tp. Cần Thơ</t>
  </si>
  <si>
    <t>0978 086 402</t>
  </si>
  <si>
    <t>Lâm Ngọc Lến</t>
  </si>
  <si>
    <t>311/HR-17</t>
  </si>
  <si>
    <t>11700609</t>
  </si>
  <si>
    <t>Hoàng Phương Loan</t>
  </si>
  <si>
    <t>031 501 002</t>
  </si>
  <si>
    <t>Hai Phong Medical College</t>
  </si>
  <si>
    <t>No 7/28/272 Da Nang Street, Van My Ward, Ngo Quyen District, Hai Phong City</t>
  </si>
  <si>
    <t>Số 7/28/272 Đường Đà Nẵng, Phường Vạn Mỹ, Quận Ngô Quyền, Tp. Hải Phòng</t>
  </si>
  <si>
    <t>No. 27, Hao Khe Street, Cat Bi Ward, Hai An District, Hai Phong City</t>
  </si>
  <si>
    <t>Số 27 Hào Khê, Phường Cát Bi, Quận Hải An, Tp. Hải Phòng</t>
  </si>
  <si>
    <t>0912 155 238</t>
  </si>
  <si>
    <t>Hoàng Văn Chức</t>
  </si>
  <si>
    <t>11700604</t>
  </si>
  <si>
    <t>Lê Trung Trực</t>
  </si>
  <si>
    <t>Increase to 15,000,000 VND/month after 4 months</t>
  </si>
  <si>
    <t>Distribution Training &amp; Development Executive</t>
  </si>
  <si>
    <t>Chuyên viên Huấn luyện Phát triển Đại lý &amp; Kênh Phân phối</t>
  </si>
  <si>
    <t>341 266 318</t>
  </si>
  <si>
    <t>267/2 Nguyen Hue, Ward 2, Sa Dec City, Dong Thap Province</t>
  </si>
  <si>
    <t>267/2 Nguyễn Huệ, Phường 2, Tp. Sa Đéc, Tỉnh Đồng Tháp</t>
  </si>
  <si>
    <t>284/73/21 Ly Thuong Kiet Street, Ward 14, District 10, Ho Chi Minh City</t>
  </si>
  <si>
    <t>284/73/21 Lý Thường Kiệt, Phường 14, Quận 10, Tp. HCM</t>
  </si>
  <si>
    <t>0918 128 821</t>
  </si>
  <si>
    <t>Lê Minh Trí</t>
  </si>
  <si>
    <t>11600550</t>
  </si>
  <si>
    <t>Huỳnh Hoàng Thông</t>
  </si>
  <si>
    <t>Agency Compliance Staff</t>
  </si>
  <si>
    <t>Nhân viên Pháp chế Đại lý</t>
  </si>
  <si>
    <t>312 206 060</t>
  </si>
  <si>
    <t>Advanced Program Law</t>
  </si>
  <si>
    <t>347B Long Hoa A Street, Luong Hoa Lac Ward, Cho Gao District, Tien Giang Province</t>
  </si>
  <si>
    <t>347B Ấp Long Hòa A, Xã Lương Hòa Lạc, Huyện Chợ Gạo, Tỉnh Tiền Giang</t>
  </si>
  <si>
    <t>91 Nguyen Tat Thanh Street, Ward 13, District 4, Ho Chi Minh City</t>
  </si>
  <si>
    <t>91 Đường Nguyễn Tất Thành, Phường 13, Quận 4, Tp. HCM</t>
  </si>
  <si>
    <t>0903 656 235</t>
  </si>
  <si>
    <t>Huỳnh Thanh Tâm</t>
  </si>
  <si>
    <t>312/HR-17</t>
  </si>
  <si>
    <t>11700600</t>
  </si>
  <si>
    <t>Vũ Anh Quốc</t>
  </si>
  <si>
    <t>205 069 305</t>
  </si>
  <si>
    <t>Technical Electronic</t>
  </si>
  <si>
    <t>94/07 Huynh Thuc Khang Street, Tam Ky City, Quang Nam Province</t>
  </si>
  <si>
    <t>94/07 Đường Huỳnh Thúc Kháng, Tp. Tam Kỳ, Tỉnh Quảng Nam</t>
  </si>
  <si>
    <t>34 Nguyen Thiep, An Son Wards, Tam Ky City, Quang Nam Province</t>
  </si>
  <si>
    <t>34 Nguyễn Thiếp, Phường An Sơn, Tp. Tam Kỳ, Tỉnh Quảng Nam</t>
  </si>
  <si>
    <t>0941 033 579</t>
  </si>
  <si>
    <t>11600506</t>
  </si>
  <si>
    <t>Nguyễn Mỹ Phước</t>
  </si>
  <si>
    <t>271 983 098</t>
  </si>
  <si>
    <t>No. 31, Group 5, Hamlet 1, Suoi Nho Commune, Dinh Quan District, Dong Nai Province</t>
  </si>
  <si>
    <t>Số 31, Tổ 5, Ấp 1, Xã Suối Nho, Huyện Định Quán, Tỉnh Đồng Nai</t>
  </si>
  <si>
    <t>0168 637 6362</t>
  </si>
  <si>
    <t>Nguyễn Chín</t>
  </si>
  <si>
    <t>314/HR-17</t>
  </si>
  <si>
    <t>11700602</t>
  </si>
  <si>
    <t>Housing &amp; Transportation allowance 2,000,000 VND/ month</t>
  </si>
  <si>
    <t>135A Đường Hà Huy Giáp, Phường Quyết Thắng, Tp. Biên Hòa, Tỉnh Đồng Nai</t>
  </si>
  <si>
    <t>239/2/1 Phan Dinh Phung Street, Quang Vinh Ward, Bien Hoa City, Dong Nai Province</t>
  </si>
  <si>
    <t>239/2/1 Đường Phan Đình Phùng, Phường Quang Vinh, Tp. Biên Hòa, Tỉnh Đồng Nai</t>
  </si>
  <si>
    <t>0164 768 4377</t>
  </si>
  <si>
    <t>Lê Thị Vĩnh Khanh</t>
  </si>
  <si>
    <t>11700619</t>
  </si>
  <si>
    <t>Vũ Tài Lực</t>
  </si>
  <si>
    <t>036085003899</t>
  </si>
  <si>
    <t>No. 3, Lane 1056, Nguyen Khoai Street, Hoang Mai District, Ha Noi City</t>
  </si>
  <si>
    <t>Số 3, Ngõ 1056, Đường Nguyễn Khoái, Quận Hoàng Mai, Tp, Hà Nội</t>
  </si>
  <si>
    <t>11100212</t>
  </si>
  <si>
    <t>Từ Thái Sơn</t>
  </si>
  <si>
    <t>Marketing Senior Executive</t>
  </si>
  <si>
    <t>Chuyên viên Cấp cao Marketing</t>
  </si>
  <si>
    <t>024 139 523</t>
  </si>
  <si>
    <t>Art</t>
  </si>
  <si>
    <t>402/3 Le Van Sy Street, Ward 14, District 3, HCMC</t>
  </si>
  <si>
    <t>402/3 Lê Văn Sỹ, phường 14, quận 3, Tp. HCM</t>
  </si>
  <si>
    <t>0939 250 750</t>
  </si>
  <si>
    <t>Nguyễn Thị Kim Ngân</t>
  </si>
  <si>
    <t>315/HR-17</t>
  </si>
  <si>
    <t>11700584</t>
  </si>
  <si>
    <t>Phạm Thị Tươi</t>
  </si>
  <si>
    <t>C&amp;B Officer</t>
  </si>
  <si>
    <t>351 888 301</t>
  </si>
  <si>
    <t>Office Administration</t>
  </si>
  <si>
    <t>Vinh Thoi, Vinh Kim, Chau Thanh District, Tien Giang Province</t>
  </si>
  <si>
    <t>Ấp Vĩnh Thới, Xã Vĩnh Kim, Huyện Châu Thành, Tỉnh Tiền Giang</t>
  </si>
  <si>
    <t>506/49/3A Lac Long Quan street, Ward 5, District 11, Ho Chi Minh</t>
  </si>
  <si>
    <t>506/49/3A Lạc Long Quân, Phường 5, Quận 11, Tp. HCM</t>
  </si>
  <si>
    <t>0938 741 668</t>
  </si>
  <si>
    <t>Nguyễn Thanh Huy</t>
  </si>
  <si>
    <t>316/HR-17</t>
  </si>
  <si>
    <t>11600472</t>
  </si>
  <si>
    <t>Trần Bảo Thịnh</t>
  </si>
  <si>
    <t>94,075,000 vnd pay in March's payroll</t>
  </si>
  <si>
    <t>025 299 003</t>
  </si>
  <si>
    <t>MOU</t>
  </si>
  <si>
    <t>A4.06 Conic Garden A tenement, Binh Chanh, Ho Chi Minh</t>
  </si>
  <si>
    <t>A4.06 Chung cư Conic Garden A, Bình Chánh, Tp. HCM</t>
  </si>
  <si>
    <t>0979 794 567</t>
  </si>
  <si>
    <t>Thái Thị Anh Thư</t>
  </si>
  <si>
    <t>317/HR-17</t>
  </si>
  <si>
    <t>11700627</t>
  </si>
  <si>
    <t>Hoàng Hương Xuân</t>
  </si>
  <si>
    <t>Distribution Business Support Assistant Manager</t>
  </si>
  <si>
    <t>Phó phòng Hỗ trợ Kênh phân phối</t>
  </si>
  <si>
    <t>024 203 331</t>
  </si>
  <si>
    <t>No. 31, Street no. 8, Tan Phong Ward, District 7, Ho Chi Minh City</t>
  </si>
  <si>
    <t>Số 31, Đường số 8, Phường Tân Phong, Quận 7, Tp. HCM</t>
  </si>
  <si>
    <t>0908 300 540</t>
  </si>
  <si>
    <t>Hoàng Anh Tuấn</t>
  </si>
  <si>
    <t>11700624</t>
  </si>
  <si>
    <t>Dương Văn Lâm</t>
  </si>
  <si>
    <t>121 761 033</t>
  </si>
  <si>
    <t>Environment Techincal</t>
  </si>
  <si>
    <t>Yen Hong Village, Yen Lu Ward, Yen Dung District, Bac Giang Province</t>
  </si>
  <si>
    <t>Thôn Yên Hồng, Xã Yên Lư, Huyện Yên Dũng, Tỉnh Bắc Giang</t>
  </si>
  <si>
    <t>No. 11, Co Linh Street, Thach Ban Ward, Long Bien District, Ha Noi City</t>
  </si>
  <si>
    <t>Số 11, Đường Cổ Linh, Phường Thạch Bàn, Quận Long Biên, Tp. Hà Nội</t>
  </si>
  <si>
    <t>0979 746 432</t>
  </si>
  <si>
    <t>11700592</t>
  </si>
  <si>
    <t>Phạm Thanh Tiên</t>
  </si>
  <si>
    <t>221 286 523</t>
  </si>
  <si>
    <t>Tuy Hoa Industry University</t>
  </si>
  <si>
    <t>52/8 Le Thanh Phuong, ward 8, Tuy Hoa city, Phu Yen province</t>
  </si>
  <si>
    <t>52/8 Lê Thành Phương, Phường 8, thành phố Tuy Hòa, tỉnh Phú Yên</t>
  </si>
  <si>
    <t>52/8 Lê Thành Phương, Phường 8, Tuy Hòa, Phú Yên</t>
  </si>
  <si>
    <t>0120 230 9732</t>
  </si>
  <si>
    <t>Nguyễn Thị Oanh</t>
  </si>
  <si>
    <t>11700558</t>
  </si>
  <si>
    <t>Lê Minh Phú</t>
  </si>
  <si>
    <t>Once 30 UMs are appointed in Thai Nguyen Office and 3 new GA Offices are opened, will be promoted to Zone Sales Director in the next month</t>
  </si>
  <si>
    <t>Sales - North 2</t>
  </si>
  <si>
    <t>090 665 018</t>
  </si>
  <si>
    <t>410, Group 29, Quang Trung Ward, Thai Nguyen City</t>
  </si>
  <si>
    <t>Số 410, Tổ 29, Phường Quang Trung, Tp. Thái Nguyên</t>
  </si>
  <si>
    <t>0987 406 256</t>
  </si>
  <si>
    <t>Hoàng Thị Thanh</t>
  </si>
  <si>
    <t>319/HR-17</t>
  </si>
  <si>
    <t>11600541</t>
  </si>
  <si>
    <t>Hà Văn Tưởng</t>
  </si>
  <si>
    <t>Transportation allowance 4,000,000 VND/ month</t>
  </si>
  <si>
    <t>240 936 953</t>
  </si>
  <si>
    <t>Accounting Informatics</t>
  </si>
  <si>
    <t>Group 3, EaTam Ward, Buon Ma Thuot City, Daklak Province</t>
  </si>
  <si>
    <t>Tổ dân phố 3, Phường EaTam, Tp. Buôn Ma Thuột, Tỉnh Daklak</t>
  </si>
  <si>
    <t>65 Sam B'Ram Street, Buon Ma Thuot City, Daklak Province</t>
  </si>
  <si>
    <t>65 Đường Săm B'Răm, Tp. Buôn Ma Thuột, Tỉnh Daklak</t>
  </si>
  <si>
    <t>0914 399 702</t>
  </si>
  <si>
    <t>Cao Thị Lai</t>
  </si>
  <si>
    <t>318/HR-17</t>
  </si>
  <si>
    <t>11400416</t>
  </si>
  <si>
    <t>Phan Kim Thanh</t>
  </si>
  <si>
    <t>Distribution Planning Manager</t>
  </si>
  <si>
    <t>Trưởng phòng Kế hoạch Kinh doanh</t>
  </si>
  <si>
    <t>024 462 345</t>
  </si>
  <si>
    <t>Boston University</t>
  </si>
  <si>
    <t>66, street 21, Binh Tan ward, Ho Chi Minh city</t>
  </si>
  <si>
    <t>66 Đường số 21, Phường Bình Trị Đông B, Quận Bình Tân, Tp.HCM</t>
  </si>
  <si>
    <t>0122 880 9019</t>
  </si>
  <si>
    <t>Đoàn Thị Ngọc Thu</t>
  </si>
  <si>
    <t>320/HR-17</t>
  </si>
  <si>
    <t>11600513</t>
  </si>
  <si>
    <t>Lê Ngọc Tú</t>
  </si>
  <si>
    <t>023 732 548</t>
  </si>
  <si>
    <t xml:space="preserve">Open University </t>
  </si>
  <si>
    <t>Asean</t>
  </si>
  <si>
    <t>32 Phu Tho street, Ward 2, District 11, Ho Chi Minh City</t>
  </si>
  <si>
    <t>Số 32 Đường Phú Thọ, Phường 2, Quận 11, Tp. HCM</t>
  </si>
  <si>
    <t>0908 030 462</t>
  </si>
  <si>
    <t>Nguyễn Thị Huyền Thu</t>
  </si>
  <si>
    <t>321/HR-17</t>
  </si>
  <si>
    <t>11700612</t>
  </si>
  <si>
    <t>245 261 271</t>
  </si>
  <si>
    <t>Tran Hung Dao High School</t>
  </si>
  <si>
    <t>135 Hung Vuong Street, Dak Mil Town, Dak Mil District, Dak Nong Province</t>
  </si>
  <si>
    <t>135 Đường Hùng Vương, Thị trấn Đắk Mil, Huyện Đắk Mil, Tỉnh Đắk Nông</t>
  </si>
  <si>
    <t>41F/25 arterial highway, Ward 13, Binh Thanh District, Ho Chi Minh City</t>
  </si>
  <si>
    <t>41F/25 Đường Trục, Phường 13, Quận Bình Thạnh, Tp. HCM</t>
  </si>
  <si>
    <t>0988 341 341</t>
  </si>
  <si>
    <t>Nguyễn Tấn Cần</t>
  </si>
  <si>
    <t>325/HR-17</t>
  </si>
  <si>
    <t>11700629</t>
  </si>
  <si>
    <t>Hà Tĩnh</t>
  </si>
  <si>
    <t>240 653 670</t>
  </si>
  <si>
    <t>No. 15B Y Blo  Eban, Tu An Ward, Buon Ma Thuot City, Daklak Province</t>
  </si>
  <si>
    <t>Sồ nhà 15B Y Blô Êban, Phường Tự An, Tp. Buôn Ma Thuột, Tỉnh Đăk Lăk</t>
  </si>
  <si>
    <t>0908 831 332</t>
  </si>
  <si>
    <t>Đoàn Ngọc Phương Yến</t>
  </si>
  <si>
    <t>11700591</t>
  </si>
  <si>
    <t>Đỗ Thị Thùy Dương</t>
  </si>
  <si>
    <t>Increase to 6,500,000 VND/month after 4 months</t>
  </si>
  <si>
    <t>241 302 168</t>
  </si>
  <si>
    <t>Group 7, Thanh Nhat ward, Buon Ma Thuot city, Daklak province</t>
  </si>
  <si>
    <t>Khối 7, phường Thành Nhất, Tp. Buôn Ma Thuột, tỉnh ĐắkLắk</t>
  </si>
  <si>
    <t>68I, Group 2, Trai Dai ward, Bien Hoa city, Dong Nai province</t>
  </si>
  <si>
    <t>68I, Khu phố 2, phường Trải Dài, Tp. Biên Hòa, tỉnh Đồng Nai</t>
  </si>
  <si>
    <t>0932 412 442</t>
  </si>
  <si>
    <t>Đỗ Thị Thùy Dung</t>
  </si>
  <si>
    <t>323/HR-17</t>
  </si>
  <si>
    <t>11200261</t>
  </si>
  <si>
    <t>La Thế Công</t>
  </si>
  <si>
    <t>Transportation 2 million, will be withdrawn when move out of Binh Duong</t>
  </si>
  <si>
    <t>025 756 202</t>
  </si>
  <si>
    <t>76/3 Xo Viet Nghe Tinh, Ward 21, Binh Thanh District, Ho Chi Minh City</t>
  </si>
  <si>
    <t>76/3 Xô Viết Nghệ Tĩnh, phường 21, quận Bình Thạnh, Tp. HCM</t>
  </si>
  <si>
    <t>76/3 Xô Viết Nghệ Tĩnh, P.21, Bình Thạnh, Tp. HCM</t>
  </si>
  <si>
    <t>0938 779 343</t>
  </si>
  <si>
    <t>Trần Thị Kiều Diễm</t>
  </si>
  <si>
    <t>324/HR-17</t>
  </si>
  <si>
    <t>11600496</t>
  </si>
  <si>
    <t>Nguyễn Thị Minh Hoàng</t>
  </si>
  <si>
    <t>Distribution Training &amp; Development Assistant Manager</t>
  </si>
  <si>
    <t>Phó phòng Huấn luyện Phát triển Đại lý &amp; Kênh Phân phối</t>
  </si>
  <si>
    <t>023 034 009</t>
  </si>
  <si>
    <t>University of Education Ho Chi Minh City</t>
  </si>
  <si>
    <t>659 Xo Viet Nghe Tinh, Ward 26, Binh Thanh District, Ho Chi Minh City</t>
  </si>
  <si>
    <t>659 Xô Viết Nghệ Tĩnh, Phường 26, Quận Bình Thạnh, Tp. HCM</t>
  </si>
  <si>
    <t>0903 634 766</t>
  </si>
  <si>
    <t>Trần Mai Sinh</t>
  </si>
  <si>
    <t>322/HR-17</t>
  </si>
  <si>
    <t>11700632</t>
  </si>
  <si>
    <t>034 189 003 364</t>
  </si>
  <si>
    <t>No. 195/1 Nguyen Duy Cung Street, Ward 12, Go Vap District, Ho Chi Minh City</t>
  </si>
  <si>
    <t>Số 195/1 Đường Nguyễn Duy Cung, Phường 12, Quận Gò Vấp, Tp. HCM</t>
  </si>
  <si>
    <t>No. 993/1 Pham Van Bach, Ward 12, Go Vap District, Ho Chi Minh City</t>
  </si>
  <si>
    <t>Số 993/1 Đường Phạm Văn Bạch, Phường 12, Quận Gò Vấp, Tp. HCM</t>
  </si>
  <si>
    <t>0973 600 229</t>
  </si>
  <si>
    <t>Lưu Thị Phúc</t>
  </si>
  <si>
    <t>11600477</t>
  </si>
  <si>
    <t>Phạm Hồ Thái Phương</t>
  </si>
  <si>
    <t>022 041 487</t>
  </si>
  <si>
    <t>University of Pedagogy</t>
  </si>
  <si>
    <t>147/11 Go O Moi, Phu Thuan ward, District 7, Ho Chi Minh</t>
  </si>
  <si>
    <t>147/11 Gò Ô Môi, Phường Phú Thuận, Quận 7, Tp. HCM</t>
  </si>
  <si>
    <t>Phạm Hồ Hoài An</t>
  </si>
  <si>
    <t>11600503</t>
  </si>
  <si>
    <t>Bùi Thị Thùy Tâm</t>
  </si>
  <si>
    <t>021 613 510</t>
  </si>
  <si>
    <t>Medical Doctor</t>
  </si>
  <si>
    <t>173 Au Duong Lan Street, Ward 2, District 8, Ho Chi Minh City</t>
  </si>
  <si>
    <t>173 Đường Âu Dương Lân, Phường 2, Quận 8, Tp. HCM</t>
  </si>
  <si>
    <t>0909 402 056</t>
  </si>
  <si>
    <t>Phan Chí Nghĩa</t>
  </si>
  <si>
    <t>327/HR-18</t>
  </si>
  <si>
    <t>11700580</t>
  </si>
  <si>
    <t>Nguyễn Hoàng Nhật Di</t>
  </si>
  <si>
    <t>Chuyên viên Kiểm toán Nội bộ</t>
  </si>
  <si>
    <t>024 264 153</t>
  </si>
  <si>
    <t>64/2 Tran Huy Lieu, Ward 12, Phu Nhuan district, Ho Chi Minh</t>
  </si>
  <si>
    <t>64/2 Trần Huy Liệu, Phường 12, Quận Phú Nhuận, Tp. HCM</t>
  </si>
  <si>
    <t>0937 754 586</t>
  </si>
  <si>
    <t>Huỳnh Thị Huỳnh Anh</t>
  </si>
  <si>
    <t>329/HR-18</t>
  </si>
  <si>
    <t>11400368</t>
  </si>
  <si>
    <t>Vũ Thế Hiệp</t>
  </si>
  <si>
    <t>192 171 785</t>
  </si>
  <si>
    <t>Socioeconomic Geography</t>
  </si>
  <si>
    <t>Lane 69 Le Ngo Cat Street, Group 08, Quarter 3, Thuy Xuan, Hue</t>
  </si>
  <si>
    <t>Hẻm 69, Lê Ngô Cát, Tổ 08, KV3, Thủy Xuân, Huế</t>
  </si>
  <si>
    <t>Group 8, Quarter 2, Thuy Xuan Ward, Hue City, Thua Thien-Hue Province</t>
  </si>
  <si>
    <t>Tổ 8, Khu vực 2, phường Thủy Xuân, Thừa thiên Huế, Thành phố Huế</t>
  </si>
  <si>
    <t>0906 470 849</t>
  </si>
  <si>
    <t>Phạm Thị Gái</t>
  </si>
  <si>
    <t>332/HR-18</t>
  </si>
  <si>
    <t>11600542</t>
  </si>
  <si>
    <t>Nguyễn Trọng Sang</t>
  </si>
  <si>
    <t>131 165 089</t>
  </si>
  <si>
    <t>Chi Dam Ward, Doan Hung District, Phu Tho Province</t>
  </si>
  <si>
    <t>Xã Chí Đám, Huyện Đoan Hùng, Tỉnh Phú Thọ</t>
  </si>
  <si>
    <t>83/27/18 Pham Van Bach Street, Ward 15, Tan Binh District, Ho Chi Minh City</t>
  </si>
  <si>
    <t>83/27/18 Đường Phạm Văn Bạch, Phường 15, Quận Tân Bình, Tp. HCM</t>
  </si>
  <si>
    <t>0938 851 688</t>
  </si>
  <si>
    <t>Bùi Thị Tươi</t>
  </si>
  <si>
    <t>331/HR-18</t>
  </si>
  <si>
    <t>11300311</t>
  </si>
  <si>
    <t>Sales - North 5</t>
  </si>
  <si>
    <t>162 962 944</t>
  </si>
  <si>
    <t>Viet Nam Maritime University</t>
  </si>
  <si>
    <t>Maritime Economics</t>
  </si>
  <si>
    <t>Nam Truc - Hai Phong</t>
  </si>
  <si>
    <t>Nam Trực, Tp. Hải Phòng</t>
  </si>
  <si>
    <t>4/91 Thien Loi Street, Le Chan, Hai Phong</t>
  </si>
  <si>
    <t>4/91 Thiên Lôi, Lê Chân, Hải Phòng</t>
  </si>
  <si>
    <t>0168 419 0466</t>
  </si>
  <si>
    <t>Trịnh Thị Nhung</t>
  </si>
  <si>
    <t>330/HR-18</t>
  </si>
  <si>
    <t>11700615</t>
  </si>
  <si>
    <t>Transportation allowance 3,000,000 VND/ month within 12 months (14/09/2017 - 13/09/2018)</t>
  </si>
  <si>
    <t>250 730 307</t>
  </si>
  <si>
    <t>Electronics and Telecommunications</t>
  </si>
  <si>
    <t>Group 5, Quarter 11, Di Linh District, Lam Dong Province</t>
  </si>
  <si>
    <t>Tổ 5, Khu phố 11, Huyện Di Linh, Tỉnh Lâm Đồng</t>
  </si>
  <si>
    <t>18/4 Le Lai Street, Group 1, Di Linh District, Lam Dong Province</t>
  </si>
  <si>
    <t>18/4 Đường Lê Lai, Tổ 1, Huyện Di Linh, Tỉnh Lâm Đồng</t>
  </si>
  <si>
    <t>0165 621 4443</t>
  </si>
  <si>
    <t>Hoàng Thị Lan</t>
  </si>
  <si>
    <t>333/HR-18</t>
  </si>
  <si>
    <t>11300299</t>
  </si>
  <si>
    <t>Nguyễn Tiến Nhanh</t>
  </si>
  <si>
    <t>Chuyên viên phụ trách thu nhập Đại lý &amp; Kênh Phân phối</t>
  </si>
  <si>
    <t>341 081 855</t>
  </si>
  <si>
    <t>277/QL80, Group 2, Hamlet Tan Lap, Chau Thanh, Dong Thap Province</t>
  </si>
  <si>
    <t>277/QL80, tổ 2, ấp Tân Lập, Châu Thành, Đồng Tháp</t>
  </si>
  <si>
    <t>52/2A, Xuan Thoi Dong 2, Xuan Thoi Dong, Hoc Mon District, Ho Chi Minh City</t>
  </si>
  <si>
    <t>52/2A, Xuân Thới Đông 2, Xuân Thới Đông, Hóc Môn, Tp. HCM</t>
  </si>
  <si>
    <t>0933 690 786</t>
  </si>
  <si>
    <t>Nguyễn Thị Hồng Nhung</t>
  </si>
  <si>
    <t>334/HR-18</t>
  </si>
  <si>
    <t>11700626</t>
  </si>
  <si>
    <t>Hoàng Thanh Hải</t>
  </si>
  <si>
    <t>Quy Nhon</t>
  </si>
  <si>
    <t>Nhân viên cấp trung cao Huấn luyện Đại lý &amp; Kênh Phân phối</t>
  </si>
  <si>
    <t>215 192 609</t>
  </si>
  <si>
    <t>No. 943/10 Tran Hung Dao Street, Quy Nhon City, Quy Nhon Province</t>
  </si>
  <si>
    <t>Số 943/10 Đường Trần Hưng Đạo, Tp. Quy Nhơn, Tỉnh Quy Nhơn</t>
  </si>
  <si>
    <t>0126 672 7346</t>
  </si>
  <si>
    <t>335/HR-18</t>
  </si>
  <si>
    <t>10900070</t>
  </si>
  <si>
    <t>Phạm Kiêm Yến</t>
  </si>
  <si>
    <t>023 458 832</t>
  </si>
  <si>
    <t>64/7 Au Duong Lan Street, Ward 3, District 8, Ho Chi Minh City</t>
  </si>
  <si>
    <t>64/7 Âu Dương Lân,phường 3, quận 8, Tp. HCM</t>
  </si>
  <si>
    <t>0903 979 055</t>
  </si>
  <si>
    <t>Trần Liệt Hùng</t>
  </si>
  <si>
    <t>336/HR-18</t>
  </si>
  <si>
    <t>11100170</t>
  </si>
  <si>
    <t>Phạm Thị Mỹ Duyên</t>
  </si>
  <si>
    <t>024 667 484</t>
  </si>
  <si>
    <t>128/1, Co Bac Street, Co Giang Ward, District 1, Ho Chi Minh City</t>
  </si>
  <si>
    <t>128/1 Cô Bắc, phường Cô Giang, quận 1, Tp. HCM</t>
  </si>
  <si>
    <t>30/99/47A, Lam Van Ben Street, Tan Kieng Ward, District 7, Ho Chi Minh City</t>
  </si>
  <si>
    <t>30/99/47A, Lâm Văn Bền, phường Tân Kiểng, quận 7, TP.HCM</t>
  </si>
  <si>
    <t>0908 208 147</t>
  </si>
  <si>
    <t>Phạm Minh Trung</t>
  </si>
  <si>
    <t>337/HR-18</t>
  </si>
  <si>
    <t>11600518</t>
  </si>
  <si>
    <t>Phan Xuân Huỳnh Nga</t>
  </si>
  <si>
    <t>024 138 358</t>
  </si>
  <si>
    <t>436/59/65B Cach Mang Thang 8 street, ward 11, district 3, Ho Chi Minh</t>
  </si>
  <si>
    <t>436/59/65B Cách Mạng Tháng 8, Phường 11, Quận 3, Tp. HCM</t>
  </si>
  <si>
    <t>C101, Phu Loi Apartment, Pham The Hien street, ward 7, district 8, Ho Chi Minh city</t>
  </si>
  <si>
    <t>C101 Chung cư Phú Lợi, Đường Phạm Thế Hiển, Phường 7, Quận 8, Tp. HCM</t>
  </si>
  <si>
    <t>0126 306 7667</t>
  </si>
  <si>
    <t>Nguyễn Ngọc Anh</t>
  </si>
  <si>
    <t>340/HR-18</t>
  </si>
  <si>
    <t>11700573</t>
  </si>
  <si>
    <t>Đàm Thị Hà Trang</t>
  </si>
  <si>
    <t>Business Support Senior Staff</t>
  </si>
  <si>
    <t>Nhân viên Cấp cao Hỗ trợ Kinh doanh</t>
  </si>
  <si>
    <t>285 277 471</t>
  </si>
  <si>
    <t>Group 2, Long Thuy Ward, Phuoc Long District, Binh Phuoc Province</t>
  </si>
  <si>
    <t>Khu phố 2, Phường Long Thủy, Thị xã Phước Long, Tỉnh Bình Phước</t>
  </si>
  <si>
    <t>128/3 Phung Van Cung Street, Ward 4, Phu Nhuan District, Ho Chi Minh City</t>
  </si>
  <si>
    <t>128/3 Đường Phùng Văn Cung, Phường 4, Quận Phú Nhuận, Tp. HCM</t>
  </si>
  <si>
    <t>0919 376 106</t>
  </si>
  <si>
    <t>Đàm Văn Phức</t>
  </si>
  <si>
    <t>338/HR-18</t>
  </si>
  <si>
    <t>11600494</t>
  </si>
  <si>
    <t>Đào Văn Triền</t>
  </si>
  <si>
    <t>Distribution Training Manager - North</t>
  </si>
  <si>
    <t>Trưởng phòng Huấn luyện Đại lý &amp; Kênh Phân phối - Miền Bắc</t>
  </si>
  <si>
    <t>001 072 007 048</t>
  </si>
  <si>
    <t>Ha Noi Commercial University</t>
  </si>
  <si>
    <t xml:space="preserve">Manh Tan Town, Thuy Lam Ward, Dong Anh District, Ha Noi </t>
  </si>
  <si>
    <t>Thôn Mạnh Tân, Xã Thụy Lâm, Huyện Đông Anh, Tp. Hà Nội</t>
  </si>
  <si>
    <t>0976 954 189</t>
  </si>
  <si>
    <t>Hoàng Thị Nguyên</t>
  </si>
  <si>
    <t>339/HR-18</t>
  </si>
  <si>
    <t>11800654</t>
  </si>
  <si>
    <t>Nguyễn Hoàng Việt Chương</t>
  </si>
  <si>
    <t>280 713 625</t>
  </si>
  <si>
    <t xml:space="preserve">University of Economics Ho Chi Minh City </t>
  </si>
  <si>
    <t>No. 185, Cách Mang Thang 8 Street, Thu Dau Mot City, Binh Duong Province</t>
  </si>
  <si>
    <t>Số 185, Đường Cách Mạng Tháng 8, Tp. Thủ Dầu Một, Tỉnh Bình Dương</t>
  </si>
  <si>
    <t>0163 334 9350</t>
  </si>
  <si>
    <t>11800667</t>
  </si>
  <si>
    <t>Phạm Thị Tuyệt Diệu</t>
  </si>
  <si>
    <t>Buon Ma Thuot</t>
  </si>
  <si>
    <t>241 664 409</t>
  </si>
  <si>
    <t>No. 247, Pham Ngu Lao Street, Buon Ma Thuot City, Dak Lak Province</t>
  </si>
  <si>
    <t>Số 247, Đường Phạm Ngũ Lão, Tp. Buôn Ma Thuột, Tỉnh Đak Lak</t>
  </si>
  <si>
    <t>No. B Dormitory, Vietnam National University, Ho Chi Minh City</t>
  </si>
  <si>
    <t>Ký Túc Xá Khu B, Đại Học Quốc Gia Tp. HCM</t>
  </si>
  <si>
    <t>0163 557 5012</t>
  </si>
  <si>
    <t>Phạm Trần Thiên Lý</t>
  </si>
  <si>
    <t>11600527</t>
  </si>
  <si>
    <t>Lê Huy Bình</t>
  </si>
  <si>
    <t>013 100 987</t>
  </si>
  <si>
    <t>Hanoi University of Law</t>
  </si>
  <si>
    <t>Economics Law</t>
  </si>
  <si>
    <t>11/77 Kham Thien Street, Tho Quan Lane , Tho Quan Ward, Dong Da District, Ha Noi City</t>
  </si>
  <si>
    <t>11/77 Đường Khâm Thiên, Ngõ Thổ Quan, Phường Thổ Quan, Quận Đống Đa, Tp. Hà Nội</t>
  </si>
  <si>
    <t>P2106 T2B TSQ Apartment, Mo Lao Ward, Ha Dong District, Ha Noi City</t>
  </si>
  <si>
    <t>P2106 T2B Chung cư TSQ, Phường Mộ Lao, Quận Hà Đông, Tp. Hà Nội</t>
  </si>
  <si>
    <t>0914 522 297</t>
  </si>
  <si>
    <t>Nguyễn Đồng Xuân Phương</t>
  </si>
  <si>
    <t>341/HR-18</t>
  </si>
  <si>
    <t>11400396</t>
  </si>
  <si>
    <t>Tăng Hoàng Anh Thư</t>
  </si>
  <si>
    <t>250 724 729</t>
  </si>
  <si>
    <t>Yersin Da Lat University</t>
  </si>
  <si>
    <t>51E Ho Tung Mau Street, Ward 3, Da Lat City, Lam Dong Province</t>
  </si>
  <si>
    <t>51E Hồ Tùng Mậu, Phường 3, Đà Lạt, Lâm Đồng</t>
  </si>
  <si>
    <t>0918 007 239</t>
  </si>
  <si>
    <t>Hoàng Thị Kim Tiền</t>
  </si>
  <si>
    <t>342/HR-18</t>
  </si>
  <si>
    <t>11700605</t>
  </si>
  <si>
    <t>346/HR-18</t>
  </si>
  <si>
    <t>11800663</t>
  </si>
  <si>
    <t>Phạm Bá Chiến</t>
  </si>
  <si>
    <t>038 088 006 596</t>
  </si>
  <si>
    <t>The Academy of Journalism and Communication</t>
  </si>
  <si>
    <t>Political Science</t>
  </si>
  <si>
    <t>Group 12, Thang Binh Village, Nong Cong Ward, Thanh Hoa Province</t>
  </si>
  <si>
    <t>Đội 12, Xã Thăng Bình, Huyện Nông Cống, Tỉnh Thanh Hóa</t>
  </si>
  <si>
    <t>0167 890 6102</t>
  </si>
  <si>
    <t>Phạm Bá Chính</t>
  </si>
  <si>
    <t>11400345</t>
  </si>
  <si>
    <t>Tôn Thất Tuấn Anh</t>
  </si>
  <si>
    <t>Nhân viên cấp trung cao Kế toán</t>
  </si>
  <si>
    <t>049 080 000 022</t>
  </si>
  <si>
    <t>120/29/17 B1 Thich Quang Duc Street, Ward 4, Phu Nhuan District, Ho Chi Minh City</t>
  </si>
  <si>
    <t>120/29/17 B1 Thích Quảng Đức, phường 04, quận Phú Nhuận, Tp. HCM</t>
  </si>
  <si>
    <t>0908 778 895</t>
  </si>
  <si>
    <t>Võ Thanh Hà</t>
  </si>
  <si>
    <t>343/HR-18</t>
  </si>
  <si>
    <t>11700579</t>
  </si>
  <si>
    <t>Lê Tùng Linh</t>
  </si>
  <si>
    <t>Sales - North 3</t>
  </si>
  <si>
    <t>172 621 241</t>
  </si>
  <si>
    <t>Ngoc Ban village, Van Hoa commune, Nong Cong district, Thanh Hoa province</t>
  </si>
  <si>
    <t>Thôn Ngọc Bản, xã Vạn Hòa, huyện Nông Cống, tỉnh Thanh Hóa</t>
  </si>
  <si>
    <t>0164 559 1423</t>
  </si>
  <si>
    <t>347/HR-18</t>
  </si>
  <si>
    <t>11600519</t>
  </si>
  <si>
    <t>Nguyễn Thị Anh Thư</t>
  </si>
  <si>
    <t>023 918 308</t>
  </si>
  <si>
    <t>306 Do Ngoc Thanh, ward 4, district 11, Ho Chi Minh</t>
  </si>
  <si>
    <t>306 Đỗ Ngọc Thạnh, Phường 4, Quận 11, Tp. HCM</t>
  </si>
  <si>
    <t>492/54 Tan Phuoc, ward 6, district 11, Ho Chi Minh</t>
  </si>
  <si>
    <t>492/54 Tân Phước, Phường 6, Quận 11, Tp. HCM</t>
  </si>
  <si>
    <t>0121 825 6856</t>
  </si>
  <si>
    <t>Nguyễn Quang Bảo</t>
  </si>
  <si>
    <t>344/HR-18</t>
  </si>
  <si>
    <t>11000123</t>
  </si>
  <si>
    <t>Trịnh Thúy Hoa</t>
  </si>
  <si>
    <t>225 257 619</t>
  </si>
  <si>
    <t>Ha Tay College of Education</t>
  </si>
  <si>
    <t>99 Nguyen Thi Dinh Street, Phuoc Long, Nha Trang</t>
  </si>
  <si>
    <t>99 Nguyễn Thị Định, Phước Long, Nha Trang</t>
  </si>
  <si>
    <t>99 Nguyễn Thị Định , Phước Long , Nha Trang</t>
  </si>
  <si>
    <t>0986 643 024</t>
  </si>
  <si>
    <t>Trần Văn Thành</t>
  </si>
  <si>
    <t>345/HR-18</t>
  </si>
  <si>
    <t>11500440</t>
  </si>
  <si>
    <t>381 537 125</t>
  </si>
  <si>
    <t>149 Ngo Gia Tu Street, Ward 5, Ca Mau</t>
  </si>
  <si>
    <t>149 Ngô Gia Tự, Phường 5, Cà Mau</t>
  </si>
  <si>
    <t>351/HR-18</t>
  </si>
  <si>
    <t>11600482</t>
  </si>
  <si>
    <t>Nguyễn Thị Ánh</t>
  </si>
  <si>
    <t>Distribution Sales Manager</t>
  </si>
  <si>
    <t>042 184 000 003</t>
  </si>
  <si>
    <t>Group 2, Co Nhue Ward, Tu Liem, Ha Noi</t>
  </si>
  <si>
    <t>Xóm 2, Cổ Nhuế, Từ Liêm, Hà Nội</t>
  </si>
  <si>
    <t>No. 1, 301 Lane 301, Xuan Dinh, Xuan Tao, Bac Tu Liem, Ha Noi</t>
  </si>
  <si>
    <t>Số 1, Ngõ 301, Xuân Đỉnh, Xuân Tạo, Bắc Từ Liêm, Hà Nội</t>
  </si>
  <si>
    <t>0981 428 082</t>
  </si>
  <si>
    <t>Trần Văn Tuyên</t>
  </si>
  <si>
    <t>Cousin</t>
  </si>
  <si>
    <t>348/HR-18</t>
  </si>
  <si>
    <t>11600544</t>
  </si>
  <si>
    <t>National Sales Director</t>
  </si>
  <si>
    <t>Sales Assistant - North</t>
  </si>
  <si>
    <t>Trợ lý Kinh doanh - Miền Bắc</t>
  </si>
  <si>
    <t>135 418 157</t>
  </si>
  <si>
    <t>Agricultural Economics</t>
  </si>
  <si>
    <t>Ham Rong Village, Tho Tang Ward, Vinh Tuong District, Vinh Phuc Province</t>
  </si>
  <si>
    <t>Thôn Hàm Rồng, Xã Thổ Tang, Huyện Vĩnh Tường, Tỉnh Vĩnh Phúc</t>
  </si>
  <si>
    <t>9B Alley 53, Lane 165, Cau Giay District, Ha Noi City</t>
  </si>
  <si>
    <t>9B Ngách 53, Ngõ 165, Quận Cầu Giấy, Tp. Hà Nội</t>
  </si>
  <si>
    <t>0166 488 4275</t>
  </si>
  <si>
    <t>Nguyễn Văn Duy</t>
  </si>
  <si>
    <t>350/HR-18</t>
  </si>
  <si>
    <t>11800665</t>
  </si>
  <si>
    <t>Trần Thị Loan</t>
  </si>
  <si>
    <t>036 191 003 303</t>
  </si>
  <si>
    <t>Group 17, Area 6, Vinh Tan Ward, Vinh Cuu District, Dong Nai Province</t>
  </si>
  <si>
    <t>Tổ 17, Ấp 6, Xã Vĩnh Tân, Huyện Vĩnh Cửu, Tỉnh Đồng Nai</t>
  </si>
  <si>
    <t>0164 488 0453</t>
  </si>
  <si>
    <t>352/HR-18</t>
  </si>
  <si>
    <t>11800656</t>
  </si>
  <si>
    <t>Võ Thị Mỹ Oanh</t>
  </si>
  <si>
    <t>272 547 373</t>
  </si>
  <si>
    <t>Dong Nai University</t>
  </si>
  <si>
    <t>No. 129B, Village 2, Bui Huu Nghia Street, Tan Hanh Ward, Bien Hoa City, Dong Nai</t>
  </si>
  <si>
    <t>Số 129B, Ấp 2, Đường Bùi Hữu Nghĩa, Xã Tân Hạnh, Tp. Biên Hòa, Đồng Nai</t>
  </si>
  <si>
    <t>0165 992 7228</t>
  </si>
  <si>
    <t>Nguyễn Thị Tăng Mỹ Loan</t>
  </si>
  <si>
    <t>354/HR-18</t>
  </si>
  <si>
    <t>11000093</t>
  </si>
  <si>
    <t>Nguyễn Trần Châu Hoàn</t>
  </si>
  <si>
    <t>Human Resources Executive</t>
  </si>
  <si>
    <t>Nhân viên cấp trung Nhân sự</t>
  </si>
  <si>
    <t>024 283 752</t>
  </si>
  <si>
    <t>Nguyen Thuong Hien high school</t>
  </si>
  <si>
    <t>103 Lot B Doc Lap Tenement, Tan Quy Ward, Tan Phu District, Ho Chi Minh City</t>
  </si>
  <si>
    <t>103 chung cư Độc Lập B, phường Tân Quý, quận Tân Phú, Tp. HCM</t>
  </si>
  <si>
    <t>0902 589 089</t>
  </si>
  <si>
    <t>Vũ Nguyễn Hồng Ngọc</t>
  </si>
  <si>
    <t>353/HR-18</t>
  </si>
  <si>
    <t>11100190</t>
  </si>
  <si>
    <t>Nguyễn Thanh Bích Ngọc</t>
  </si>
  <si>
    <t>Premium Control Manager</t>
  </si>
  <si>
    <t>Trưởng phòng Kiểm soát Phí</t>
  </si>
  <si>
    <t>022 814 224</t>
  </si>
  <si>
    <t>182/7 Thoai Ngoc Hai Street, Phu Thanh Ward, Tan Phu District, Ho Chi Minh City</t>
  </si>
  <si>
    <t>182/7 Thoại Ngọc Hầu, phường Phú Thạnh, quận Tân Phú, Tp.HCM</t>
  </si>
  <si>
    <t>0903 380 235</t>
  </si>
  <si>
    <t>Diệp Chấn Dũng</t>
  </si>
  <si>
    <t>356/HR-18</t>
  </si>
  <si>
    <t>11500435</t>
  </si>
  <si>
    <t>Nguyễn Thị Ý Nhi</t>
  </si>
  <si>
    <t>Nhân viên cấp trung cao Quản lý Hợp đồng</t>
  </si>
  <si>
    <t>023 117 281</t>
  </si>
  <si>
    <t>Lotus College</t>
  </si>
  <si>
    <t>230/53 Thong Nhat Street, Ward 10, Go Vap District, Ho Chi Minh City</t>
  </si>
  <si>
    <t>230/53 Thống Nhất, Phường 10, Quận Gò Vấp, Tp. Hồ Chí Minh</t>
  </si>
  <si>
    <t>92B17/10/5 Ton That Thuyet Street, Ward 15, District 4, Ho Chi Minh City</t>
  </si>
  <si>
    <t>92B17/10/5 Tôn Thất Thuyết, Phường 15, Quận 4, Tp. Hồ Chí Minh</t>
  </si>
  <si>
    <t>0903 682 865</t>
  </si>
  <si>
    <t>Nguyễn Văn Chung</t>
  </si>
  <si>
    <t>355/HR-18</t>
  </si>
  <si>
    <t>11800686</t>
  </si>
  <si>
    <t>Nguyễn Tuấn Đạt</t>
  </si>
  <si>
    <t>008 080 000 097</t>
  </si>
  <si>
    <t>Hanoi University of Commerce</t>
  </si>
  <si>
    <t>Hoa Loan Village, Lung Hoa, Vinh Tuong, Vinh Phuc</t>
  </si>
  <si>
    <t>Thôn Hòa Loan, Lũng Hòa, Vĩnh Tường, Vĩnh Phúc</t>
  </si>
  <si>
    <t>No. 495, Pham Van Dong Street, Tuyen Quang City, Tuyen Quang Province</t>
  </si>
  <si>
    <t>Số 495, Đường Phạm Văn Đồng, Tp. Tuyên Quang, Tỉnh Tuyên Quang</t>
  </si>
  <si>
    <t>0982 693 639</t>
  </si>
  <si>
    <t>Nguyễn Văn Thông</t>
  </si>
  <si>
    <t>10800020</t>
  </si>
  <si>
    <t>Nguyễn Linh Thụy Vũ</t>
  </si>
  <si>
    <t>HR Senior Manager</t>
  </si>
  <si>
    <t>Trưởng phòng Cấp cao Nhân sự</t>
  </si>
  <si>
    <t>022 321 055</t>
  </si>
  <si>
    <t>A2 Chau Thoi Street, Bac Hai Housing Estate, District 10, Ho Chi Minh City</t>
  </si>
  <si>
    <t>A2 Châu Thới, Cư xá Bắc Hải, quận 10, Tp. HCM</t>
  </si>
  <si>
    <t>(08) 3865 6501</t>
  </si>
  <si>
    <t>Nguyễn Thị Bạch Yến</t>
  </si>
  <si>
    <t>359/HR-18</t>
  </si>
  <si>
    <t>11700582</t>
  </si>
  <si>
    <t>Tống Thị Nga</t>
  </si>
  <si>
    <t>Nhân viên cấp trung Huấn luyện Đại lý &amp; Kênh Phân phối</t>
  </si>
  <si>
    <t>125 260 054</t>
  </si>
  <si>
    <t>Thuong Dong, Van An ward, Bac Ninh city, Bac Ninh province</t>
  </si>
  <si>
    <t>Khu Thượng Đồng, Phường Vạn An, Tp. Bắc Ninh, Tỉnh Bắc Ninh</t>
  </si>
  <si>
    <t>0983 820 611</t>
  </si>
  <si>
    <t>Cù Việt Đức</t>
  </si>
  <si>
    <t>357/HR-18</t>
  </si>
  <si>
    <t>11700620</t>
  </si>
  <si>
    <t>Nguyễn Đỗ Thị Mỹ Thoa</t>
  </si>
  <si>
    <t>230 732 117</t>
  </si>
  <si>
    <t>No. 45/4 Hai Ba Trung Street, Tay Son District, Pleiku City, Gia Lai Province</t>
  </si>
  <si>
    <t>Số 45/4 Đường Hai Bà Trưng, Phường Tây Sơn, Tp. Pleiku, Tỉnh Gia Lai</t>
  </si>
  <si>
    <t>No. 80/12/42 Street no. 6, Ward 5, Go Vap District, Ho Chi Minh City</t>
  </si>
  <si>
    <t>Số 80/12/42 Đường số 6, Phường 5, Quận Gò Vấp, Tp. HCM</t>
  </si>
  <si>
    <t>0989 327 302</t>
  </si>
  <si>
    <t>Nguyễn Đỗ Thị Mỹ Thảo</t>
  </si>
  <si>
    <t>358/HR-18</t>
  </si>
  <si>
    <t>11800703</t>
  </si>
  <si>
    <t>Lê Phương Thảo</t>
  </si>
  <si>
    <t>Human Resources Staff</t>
  </si>
  <si>
    <t>024 532 098</t>
  </si>
  <si>
    <t>Broward College Vietnam</t>
  </si>
  <si>
    <t>No. 779, Huynh Tan Phat Street, Phu Thuan Ward, District 7, Ho Chi Minh City</t>
  </si>
  <si>
    <t>Số 779, Đường Huỳnh Tấn Phát, Phường Phú Thuận, Quận 7, Tp. Hồ Chí Minh</t>
  </si>
  <si>
    <t>0122 393 6310</t>
  </si>
  <si>
    <t>Trần Thị Hồng Hoa</t>
  </si>
  <si>
    <t>11500452</t>
  </si>
  <si>
    <t>086 076 000 040</t>
  </si>
  <si>
    <t>113/25 Le Loi, Ward 4, Go Vap District, Ho Chi Minh</t>
  </si>
  <si>
    <t>113/25 Lê Lợi, Phường 4, Q. Gò Vấp, Tp. HCM</t>
  </si>
  <si>
    <t>0918649494</t>
  </si>
  <si>
    <t>360/HR-18</t>
  </si>
  <si>
    <t>11800659</t>
  </si>
  <si>
    <t>Nguyễn Thị Thu Vân</t>
  </si>
  <si>
    <t>301 313 344</t>
  </si>
  <si>
    <t>Ho Chi Minh City University of Foreign Languages Information Technology</t>
  </si>
  <si>
    <t>English Language Studies</t>
  </si>
  <si>
    <t>A5-3.11 Ehome 3 Department, Ho Hoc Lam Street, Binh Tan District, Ho Chi Minh City</t>
  </si>
  <si>
    <t>A5-3.11 Chung Cư Ehome 3, Đường Hồ Học Lãm, Quận Bình Tân, Tp. HCM</t>
  </si>
  <si>
    <t>0989 253 550</t>
  </si>
  <si>
    <t>Lư Sơn Tùng</t>
  </si>
  <si>
    <t>364/HR-18</t>
  </si>
  <si>
    <t>11200238</t>
  </si>
  <si>
    <t>Nguyễn Thị Mỹ Phượng</t>
  </si>
  <si>
    <t>280 904 962</t>
  </si>
  <si>
    <t>Hamlet 5, Tan Hiep Commune, Phu Giao District, Binh Duong Province</t>
  </si>
  <si>
    <t>Ấp 5, xã Tân Hiệp, huyện Phú Giáo, Bình Dương</t>
  </si>
  <si>
    <t>Phu Hoa 1 Residential Quarter, Thu Dau Mot County Town, Binh Duong Province</t>
  </si>
  <si>
    <t>Khu dân cư Phú Hòa 1, Tp. Thủ Dầu Một, Bình Dương</t>
  </si>
  <si>
    <t>0909 118 803</t>
  </si>
  <si>
    <t>Hòang Minh Hải</t>
  </si>
  <si>
    <t>361/HR-18</t>
  </si>
  <si>
    <t>11700557</t>
  </si>
  <si>
    <t>Lưu Thị Oanh</t>
  </si>
  <si>
    <t>172 506 317</t>
  </si>
  <si>
    <t>Quang Hung District, Thanh Hoa City, Thanh Hoa Province</t>
  </si>
  <si>
    <t>Phường Quảng Hưng, Tp. Thanh Hóa, Tỉnh Thanh Hóa</t>
  </si>
  <si>
    <t>Dong Phat Department, Dong Ve Ward, Thanh Hoa City, Thanh Hoa Province</t>
  </si>
  <si>
    <t>Khu Chung cư Đông Phát, Phường Đông Vệ, Tp. Thanh Hóa, Tỉnh Thanh Hóa</t>
  </si>
  <si>
    <t>0917 799 222</t>
  </si>
  <si>
    <t>Hà Tiền Dũng</t>
  </si>
  <si>
    <t>367/HR-18</t>
  </si>
  <si>
    <t>11500446</t>
  </si>
  <si>
    <t>Jun Sang Ho</t>
  </si>
  <si>
    <t>The special Sign - on Bonus (Tax - free): USD 42,000, will be paid on September 2015 payroll</t>
  </si>
  <si>
    <t>M08080098</t>
  </si>
  <si>
    <t>Hankuk University of Foreign Studies</t>
  </si>
  <si>
    <t>Public Administration</t>
  </si>
  <si>
    <t>No. 2, Street C, Tan Phu Ward, District 7, Ho Chi Minh City</t>
  </si>
  <si>
    <t>Số 2, Đường C, Phường Tân Phú, Quận 7, Tp. Hồ Chí Minh</t>
  </si>
  <si>
    <t>368/HR-18</t>
  </si>
  <si>
    <t>Contract end</t>
  </si>
  <si>
    <t>11000127</t>
  </si>
  <si>
    <t>Trần Đình Vinh</t>
  </si>
  <si>
    <t>011 637 673</t>
  </si>
  <si>
    <t>5- F4-TT n/m Rang Dong, Thanh Xuan Trung Ward, Thanh Xuan District, Ha Noi</t>
  </si>
  <si>
    <t>Phòng 5- F4-TT n/m Rạng Đông, phường Thanh Xuân Trung, quận Thanh Xuân, Tp. Hà Nội</t>
  </si>
  <si>
    <t>Phòng 5- F4-TT n/m Rạng Đông- P. Thanh Xuân Trung-Q. Thanh Xuân- Hà Nội</t>
  </si>
  <si>
    <t>(04) 3557 2463</t>
  </si>
  <si>
    <t>Phan Thị Thúy</t>
  </si>
  <si>
    <t>369/HR-18</t>
  </si>
  <si>
    <t>11800707</t>
  </si>
  <si>
    <t>Vũ Khắc Lâm</t>
  </si>
  <si>
    <t>Increase to 13.5 Mil/month after 4 months, based on the evaluation of Department Head</t>
  </si>
  <si>
    <t>033 094 000 439</t>
  </si>
  <si>
    <t>Bachelor of Law</t>
  </si>
  <si>
    <t>Ha Village, An Vy Ward, Khoai Chau District, Hung Yen Province</t>
  </si>
  <si>
    <t>Thôn Hạ, Xã An Vỹ, Huyện Khoái Châu, Tỉnh Hưng Yên</t>
  </si>
  <si>
    <t>Nguyen Khanh Toan Street, Cau Giay District, Ha Noi City</t>
  </si>
  <si>
    <t>Đường Nguyễn Khánh Toàn, Quận Cầu Giấy, Tp. Hà Nội</t>
  </si>
  <si>
    <t>0962 277 292</t>
  </si>
  <si>
    <t>11800725</t>
  </si>
  <si>
    <t>Lý Chấn Hào</t>
  </si>
  <si>
    <t>Distribution Admin Staff</t>
  </si>
  <si>
    <t>Nhân viên Hành chánh Đại lý &amp; Kênh Phân phối</t>
  </si>
  <si>
    <t>025 305 816</t>
  </si>
  <si>
    <t>No. 178/24, Hau Giang Street, District 6, Ho Chi Minh City</t>
  </si>
  <si>
    <t>Số 178/24, Đường Hậu Giang, Quận 6, Tp. Hồ Chí Minh</t>
  </si>
  <si>
    <t>0909 757 623</t>
  </si>
  <si>
    <t>Lý Chí Quấy</t>
  </si>
  <si>
    <t>11800641</t>
  </si>
  <si>
    <t>Nguyễn Văn Hây</t>
  </si>
  <si>
    <t>363 563 818</t>
  </si>
  <si>
    <t>Oriental Study</t>
  </si>
  <si>
    <t>No.130, Phu Nghia Alley, Phu Huu Ward, Chau Thanh District, Hau Giang Province</t>
  </si>
  <si>
    <t>Số 130, Ấp Phú Nghĩa, Xã Phú Hữu, Huyện Châu Thành, Tỉnh Hậu Giang</t>
  </si>
  <si>
    <t>Alley 8, Son Phu Ward, Giong Trom District, Ben Tre Province</t>
  </si>
  <si>
    <t>Ấp 8, Xã Sơn Phú, Huyện Giồng Trôm, Tỉnh Bến Tre</t>
  </si>
  <si>
    <t>0939 973 336</t>
  </si>
  <si>
    <t>Hồ Thị Tem</t>
  </si>
  <si>
    <t>370/HR-18</t>
  </si>
  <si>
    <t>11600528</t>
  </si>
  <si>
    <t>Quách Văn Hoàng</t>
  </si>
  <si>
    <t>Distribution Admin Manager</t>
  </si>
  <si>
    <t>Trưởng phòng Hành chánh Đại lý &amp; Kênh Phân phối</t>
  </si>
  <si>
    <t>022 790 967</t>
  </si>
  <si>
    <t>882/6 Vo Van Kien street, Ward 5, District 5, Ho Chi Minh city</t>
  </si>
  <si>
    <t>882/6 Võ Văn Kiệt, Phường 5, Quận 5, Tp. HCM</t>
  </si>
  <si>
    <t>0988 821 625</t>
  </si>
  <si>
    <t>Phan Hòa Bảo Ngân</t>
  </si>
  <si>
    <t>365/HR-18</t>
  </si>
  <si>
    <t>11600522</t>
  </si>
  <si>
    <t>Ngô Thị Khơ</t>
  </si>
  <si>
    <t>Sales Assistant - Central</t>
  </si>
  <si>
    <t>Trợ lý Kinh doanh - Miền Trung</t>
  </si>
  <si>
    <t>240 916 699</t>
  </si>
  <si>
    <t>Vocational school of Industry Central 2</t>
  </si>
  <si>
    <t xml:space="preserve">Accounting Statistics </t>
  </si>
  <si>
    <t>22 Mai Xuan Thuong street, Buon Me Thuot city, Daklak province</t>
  </si>
  <si>
    <t>22, Mai Xuân Thưởng, Tp. Buôn Mê Thuột, tỉnh Đăk Lăk</t>
  </si>
  <si>
    <t xml:space="preserve">0945 029 339 </t>
  </si>
  <si>
    <t>Nguyễn Công Quý</t>
  </si>
  <si>
    <t>11700618</t>
  </si>
  <si>
    <t>Nguyễn Xuân Hải</t>
  </si>
  <si>
    <t>171 684 735</t>
  </si>
  <si>
    <t>681 Yet Kieu Street, Quang Hung Ward, Thanh Hoa City</t>
  </si>
  <si>
    <t>681 Đường Yết Kiêu, Phường Quảng Hưng, Tp. Thanh Hóa</t>
  </si>
  <si>
    <t>0986 328 361</t>
  </si>
  <si>
    <t>Lưu Thị Phương</t>
  </si>
  <si>
    <t>372/HR-18</t>
  </si>
  <si>
    <t>11400371</t>
  </si>
  <si>
    <t>023 651 973</t>
  </si>
  <si>
    <t>8A/8D2 Thai Van Lung Street, Ben Nghe Ward, District 1, Ho Chi Minh City</t>
  </si>
  <si>
    <t>8A/8D2 Thái Văn Lung, P. Bến Nghé, Quận 1, Tp. HCM</t>
  </si>
  <si>
    <t>111/8/2/106 arterial highway  , Ward 13, Binh Thanh District District, Ho Chi Minh City</t>
  </si>
  <si>
    <t>111/8/2/106  đường Trục, Phường 13, Quận Bình Thạnh, Tp. HCM</t>
  </si>
  <si>
    <t>0908 339 194; 0128 6575 223</t>
  </si>
  <si>
    <t>Châu Mạnh Hùng; Châu Tuấn Dũng</t>
  </si>
  <si>
    <t>Husband; Son</t>
  </si>
  <si>
    <t>373/HR-18</t>
  </si>
  <si>
    <t>11800700</t>
  </si>
  <si>
    <t>Nguyễn Thị Mỹ Hoa</t>
  </si>
  <si>
    <t>225 507 090</t>
  </si>
  <si>
    <t>Xuan Tu Village, Van Hung, Van Ninh, Khanh Hoa</t>
  </si>
  <si>
    <t>Thôn Xuân Tự, Vạn Hưng, Vạn Ninh, Khánh Hòa</t>
  </si>
  <si>
    <t>No. 382, Nguyen Thai Son Street, Ward 5, Go Vap District, Ho Chi Minh City</t>
  </si>
  <si>
    <t>Số 382, Đường Nguyễn Thái Sơn, Phường 5, Quận Gò Vấp, Tp. Hồ Chí Minh</t>
  </si>
  <si>
    <t>0976 797 859</t>
  </si>
  <si>
    <t>Nguyễn Nam Tiến</t>
  </si>
  <si>
    <t>371/HR-18</t>
  </si>
  <si>
    <t>11800655</t>
  </si>
  <si>
    <t>Nguyễn Thị Hồng Gấm</t>
  </si>
  <si>
    <t>HCM Territory</t>
  </si>
  <si>
    <t>Full Time Agency</t>
  </si>
  <si>
    <t>Sales Assistant - Full Time Agency channel</t>
  </si>
  <si>
    <t>Trợ lý Kinh doanh - Kênh phân phối toàn thời gian</t>
  </si>
  <si>
    <t>289 264 100</t>
  </si>
  <si>
    <t>University of Labour and Social Affairs</t>
  </si>
  <si>
    <t>Group 1, Dong Tien Ward, Dong Phu District, Binh Phuoc Province</t>
  </si>
  <si>
    <t>Ấp 1, Xã Đồng Tiến, Huyện Đồng Phú, Tỉnh Bình Phước</t>
  </si>
  <si>
    <t>No. 112/18, Pham Van Bach Street, Tan Binh District, Ho Chi Minh City</t>
  </si>
  <si>
    <t>Số 112/18, Đường Phạm Văn Bạch, Quận Tân Bình, Tp.HCM</t>
  </si>
  <si>
    <t>0906 640 808</t>
  </si>
  <si>
    <t>Nguyễn Nho Hậu</t>
  </si>
  <si>
    <t>374/HR-18</t>
  </si>
  <si>
    <t>11800745</t>
  </si>
  <si>
    <t>Nguyễn Hồ Thanh Vân</t>
  </si>
  <si>
    <t>Chuyên viên Cấp cao Kế hoạch Kinh doanh</t>
  </si>
  <si>
    <t>024 544 196</t>
  </si>
  <si>
    <t>Victoria University - Australia</t>
  </si>
  <si>
    <t>No. 86/27, Binh Thoi Street, District 11, Ho Chi Minh City</t>
  </si>
  <si>
    <t>Số 86/27, Đường Bình Thới, Quận 11, Tp. Hồ Chí Minh</t>
  </si>
  <si>
    <t>0908.594.707</t>
  </si>
  <si>
    <t>Thanh Hà</t>
  </si>
  <si>
    <t>11800693</t>
  </si>
  <si>
    <t>Nguyễn Văn Tâm</t>
  </si>
  <si>
    <t>321 345 567</t>
  </si>
  <si>
    <t>Vinh University of Technology Education</t>
  </si>
  <si>
    <t xml:space="preserve">Electronics &amp; Electrical Engineering Technology </t>
  </si>
  <si>
    <t>No. 063, An Qui Village, An Ngai Tay Ward, Ba Tri District, Ben Tre Province</t>
  </si>
  <si>
    <t>Số 063, Ấp An Qui, Xã An Ngãi Tây, Huyện Ba Tri, Tỉnh Bến Tre</t>
  </si>
  <si>
    <t>0166 629 2393</t>
  </si>
  <si>
    <t>Nguyễn Thị Kiều Hoanh</t>
  </si>
  <si>
    <t>376/HR-18</t>
  </si>
  <si>
    <t>11800674</t>
  </si>
  <si>
    <t>Phạm Nhựt Khánh</t>
  </si>
  <si>
    <t>381 176 807</t>
  </si>
  <si>
    <t>The University of Information Technology</t>
  </si>
  <si>
    <t>No. 279, Dinh Tien Hoang Street, Group 2, Ward 9, Ca Mau City</t>
  </si>
  <si>
    <t>Quán 279, Đường Đinh Tiên Hoàng, Khóm 2, Phường 9, Tp. Cà Mau</t>
  </si>
  <si>
    <t>0916 155 484</t>
  </si>
  <si>
    <t>Nguyễn Diễm Thúy</t>
  </si>
  <si>
    <t>375/HR-18</t>
  </si>
  <si>
    <t>11200275</t>
  </si>
  <si>
    <t>Đinh Thị Mai</t>
  </si>
  <si>
    <t>164 311 985</t>
  </si>
  <si>
    <t>Economics - Insurrance</t>
  </si>
  <si>
    <t>81/9 Bac Son Ward, Tam Diep County Town, Ninh Binh City</t>
  </si>
  <si>
    <t>81/9 phường Bắc Sơn, thị xã Tam Điệp, Ninh Bình</t>
  </si>
  <si>
    <t xml:space="preserve">SN 19, Lane 354/99, Group 34, Khuong Thuong Ward, Quan Dong Da, Ha Noi </t>
  </si>
  <si>
    <t xml:space="preserve">SN 19, Ngõ 354/99, Tổ 34, phường Khương Thượng, quận Đống Đa, Tp. Hà Nội </t>
  </si>
  <si>
    <t>0979 814 834</t>
  </si>
  <si>
    <t>Đinh Trọng Khoa</t>
  </si>
  <si>
    <t>377/HR-18</t>
  </si>
  <si>
    <t>11100193</t>
  </si>
  <si>
    <t>Bùi Thủy Tiên</t>
  </si>
  <si>
    <t>023 750 002</t>
  </si>
  <si>
    <t>Oklahoma State University</t>
  </si>
  <si>
    <t>53/74 Tran Khanh Du, Tan Dinh Ward, District 1, Ho Chi Minh City</t>
  </si>
  <si>
    <t>53/74 Trần Khánh Dư, phường Tân Định, quận 1, Tp. HCM</t>
  </si>
  <si>
    <t>0903 813 291</t>
  </si>
  <si>
    <t>Bùi Vịêt Long</t>
  </si>
  <si>
    <t>378/HR-18</t>
  </si>
  <si>
    <t>11800747</t>
  </si>
  <si>
    <t>Đặng Linh Thư</t>
  </si>
  <si>
    <t>381 560 140</t>
  </si>
  <si>
    <t>No. 223. 3/2 Street, Ward 6, Ca Mau City</t>
  </si>
  <si>
    <t>Số 223, Đường 3/2, Phường 6, Tp. Cà Mau</t>
  </si>
  <si>
    <t>0907 784 004</t>
  </si>
  <si>
    <t>Nguyễn Thuận Lan Hương</t>
  </si>
  <si>
    <t>11400354</t>
  </si>
  <si>
    <t>Trần Minh Nguyệt</t>
  </si>
  <si>
    <t>Increase to 15 Mil after in 4 months</t>
  </si>
  <si>
    <t>Training &amp; Recruitment Senior Officer</t>
  </si>
  <si>
    <t>Chuyên viên Cấp cao Đào tạo và Tuyển dụng</t>
  </si>
  <si>
    <t>024 532 124</t>
  </si>
  <si>
    <t>666/12 Huynh Tan Phat Street, Tan Phu Ward, District 7, Ho Chi Minh City</t>
  </si>
  <si>
    <t>666/12 Huỳnh Tấn Phát, Phường Tân Phú, Quận 7, Tp. HCM</t>
  </si>
  <si>
    <t>0909 095 339</t>
  </si>
  <si>
    <t>Trần Ngọc Minh</t>
  </si>
  <si>
    <t>379/HR-19</t>
  </si>
  <si>
    <t>Regrettable</t>
  </si>
  <si>
    <t>Career Development</t>
  </si>
  <si>
    <t>11600520</t>
  </si>
  <si>
    <t>Cao Phi Long</t>
  </si>
  <si>
    <t>023 869 840</t>
  </si>
  <si>
    <t>318 Dien Bien Phu, ward 17, Binh Thanh district, Ho Chi Minh</t>
  </si>
  <si>
    <t>318 Điện Biên Phủ, Phường 17, Q. Bình Thạnh, Tp. HCM</t>
  </si>
  <si>
    <t>0166 993 6369</t>
  </si>
  <si>
    <t>Cao Văn Đậu</t>
  </si>
  <si>
    <t>381/HR-19</t>
  </si>
  <si>
    <t>Better Offer</t>
  </si>
  <si>
    <t>11700567</t>
  </si>
  <si>
    <t>023 474 279</t>
  </si>
  <si>
    <t>459 Le Trong Tan street, Son Ky ward, Tan Phu district, Ho Chi Minh city</t>
  </si>
  <si>
    <t>459 Đường Lê Trọng Tấn, P. Sơn Kỳ, Q. Tân Phú, Tp. HCM</t>
  </si>
  <si>
    <t>0989 932 021</t>
  </si>
  <si>
    <t>Đinh Thị Ngộ</t>
  </si>
  <si>
    <t>383/HR-19</t>
  </si>
  <si>
    <t>Conflict during working</t>
  </si>
  <si>
    <t>11700585</t>
  </si>
  <si>
    <t>Trần Đặng Hải Kiều</t>
  </si>
  <si>
    <t>Nhân viên Cấp trung Huấn luyện Đại lý &amp; Kênh Phân phối</t>
  </si>
  <si>
    <t>312 005 057</t>
  </si>
  <si>
    <t>My Phu, My Phong ward, My Tho city, Tien Giang province</t>
  </si>
  <si>
    <t>Ấp Mỹ Phú, xã Mỹ Phong, Tp. Mỹ Tho, tỉnh Tiền Giang</t>
  </si>
  <si>
    <t>0919 453 439</t>
  </si>
  <si>
    <t>Đặng Thị Ngọc Hải</t>
  </si>
  <si>
    <t>385/HR-19</t>
  </si>
  <si>
    <t>11900784</t>
  </si>
  <si>
    <t>Nguyễn Lý Trường Sơn</t>
  </si>
  <si>
    <t>024 280 154</t>
  </si>
  <si>
    <t xml:space="preserve">No. 202B, K26 Apartment, Duong Quan Ham Street, Go Vap District, Ho Chi Minh City </t>
  </si>
  <si>
    <t xml:space="preserve">Số nhà 202B, Chung Cư K26, Đường Dương Quảng Hàm, Quận Gò Vấp, Tp. Hồ Chí Minh </t>
  </si>
  <si>
    <t>0382 131 989</t>
  </si>
  <si>
    <t>Vũ Thu Nga</t>
  </si>
  <si>
    <t>11800683</t>
  </si>
  <si>
    <t>Nguyễn Xuân Hoàng</t>
  </si>
  <si>
    <t>Cam Ranh</t>
  </si>
  <si>
    <t>225 341 299</t>
  </si>
  <si>
    <t>Dien Thanh Ward, Dien Khanh District, Khanh Hoa Province</t>
  </si>
  <si>
    <t>Xã Diên Thạnh, Huyện Diên Khánh, Tỉnh Khánh Hòa</t>
  </si>
  <si>
    <t>No. 33/8, Cao Van Be Street, Vinh Phuoc, Nha Trang City, Khanh Hoa Province</t>
  </si>
  <si>
    <t>Số 33/8, Đường Cao Văn Bé, Vĩnh Phước, Tp. Nha Trang, Tỉnh Khánh Hòa</t>
  </si>
  <si>
    <t>0165 271 6397</t>
  </si>
  <si>
    <t>Nguyễn Xuân Huy</t>
  </si>
  <si>
    <t>386/HR-19</t>
  </si>
  <si>
    <t>Unregrettable</t>
  </si>
  <si>
    <t>Poor Performance</t>
  </si>
  <si>
    <t>11100159</t>
  </si>
  <si>
    <t>Nguyễn Thị Tuyết Phượng</t>
  </si>
  <si>
    <t>Ngày bắt đầu học tại Hàn Quốc: 25/02/2011</t>
  </si>
  <si>
    <t>Nhân viên Cấp trung Tính toán</t>
  </si>
  <si>
    <t>301 294 421</t>
  </si>
  <si>
    <t>Soongsil, Korea Univerity</t>
  </si>
  <si>
    <t>Phuoc Lam, Can Giuoc, Long An</t>
  </si>
  <si>
    <t>Phước Lâm, Cần Giuộc, Long An</t>
  </si>
  <si>
    <t>14 Nguyen Trai Street, Ward 3, District 5, Ho Chi Minh City</t>
  </si>
  <si>
    <t>14 Nguyễn Trãi, phường 3, quận 5, Tp. HCM</t>
  </si>
  <si>
    <t>0906 390 415</t>
  </si>
  <si>
    <t>384/HR-19</t>
  </si>
  <si>
    <t>11000133</t>
  </si>
  <si>
    <t>Đỗ Châu Quang</t>
  </si>
  <si>
    <t>225 020 601</t>
  </si>
  <si>
    <t>Group 4 Ngoc Hoi, Ngoc Hiep Ward, Nha Trang City, Khanh Hoa Province</t>
  </si>
  <si>
    <t>Tổ 4 Ngọc Hội, phường Ngọc Hiệp, Tp.Nha Trang, Khánh Hòa</t>
  </si>
  <si>
    <t>Tổ 4 Ngọc Hội, P.Ngọc Hiệp, Tp.Nha Trang, Khánh Hòa</t>
  </si>
  <si>
    <t>0904 785 207</t>
  </si>
  <si>
    <t>Nguyễn Thị Thu Tuyết</t>
  </si>
  <si>
    <t>387/HR-19</t>
  </si>
  <si>
    <t>11800717</t>
  </si>
  <si>
    <t>Nguyễn Minh Trung</t>
  </si>
  <si>
    <t>Sales - Central 3</t>
  </si>
  <si>
    <t>212 203 369</t>
  </si>
  <si>
    <t>Binh Hoa, Binh Son, Quang Ngai</t>
  </si>
  <si>
    <t>Bình Hòa, Bình Sơn, Quảng Ngãi</t>
  </si>
  <si>
    <t>0127 876 2554</t>
  </si>
  <si>
    <t>Đoàn Thị Huyên</t>
  </si>
  <si>
    <t>388/HR-19</t>
  </si>
  <si>
    <t>11900802</t>
  </si>
  <si>
    <t>Lê Trường Thảo Nguyên</t>
  </si>
  <si>
    <t>025 322 144</t>
  </si>
  <si>
    <t xml:space="preserve">Medical </t>
  </si>
  <si>
    <t>No. 122/19, Binh Tri Dong Street, Binh Tri Dong Ward, Binh Tan District, Ho Chi Minh City</t>
  </si>
  <si>
    <t>Số 122/19, Đường Bình Trị Đông, Phường Bình Trị Đông, Quận Bình Tân, Tp. Hồ Chí Minh</t>
  </si>
  <si>
    <t>0934 946 272</t>
  </si>
  <si>
    <t>Lê Trường Châu</t>
  </si>
  <si>
    <t>Work pressure</t>
  </si>
  <si>
    <t>11800746</t>
  </si>
  <si>
    <t>Nguyễn Thị Bích Hà</t>
  </si>
  <si>
    <t>215 197 883</t>
  </si>
  <si>
    <t>Quy Nhon College of Engineering and Technology</t>
  </si>
  <si>
    <t>Lane 808, Tran Hung Dao Street, Quy Nhon City, Binh Dinh Province</t>
  </si>
  <si>
    <t>Hẻm 808, Đường Trần Hưng Đạo, Tp. Quy Nhơn, Tỉnh Bình Định</t>
  </si>
  <si>
    <t>0978 944 897</t>
  </si>
  <si>
    <t>389/HR-19</t>
  </si>
  <si>
    <t>11800671</t>
  </si>
  <si>
    <t>Bùi Văn Đoái</t>
  </si>
  <si>
    <t>192 174 197</t>
  </si>
  <si>
    <t>Physical Education - National Defence Education</t>
  </si>
  <si>
    <t>Group 2, Area 1, Thuy Xuan District, Hue City, Thua Thien Hue Province</t>
  </si>
  <si>
    <t>Tổ 2, Khu vực 1, Thủy Xuân, Tp. Huế, Thừa Thiên Huế</t>
  </si>
  <si>
    <t>No. 102A/1, Hoang Quoc Viet Street, Hue City, Thua Thien Hue Province</t>
  </si>
  <si>
    <t>Số 102A/1, Đường Hoàng Quốc Việt, Tp. Huế, Thừa Thiên Huế</t>
  </si>
  <si>
    <t>0934 995 589</t>
  </si>
  <si>
    <t>Bùi Văn Đoan</t>
  </si>
  <si>
    <t>390/HR-19</t>
  </si>
  <si>
    <t>11900796</t>
  </si>
  <si>
    <t>Nguyễn Hoàng Nhật</t>
  </si>
  <si>
    <t>205 599 288</t>
  </si>
  <si>
    <t>Dai Loi Village, Dai Nghia Ward, Dai Loc District, Quang Nam Province</t>
  </si>
  <si>
    <t>Thôn Đại Lợi, Xã Đại Nghĩa, Huyện Đại Lộc, Tỉnh Quảng Nam</t>
  </si>
  <si>
    <t>0985 271 222</t>
  </si>
  <si>
    <t>Nguyễn Thị Cẩm Nhi</t>
  </si>
  <si>
    <t>11800653</t>
  </si>
  <si>
    <t>Đoàn Thị Như Tiện</t>
  </si>
  <si>
    <t>Increase to 19Mil/ month after in 6 months</t>
  </si>
  <si>
    <t>Recruitment</t>
  </si>
  <si>
    <t>Chuyên viên Lương &amp; Phúc lợi</t>
  </si>
  <si>
    <t>264 282 924</t>
  </si>
  <si>
    <t>University of Labour Social Affairs 2</t>
  </si>
  <si>
    <t>Human Resource Management</t>
  </si>
  <si>
    <t>Hieu Thien Village, Phuoc Nam Ward, Ninh Phuoc District, Ninh Thuan Province</t>
  </si>
  <si>
    <t>Thôn Hiếu Thiện, Xã Phước Nam, Huyện Ninh Phước, Tỉnh Ninh Thuận</t>
  </si>
  <si>
    <t>No. 393/1, Nguyen Thi Dinh Street, Binh Trung Tay Ward, District 2, Ho Chi Minh City</t>
  </si>
  <si>
    <t>Số 393/1 đường Nguyễn Thị Định, Phường Bình Trưng Tây, Quận 2, Tp.HCM</t>
  </si>
  <si>
    <t>0801 418 600</t>
  </si>
  <si>
    <t>Đoàn Thị Như Tranh</t>
  </si>
  <si>
    <t>391/HR-19</t>
  </si>
  <si>
    <t>11800676</t>
  </si>
  <si>
    <t>Nguyễn Thế Huân</t>
  </si>
  <si>
    <t>027 073 000 402</t>
  </si>
  <si>
    <t>143B/213 Thien Loi, Vinh Niem Ward, Le Chan District, Hai Phong City</t>
  </si>
  <si>
    <t>143B/213 Thiên Lôi, Phường Vĩnh Nghiệm, Quận Lê Chân, Tp. Hải Phòng</t>
  </si>
  <si>
    <t>0937 401 974</t>
  </si>
  <si>
    <t>Phạm Bích Nga</t>
  </si>
  <si>
    <t>392/HR-19</t>
  </si>
  <si>
    <t>Change Career Path</t>
  </si>
  <si>
    <t>11700611</t>
  </si>
  <si>
    <t>Lê Thị Thu Hiền</t>
  </si>
  <si>
    <t>Business Analysis</t>
  </si>
  <si>
    <t>Business Analyst Executive</t>
  </si>
  <si>
    <t>Nhân viên Cấp trung Phát triển Hệ thống</t>
  </si>
  <si>
    <t>075 186 000 598</t>
  </si>
  <si>
    <t>Management Information Systems</t>
  </si>
  <si>
    <t>201/60/44 Nguyen Xi Street, Ward 26, Binh Thanh District, Ho Chi Minh City</t>
  </si>
  <si>
    <t>201/60/44 Nguyễn Xí, Phường 26, Quận Bình Thạnh, Tp. HCM</t>
  </si>
  <si>
    <t>0903 600 480</t>
  </si>
  <si>
    <t>Trần Ngọc Vũ</t>
  </si>
  <si>
    <t>393/HR-19</t>
  </si>
  <si>
    <t>11900812</t>
  </si>
  <si>
    <t>Nguyễn Thị Hòa</t>
  </si>
  <si>
    <t>Compensations &amp; Benefits</t>
  </si>
  <si>
    <t>172 630 284</t>
  </si>
  <si>
    <t>English Teacher Education</t>
  </si>
  <si>
    <t>No. 75, Truong Dinh Street, Group 8, My Phuoc Ward, Phan Rang - Thap Cham City, Ninh Thuan Province</t>
  </si>
  <si>
    <t>Số 75, Đường Trương Định, Khu 8, Phường Mỹ Phước, Tp. Phan Rang - Tháp Chàm, Tỉnh Ninh Thuận</t>
  </si>
  <si>
    <t>No. 220, Huynh Van Luy Street, Phu Loi Ward, Thu Dau Mot City, Binh Duong Province</t>
  </si>
  <si>
    <t>Hẻm 220, Đường Huỳnh Văn Lũy, Phường Phú Lợi, Tp. Thủ Dầu Một, Tỉnh Bình Dương</t>
  </si>
  <si>
    <t>0384 767 777</t>
  </si>
  <si>
    <t>Nguyễn Huy Quang</t>
  </si>
  <si>
    <t>11900821</t>
  </si>
  <si>
    <t>Lê Thị Phương Thảo</t>
  </si>
  <si>
    <t>025 293 333</t>
  </si>
  <si>
    <t>No. 769/120B, Pham The Hien Street, District 8, Ho Chi Minh City</t>
  </si>
  <si>
    <t>Số 769/120B, Đường Phạm Thế Hiển, Quận 8, Tp. Hồ Chí Minh</t>
  </si>
  <si>
    <t>0908 492 845</t>
  </si>
  <si>
    <t>Nguyễn Tấn Lộc</t>
  </si>
  <si>
    <t>Culture Fit</t>
  </si>
  <si>
    <t>11500428</t>
  </si>
  <si>
    <t>Lê Hoàng Thu Loan</t>
  </si>
  <si>
    <t>241 121 838</t>
  </si>
  <si>
    <t>288 Hoang Dieu, Thanh Dong District, Buon Ma Thuot District, Daklak</t>
  </si>
  <si>
    <t>288 Hoàng Diệu, Quận Thành Công, Tp. Buôn Ma Thuột, Đắc Lắc</t>
  </si>
  <si>
    <t>222B Tran Ke Xuong, Ward 7, Phu Nhuan District, Ho Chi Minh</t>
  </si>
  <si>
    <t>222/2B Trần Kế Xương, Phường 7, Quận Phú Nhuận, Tp. Hồ Chí Minh</t>
  </si>
  <si>
    <t>0938 919 819</t>
  </si>
  <si>
    <t>Lê Hoàng Thu Hiền</t>
  </si>
  <si>
    <t>396/HR-19</t>
  </si>
  <si>
    <t>11600471</t>
  </si>
  <si>
    <t>Đặng Khắc Triều</t>
  </si>
  <si>
    <t>221 227 022</t>
  </si>
  <si>
    <t>FPT - Aptech</t>
  </si>
  <si>
    <t>257 Nguyen Cong Tru, Tuy Hoa, Phu Yen</t>
  </si>
  <si>
    <t>257 Nguyễn Công Trứ, Tuy Hòa, Phú Yên</t>
  </si>
  <si>
    <t>E27-19-05 Belleza tenement, Phu My Ward, District 7, Ho Chi Minh</t>
  </si>
  <si>
    <t>E27-19-05 Chung cư Belleza, P. Phú Mỹ, Quận 7, Tp. HCM</t>
  </si>
  <si>
    <t>0946 950 555</t>
  </si>
  <si>
    <t>Dương Thị Thanh Uân</t>
  </si>
  <si>
    <t>394/HR-19</t>
  </si>
  <si>
    <t>11600526</t>
  </si>
  <si>
    <t>Nguyễn Minh Trí</t>
  </si>
  <si>
    <t>Systems Analyst Senior Executive</t>
  </si>
  <si>
    <t>024 042 282</t>
  </si>
  <si>
    <t>University of Transport Ho Chi Minh City</t>
  </si>
  <si>
    <t>Computer Engineer</t>
  </si>
  <si>
    <t>117B Yersin street, Pham Ngu Lao ward, district 1, Ho Chi Minh city</t>
  </si>
  <si>
    <t>117B Yersin, P. Phạm Ngũ Lão, Quận 1, Tp. HCM</t>
  </si>
  <si>
    <t>D092, An Phu tenement, 961 Hau Giang street, Ward 11, District 6, Ho Chi Minh City</t>
  </si>
  <si>
    <t>D092, chung cư An Phú, 961 Hậu Giang, Phường 11, Quận 6, Tp. HCM</t>
  </si>
  <si>
    <t>0122 267 7139</t>
  </si>
  <si>
    <t>Nguyễn Minh Chương</t>
  </si>
  <si>
    <t>395/HR-19</t>
  </si>
  <si>
    <t>11900820</t>
  </si>
  <si>
    <t>Bùi Nguyễn Xuân Phương</t>
  </si>
  <si>
    <t>281 042 999</t>
  </si>
  <si>
    <t>No. 2/6, Ngai Thang Group, Binh Thang Ward, Di An District, Binh Duong Province</t>
  </si>
  <si>
    <t>Số 2/6, Khu Phố Ngãi Thắng, Phường Bình Thắng, Huyện Dĩ An, Tỉnh Bình Dương</t>
  </si>
  <si>
    <t>0919 772 545</t>
  </si>
  <si>
    <t>11800744</t>
  </si>
  <si>
    <t>Nguyễn Ngọc Huy</t>
  </si>
  <si>
    <t>026 047 645</t>
  </si>
  <si>
    <t>Ho Chi Minh University of Foreign Language</t>
  </si>
  <si>
    <t>No. 220/58B, Xo Viet Nghe Tinh Street, Binh Thanh District, Ho Chi Minh City</t>
  </si>
  <si>
    <t>Số 220/58B, Đường Xô Viết Nghệ Tĩnh, Quận Bình Thạnh, Tp. Hồ Chí Minh</t>
  </si>
  <si>
    <t>LaAstoria Apartment, Room 2A4, No. 383, Nguyen Duy Trinh Street, District 2, Ho Chi Minh City</t>
  </si>
  <si>
    <t>Chung cư LaAstoria, Phòng 2A4, Số 383, Đường Nguyễn Duy Trinh, Quận 2, Tp. Hồ Chí Minh</t>
  </si>
  <si>
    <t>0906 655 630</t>
  </si>
  <si>
    <t>Nguyễn Hương Giang</t>
  </si>
  <si>
    <t>397/HR-19</t>
  </si>
  <si>
    <t>11600552</t>
  </si>
  <si>
    <t>Huỳnh Nguyễn Ngọc Anh Đào</t>
  </si>
  <si>
    <t>Nhân viên Cấp trung cao Marketing</t>
  </si>
  <si>
    <t>351 881 264</t>
  </si>
  <si>
    <t>Kien Thuan 1 Lane, Kien Thanh Ward, Cho Moi District, An Giang Province</t>
  </si>
  <si>
    <t>Ấp Kiến Thuận 1, Xã Kiến Thành, Huyện Chợ Mới, Tỉnh An Giang</t>
  </si>
  <si>
    <t>79 Tang Bat Ho Street, Ward 11, Binh Thanh District, Ho Chi Minh City</t>
  </si>
  <si>
    <t>79 Đường Tăng Bạt Hổ, Phường 11, Quận Bình Thạnh, Tp. HCM</t>
  </si>
  <si>
    <t>0979 161 305</t>
  </si>
  <si>
    <t>Huỳnh Nguyễn Diệu Hằng</t>
  </si>
  <si>
    <t>400/HR-19</t>
  </si>
  <si>
    <t>11000131</t>
  </si>
  <si>
    <t>Phạm Bình Phương</t>
  </si>
  <si>
    <t>Policy Owners Services Officer</t>
  </si>
  <si>
    <t>024 208 127</t>
  </si>
  <si>
    <t>4.43 To Ngoc Van Street, Linh Tay Ward, Thu Duc District, Ho Chi Minh City</t>
  </si>
  <si>
    <t>4.43 Tô Ngọc Vân, phường Linh Tây, quận Thủ Đức, Tp. HCM</t>
  </si>
  <si>
    <t>4.43 To Ngoc Van, Linh Tay Ward, Thu Duc District, Ho Chi Minh City</t>
  </si>
  <si>
    <t>4.43 Tô Ngọc Vân, P. Linh Tây, Q. Thủ Đức</t>
  </si>
  <si>
    <t>0908 554 797</t>
  </si>
  <si>
    <t>Đặng Nguyễn Đức Thắng</t>
  </si>
  <si>
    <t>398/HR-19</t>
  </si>
  <si>
    <t>11700623</t>
  </si>
  <si>
    <t>Trần Thị Trúc Phương</t>
  </si>
  <si>
    <t>024 725 252</t>
  </si>
  <si>
    <t>No. 76/10C Ba Hom Street, Ward 13, District 6, Ho Chi Minh City</t>
  </si>
  <si>
    <t>Số 76/10C Đường Bà Hom, Phường 13, Quận 6, Tp. HCM</t>
  </si>
  <si>
    <t>0126 897 3998</t>
  </si>
  <si>
    <t>Trần Thị Bích Thủy</t>
  </si>
  <si>
    <t>401/HR-19</t>
  </si>
  <si>
    <t>11800639</t>
  </si>
  <si>
    <t>Lục Văn Công</t>
  </si>
  <si>
    <t>285 179 569</t>
  </si>
  <si>
    <t>Tan Dong Village, Tan Dong Ward, Dong Xoai District, Binh Phuoc Province</t>
  </si>
  <si>
    <t>Khu phố Tân Đồng, Phường Tân Đồng, Huyện Đồng Xoài, Tỉnh Bình Phước</t>
  </si>
  <si>
    <t>0988 775 346</t>
  </si>
  <si>
    <t>Lục Văn Đức</t>
  </si>
  <si>
    <t>402/HR-19</t>
  </si>
  <si>
    <t>11800691</t>
  </si>
  <si>
    <t>Nguyễn Bạch Liên Hương</t>
  </si>
  <si>
    <t>311 803 124</t>
  </si>
  <si>
    <t>Vocational Training College of Management and Technology</t>
  </si>
  <si>
    <t>No. 261/5, Tet Mau Than Street, Ward 4, My Tho City, Tien Giang</t>
  </si>
  <si>
    <t>Số 261/5, Tết Mậu Thân, Phường 4, Tp. Mỹ Tho, Tiền Giang</t>
  </si>
  <si>
    <t>0906 361 474</t>
  </si>
  <si>
    <t>Nguyễn Thị Bạch Hân</t>
  </si>
  <si>
    <t>403/HR-19</t>
  </si>
  <si>
    <t>11300294</t>
  </si>
  <si>
    <t>Hoàng Giang Tử Lăng</t>
  </si>
  <si>
    <t>264 120 075</t>
  </si>
  <si>
    <t>14/4 Tran Quang Khai Street, Phan Rang, Ninh Thuan Province</t>
  </si>
  <si>
    <t>14/4 Trần Quang Khải, Phan Rang, Ninh Thuận</t>
  </si>
  <si>
    <t>0125 666 2698</t>
  </si>
  <si>
    <t>Võ Thị Tuyết Lan</t>
  </si>
  <si>
    <t>10900078</t>
  </si>
  <si>
    <t>Trần Thị Minh Châu</t>
  </si>
  <si>
    <t>Actuary Analyst Officer</t>
  </si>
  <si>
    <t>225 240 017</t>
  </si>
  <si>
    <t>Group 8, Dien Khanh Town, Khanh Hoa Province</t>
  </si>
  <si>
    <t>Tổ 8, Thị trấn Diên Khánh, Khánh Hòa</t>
  </si>
  <si>
    <t>D0704, Phu Thanh Tenement, 53 Nguyen Son, Tan Phu District, Ho Chi Minh City</t>
  </si>
  <si>
    <t>D0704, CC Phú Thạnh, 53 Nguyễn Sơn, quận Tân Phú, Tp. HCM</t>
  </si>
  <si>
    <t>0907 909 690</t>
  </si>
  <si>
    <t>Bùi Đức Tân</t>
  </si>
  <si>
    <t>405/HR-19</t>
  </si>
  <si>
    <t>11900801</t>
  </si>
  <si>
    <t>Lê Văn Nguyên</t>
  </si>
  <si>
    <t>031 087 001 737</t>
  </si>
  <si>
    <t>No. 38/179, Le Loi Street, Ngo Quyen District, Hai Phong Province</t>
  </si>
  <si>
    <t>Số 38/179, Đường Lê Lợi, Quận Ngô Quyền, Tỉnh Hải Phòng</t>
  </si>
  <si>
    <t>0973 500 796</t>
  </si>
  <si>
    <t>Nguyễn Bích Ngọc</t>
  </si>
  <si>
    <t>406/HR-19</t>
  </si>
  <si>
    <t>11900840</t>
  </si>
  <si>
    <t>Training</t>
  </si>
  <si>
    <t>Training &amp; Organization Development Senior Manager</t>
  </si>
  <si>
    <t>Trưởng phòng Cấp cao Đào tạo &amp; Phát triển Tổ chức</t>
  </si>
  <si>
    <t>025 913 379</t>
  </si>
  <si>
    <t>No. 53, Nguyen Son Street, Phu Thanh Ward, Tan Phu District, Ho Chi Minh City</t>
  </si>
  <si>
    <t>Số 53, Đường Nguyễn Sơn, Phường Phú Thạnh, Quận Tân Phú, Tp. Hồ Chí Minh</t>
  </si>
  <si>
    <t>0913 168 393</t>
  </si>
  <si>
    <t>Phan Công Trưởng</t>
  </si>
  <si>
    <t>11800644</t>
  </si>
  <si>
    <t>Đặng Quang Phát</t>
  </si>
  <si>
    <t>Compensate for the 13th month salary of 2017: 19 Mil</t>
  </si>
  <si>
    <t>Nhân viên Cấp trung cao Huấn luyện Đại lý &amp; Kênh Phân phối</t>
  </si>
  <si>
    <t>225 425 429</t>
  </si>
  <si>
    <t>Ho Chi Minh City University of Industry</t>
  </si>
  <si>
    <t>No. 166/14 Dao Duy Anh Street, Ward 9, Phu Nhuan District, Ho Chi Minh City</t>
  </si>
  <si>
    <t>Số 166/14 Đường Đào Duy Anh, Phường 9, Quận Phú Nhuận, Tp. HCM</t>
  </si>
  <si>
    <t>0126 818 2018</t>
  </si>
  <si>
    <t>Vũ Thị Hồi</t>
  </si>
  <si>
    <t>407/HR-19</t>
  </si>
  <si>
    <t>11300335</t>
  </si>
  <si>
    <t>Lê Trọng Nguyễn</t>
  </si>
  <si>
    <t>212 138 086</t>
  </si>
  <si>
    <t>209/43 Ton That Thuyet Street, Ward 3, District 4, Ho Chi Minh City</t>
  </si>
  <si>
    <t>209/43 Tôn Thất Thuyết, phường 3, quận 4, Tp. HCM</t>
  </si>
  <si>
    <t>209/43 Tôn Thất Thuyết, phường 3, Quận 4, Tp. Hồ Chí Minh</t>
  </si>
  <si>
    <t>0909 74 55 49</t>
  </si>
  <si>
    <t>Lê Thị Mỹ Liên</t>
  </si>
  <si>
    <t>409/HR-19</t>
  </si>
  <si>
    <t>11500449</t>
  </si>
  <si>
    <t>Nguyễn Thị Anh</t>
  </si>
  <si>
    <t>Admin</t>
  </si>
  <si>
    <t>Distribution Admin Senior Staff</t>
  </si>
  <si>
    <t>Nhân viên Cấp cao Hành chánh Đại lý &amp; Kênh Phân phối</t>
  </si>
  <si>
    <t>031 186 005 789</t>
  </si>
  <si>
    <t>Trung Thanh Lang, An Thai, An Lao, Hai Phong City</t>
  </si>
  <si>
    <t>Trung Thanh Lang, An Thái, An Lão, Tp. Hải Phòng</t>
  </si>
  <si>
    <t>666/82 3/2 Street, Ward 14, District 10, Ho Chi Minh City</t>
  </si>
  <si>
    <t>666/82 đường 3/2, P.14, Q.10, Thành phố hồ chí minh</t>
  </si>
  <si>
    <t>0936 673 733</t>
  </si>
  <si>
    <t>410/HR-19</t>
  </si>
  <si>
    <t>11900829</t>
  </si>
  <si>
    <t>Vũ Việt Thắng</t>
  </si>
  <si>
    <t>077 082 000 966</t>
  </si>
  <si>
    <t>International Economic Relations</t>
  </si>
  <si>
    <t>No. 33/1/12, Le Hoang Phai Street, Ward 17, Go Vap District, Ho Chi Minh City</t>
  </si>
  <si>
    <t>Số 33/1/12, Đường Lê Hoàng Phái, Phường 17, Quận Gò Vấp, Tp. Hồ Chí Minh</t>
  </si>
  <si>
    <t>0918 498 726</t>
  </si>
  <si>
    <t>Vũ Thanh Thảo</t>
  </si>
  <si>
    <t>11100154</t>
  </si>
  <si>
    <t>Nguyễn Thị Vân Nhi</t>
  </si>
  <si>
    <t>Business Analysis Senior Manager</t>
  </si>
  <si>
    <t>Trưởng phòng Cấp cao Phân tích Nghiệp vụ</t>
  </si>
  <si>
    <t>024 792 247</t>
  </si>
  <si>
    <t>11A Street 9, BTTay Ward, District 2, Ho Chi Minh City</t>
  </si>
  <si>
    <t>11A đường số 9. phường Bình Trưng Tây, quận 2, Tp. HCM</t>
  </si>
  <si>
    <t>10.13 Petroland Tenement, Dong Thu Thiem Quarter, District 2, Ho Chi Minh City</t>
  </si>
  <si>
    <t>Căn hộ 10.13 chung cư Petroland, khu Đông Thủ Thiêm, quận 2, Tp. HCM</t>
  </si>
  <si>
    <t>0938 308 969</t>
  </si>
  <si>
    <t>Nguyễn Thị Ngọ</t>
  </si>
  <si>
    <t>408/HR-19</t>
  </si>
  <si>
    <t>11300282</t>
  </si>
  <si>
    <t>Nguyễn Hải Đăng</t>
  </si>
  <si>
    <t>Dong Dang</t>
  </si>
  <si>
    <t>023 170 354</t>
  </si>
  <si>
    <t>98 Hong Ha Street, Ward 2, Tan Binh District, Ho Chi Minh City</t>
  </si>
  <si>
    <t>98 Hồng Hà, phường 2, quận Tân Bình, Tp. HCM</t>
  </si>
  <si>
    <t>0916 439 437</t>
  </si>
  <si>
    <t>Hoàng Thị Thanh Hường</t>
  </si>
  <si>
    <t>412/HR-19</t>
  </si>
  <si>
    <t>11800684</t>
  </si>
  <si>
    <t>Nguyễn Lê Anh</t>
  </si>
  <si>
    <t>001 083 001 128</t>
  </si>
  <si>
    <t>National University</t>
  </si>
  <si>
    <t>Faculty of English</t>
  </si>
  <si>
    <t>No. 14, Hai Ba Trung Street, Trang Tien Ward, Hoan Kiem District, Ha Noi City</t>
  </si>
  <si>
    <t>Số 14, Đường Hai Bà Trưng, Phường Tràng Tiền, Quận Hoàn Kiếm, Tp. Hà Nội</t>
  </si>
  <si>
    <t>Nguyễn Lê Phát</t>
  </si>
  <si>
    <t>413/HR-20</t>
  </si>
  <si>
    <t>11800722</t>
  </si>
  <si>
    <t>191 590 099</t>
  </si>
  <si>
    <t>College of Economics - Hue University</t>
  </si>
  <si>
    <t>No. 20/2/13, Dang Huy Tru Street, Phuoc Vinh Ward, Hue City, Thua Thien Hue Province</t>
  </si>
  <si>
    <t>Số 20/2/13, Đường Đặng Huy Trứ, Phường Phước Vĩnh, Tp. Huế, Tỉnh Thừa Thiên - Huế</t>
  </si>
  <si>
    <t>0916 121 407</t>
  </si>
  <si>
    <t>416/HR-20</t>
  </si>
  <si>
    <t>11600547</t>
  </si>
  <si>
    <t>Phan Thái Tân</t>
  </si>
  <si>
    <t>Increase to VND 15 Mil/ month from 01/01/2017</t>
  </si>
  <si>
    <t>271 985 733</t>
  </si>
  <si>
    <t>Phu Dung Hamlet, Phu Binh Ward, Tan Phu District, Dong Nai Province</t>
  </si>
  <si>
    <t>Ấp Phú Dũng, Xã Phú Bình, Huyện Tân Phú, Tỉnh Đồng Nai</t>
  </si>
  <si>
    <t>92/45/58 Xo Viet Nghe Tinh Street, Ward 21, Binh Thanh District, Ho Chi Minh City</t>
  </si>
  <si>
    <t>92/45/58 Đường Xô Viết Nghệ Tĩnh, Phường 21, Quận Bình Thạnh, Tp. HCM</t>
  </si>
  <si>
    <t>0972 869 892</t>
  </si>
  <si>
    <t>Nguyễn Thị Huyền</t>
  </si>
  <si>
    <t>415/HR-20</t>
  </si>
  <si>
    <t>10900085</t>
  </si>
  <si>
    <t>Tô Thị Thanh Uyên</t>
  </si>
  <si>
    <t>012 976 325</t>
  </si>
  <si>
    <t>Truong lam, Viet Hung, Long Bien, Ha Noi</t>
  </si>
  <si>
    <t>Trường Lâm, Việt Hưng, Long Biên, Tp. Hà Nội</t>
  </si>
  <si>
    <t>0909, Anphanam Tenement, 151A Nguyen Duc Canh, Tuong Mai, Hoang Mai, Ha Noi</t>
  </si>
  <si>
    <t>P0909, chung cư Anphanam, 151A Nguyễn Đức Cảnh, Tường Mai, Hoàng Mai, Tp. Hà nội</t>
  </si>
  <si>
    <t>0989 198 888</t>
  </si>
  <si>
    <t>Lê Hồng Minh</t>
  </si>
  <si>
    <t>414/HR-20</t>
  </si>
  <si>
    <t>11800664</t>
  </si>
  <si>
    <t>Lưu Ngọc Vy</t>
  </si>
  <si>
    <t>079 192 002 865</t>
  </si>
  <si>
    <t>No. 466/29, Le Van Sy Street, Ward 14, District 3, Ho Chi Minh City</t>
  </si>
  <si>
    <t>Số 466/29, Đường Lê Văn Sỹ, Phường 14, Quận 3, Tp.HCM</t>
  </si>
  <si>
    <t>0129 210 7276</t>
  </si>
  <si>
    <t>Đinh Thị Tốt</t>
  </si>
  <si>
    <t>417/HR-19</t>
  </si>
  <si>
    <t>11900769</t>
  </si>
  <si>
    <t>Phạm Thanh Bình</t>
  </si>
  <si>
    <t xml:space="preserve">082 186 243 </t>
  </si>
  <si>
    <t>No. 18, Tran Dai Nghia street, Vinh Trai Ward, Lang Sơn City</t>
  </si>
  <si>
    <t>Số 18, Đường Trần Đại Nghĩa, Phường Vĩnh Trại, Tp Lạng Sơn, Tỉnh Lạng Sơn</t>
  </si>
  <si>
    <t>No. 18, Tran Dai Nghia street, Vinh Trai Ward, Lang Sơn City, Lang Son Province</t>
  </si>
  <si>
    <t>0973 121 010</t>
  </si>
  <si>
    <t>Trần Thị Hải Phượng</t>
  </si>
  <si>
    <t>418/HR-19</t>
  </si>
  <si>
    <t>11100155</t>
  </si>
  <si>
    <t>Nguyễn Thị Khánh Dung</t>
  </si>
  <si>
    <t>024 364 641</t>
  </si>
  <si>
    <t>Statistic</t>
  </si>
  <si>
    <t>138/10, Street 10, Ward 15, Go Vap District, Ho Chi Minh City</t>
  </si>
  <si>
    <t>138/10, đường số 10, phường 15, quận Gò Vấp, Tp.HCM</t>
  </si>
  <si>
    <t>(08) 6277 3086</t>
  </si>
  <si>
    <t>419/HR-19</t>
  </si>
  <si>
    <t>11800698</t>
  </si>
  <si>
    <t>Phan Thị Hương Giang</t>
  </si>
  <si>
    <t>194 619 369</t>
  </si>
  <si>
    <t>Ho Chi Minh City of Law University</t>
  </si>
  <si>
    <t>No. 31/6, Street No. 9, Hiep Binh Chanh Ward, Thu Duc District, Ho Chi Minh City</t>
  </si>
  <si>
    <t>Số 31/6, Đường Số 9, Phường Hiệp Bình Chánh, Quận Thủ Đức, Tp. Hồ Chí Minh</t>
  </si>
  <si>
    <t>0915 195 557</t>
  </si>
  <si>
    <t>Phan Đức Thuyêt</t>
  </si>
  <si>
    <t>420/HR-19</t>
  </si>
  <si>
    <t>11900827</t>
  </si>
  <si>
    <t>Nguyễn Thị Thái Hậu</t>
  </si>
  <si>
    <t>197 321 988</t>
  </si>
  <si>
    <t>Philosophy</t>
  </si>
  <si>
    <t>Trieu Giang Commune, Trieu Phong District, Quang Tri Province</t>
  </si>
  <si>
    <t>Xã Triệu Giang, Huyện Triệu Phong, Tỉnh Quảng Trị</t>
  </si>
  <si>
    <t>No. 1053/32/3, Le Duc Tho Street, Ward 16, Go Vap District, Ho Chi Minh City</t>
  </si>
  <si>
    <t>Số 1053/32/3, Đường Lê Đức Thọ, Phường 16, Quận Gò Vấp, Tp. Hồ Chí Minh</t>
  </si>
  <si>
    <t>0987 356 051</t>
  </si>
  <si>
    <t>Nguyễn Văn Hòa</t>
  </si>
  <si>
    <t>421/HR-19</t>
  </si>
  <si>
    <t>11600501</t>
  </si>
  <si>
    <t>025 998 232</t>
  </si>
  <si>
    <t>20.06 Level 20, Block B3, Era Town Apartment, Street 15B, Phu My Ward, District 7, Ho Chi Minh City</t>
  </si>
  <si>
    <t>20.06 Tầng 20, Block B3, Chung cư Kỷ Nguyên, Đường 15B, Phường Phú Mỹ, Quận 7, Tp. HCM</t>
  </si>
  <si>
    <t xml:space="preserve"> 24.04, Block B3, Era Town Apartment, Street 15B, Phu My Ward, District 7, Ho Chi Minh City</t>
  </si>
  <si>
    <t>24.04, Block B3 Chung cư Kỷ Nguyên, Đường 15B, Phường Phú Mỹ, Quận 7, Tp. HCM</t>
  </si>
  <si>
    <t xml:space="preserve">0974 209 797 </t>
  </si>
  <si>
    <t>Hà Văn Khang</t>
  </si>
  <si>
    <t>422/HR-19</t>
  </si>
  <si>
    <t>11900800</t>
  </si>
  <si>
    <t>Mai Văn Hùng</t>
  </si>
  <si>
    <t>Transportation allowance: 5 Mil/month (Salary)</t>
  </si>
  <si>
    <t>038 074 008 816</t>
  </si>
  <si>
    <t>No. 04/78, Tran Quang Khai Street, Tho Xuan Town, Tho Xuan District, Thanh Hoa Province</t>
  </si>
  <si>
    <t>Số 04/78, Đường Trần Quang Khải, Thị Trấn Thọ Xuân, Huyên Thọ Xuân, Tỉnh Thanh Hóa</t>
  </si>
  <si>
    <t>0824 366 336</t>
  </si>
  <si>
    <t>Nguyễn Thị Phượng</t>
  </si>
  <si>
    <t>429/HR-19</t>
  </si>
  <si>
    <t>11700628</t>
  </si>
  <si>
    <t>Trần Quang Phú</t>
  </si>
  <si>
    <t xml:space="preserve">033 091 000 606 </t>
  </si>
  <si>
    <t>Keuka College - Vietnam National University</t>
  </si>
  <si>
    <t>No. 44, Alley 2, Lang Yen Village, Bach Dang Ward, Hai Ba Trung District, Ha Noi City</t>
  </si>
  <si>
    <t>Số 44, Ngõ 2, Phố Lãng Yên, Phường Bạch Đằng, Quận Hai Bà Trưng, Tp. Hà Nội</t>
  </si>
  <si>
    <t>No. 24, Alley 2, Lang Yen Village, Bach Dang Ward, Hai Ba Trung District, Ha Noi City</t>
  </si>
  <si>
    <t>Số 24, Ngõ 2, Phố Lãng Yên, Phường Bạch Đằng, Quận Hai Bà Trưng, Tp. Hà Nội</t>
  </si>
  <si>
    <t>0904 253 697</t>
  </si>
  <si>
    <t>Trần Thị Khánh</t>
  </si>
  <si>
    <t>423/HR-19</t>
  </si>
  <si>
    <t>11900878</t>
  </si>
  <si>
    <t>Trương Ngọc Đông Phương</t>
  </si>
  <si>
    <t>Park IX</t>
  </si>
  <si>
    <t>Ho Chi Minh 1</t>
  </si>
  <si>
    <t>Sales Admin Senior Staff</t>
  </si>
  <si>
    <t>079 191 007 457</t>
  </si>
  <si>
    <t>University Of Greenwich</t>
  </si>
  <si>
    <t>No. 19/15B, Binh Thoi Street, District 11, Ho Chi Minh City</t>
  </si>
  <si>
    <t>Số 19/15B, Đường Bình Thới, Quận 11, Tp. Hồ Chí Minh</t>
  </si>
  <si>
    <t>0903 685 025</t>
  </si>
  <si>
    <t>Võ Thị Kim Chi</t>
  </si>
  <si>
    <t>11800658</t>
  </si>
  <si>
    <t>Trần Công Danh</t>
  </si>
  <si>
    <t>Infrastructure</t>
  </si>
  <si>
    <t>Helpdesk Senior Staff</t>
  </si>
  <si>
    <t>Nhân viên Cấp cao Hỗ trơ Mạng máy tính</t>
  </si>
  <si>
    <t>026 017 785</t>
  </si>
  <si>
    <t>Saigon Institute of Technology</t>
  </si>
  <si>
    <t>No. 23, Street 19, Ward 4, District 8, Ho Chi Minh City</t>
  </si>
  <si>
    <t>Số 23, Đường số 19, Phường 4, Quận 8, Tp.HCM</t>
  </si>
  <si>
    <t>0919 755 415</t>
  </si>
  <si>
    <t>Trần Chí Thành</t>
  </si>
  <si>
    <t>425/HR-19</t>
  </si>
  <si>
    <t>11900870</t>
  </si>
  <si>
    <t>Hoàng Thị Thanh Loan</t>
  </si>
  <si>
    <t xml:space="preserve">Designer </t>
  </si>
  <si>
    <t>Nhân viên Cấp cao Thiết kế</t>
  </si>
  <si>
    <t>225 513 557</t>
  </si>
  <si>
    <t>Dong Cau, Suoi Tan, Cam Lam District, Khanh Hoa Province</t>
  </si>
  <si>
    <t>Đồng Cau, Suối Tân, Huyện Cam Lâm, Tỉnh Khánh Hòa</t>
  </si>
  <si>
    <t xml:space="preserve">Room A9 - 6.16, Ehome 3 Apartment, Group 2, An Lac Ward, Binh Tan District, Ho Chi Minh City </t>
  </si>
  <si>
    <t>Phòng A9 - 6.16, Chung Cư Ehome 3, Khu Phố 2, Phường An Lạc, Quận Bình Tân, Tp. Ho Chi Minh</t>
  </si>
  <si>
    <t>0938 580 047</t>
  </si>
  <si>
    <t>Hoàng Văn Anh Dũng</t>
  </si>
  <si>
    <t>11600549</t>
  </si>
  <si>
    <t>079 183 009 525</t>
  </si>
  <si>
    <t>B406, Summer Square Apartment, 243 Tan Hoa Dong street, Group CT1, Ward 14, Distric 6, Ho Chi Minh City</t>
  </si>
  <si>
    <t>Căn hộ số B406, chung cư Summer square, 243 Tân Hòa Đông, khối CT1, Phường 14, Quận 6, TPHCM.</t>
  </si>
  <si>
    <t>424/HR-19</t>
  </si>
  <si>
    <t>11800712</t>
  </si>
  <si>
    <t>Nguyễn Văn Mạnh</t>
  </si>
  <si>
    <t>Sales - North 4</t>
  </si>
  <si>
    <t>186 480 642</t>
  </si>
  <si>
    <t>Village 3, Quynh Giang Ward, Quynh Luu District, Nghe An Province</t>
  </si>
  <si>
    <t>Xóm 3, Xã Quỳnh Giang, Huyện Quỳnh Lưu, Tỉnh Nghệ An</t>
  </si>
  <si>
    <t>0985 353 954</t>
  </si>
  <si>
    <t>Chu Thị Quý</t>
  </si>
  <si>
    <t>430/HR-19</t>
  </si>
  <si>
    <t>11400384</t>
  </si>
  <si>
    <t>Tô Thanh Thảo</t>
  </si>
  <si>
    <t>281 079 062</t>
  </si>
  <si>
    <t>2057D Phuoc Hai Quarter, Khanh Hoa Town, Tan Uyen, Binh Duong Province</t>
  </si>
  <si>
    <t>2057D Khu phố Phước hải, Thị trấn Thái Hòa, Tân Uyên, Bình Dương</t>
  </si>
  <si>
    <t>1/12 arterial highway, Ward 11, Binh Thanh District, Ho Chi Minh City</t>
  </si>
  <si>
    <t>1/12 Đường Trục, phường 11, quận Bình Thạnh, Tp. HCM</t>
  </si>
  <si>
    <t>0909 857 908</t>
  </si>
  <si>
    <t>Tô Thị Thanh Thùy</t>
  </si>
  <si>
    <t>426/HR-19</t>
  </si>
  <si>
    <t>Change Environment</t>
  </si>
  <si>
    <t>11100168</t>
  </si>
  <si>
    <t>Nguyễn Hồng Yến Trinh</t>
  </si>
  <si>
    <t>Phó phòng Pháp chế Đại lý</t>
  </si>
  <si>
    <t>023 489 588</t>
  </si>
  <si>
    <t>281 (formerly 33/8D) Pham Van Chieu Street, Ward 14, Go Vap District, Ho Chi Minh City</t>
  </si>
  <si>
    <t>281 (số cũ 33/8D) Phạm Văn Chiêu, phường 14, quận Gò Vấp, Tp. HCM</t>
  </si>
  <si>
    <t>281 (formerly 33/8D) Pham Van Chieu, Ward 14, Go Vap District, Ho Chi Minh City</t>
  </si>
  <si>
    <t>0902 821 941</t>
  </si>
  <si>
    <t>Phạm Thị Diễn</t>
  </si>
  <si>
    <t>427/HR-19</t>
  </si>
  <si>
    <t>Feel no recognition and undervalued</t>
  </si>
  <si>
    <t>11800733</t>
  </si>
  <si>
    <t>Nguyễn Xuân Phương Thảo</t>
  </si>
  <si>
    <t>Distribution Admin Senior Officer</t>
  </si>
  <si>
    <t>Chuyên viên Cấp cao Hành chánh Đại lý &amp; Kênh Phân phối</t>
  </si>
  <si>
    <t>250 517 233</t>
  </si>
  <si>
    <t>No. B103, Phu Thuan Street, Tan Phu Ward, District 7, Ho Chi Minh City</t>
  </si>
  <si>
    <t>Số B103, Đường Phú Thuận, Phường Tân Phú, Quận 7, Tp. Hồ Chí Minh</t>
  </si>
  <si>
    <t>Nguyễn Xuân Thiên</t>
  </si>
  <si>
    <t>431/HR-19</t>
  </si>
  <si>
    <t>11800716</t>
  </si>
  <si>
    <t>Trần Văn Tiến</t>
  </si>
  <si>
    <t>113 194 686</t>
  </si>
  <si>
    <t>University of Mining &amp; Geology</t>
  </si>
  <si>
    <t>Department of underground construction and mines</t>
  </si>
  <si>
    <t>No. 3, Lane 31, Pho Ong Dung Street, Group 6, Tan Thinh Ward, Hoa Binh City, Hoa Binh Province</t>
  </si>
  <si>
    <t>Số 3, Ngõ 31, Đường Phố Ông Đùng, Tổ 6, Phường Tân Thịnh, Tp. Hòa Bình, Tỉnh Hòa Bình</t>
  </si>
  <si>
    <t>0973 785 423</t>
  </si>
  <si>
    <t>Trần Ngọc Tú</t>
  </si>
  <si>
    <t>432/HR-19</t>
  </si>
  <si>
    <t>11800751</t>
  </si>
  <si>
    <t>Nguyễn Bạch Thúy Minh</t>
  </si>
  <si>
    <t>Sales Assistant - FTA channel</t>
  </si>
  <si>
    <t>079 190 007 570</t>
  </si>
  <si>
    <t>No. 374, Le Van Sy Street, Ward 14, District 3, Ho Chi Minh City</t>
  </si>
  <si>
    <t>Số 374, Đường Lê Văn Sỹ, Phường 14, Quận 3, Tp. Hồ Chí Minh</t>
  </si>
  <si>
    <t>No. 113, Nguyen Thien Thuat Street, District 3, Ho Chi Minh City</t>
  </si>
  <si>
    <t>Số 113, Đường Nguyễn Thiện Thuật, Quận 3, Tp. Hồ Chí Minh</t>
  </si>
  <si>
    <t>0919 512 519</t>
  </si>
  <si>
    <t>Nguyễn Thị Bạch Vân</t>
  </si>
  <si>
    <t>433/HR-19</t>
  </si>
  <si>
    <t>11900787</t>
  </si>
  <si>
    <t>Trần Đăng Khoa</t>
  </si>
  <si>
    <t>334 112 629</t>
  </si>
  <si>
    <t>Tan Trung Giong A, Hieu Trung Ward, Tieu Can District, Tra Vinh Province</t>
  </si>
  <si>
    <t>Ấp Tân Trung Giồng A, Xã Hiếu Trung, Huyện Tiểu Cần, Tỉnh Trà Vinh</t>
  </si>
  <si>
    <t>0764 880 112</t>
  </si>
  <si>
    <t>Lâm Thị Kiều Trang</t>
  </si>
  <si>
    <t>434/HR-19</t>
  </si>
  <si>
    <t>11900875</t>
  </si>
  <si>
    <t>273 487 126</t>
  </si>
  <si>
    <t xml:space="preserve">Binh Phuong College </t>
  </si>
  <si>
    <t>No. I17, Hoa Binh Commune, Xuyen Moc District, Ba Ria Vung Tau Province</t>
  </si>
  <si>
    <t>Số I17, Ấp 7, Xã Hòa Bình, Huyện Xuyên Mộc, Tỉnh Bà Rịa Vũng Tàu</t>
  </si>
  <si>
    <t>No. 267, Dao Su Tich Street, Phuoc Loc Commune, Nha Be Province, Ho Chi Minh City</t>
  </si>
  <si>
    <t>Số 267, Đường Đào Sư Tích, Xã Phước Lộc, Huyện Nhà Bè, Tp. Ho Chi Minh</t>
  </si>
  <si>
    <t>0937 816 480</t>
  </si>
  <si>
    <t>Trần Nhật Tân</t>
  </si>
  <si>
    <t>11800677</t>
  </si>
  <si>
    <t>Nguyễn Ngọc Tú</t>
  </si>
  <si>
    <t>060 723 589</t>
  </si>
  <si>
    <t>Group 8, Yen Thinh Ward, Yen Bai City</t>
  </si>
  <si>
    <t>Tổ 8, Phường Yên Thịnh, Tp. Yên Bái</t>
  </si>
  <si>
    <t>0973 146 530</t>
  </si>
  <si>
    <t>435/HR-19</t>
  </si>
  <si>
    <t>11300315</t>
  </si>
  <si>
    <t>Trần Ngọc Linh</t>
  </si>
  <si>
    <t>Chuyên viên Quản trị Cơ sở dữ liệu</t>
  </si>
  <si>
    <t>023 449 831</t>
  </si>
  <si>
    <t>69/4 Tran Ke Xuong Street, Ward 7, Phu Nhuan District, Ho Chi Minh City</t>
  </si>
  <si>
    <t>69/4 Trần Kế Xương, phường 7, quận Phú Nhuận, Tp. HCM</t>
  </si>
  <si>
    <t>69/4 Trần Kế Xương, phường 7, quận Phú Nhuận, Tp. Hồ Chí Minh</t>
  </si>
  <si>
    <t>0934 042 414</t>
  </si>
  <si>
    <t>Trần Ngọc Lĩnh</t>
  </si>
  <si>
    <t>436/HR-19</t>
  </si>
  <si>
    <t>11800748</t>
  </si>
  <si>
    <t>Trần Viết Hoàn</t>
  </si>
  <si>
    <t>079 072 005 204</t>
  </si>
  <si>
    <t>E47, Van Phat Hung Residential, Area 4, Phu Thuan Ward, District 7, Ho Chi Minh City</t>
  </si>
  <si>
    <t>E47, Khu Dân Cư Vạn Phát Hưng, Khu Phố 4, Phường Phú Thuận, Quận 7, Tp. Hồ Chí Minh</t>
  </si>
  <si>
    <t>Phạm Thị Nam Trân</t>
  </si>
  <si>
    <t>428/HR-19</t>
  </si>
  <si>
    <t>11700630</t>
  </si>
  <si>
    <t>Đoàn Ngọc Trí Tín</t>
  </si>
  <si>
    <t>COO</t>
  </si>
  <si>
    <t>Chief Operations Officer</t>
  </si>
  <si>
    <t>Phó Tổng GIám đốc Phụ trách Nghiệp vụ</t>
  </si>
  <si>
    <t>049 073 000 443</t>
  </si>
  <si>
    <t>Federation University Australia</t>
  </si>
  <si>
    <t>Health Services Management</t>
  </si>
  <si>
    <t>No. 85 arterial highway, Ward 13, Binh Thanh District, Ho Chi Minh City</t>
  </si>
  <si>
    <t>Số 85, Đường Trục, Phường 13, Quận Bình Thạnh, Tp. HCM</t>
  </si>
  <si>
    <t>+604 618 4239</t>
  </si>
  <si>
    <t>Lê Mẫu Đơn</t>
  </si>
  <si>
    <t>437/HR-19</t>
  </si>
  <si>
    <t>11400357</t>
  </si>
  <si>
    <t>Đặng Nguyên Quỳnh Thư</t>
  </si>
  <si>
    <t>Nhân viên Cấp trung Hỗ trợ Đại lý &amp; Kênh Phân phối</t>
  </si>
  <si>
    <t>074 191 000 085</t>
  </si>
  <si>
    <t>SolBridge University</t>
  </si>
  <si>
    <t>545 DT 743B Street, Dong Tan Quarter, Di An District, Binh Duong Province</t>
  </si>
  <si>
    <t>545 ĐT 743B. KP Đông Tân, huyện Dĩ An, Bình Dương</t>
  </si>
  <si>
    <t>0976 990 017</t>
  </si>
  <si>
    <t>438/HR-19</t>
  </si>
  <si>
    <t>11900899</t>
  </si>
  <si>
    <t>Lê Minh Nghĩa</t>
  </si>
  <si>
    <t>024 885 775</t>
  </si>
  <si>
    <t>IT networking</t>
  </si>
  <si>
    <t>No. 150A, Lac Long Quan Street, District 11, Ho Chi Minh City</t>
  </si>
  <si>
    <t>Số 150A, Đường Lạc Long Quân, Quận 11, Tp. Hồ Chí Minh</t>
  </si>
  <si>
    <t xml:space="preserve">0932 888 396 </t>
  </si>
  <si>
    <t>Lê Minh Nhân</t>
  </si>
  <si>
    <t>11800636</t>
  </si>
  <si>
    <t>Trần Ngọc Châu Tuyền</t>
  </si>
  <si>
    <t>First 12 months, the guaranteed bonus at 40 Mil/ month; Transportation &amp; entertainment allowance 5 Mil/ month</t>
  </si>
  <si>
    <t>Full Time Agency Senior Manager</t>
  </si>
  <si>
    <t>Giám đốc Kênh phân phối toàn thời gian</t>
  </si>
  <si>
    <t>Cu Chi</t>
  </si>
  <si>
    <t>079 177 004 784</t>
  </si>
  <si>
    <t>No. 19/13A, Binh Thoi Street, District 11, Ho Chi Minh City</t>
  </si>
  <si>
    <t>Số 19/13A, Đường Bình Thới, Quận 11, Tp. HCM</t>
  </si>
  <si>
    <t>0909 831 283</t>
  </si>
  <si>
    <t>Lê Thanh Tâm</t>
  </si>
  <si>
    <t>439/HR-19</t>
  </si>
  <si>
    <t>11300281</t>
  </si>
  <si>
    <t>Trương Thị Mai Duyên</t>
  </si>
  <si>
    <t>Agency Admin Officer</t>
  </si>
  <si>
    <t>Chuyên viên Hành chánh Đại lý</t>
  </si>
  <si>
    <t>Cao Lang</t>
  </si>
  <si>
    <t>212124206</t>
  </si>
  <si>
    <t>Group II, Chau O Town, Binh Son, Quang Ngai Province</t>
  </si>
  <si>
    <t>KVII, Thị trấn Châu Ổ, Bình Sơn, Quảng Ngãi</t>
  </si>
  <si>
    <t>B382/2 Group 8, KP3, Dong Hung Thuan Ward, District 12, Ho Chi Minh City</t>
  </si>
  <si>
    <t>B382/2 Tổ 8, KP3, phường Đông Hưng Thuận, quận 12, TP. HCM</t>
  </si>
  <si>
    <t>0909 106 693</t>
  </si>
  <si>
    <t>Trương Thị Kim Ngân</t>
  </si>
  <si>
    <t>11900860</t>
  </si>
  <si>
    <t>Đoàn Thanh Vinh</t>
  </si>
  <si>
    <t>024 460 478</t>
  </si>
  <si>
    <t>No. 1619/17, Pham The Hien Street, District 8, Ho Chi Minh City</t>
  </si>
  <si>
    <t>Số 1619/17, Đường Phạm Thế Hiển, Quận 8, Tp. Hồ Chí Minh</t>
  </si>
  <si>
    <t>No. 385/37, Le Van Sy Street, Ward 2, Tan Binh District, Ho Chi Minh City</t>
  </si>
  <si>
    <t>Số 385/37, Đường Lê Văn Sỹ, Phường 2, Quận Tân Bình, Tp. Hồ Chí Minh</t>
  </si>
  <si>
    <t>0902 848 973</t>
  </si>
  <si>
    <t>Lê Diễm Chi</t>
  </si>
  <si>
    <t>440/HR-19</t>
  </si>
  <si>
    <t>11900918</t>
  </si>
  <si>
    <t>Lư Trọng Nguyên</t>
  </si>
  <si>
    <t>023 730 076</t>
  </si>
  <si>
    <t>No. 457/190, Cach Mang Thang Tam Street, Ward 13, District 10, Ho Chi Minh City</t>
  </si>
  <si>
    <t>Số 457/190, Đường Cách Mạng Tháng Tám, Phường 13, Quận 10, Tp. Hồ Chí Minh</t>
  </si>
  <si>
    <t>Room 06, 47-57 Apartment, Nguyen Thai Binh Street, District 1, Ho Chi Minh City</t>
  </si>
  <si>
    <t>Phòng 06, Chung cư 47-57, Đường Nguyễn Thái Bình, Quận 1, Tp. Hồ Chí Minh</t>
  </si>
  <si>
    <t>0909 243 718</t>
  </si>
  <si>
    <t>Nguyễn Hoàng Kim Yến</t>
  </si>
  <si>
    <t>0907 208 089</t>
  </si>
  <si>
    <t>11700617</t>
  </si>
  <si>
    <t>Nguyễn Trung Âu</t>
  </si>
  <si>
    <t>230 944 062</t>
  </si>
  <si>
    <t>Nhon Hoa Village, Chu Puh District, Gia Lai Province</t>
  </si>
  <si>
    <t>Thị trấn Nhơn Hòa, Huyện Chư Puh, Tỉnh Gia Lai</t>
  </si>
  <si>
    <t>No. 22, Street no. 4, Hiep Binh Chanh Ward, Thu Duc District, Ho Chi Minh City</t>
  </si>
  <si>
    <t>Số 22, Đường số 4, Phường Hiệp Bình Chánh, Quận Thủ Đức, Tp. HCM</t>
  </si>
  <si>
    <t>0169 870 2307</t>
  </si>
  <si>
    <t>Nguyễn Văn Tùng</t>
  </si>
  <si>
    <t>0357 150 802</t>
  </si>
  <si>
    <t>442/HR-19</t>
  </si>
  <si>
    <t>11300330</t>
  </si>
  <si>
    <t>Nguyễn Thu Trang</t>
  </si>
  <si>
    <t>012 644 111</t>
  </si>
  <si>
    <t>61 Lane 105 Bach Mai, Thanh Nhan Ward, Hai Ba Trung District, Ha Noi</t>
  </si>
  <si>
    <t>61 Ngõ 105 Bạch Mai, phường Thanh Nhàn, quận Hai Bà Trưng, Tp. Hà Nội</t>
  </si>
  <si>
    <t>0974 423 443</t>
  </si>
  <si>
    <t>Nguyễn Văn Tráng</t>
  </si>
  <si>
    <t>441/HR-19</t>
  </si>
  <si>
    <t>11800737</t>
  </si>
  <si>
    <t>Nguyễn Kim Thông</t>
  </si>
  <si>
    <t>Housing &amp; transportation allowance: 5Mil/month</t>
  </si>
  <si>
    <t>131 362 375</t>
  </si>
  <si>
    <t>University of Fire Protection</t>
  </si>
  <si>
    <t>Fire Engineers</t>
  </si>
  <si>
    <t>Area 6, Huong Non Ward, Tam Nong District, Phu Tho Province</t>
  </si>
  <si>
    <t>Khu 6, Xã Hương Nộn, Huyện Tam Nông, Tỉnh Phú Thọ</t>
  </si>
  <si>
    <t>0987 628 622</t>
  </si>
  <si>
    <t>Nguyễn Thị Hùy</t>
  </si>
  <si>
    <t>0988 585 065</t>
  </si>
  <si>
    <t>443/HR-19</t>
  </si>
  <si>
    <t>11900881</t>
  </si>
  <si>
    <t>Nguyễn Thị Ngọc Bích</t>
  </si>
  <si>
    <t>012 772 528</t>
  </si>
  <si>
    <t xml:space="preserve">No. 3/433, Doi Can Street, Ba Dinh  District, Ha Noi City </t>
  </si>
  <si>
    <t>Số 3/433, Đường Đội Cấn, Quận Ba Đình, Tp. Hà Nội</t>
  </si>
  <si>
    <t>0982 685 566</t>
  </si>
  <si>
    <t>0986 926 226</t>
  </si>
  <si>
    <t>445/HR-19</t>
  </si>
  <si>
    <t>11900871</t>
  </si>
  <si>
    <t>Trần Đức Dũng</t>
  </si>
  <si>
    <t>Dream Plus Office</t>
  </si>
  <si>
    <t>037 085 004 591</t>
  </si>
  <si>
    <t xml:space="preserve">Phu Son Commune, Nho Quan District, Ninh Binh Province </t>
  </si>
  <si>
    <t>Xã Phú Sơn, Huyện Nho Quan, Tỉnh Ninh Bình</t>
  </si>
  <si>
    <t>No. 571/31, Pham Van Bach Street, Ward 15, Tan Binh District, Ho Chi Minh City</t>
  </si>
  <si>
    <t>Số 571/31, Đường Phạm Văn Bạch, Phường 15, Quận Tân Bình, Tp. Hồ Chí Minh</t>
  </si>
  <si>
    <t>0968 544 791</t>
  </si>
  <si>
    <t>Trần Quốc Hùng</t>
  </si>
  <si>
    <t>0938 009 098</t>
  </si>
  <si>
    <t>446/HR-19</t>
  </si>
  <si>
    <t>11800764</t>
  </si>
  <si>
    <t>Trần Xuân Tiến</t>
  </si>
  <si>
    <t>173 352 435</t>
  </si>
  <si>
    <t>No. 13/02, Dong Lan 2 Street, Dien Bien Ward, Thanh Hoa City</t>
  </si>
  <si>
    <t>Số 13/02, Đường Đông Lân 2, Phường Điện Biên, Tp. Thanh Hóa</t>
  </si>
  <si>
    <t>Trần Xuân Thắng</t>
  </si>
  <si>
    <t>0918 070 333</t>
  </si>
  <si>
    <t>444/HR-19</t>
  </si>
  <si>
    <t>11900919</t>
  </si>
  <si>
    <t>Trần Văn Trường</t>
  </si>
  <si>
    <t>Distribution Support Senior Staff</t>
  </si>
  <si>
    <t>Nhân viên Cấp cao Hỗ trợ Đại lý &amp; Kênh Phân phối</t>
  </si>
  <si>
    <t>027 091 000 130</t>
  </si>
  <si>
    <t>Western Kentucky University</t>
  </si>
  <si>
    <t>No. 104/13, Nguyen The Truyen Street, Tan Phu District, Ho Chi Minh City</t>
  </si>
  <si>
    <t>Số 104/13, Đường Nguyễn Thế Truyện, Quận Tân Phú, Tp. Hồ Chí Minh</t>
  </si>
  <si>
    <t xml:space="preserve"> 0945 503 506</t>
  </si>
  <si>
    <t>11900778</t>
  </si>
  <si>
    <t>Trần Việt Tiến</t>
  </si>
  <si>
    <t>Head of Bancassurance cum North Group Sales Manager</t>
  </si>
  <si>
    <t>Trưởng Bộ phận KDBH qua Kênh Ngân hàng kiêm Trường phòng PTKD - KHDN miền Bắc</t>
  </si>
  <si>
    <t>011 600 452</t>
  </si>
  <si>
    <t>No. 21, Truong Trinh Street, Dong Da District, Ha Noi City</t>
  </si>
  <si>
    <t>Số 21, Đường Trường Trinh, Quận Đống Đa, Tp. Hà Nội</t>
  </si>
  <si>
    <t>0912 953 637</t>
  </si>
  <si>
    <t>Trần Văn Thụy</t>
  </si>
  <si>
    <t>0982 168 086</t>
  </si>
  <si>
    <t>447/HR-19</t>
  </si>
  <si>
    <t>11500458</t>
  </si>
  <si>
    <t>Nguyễn Hữu Quỳnh Thư</t>
  </si>
  <si>
    <t>025 199 049</t>
  </si>
  <si>
    <t>Universiry of Da nang - University of Education</t>
  </si>
  <si>
    <t>D08-3 Hoang Anh 2 Apartment - 8Fl, 769-783 Tran Xuan Soan Street, Group 4, Tan Hung Ward, District 7, Ho Chi Minh</t>
  </si>
  <si>
    <t>D08-3 Chung cư cao cấp Hoàng Anh 2 - Tầng 8 số 769-783 Trần Xuân Soạn, KP4, P. Tân Hưng, Q. 7, Tp. HCM</t>
  </si>
  <si>
    <t>0908 036 002</t>
  </si>
  <si>
    <t>Trần Trọng Long</t>
  </si>
  <si>
    <t>0909 924 278</t>
  </si>
  <si>
    <t>448/HR-19</t>
  </si>
  <si>
    <t>11900777</t>
  </si>
  <si>
    <t>Nguyễn Minh Hạnh</t>
  </si>
  <si>
    <t>Special Allowance 80 mil as Bonus of 2018</t>
  </si>
  <si>
    <t>Distribution Training &amp; Development Director - North</t>
  </si>
  <si>
    <t>Giám đốc Huấn luyện Phát triển Đại lý &amp; Kênh Phân phối - Miền Bắc</t>
  </si>
  <si>
    <t>Lao Cai</t>
  </si>
  <si>
    <t>012 275 866</t>
  </si>
  <si>
    <t>No. 8, 44/7/7, Nhan Hoa Street, Thanh Xuan District, Ha Noi City</t>
  </si>
  <si>
    <t>Số 8, Hẻm 44/7/7, Đường Nhân Hòa, Quận Thanh Xuân, Tp. Hà Nội</t>
  </si>
  <si>
    <t xml:space="preserve">Room 1401, CT2B Apartment, Thach Ban Ward, Long Bien District, Ha Noi City </t>
  </si>
  <si>
    <t>Phòng 1401, Chung Cư CT2B, Khu nhà ở quân đội, Phường Thạch Bàn, Quận Long Biên, Tp. Hà Nội</t>
  </si>
  <si>
    <t xml:space="preserve">0932 232 356 </t>
  </si>
  <si>
    <t>Đoàn Thị Diệp Uyển</t>
  </si>
  <si>
    <t>0906 533 356</t>
  </si>
  <si>
    <t>449/HR-19</t>
  </si>
  <si>
    <t>11300279</t>
  </si>
  <si>
    <t>Nguyễn Đình Nam</t>
  </si>
  <si>
    <t>Zone Sales Director</t>
  </si>
  <si>
    <t>240 397 594</t>
  </si>
  <si>
    <t>136 Giai Phong, Krong Pac, Daklak</t>
  </si>
  <si>
    <t>136 Giải Phóng, Krông Pac, Daklak</t>
  </si>
  <si>
    <t>0972 195 717</t>
  </si>
  <si>
    <t>Trịnh Thị Chiến</t>
  </si>
  <si>
    <t>0913 423 639</t>
  </si>
  <si>
    <t>11900887</t>
  </si>
  <si>
    <t>Nguyễn Văn Quỳnh</t>
  </si>
  <si>
    <t>Housing allowance: 5 Mil/month (Salary)</t>
  </si>
  <si>
    <t>030 082 000 825</t>
  </si>
  <si>
    <t>No. 1/9, Nguyen Trach Dan Street, Group 7, Gia Loc Town, Gia Lọc District, Hai Duong Province</t>
  </si>
  <si>
    <t>Số 1/9, Đường Nguyễn Trạch Dân, Khu 7, Thị Trấn Gia Lộc, Huyện Gia Lộc, Tỉnh Hải Dương</t>
  </si>
  <si>
    <t>0833 009 298</t>
  </si>
  <si>
    <t>Nguyễn Văn Hạnh</t>
  </si>
  <si>
    <t>0946 878 866</t>
  </si>
  <si>
    <t>451/HR-20</t>
  </si>
  <si>
    <t>11900807</t>
  </si>
  <si>
    <t>Phạm Hòa</t>
  </si>
  <si>
    <t>205 712 975</t>
  </si>
  <si>
    <t>Group 7, Que Minh Commune, Que Son District, Quang Nam Province</t>
  </si>
  <si>
    <t>Tổ 7, Xã Quế Minh, Huyện Quế Sơn, Tỉnh Quảng Nam</t>
  </si>
  <si>
    <t>0888 190 098</t>
  </si>
  <si>
    <t>Trần Thị Thanh Thuận</t>
  </si>
  <si>
    <t>0888 190 088</t>
  </si>
  <si>
    <t>452/HR-20</t>
  </si>
  <si>
    <t>11900922</t>
  </si>
  <si>
    <t>Thái Thị Quỳnh Như</t>
  </si>
  <si>
    <t>225 217 535</t>
  </si>
  <si>
    <t>No. 359, Pham Van Chieu Street, Go Vap District, Ho Chi Minh City</t>
  </si>
  <si>
    <t>Số 359, Đường Phạm Văn Chiêu, Quận Gò Vấp, Tp. Hồ Chí Minh</t>
  </si>
  <si>
    <t>0936 444 822</t>
  </si>
  <si>
    <t>Thái Lê Tuấn Anh</t>
  </si>
  <si>
    <t>0934 451 916</t>
  </si>
  <si>
    <t>11900925</t>
  </si>
  <si>
    <t>Quách Ngọc Diệp</t>
  </si>
  <si>
    <t>013 090 522</t>
  </si>
  <si>
    <t>University Grenoble2</t>
  </si>
  <si>
    <t>No. 290, Le Duan Street, Dong Da District, Ha Noi City</t>
  </si>
  <si>
    <t>Số 290, Đường Lê Duẩn, Quận Đống Đa, Tp. Hà Nội</t>
  </si>
  <si>
    <t>0983 220 062</t>
  </si>
  <si>
    <t>Quách Đại Dương</t>
  </si>
  <si>
    <t>0823 211 293</t>
  </si>
  <si>
    <t>11900933</t>
  </si>
  <si>
    <t>Vũ Duy Quí</t>
  </si>
  <si>
    <t>Thái Bình</t>
  </si>
  <si>
    <t>Việt Nam</t>
  </si>
  <si>
    <t>031 090 005 825</t>
  </si>
  <si>
    <t>Credit</t>
  </si>
  <si>
    <t>No.2/107 Du Hang, Le Chan, Hai Phong Province</t>
  </si>
  <si>
    <t>Số 2/107 Dư Hàng, Lê Chân, Tỉnh Hải Phòng</t>
  </si>
  <si>
    <t>0906 119 641</t>
  </si>
  <si>
    <t>Trần Thị Thu Hiền</t>
  </si>
  <si>
    <t>0936 783 458</t>
  </si>
  <si>
    <t>11800755</t>
  </si>
  <si>
    <t>225 094 948</t>
  </si>
  <si>
    <t>Tay Village, Vinh Phuong Commune, Nha Trang City, Khanh Hoa Province</t>
  </si>
  <si>
    <t>Thôn Tây, Xã Vĩnh Phương, Tp. Nha Trang, Tỉnh Khánh Hòa</t>
  </si>
  <si>
    <t>0984 179 808</t>
  </si>
  <si>
    <t>Phan Thị Nga</t>
  </si>
  <si>
    <t>0935 781 606</t>
  </si>
  <si>
    <t>454/HR-20</t>
  </si>
  <si>
    <t>11800760</t>
  </si>
  <si>
    <t>Trần Nhật Dũng</t>
  </si>
  <si>
    <t>Transportation allowance: 4 Mil/month (Salary)</t>
  </si>
  <si>
    <t>Sales - North 8</t>
  </si>
  <si>
    <t>North 8</t>
  </si>
  <si>
    <t>Ngoc Trao</t>
  </si>
  <si>
    <t>172 045 194</t>
  </si>
  <si>
    <t>Cultivation</t>
  </si>
  <si>
    <t>No. 05/8, Tran Quoc Toan Street, Dien Bien Ward, Thanh Hoa City</t>
  </si>
  <si>
    <t>Số 05/8, Đường Trần Quốc Toản, Phường Điện Biên, Tp Thanh Hóa</t>
  </si>
  <si>
    <t>Room 1014-CT4, Phu Son Apartment, Phu Son Ward, Thanh Hoa City</t>
  </si>
  <si>
    <t>Căn Hộ 1014-CT4, Chung Cư Phú Sơn, Phường Phú Sơn, Tp. Thanh Hóa</t>
  </si>
  <si>
    <t>0988 968 727</t>
  </si>
  <si>
    <t>Lê Thị Hồng Vân</t>
  </si>
  <si>
    <t>0975 456 888</t>
  </si>
  <si>
    <t>455/HR-20</t>
  </si>
  <si>
    <t>11700598</t>
  </si>
  <si>
    <t>Nguyễn Thanh Tuấn</t>
  </si>
  <si>
    <t>241 271 136</t>
  </si>
  <si>
    <t xml:space="preserve">University of National Economics </t>
  </si>
  <si>
    <t>66 Village 15, Eakueh Ward, Cu Mgar District, Daklak Province</t>
  </si>
  <si>
    <t>66 Thôn 15 Xã Eakueh, Huyện Cư Mgar, Tỉnh ĐắkLắk</t>
  </si>
  <si>
    <t>127 Ymoal, Tan Lap Wards, Buon Ma Thuot City, Daklak Province</t>
  </si>
  <si>
    <t>127 Ymoal, Phường Tân Lập, Tp. Buôn Ma Thuột, Tỉnh ĐắkLắk</t>
  </si>
  <si>
    <t>0968 108 323</t>
  </si>
  <si>
    <t>Võ Thị Lan</t>
  </si>
  <si>
    <t>0918 373 035</t>
  </si>
  <si>
    <t>456/HR-20</t>
  </si>
  <si>
    <t>11900885</t>
  </si>
  <si>
    <t>Phan Minh Huấn</t>
  </si>
  <si>
    <t>Recruitment Executive</t>
  </si>
  <si>
    <t>Nhân viên Cấp trung Tuyển dụng</t>
  </si>
  <si>
    <t>321 455 722</t>
  </si>
  <si>
    <t>No. 22, Tan Chanh Hiep Street. District 12, Ho Chi Minh City</t>
  </si>
  <si>
    <t>Số 22, Đường Tân Chánh Hiệp 17, Quận 12, Tp. Hồ Chí Minh</t>
  </si>
  <si>
    <t>0376 808 124</t>
  </si>
  <si>
    <t>Chung Thị Thanh Trúc</t>
  </si>
  <si>
    <t>0399 241 254</t>
  </si>
  <si>
    <t>453/HR-20</t>
  </si>
  <si>
    <t>11900928</t>
  </si>
  <si>
    <t>250 553 332</t>
  </si>
  <si>
    <t>No. 750/3, Nguyen Kiem Street, Phu Nhuan District, Ho Chi Minh City</t>
  </si>
  <si>
    <t>Số 750/3, Đường Nguyễn Kiệm, Quận Phú Nhuận, Tp. Hồ Chí Minh</t>
  </si>
  <si>
    <t>11200240</t>
  </si>
  <si>
    <t>Đinh Thanh Huyền</t>
  </si>
  <si>
    <t>Nhân viên Cấp trung Phân tích Nghiệp vụ</t>
  </si>
  <si>
    <t>385 353 727</t>
  </si>
  <si>
    <t>Hamlet 1A Phong Thanh Tay A, Phuoc Long, Bac Lieu Province</t>
  </si>
  <si>
    <t>Ấp 1A Phong Thạnh Tây A, Phước Long, Bạc Liêu</t>
  </si>
  <si>
    <t>40 Nguyen Quang Bich Street, Ward 13, Tan Binh District, Ho Chi Minh City</t>
  </si>
  <si>
    <t>40 Nguyễn Quang Bích, phường 13, quận Tân Bình, Tp. HCM</t>
  </si>
  <si>
    <t>0125 856 5505</t>
  </si>
  <si>
    <t>Đinh Hồng Hảo</t>
  </si>
  <si>
    <t>0382 097 027</t>
  </si>
  <si>
    <t>457/HR-20</t>
  </si>
  <si>
    <t>11700599</t>
  </si>
  <si>
    <t>Increase to 38 Mil/ month once new GA Office are opened</t>
  </si>
  <si>
    <t>141 740 929</t>
  </si>
  <si>
    <t>University of Economics Hanoi City</t>
  </si>
  <si>
    <t>Group 2, Bac Village, Co Dung Ward, Kim Thanh District, Hai Duong Province</t>
  </si>
  <si>
    <t>Đội 2, Thôn Bắc, Xã Cổ Dũng, Huyện Kim Thành, Tỉnh Hải Dương</t>
  </si>
  <si>
    <t>Nguyen Xa Village, Minh Khai Ward, Bac Tu Liem District, Ha Noi City</t>
  </si>
  <si>
    <t>Tổ dân phố Nguyên Xá, Phường Minh Khai, Quận Bắc Từ Liêm, Tp. Hà Nội</t>
  </si>
  <si>
    <t>0165 796 9769</t>
  </si>
  <si>
    <t>0906 237 833</t>
  </si>
  <si>
    <t>458/HR-20</t>
  </si>
  <si>
    <t>11900867</t>
  </si>
  <si>
    <t>Hồ Hữu Giàu</t>
  </si>
  <si>
    <t>Distribuiton Training</t>
  </si>
  <si>
    <t>312 108 533</t>
  </si>
  <si>
    <t>An Ninh Group, Dong Hoa Hiep Commune, Cai Be District, Tien Giang Province</t>
  </si>
  <si>
    <t>Ấp An Ninh, Xã Đông Hòa Hiệp, Huyện Cái Bè, Tỉnh Tiền Giang</t>
  </si>
  <si>
    <t>No. 182/11, Luu Huu Phuoc Street, Ward 15, District 8, Ho Chi Minh City</t>
  </si>
  <si>
    <t>Số 182/11, Đường Lưu Hữu Phước, Phường 15, Quận 8, Tp. Hồ Chí Minh</t>
  </si>
  <si>
    <t>0919 452 682</t>
  </si>
  <si>
    <t>Nguyễn Thị Thanh Tâm</t>
  </si>
  <si>
    <t>0934 567 248</t>
  </si>
  <si>
    <t>460/HR-20</t>
  </si>
  <si>
    <t>11900936</t>
  </si>
  <si>
    <t xml:space="preserve">012 000 357 </t>
  </si>
  <si>
    <t>No. 489, Kim Ma Street, Ba Dinh District, Ha Noi City</t>
  </si>
  <si>
    <t>Số 489, Đường Kim Mã, Quận Ba Đình, Tp. Hà Nội</t>
  </si>
  <si>
    <t>0982 476 368</t>
  </si>
  <si>
    <t>Nguyễn Quốc Thắng</t>
  </si>
  <si>
    <t>0982 486 368</t>
  </si>
  <si>
    <t>11600529</t>
  </si>
  <si>
    <t>Nguyễn Thị Tú Quyên</t>
  </si>
  <si>
    <t>Policy Owners Services Senior Executive</t>
  </si>
  <si>
    <t>023 257 395</t>
  </si>
  <si>
    <t>244/6 Ba Hom street, district 6, Ho Chi Minh City</t>
  </si>
  <si>
    <t>244/6 Bà Hom, Phường 13, Quận 6, Tp. Hồ Chí Minh</t>
  </si>
  <si>
    <t>0909 688 203</t>
  </si>
  <si>
    <t>Lý Lệ Thu</t>
  </si>
  <si>
    <t>Aunt.</t>
  </si>
  <si>
    <t>0909 152 496</t>
  </si>
  <si>
    <t>459/HR-20</t>
  </si>
  <si>
    <t>11900908</t>
  </si>
  <si>
    <t>Khưu Minh Tân</t>
  </si>
  <si>
    <t>079 092 000 242</t>
  </si>
  <si>
    <t>Saigon Unviersity</t>
  </si>
  <si>
    <t>No. 128/1, Co Bac Street, Cong Giang Ward, District 1, Ho Chi Minh City</t>
  </si>
  <si>
    <t>Số 128/1, Đường Cô Bắc, Phường Cô Giang, Quận 1, Tp.HCM</t>
  </si>
  <si>
    <t>0283 920 4962</t>
  </si>
  <si>
    <t>Nguyễn Thị Cà Phê</t>
  </si>
  <si>
    <t>0931 483 936</t>
  </si>
  <si>
    <t>Leave without permission</t>
  </si>
  <si>
    <t>11700614</t>
  </si>
  <si>
    <t>321 523 424</t>
  </si>
  <si>
    <t>Ho Chi Minh University of Technology and Education</t>
  </si>
  <si>
    <t>Industrial Electricity</t>
  </si>
  <si>
    <t>135/TT3 Tan Xuan Ward, Ba Tri District, Ben Tre Province</t>
  </si>
  <si>
    <t>135/TT3 Xã Tân Xuân, Huyện Ba Tri, Tỉnh Bến Tre</t>
  </si>
  <si>
    <t>1078/17 Highway 1A, Linh Trung Ward, Thu Duc District, Ho Chi Minh City</t>
  </si>
  <si>
    <t>1078/17 Quốc lộ 1A, Phường Linh Trung, Quận Thủ Đức, Tp. HCM</t>
  </si>
  <si>
    <t>0164 450 3761</t>
  </si>
  <si>
    <t>11700610</t>
  </si>
  <si>
    <t>022 366 209</t>
  </si>
  <si>
    <t>381/21 Phan Van Tri Street, Ward 11, Binh Thanh District, Ho Chi Minh City</t>
  </si>
  <si>
    <t>381/21 Đường Phan Văn Trị, Phường 11, Quận Bình Thạnh, Tp. HCM</t>
  </si>
  <si>
    <t>0908 977 898</t>
  </si>
  <si>
    <t>Nguyễn Khắc Thiệu</t>
  </si>
  <si>
    <t>0977 201 554</t>
  </si>
  <si>
    <t>461/HR-20</t>
  </si>
  <si>
    <t>Retirement</t>
  </si>
  <si>
    <t>11900874</t>
  </si>
  <si>
    <t>Trần Thị Ngọc Hương</t>
  </si>
  <si>
    <t>341 931 511</t>
  </si>
  <si>
    <t>No. 44, Group 2, Dong Hoa Hamlet, Tan Thuan Dong Commune, Cao Lanh City, Dong Thap Province</t>
  </si>
  <si>
    <t>Số 44, Tổ 2, Ấp Đông Hòa, Xã Tân Thuận Đông, Tp. Cao Lãnh, Tỉnh Đồng Tháp</t>
  </si>
  <si>
    <t>No. 10/11, Nguyen Van Dau Street, Ward 5, Phu Nhuan District, Ho Chi Minh City</t>
  </si>
  <si>
    <t>Số 10/11, Đường Nguyễn Văn Đậu, Phường 5, Quận Phú Nhuận, Tp. Hồ Chí Minh</t>
  </si>
  <si>
    <t>0976 026 604</t>
  </si>
  <si>
    <t>0375 879 831</t>
  </si>
  <si>
    <t>11900874 (1)</t>
  </si>
  <si>
    <t>11200273</t>
  </si>
  <si>
    <t>Back Jong Kook</t>
  </si>
  <si>
    <t>CEO cum Chairman of Member Council</t>
  </si>
  <si>
    <t>Tổng Giám đốc kiêm Chủ Tịch Hội Đồng Thành viên</t>
  </si>
  <si>
    <t>M80958355</t>
  </si>
  <si>
    <t>HanYang University</t>
  </si>
  <si>
    <t>No 1404, Building 122, Hyundai I’ Park apartment, Deungchon Dong, Gangseo Gu, Seoul</t>
  </si>
  <si>
    <t>2510, Intercontinental, 39 Le Duan Street, District 1, Ho Chi Minh</t>
  </si>
  <si>
    <t>2510, Intercontinental, 39 Lê Duẩn, Q. 1, Tp. HCM</t>
  </si>
  <si>
    <t>Na Hyun Boon</t>
  </si>
  <si>
    <t>0786 783 991</t>
  </si>
  <si>
    <t>11900849</t>
  </si>
  <si>
    <t>Đặng Văn Dương</t>
  </si>
  <si>
    <t xml:space="preserve">151 463 237 </t>
  </si>
  <si>
    <t>Dong Phuong University</t>
  </si>
  <si>
    <t>No. 283, Khuong Trung Street, Thanh Xuan District, Ha Noi City</t>
  </si>
  <si>
    <t>Số 283, Đường Khương Trung, Quận Thanh Xuân, Tp. Hà Nội</t>
  </si>
  <si>
    <t>0946 651 681</t>
  </si>
  <si>
    <t>Nguyễn Thị Liên Hoa</t>
  </si>
  <si>
    <t>0915 566 939</t>
  </si>
  <si>
    <t>463/HR-20</t>
  </si>
  <si>
    <t>11900855</t>
  </si>
  <si>
    <t>Đoàn Thị Hằng</t>
  </si>
  <si>
    <t>040 190 001 031</t>
  </si>
  <si>
    <t>No.12, Hong Mai Street, Hai Ba Trung District, Ha Noi City</t>
  </si>
  <si>
    <t>Số 12, Đường Hồng Mai, Quận Hai Bà Trưng, Tp. Hà Nội</t>
  </si>
  <si>
    <t>0973 583 638</t>
  </si>
  <si>
    <t>Phạm Xuân Tùng</t>
  </si>
  <si>
    <t>0976 325 898</t>
  </si>
  <si>
    <t>465/HR-20</t>
  </si>
  <si>
    <t>11900779</t>
  </si>
  <si>
    <t>Nguyễn Hồng Trí</t>
  </si>
  <si>
    <t>Transportation allowance: 10 Mil/month (Salary)</t>
  </si>
  <si>
    <t>320 809 673</t>
  </si>
  <si>
    <t>Culture of Southeast Asia</t>
  </si>
  <si>
    <t>No. 9C, Truong Dinh Street, Ben Tre City, Ben Tre Province</t>
  </si>
  <si>
    <t>Số 9C, Đường Trương Định, Tp. Bến Tre, Tỉnh Bến Tre</t>
  </si>
  <si>
    <t>0911 776 990</t>
  </si>
  <si>
    <t>Nguyễn Thị Hồng Thủy</t>
  </si>
  <si>
    <t>0911 539 577</t>
  </si>
  <si>
    <t>467/HR-20</t>
  </si>
  <si>
    <t>10900087</t>
  </si>
  <si>
    <t>Đỗ Mỹ An</t>
  </si>
  <si>
    <t xml:space="preserve">Chuyên viên Phát hành Hợp đồng </t>
  </si>
  <si>
    <t>023 547 157</t>
  </si>
  <si>
    <t>Industrial Management</t>
  </si>
  <si>
    <t>P1 Dien Bien Phu Street, Ward 25, Binh Thanh District, Ho Chi Minh City</t>
  </si>
  <si>
    <t>P1 Điện Biên Phủ, phường 25, quận Bình Thạnh, Tp. HCM</t>
  </si>
  <si>
    <t>41/1 Le Loi Street, Ward 4, Go Vap District, Ho Chi Minh City</t>
  </si>
  <si>
    <t>41/1 Lê Lợi, phường 4, quận Gò Vấp, Tp. HCM</t>
  </si>
  <si>
    <t>0986 563 593</t>
  </si>
  <si>
    <t>Nguyễn Doãn Đường</t>
  </si>
  <si>
    <t>0932 563 593</t>
  </si>
  <si>
    <t>468/HR-20</t>
  </si>
  <si>
    <t>11400390</t>
  </si>
  <si>
    <t>Orleans University</t>
  </si>
  <si>
    <t>Hamlet 5, Ngoc Son Commune, Kim Bang, Ha Nam</t>
  </si>
  <si>
    <t>Xóm 5, xã Ngọc Sơn, Kim Bảng, Hà Nam</t>
  </si>
  <si>
    <t>260/10 Bui Vien Street, Pham Ngu Lao Ward, District 1, HCMC</t>
  </si>
  <si>
    <t>260/10 Bùi Viện, Phường Phạm Ngũ Lão, Quận 1, Tp. HCM</t>
  </si>
  <si>
    <t>0793 083 456</t>
  </si>
  <si>
    <t>469/HR-20</t>
  </si>
  <si>
    <t>12000974</t>
  </si>
  <si>
    <t>Nguyễn Ngọc Phương Mai</t>
  </si>
  <si>
    <t>079 197 009 216</t>
  </si>
  <si>
    <t>No. 27/09B, Cong Hoa Street, Ward 4, Tan Binh District, Ho Chi Minh City</t>
  </si>
  <si>
    <t>Số 27/09B, Đường Cộng Hòa, Phường 4, Quận Tân Bình, Tp. Hồ Chí Minh</t>
  </si>
  <si>
    <t>0948 437 070</t>
  </si>
  <si>
    <t>Trần Thị Ninh</t>
  </si>
  <si>
    <t>0967 666 970</t>
  </si>
  <si>
    <t>11900858</t>
  </si>
  <si>
    <t>Trần Minh Đức</t>
  </si>
  <si>
    <t>191 601 639</t>
  </si>
  <si>
    <t>Hung Thai Village, Phong My Commune, Phong Dien District, Thua Thien Hue Province</t>
  </si>
  <si>
    <t>Thôn Hưng Thái, Xã Phong Mỹ, Huyện Phong Điền, Tỉnh Thừa Thiên Huế</t>
  </si>
  <si>
    <t>0855 435 255</t>
  </si>
  <si>
    <t>Trần Thị BẢo Yến</t>
  </si>
  <si>
    <t>0935 949 669</t>
  </si>
  <si>
    <t>476/HR-20</t>
  </si>
  <si>
    <t>11900841</t>
  </si>
  <si>
    <t>Nguyễn Đăng Khôi</t>
  </si>
  <si>
    <t>Distribution Activation &amp; Development</t>
  </si>
  <si>
    <t>272 783 747</t>
  </si>
  <si>
    <t>Đồng Nai</t>
  </si>
  <si>
    <t>Group 20C, Trang Dai Ward, Bien Hoa City, Dong Nai Province</t>
  </si>
  <si>
    <t>Tổ 20C, Phường Trảng Dài, Tp. Biên Hòa, Tỉnh Đồng Nai</t>
  </si>
  <si>
    <t>No. 8, Number 2 Street, Hiep Binh Chanh Ward, Thu Duc District, Ho Chi Minh City</t>
  </si>
  <si>
    <t xml:space="preserve">Số 8, Đường Số 1, Phường Hiệp Bình Chánh, Quận Thủ Đức, Tp. Hồ Chí Minh </t>
  </si>
  <si>
    <t>0909 340 626</t>
  </si>
  <si>
    <t>Nguyễn Đăng Khai</t>
  </si>
  <si>
    <t>Grandson</t>
  </si>
  <si>
    <t>0979 664 669</t>
  </si>
  <si>
    <t>471/HR-20</t>
  </si>
  <si>
    <t>11900892</t>
  </si>
  <si>
    <t>Trần Thị Huyền Trang</t>
  </si>
  <si>
    <t>GA &amp; Sales Support</t>
  </si>
  <si>
    <t>GA Support Senior Executive</t>
  </si>
  <si>
    <t>Nhân viên Cấp trung cao Hỗ trợ Văn phòng Tổng đại lý</t>
  </si>
  <si>
    <t>079 187 008 640</t>
  </si>
  <si>
    <t>No. 204/52/9, Lac Long Quan Street, Tan Binh District, Ho Chi Minh City</t>
  </si>
  <si>
    <t>Số 204/52/9, Đường Lạc Long Quân, Quận Tân Bình, Tp. Hồ Chí Minh</t>
  </si>
  <si>
    <t>No. 566A, Hua Giang Street, Ward 12, District 6, Ho Chi Minh</t>
  </si>
  <si>
    <t>Số 566A, Đường Hậu Giang, Phường 12, Quận 6, Tp. Hồ Chí Minh</t>
  </si>
  <si>
    <t>0914 365 383</t>
  </si>
  <si>
    <t>Lê Thanh Tú</t>
  </si>
  <si>
    <t>0902 777 971</t>
  </si>
  <si>
    <t>470/HR-20</t>
  </si>
  <si>
    <t>11900863</t>
  </si>
  <si>
    <t>Hoàng Minh Tuấn</t>
  </si>
  <si>
    <t>186 821 604</t>
  </si>
  <si>
    <t>University of Agriculture</t>
  </si>
  <si>
    <t>No. 53/1, Cao Ba Quat Street, Group 5, Truong Thi Ward, Vinh City, Nghe An Province</t>
  </si>
  <si>
    <t>Số nhà 53/1, Đường Cao Bá Quát, Khối 5, Phường Trường Thi, Tp. Vinh, Tỉnh Nghệ An</t>
  </si>
  <si>
    <t>0947 519 057</t>
  </si>
  <si>
    <t>Hoàng Minh Hiếu</t>
  </si>
  <si>
    <t>0986 029 333</t>
  </si>
  <si>
    <t>473/HR-20</t>
  </si>
  <si>
    <t>11900795</t>
  </si>
  <si>
    <t>Nguyễn Bảo Lộc</t>
  </si>
  <si>
    <t>191 813 461</t>
  </si>
  <si>
    <t>Hue University of Economic</t>
  </si>
  <si>
    <t>No. 24/1065, Nguyen Tat Thanh street, Huong Thuy District, Thua Thien Hue Province</t>
  </si>
  <si>
    <t>Số 24/1065, Đường Nguyễn Tất Thành, Huyên Hương Thủy, Tỉnh Thừa Thiên Huế</t>
  </si>
  <si>
    <t>0982 861 893</t>
  </si>
  <si>
    <t>Nguyễn Thanh Sơn</t>
  </si>
  <si>
    <t>0947 506 567</t>
  </si>
  <si>
    <t>474/HR-20</t>
  </si>
  <si>
    <t>10900080</t>
  </si>
  <si>
    <t>So 334 Nguyen Hue Street, Ninh Phong Ward, Ninh Binh Province</t>
  </si>
  <si>
    <t>Số 334 Nguyễn Huệ, phường Ninh Phong, Tp.Ninh Bình</t>
  </si>
  <si>
    <t>302 K2, Lane 81 Tran Cung Street, Nghia Tan Ward, Cau Giay District, Ha Noi</t>
  </si>
  <si>
    <t>P.302 Tập thể K2, ngõ 81 đường Trần Cung, phường Nghĩa Tân, quận Cầu Giấy, Tp. Hà Nội</t>
  </si>
  <si>
    <t>0984 961 684</t>
  </si>
  <si>
    <t>475/HR-20</t>
  </si>
  <si>
    <t>11600481</t>
  </si>
  <si>
    <t>Trưởng phòng phụ trách Thu nhập Đại lý &amp; Kênh Phân phối</t>
  </si>
  <si>
    <t>212 124 206</t>
  </si>
  <si>
    <t>Chau O Town, Binh Son District, Quang Ngai Province</t>
  </si>
  <si>
    <t>Thị trấn Châu Ổ, Huyện Bình Sơn, Tỉnh Quảng Ngãi</t>
  </si>
  <si>
    <t>B382/2 Team 8, Group 3, Dong Hung Thuan Ward, District 12, Ho Chi Minh City</t>
  </si>
  <si>
    <t>B382/2 Tổ 8, Khu phố 3, Phường Đông Hưng Thuận, Quận 12, Tp. HCM</t>
  </si>
  <si>
    <t>0933 630 835</t>
  </si>
  <si>
    <t>Phạm Thị Thu Hương</t>
  </si>
  <si>
    <t>0937 677 469</t>
  </si>
  <si>
    <t>477/HR-20</t>
  </si>
  <si>
    <t>11900843</t>
  </si>
  <si>
    <t>Bùi Vũ Tiến Cần</t>
  </si>
  <si>
    <t>131 141 281</t>
  </si>
  <si>
    <t>Group 5, Minh Tien Commune, Doan Hung District, Phu tho Province</t>
  </si>
  <si>
    <t>Khu 5, Xã Minh Tiến, Huyện Đoan Hùng, Tỉnh Phú thọ</t>
  </si>
  <si>
    <t>0986 517 097</t>
  </si>
  <si>
    <t>Bùi Văn Vượng</t>
  </si>
  <si>
    <t>0989 837 668</t>
  </si>
  <si>
    <t>472/HR-20</t>
  </si>
  <si>
    <t>11600534</t>
  </si>
  <si>
    <t>Lê Thị Thanh Diệu</t>
  </si>
  <si>
    <t>Accounting Officer</t>
  </si>
  <si>
    <t>Chuyên viên Kế toán Chi phí</t>
  </si>
  <si>
    <t>212 693 510</t>
  </si>
  <si>
    <t>Minh Tan Bac Village, Duc Minh Ward, Mo Duc District, Quang Ngai Province</t>
  </si>
  <si>
    <t>Thôn Minh Tân Bắc, Xã Đức Minh, Huyện Mộ Đức, Tỉnh Quảng Ngãi</t>
  </si>
  <si>
    <t>152 Cao Lo Street, District 8, Ho Chi Minh City</t>
  </si>
  <si>
    <t>152 Đường Cao Lỗ, Quận 8, Tp. HCM</t>
  </si>
  <si>
    <t>0988 110 758</t>
  </si>
  <si>
    <t>Phạm Thị Bách Khoa</t>
  </si>
  <si>
    <t>0988 104 927</t>
  </si>
  <si>
    <t>478/HR-20</t>
  </si>
  <si>
    <t>11900823</t>
  </si>
  <si>
    <t>C&amp;B Senior Executive</t>
  </si>
  <si>
    <t>Nhân viên Cấp trung cao Lương &amp; Phúc lợi</t>
  </si>
  <si>
    <t>079 189 003 844</t>
  </si>
  <si>
    <t>No. 103 Doc Lap B Apartment, Tan Quy Ward, Tan Phu District, Ho Chi Minh City</t>
  </si>
  <si>
    <t>Số 103 Chung Cư Độc Lập B, Phường Tân Quý, Quận Tân Phú, Tp. Hồ Chí Minh</t>
  </si>
  <si>
    <t>0932 097 352</t>
  </si>
  <si>
    <t>Nguyễn Văn Sinh</t>
  </si>
  <si>
    <t>0906 996 150</t>
  </si>
  <si>
    <t>479/HR-20</t>
  </si>
  <si>
    <t>12000970</t>
  </si>
  <si>
    <t>Nguyễn Thái Khánh My</t>
  </si>
  <si>
    <t>079 194 006 833</t>
  </si>
  <si>
    <t>Tay University</t>
  </si>
  <si>
    <t>No. B5/C, Street 1, Thu Duc District, Ho Chi Minh City</t>
  </si>
  <si>
    <t>Số B5/C, Đường Số 1, Quận Thủ Đức, Tp. Hồ Chí Minh</t>
  </si>
  <si>
    <t>0934 198 407</t>
  </si>
  <si>
    <t>Bùi Thị Thái</t>
  </si>
  <si>
    <t>0902 989 747</t>
  </si>
  <si>
    <t>11700621</t>
  </si>
  <si>
    <t>250 803 936</t>
  </si>
  <si>
    <t>Village 3A, Hoai Duc Ward, Lam Ha District, Lam Dong Province</t>
  </si>
  <si>
    <t>Thôn 3A, Xã Hoài Đức, Huyện Lâm Hà, Tỉnh Lâm Đồng</t>
  </si>
  <si>
    <t>No. 143, Nguyen Duc Thuan Street, Ward 13, Tan Binh District, Ho Chi Minh City</t>
  </si>
  <si>
    <t>Số 143, Đường Nguyễn Đức Thuận, Phường 13, Quận Tân Bình, Tp. HCM</t>
  </si>
  <si>
    <t>481/HR-20</t>
  </si>
  <si>
    <t>11000111</t>
  </si>
  <si>
    <t>Đỗ Thị Như Hoa</t>
  </si>
  <si>
    <t>280 379 091</t>
  </si>
  <si>
    <t>College of Accounting Finance</t>
  </si>
  <si>
    <t>108 Le Hong Phong, Phu Loi Ward, Thu Dau Mot County Town, Binh Duong Province</t>
  </si>
  <si>
    <t>108 Lê Hồng Phong, phường Phú Lợi, thị xã Thủ Dầu Một, Bình Dương</t>
  </si>
  <si>
    <t>108 Lê Hồng Phong, Phu Loi Ward, Thu Dau Mot County Town, Binh Duong Province</t>
  </si>
  <si>
    <t>0167 774 5407</t>
  </si>
  <si>
    <t>Nguyễn Văn Thanh</t>
  </si>
  <si>
    <t>0918 227 447</t>
  </si>
  <si>
    <t>483/HR-20</t>
  </si>
  <si>
    <t>AC Issues</t>
  </si>
  <si>
    <t>12000944</t>
  </si>
  <si>
    <t>Lê Minh Hùng</t>
  </si>
  <si>
    <t>Entertainment allowance 7 mil/month (Claim)</t>
  </si>
  <si>
    <t>300 599 395</t>
  </si>
  <si>
    <t>No. 134, Nguyen Dinh Chieu Street. Ward 1, Tan An City, Long An Province</t>
  </si>
  <si>
    <t>Số 134, Đường Nguyễn Đình Chiểu, Phường 1, Tp. Tân An, Tỉnh Long An</t>
  </si>
  <si>
    <t>No. 479/39/16, Tan Hoa Dong Street, Binh Tri Dong Ward, Binh Tan District, Ho Chi Minh City</t>
  </si>
  <si>
    <t>Số 479/36/16, Đường Tân Hòa Đông, Phường Bình Trị Đông, Quận Bình Tân, Tp. Hồ Chí Minh</t>
  </si>
  <si>
    <t>0908 325 789</t>
  </si>
  <si>
    <t>Lê Văn Tiền</t>
  </si>
  <si>
    <t>0932 016 772</t>
  </si>
  <si>
    <t>489/HR-20</t>
  </si>
  <si>
    <t>10900049</t>
  </si>
  <si>
    <t>023 463 183</t>
  </si>
  <si>
    <t>156 Ly Thuong Kiet Street, Ward 14, District 10, Ho Chi Minh City</t>
  </si>
  <si>
    <t>156 Lý Thường Kiệt, phường 14, quận 10, Tp.HCM</t>
  </si>
  <si>
    <t>327/19 Han Hai Nguyen Street, Ward 2, District 11, Ho Chi Minh City</t>
  </si>
  <si>
    <t>327/19 Hàn Hải Nguyên, phường 2, quận 11, Tp. HCM</t>
  </si>
  <si>
    <t>0908 020 002</t>
  </si>
  <si>
    <t>Nguyễn Xuân Lộc</t>
  </si>
  <si>
    <t>0903 950 860</t>
  </si>
  <si>
    <t>490/HR-20</t>
  </si>
  <si>
    <t>11100198</t>
  </si>
  <si>
    <t>Ngày bắt đầu học tại Hàn Quốc: 01/09/2011</t>
  </si>
  <si>
    <t>301 340 514</t>
  </si>
  <si>
    <t>524 Group 9, Long Huu Dong Commune, Can Duoc District, tinh Long An Province</t>
  </si>
  <si>
    <t>524 tổ 9, xã Long Hựu Đông, Cần Đước, tỉnh Long An</t>
  </si>
  <si>
    <t>Atlas Building Nguyen Huu Tho Street, District 7</t>
  </si>
  <si>
    <t>Tòa nhà Atlas, Nguyễn Hữu Thọ, quận 7, Tp. HCM</t>
  </si>
  <si>
    <t>Trà Thanh Kiệm</t>
  </si>
  <si>
    <t>484/HR-20</t>
  </si>
  <si>
    <t>11900822</t>
  </si>
  <si>
    <t>0988 599 099</t>
  </si>
  <si>
    <t>491/HR-20</t>
  </si>
  <si>
    <t>11800731</t>
  </si>
  <si>
    <t>Lê Xuân Sáng</t>
  </si>
  <si>
    <t>001 081 003 338</t>
  </si>
  <si>
    <t>Electrical Engineering</t>
  </si>
  <si>
    <t>Hoang Van Thu Village, Dan Hoa Ward, Thanh Oai District, Ha Noi City</t>
  </si>
  <si>
    <t>Xóm Hoàng Văn Thụ, Xã Dân Hòa, Huyện Thanh Oai, Tp. Hà Nội</t>
  </si>
  <si>
    <t>0978 164 966</t>
  </si>
  <si>
    <t>Nguyễn Thị Doan</t>
  </si>
  <si>
    <t>0983 355 966; 0936 456 981</t>
  </si>
  <si>
    <t>482/HR-20</t>
  </si>
  <si>
    <t>11900811</t>
  </si>
  <si>
    <t>183 923 872</t>
  </si>
  <si>
    <t>No. 72, Nguyen Du Street, Thuan Minh Group, Duc Thuan Ward, Hong Linh Town, Ha Tinh Province</t>
  </si>
  <si>
    <t>Số nhà 72, Đường Nguyễn Du, Tổ Dân Phố Thuận Minh, Phường Đức Thuận, Thị Xã Hồng Lĩnh, Tỉnh Hà Tĩnh</t>
  </si>
  <si>
    <t>Sao Nghe Apartment, Nguyen Sy Sach Street, Hung Binh Ward, Vinh City, Nghe An Province</t>
  </si>
  <si>
    <t>Chung Cư Sao Nghệ, Đường Nguyễn Sỹ Sách, Phường Hưng Bình, Tp Vinh, Tỉnh Nghệ An</t>
  </si>
  <si>
    <t>0961 650 272</t>
  </si>
  <si>
    <t>0944 807 766</t>
  </si>
  <si>
    <t>496/HR-20</t>
  </si>
  <si>
    <t>11900859</t>
  </si>
  <si>
    <t>312 095 308</t>
  </si>
  <si>
    <t>No. 200, Trung Luong Group, Ward 10, My Tho City, Tien Giang Province</t>
  </si>
  <si>
    <t>493/HR-20</t>
  </si>
  <si>
    <t>Office closed</t>
  </si>
  <si>
    <t>11800757</t>
  </si>
  <si>
    <t>Trình Thị Kim Oanh</t>
  </si>
  <si>
    <t>Ban Nham Nam</t>
  </si>
  <si>
    <t>221 071 510</t>
  </si>
  <si>
    <t>University of Da Nang</t>
  </si>
  <si>
    <t>Nam Nham Nam, Hoa Xuan Tay, Dong Hoa, Phu Yen</t>
  </si>
  <si>
    <t>Bàn Nham Nam, Hòa Xuân Tây, Đông Hòa, Phú Yên</t>
  </si>
  <si>
    <t>221 Nguyen Tat Thanh, Tuy Hoa, Phu Yen</t>
  </si>
  <si>
    <t>221 Nguyễn Tất Thành, Tp Tuy Hòa, Tỉnh Phú Yên</t>
  </si>
  <si>
    <t>0917 736 839</t>
  </si>
  <si>
    <t>Trình Ngọc Phương</t>
  </si>
  <si>
    <t>0905 003 722</t>
  </si>
  <si>
    <t>495/HR-20</t>
  </si>
  <si>
    <t>11800729</t>
  </si>
  <si>
    <t>Lê Nguyên Tuấn</t>
  </si>
  <si>
    <t>172 284 321</t>
  </si>
  <si>
    <t>The Electric Power University</t>
  </si>
  <si>
    <t>Mechanical Technology</t>
  </si>
  <si>
    <t>Village 6. Thieu Do, Thieu Hoa, Thanh Hoa</t>
  </si>
  <si>
    <t>Thôn 6, Thiệu Đô, Thiệu Hóa, Thanh Hóa</t>
  </si>
  <si>
    <t>0962 857 353</t>
  </si>
  <si>
    <t>Trần Thị Minh</t>
  </si>
  <si>
    <t>0912 925 238</t>
  </si>
  <si>
    <t>492/HR-20</t>
  </si>
  <si>
    <t>11800688</t>
  </si>
  <si>
    <t>Nguyễn Mộng Ngọc</t>
  </si>
  <si>
    <t>Increase to 14 Mil/month after 6 months, based on KPIs evaluated by Department Head</t>
  </si>
  <si>
    <t>Premium Collection Accounting Executive</t>
  </si>
  <si>
    <t>Nhân viên Cấp trung Kế toán thu phí bảo hiểm</t>
  </si>
  <si>
    <t>331 253 022</t>
  </si>
  <si>
    <t>No. 162/1A, Street 14/9, Ward 5, Vinh Long City, Vinh Long Province</t>
  </si>
  <si>
    <t>Số 162/1A, Đường 14/9, Phường 5, Tp. Vĩnh Long, Tỉnh Vĩnh Long</t>
  </si>
  <si>
    <t>No. 79/27, Quoc Lo 13, Ward 26, Binh Thanh District, Ho Chi Minh City</t>
  </si>
  <si>
    <t>Số 79/27, Quốc Lộ 13, Phường 26, Quận Bình Thạnh, Tp. Hồ Chí Minh</t>
  </si>
  <si>
    <t>0918 778 633</t>
  </si>
  <si>
    <t>Ngô Huy</t>
  </si>
  <si>
    <t>0909 484 381</t>
  </si>
  <si>
    <t>487/HR-20</t>
  </si>
  <si>
    <t>11600499</t>
  </si>
  <si>
    <t>Nguyễn Võ Thu Phúc</t>
  </si>
  <si>
    <t>230 732 408</t>
  </si>
  <si>
    <t>55/16/89/91 Ha Huy Tap Street, Group 16, Yen The Ward, Gia Lai Province, Pleiku City</t>
  </si>
  <si>
    <t>55/16/89/91 Đường Hà Huy Tập, Tổ 16, Phường Yên Thế, Tỉnh Gia Lai, Tp. Pleiku</t>
  </si>
  <si>
    <t>32/15/4/8 Street no. 21, Hiep Binh Chanh Ward, Thu Duc District, Ho Chi Minh City</t>
  </si>
  <si>
    <t>32/15/4/8 Đường 21, Phường Hiệp Bình Chánh, Quận Thủ Đức, Tp. HCM</t>
  </si>
  <si>
    <t>0909 133 290</t>
  </si>
  <si>
    <t>Nguyễn Trung Hiếu</t>
  </si>
  <si>
    <t>0969 319 176</t>
  </si>
  <si>
    <t>485/HR-20</t>
  </si>
  <si>
    <t>11800749</t>
  </si>
  <si>
    <t>Nguyễn Triệu Thiện</t>
  </si>
  <si>
    <t>Partnership Distribution Support</t>
  </si>
  <si>
    <t>Partnership Distribution Support Senior Manager</t>
  </si>
  <si>
    <t>Trưởng phòng Cấp cao Hỗ trợ Kênh Đối tác Chiến lược</t>
  </si>
  <si>
    <t>023 590 987</t>
  </si>
  <si>
    <t>No. 168/75/6, Nguyen Cu Trinh Street, District 1, Ho Chi Minh City</t>
  </si>
  <si>
    <t>Số 168/75/6, Đường Nguyễn Cư Trinh, Quận 1, Tp. Hồ Chí Minh</t>
  </si>
  <si>
    <t>0909 697 338</t>
  </si>
  <si>
    <t>Nguyễn Thúy Hoàng</t>
  </si>
  <si>
    <t>0904 445 250</t>
  </si>
  <si>
    <t>488/HR-20</t>
  </si>
  <si>
    <t>11900932</t>
  </si>
  <si>
    <t>Hải Dương</t>
  </si>
  <si>
    <t>030 188 003 913</t>
  </si>
  <si>
    <t>Hai Duong University</t>
  </si>
  <si>
    <t>No. 2/1A8, Vu Huu Street, Thanh Binh Ward, Hai Duong City, Hai Duong City</t>
  </si>
  <si>
    <t>Số 2/1A8, Đường Vũ Hựu, Phường Thanh Bình, Tp. Hải Dương, Tỉnh Hải Dương</t>
  </si>
  <si>
    <t>Group 5, An Cuong Village, Hiep Son Ward, Kinh Mon Town, Hai Duong Province</t>
  </si>
  <si>
    <t>Xóm 5, Thôn An Cường, Phường Hiệp Sơn, Thị Xã Kinh Môn, Tỉnh Hải Dương</t>
  </si>
  <si>
    <t>0973 663 401</t>
  </si>
  <si>
    <t>0916 366 586</t>
  </si>
  <si>
    <t>497/HR-20</t>
  </si>
  <si>
    <t>11800640</t>
  </si>
  <si>
    <t>Nguyễn Phương Linh</t>
  </si>
  <si>
    <t>031 196 002 165</t>
  </si>
  <si>
    <t>No. 17/897 Ton Duc Thang Street, So Dau Ward, Hong Bang District, Hai Phong City</t>
  </si>
  <si>
    <t>Số 17/897 Đường Tôn Đức Thắng, Phường Sở Dầu, Quận Hồng Bàng, Tp. Hải Phòng</t>
  </si>
  <si>
    <t>0988 122 018</t>
  </si>
  <si>
    <t>Nguyễn Ngọc Xuân</t>
  </si>
  <si>
    <t>0775 397 918</t>
  </si>
  <si>
    <t>486/HR-20</t>
  </si>
  <si>
    <t>11800758</t>
  </si>
  <si>
    <t>Hoàng Phước Hổ</t>
  </si>
  <si>
    <t xml:space="preserve">Increase to VND 35 Mil/month once 01 new GA Office be opened officially </t>
  </si>
  <si>
    <t>260 812 925</t>
  </si>
  <si>
    <t>No. A2/69, Nguyen Thi Dinh Street, Phu Tai Ward, Phan Thiet City, Binh Thuan Province</t>
  </si>
  <si>
    <t>Số A2/69, Đường Nguyễn Thị Định, Phường Phú Tài, Tp. Phan Thiết, Tỉnh Bình Thuận</t>
  </si>
  <si>
    <t>0909 596 099</t>
  </si>
  <si>
    <t>Trịnh Thị Mai Thảo</t>
  </si>
  <si>
    <t>0918 082 183</t>
  </si>
  <si>
    <t>11900886</t>
  </si>
  <si>
    <t>Lê Tất Hưng</t>
  </si>
  <si>
    <t>031 559 649</t>
  </si>
  <si>
    <t>Group 12, Doan Ket Street, Dang Hai Ward, Hai An District, Hai Phong City</t>
  </si>
  <si>
    <t>Tổ 12, Đường Đoàn Kết, Phường Đằng Hải, Quận Hải An, Tp. Hải Phòng</t>
  </si>
  <si>
    <t>0979 031 318</t>
  </si>
  <si>
    <t>Lê Thu Hà</t>
  </si>
  <si>
    <t>0938 193 889</t>
  </si>
  <si>
    <t>494/HR-20</t>
  </si>
  <si>
    <t>12000985</t>
  </si>
  <si>
    <t>Phan Vũ Thùy An</t>
  </si>
  <si>
    <t>025 676 586</t>
  </si>
  <si>
    <t>College Degree in Tourism</t>
  </si>
  <si>
    <t>No. 33, Ba Le Chan Street, Tan Dinh Ward, Ho Chi Minh City</t>
  </si>
  <si>
    <t>Số 33, Đường Bà Lê Chân, Phường Tân Định, Quận 1, Tp. Hồ Chí Minh</t>
  </si>
  <si>
    <t>Ngô Tấn Cường</t>
  </si>
  <si>
    <t>0984 834 148</t>
  </si>
  <si>
    <t>11800714</t>
  </si>
  <si>
    <t>Lê Đức Giang</t>
  </si>
  <si>
    <t>173 083 572</t>
  </si>
  <si>
    <t>Geography</t>
  </si>
  <si>
    <t>Dong Quang Area, Thieu Trung, Thieu Hoa, Thanh Hoa</t>
  </si>
  <si>
    <t>Phố Đông Quang, Thiệu Trung, Thiệu Hóa, Thanh Hóa</t>
  </si>
  <si>
    <t>0914 874 117</t>
  </si>
  <si>
    <t>Phạm Thị Hoa</t>
  </si>
  <si>
    <t>0961 966 336</t>
  </si>
  <si>
    <t>498/HR-20</t>
  </si>
  <si>
    <t>11900873</t>
  </si>
  <si>
    <t>Nguyễn Quốc Trị</t>
  </si>
  <si>
    <t>033 083 002 409</t>
  </si>
  <si>
    <t>Nghia Xuyen, Trung Hoa Commune, Yen My District, Hung Yen Province</t>
  </si>
  <si>
    <t>Nghĩa Xuyên, Xã Trung Hòa, Huyện Yên Mỹ, Tỉnh Hưng Yên</t>
  </si>
  <si>
    <t>No. 19, Ngo Quyen Street, Vinh Trai  Ward, Lang Son City, Lang Son Province</t>
  </si>
  <si>
    <t>Số 19, Đường Ngô Quyền, Phường Vĩnh Trại, Tp. Lạng Sơn, Tỉnh Lạng Sơn</t>
  </si>
  <si>
    <t>0986 677 341</t>
  </si>
  <si>
    <t>Lý Thị Thu Hường</t>
  </si>
  <si>
    <t>0986 628 708</t>
  </si>
  <si>
    <t>499/HR-20</t>
  </si>
  <si>
    <t>11800672</t>
  </si>
  <si>
    <t>Lương Trọng Khánh</t>
  </si>
  <si>
    <t>Training Operations</t>
  </si>
  <si>
    <t>230 666 895</t>
  </si>
  <si>
    <t>No. 16, Le Hong Phong Street, Chu Pah Ward, Phu Hoa District, Gia Lai</t>
  </si>
  <si>
    <t>Số 16, Đường Lê Hồng Phong, Huyện Chư Păh, Thị Trấn Phú Hòa, Gia Lai</t>
  </si>
  <si>
    <t>0977 052 793</t>
  </si>
  <si>
    <t>Trần Thị Hồng</t>
  </si>
  <si>
    <t>0888 130 279</t>
  </si>
  <si>
    <t>500/HR-20</t>
  </si>
  <si>
    <t>11900929</t>
  </si>
  <si>
    <t>Võ Chí Công</t>
  </si>
  <si>
    <t>Quảng Bình</t>
  </si>
  <si>
    <t>194 078 236</t>
  </si>
  <si>
    <t>National University of Civil Engineering</t>
  </si>
  <si>
    <t>Contruction Engineering</t>
  </si>
  <si>
    <t>No. 23, Vuong Thua Vu Street, Dong Hoi District, Quang Binh Province</t>
  </si>
  <si>
    <t>Số 23, Đường Vương Thừa Vũ,Huyện Đồng Hới, Tỉnh Quảng Bình</t>
  </si>
  <si>
    <t>0988 043 064</t>
  </si>
  <si>
    <t>Nguyễn Thị Hiển</t>
  </si>
  <si>
    <t>0828 525 333</t>
  </si>
  <si>
    <t>501/HR-20</t>
  </si>
  <si>
    <t>11900868</t>
  </si>
  <si>
    <t>079 196 002 576</t>
  </si>
  <si>
    <t>No. 528/25/14, Dien Bien Phu Street, District 10, Ho Chi Minh City</t>
  </si>
  <si>
    <t>Số 528/25/14, Đường Điện Biên Phủ, Quận 10, Tp. Hồ Chí Minh</t>
  </si>
  <si>
    <t>0907 991 149</t>
  </si>
  <si>
    <t>Nguyễn Thị Thu Hà</t>
  </si>
  <si>
    <t>0933 334 264</t>
  </si>
  <si>
    <t>502/HR-20</t>
  </si>
  <si>
    <t>11900853</t>
  </si>
  <si>
    <t>Hoàng Phước Đạt</t>
  </si>
  <si>
    <t>260 954 935</t>
  </si>
  <si>
    <t>Group 3, Duc Chinh Commune, Duc Linh District, Binh Thuan Province</t>
  </si>
  <si>
    <t>Thôn 3, Xã Đức Chính, Huyện Đức Linh, Tỉnh Bình Thuận</t>
  </si>
  <si>
    <t>0945 082 106</t>
  </si>
  <si>
    <t>504/HR-20</t>
  </si>
  <si>
    <t>11900794</t>
  </si>
  <si>
    <t>Nguyễn Kim Đồng</t>
  </si>
  <si>
    <t>221 317 147</t>
  </si>
  <si>
    <t>Xuan Duc Village, An Phu Ward, Tuy Hoa City, Phu Yen Province</t>
  </si>
  <si>
    <t>Thôn Xuân Dục, Xã An Phú. Tp. Tuy Hòa, Tỉnh Phú Yên</t>
  </si>
  <si>
    <t>0363 355 935</t>
  </si>
  <si>
    <t>Nguyễn Thị Như Quỳnh</t>
  </si>
  <si>
    <t>0905 844 886</t>
  </si>
  <si>
    <t>505/HR-20</t>
  </si>
  <si>
    <t>11900835</t>
  </si>
  <si>
    <t>Nguyễn Huy Cường</t>
  </si>
  <si>
    <t>197 219 983</t>
  </si>
  <si>
    <t>No. 23, Nguyen Hue Street, Cam Lo District, Quang Tri Province</t>
  </si>
  <si>
    <t>Số 23, Đường Nguyễn Huệ, Huyện Cam Lộ, Tỉnh Quảng Trị</t>
  </si>
  <si>
    <t>0915 700 559</t>
  </si>
  <si>
    <t>Nguyễn Huấn</t>
  </si>
  <si>
    <t>0834 010 990</t>
  </si>
  <si>
    <t>506/HR-20</t>
  </si>
  <si>
    <t>11900864</t>
  </si>
  <si>
    <t>Trần Anh Tuấn Kiệt</t>
  </si>
  <si>
    <t>250 726 508</t>
  </si>
  <si>
    <t>No. 17, Le Hong Phong Street, Da Huoai District, Lam Dong Province</t>
  </si>
  <si>
    <t>Số nhà 17, Đường Lê Hồng Phong, Huyện Đạ Huoai, Tỉnh Lâm Đồng</t>
  </si>
  <si>
    <t>0913 125 105</t>
  </si>
  <si>
    <t>Trần Thị Kim Nguyệt</t>
  </si>
  <si>
    <t>0916 602 105</t>
  </si>
  <si>
    <t>508/HR-20</t>
  </si>
  <si>
    <t>11900806</t>
  </si>
  <si>
    <t>Lê Văn Đức</t>
  </si>
  <si>
    <t>212 645 389</t>
  </si>
  <si>
    <t>Ho Chi Minh City of Appued Science &amp; Technology</t>
  </si>
  <si>
    <t>Nang Tay 3 Hamlet, Nghia Phuong Commune, Tu Nghia District, Quang Ngai Province</t>
  </si>
  <si>
    <t>Thôn Năng Tây 3, Xã Nghĩa Phương, Huyện Tư Nghĩa, Tỉnh Quảng Ngãi</t>
  </si>
  <si>
    <t>0984 323 976</t>
  </si>
  <si>
    <t>Lê Bảo An</t>
  </si>
  <si>
    <t>0972 114 868</t>
  </si>
  <si>
    <t>507/HR-20</t>
  </si>
  <si>
    <t>12001012</t>
  </si>
  <si>
    <t>Võ Hoàng Thạch</t>
  </si>
  <si>
    <t>230 916 144</t>
  </si>
  <si>
    <t xml:space="preserve">The People 's Security University </t>
  </si>
  <si>
    <t>Criminal Investigation</t>
  </si>
  <si>
    <t>No. 50/1/19, Le Dai Hanh Street, Pleiku City, Gia Lai Province</t>
  </si>
  <si>
    <t>Số 50/1/19, Đường Lê Đại Hành, Tp. Pleiku, Tỉnh Gia Lai</t>
  </si>
  <si>
    <t>No. 542/38. Nguyen Kiem Street, Ward 4, Phu Nhuan District, Ho Chi Minh City</t>
  </si>
  <si>
    <t xml:space="preserve">Số 542/38, Đường Nguyễn Kiệm, Phường 4, Quận Phú Nhuận, Tp. Hồ Chí Minh </t>
  </si>
  <si>
    <t>0973 923549</t>
  </si>
  <si>
    <t>Võ Hoàng Thái</t>
  </si>
  <si>
    <t>0949 078 854</t>
  </si>
  <si>
    <t>11900846</t>
  </si>
  <si>
    <t>Lưu Quang Vũ</t>
  </si>
  <si>
    <t>250 726 686</t>
  </si>
  <si>
    <t>No. 108, Group 4, Da Oai Commune, Da Huoai District, Lam Dong Province</t>
  </si>
  <si>
    <t>Số 108, Thôn 4, Xã Đạ Oai, Huyện Đạ Huoai, Tỉnh Lâm Đồng</t>
  </si>
  <si>
    <t>0983 380 491</t>
  </si>
  <si>
    <t>Nguyễn Thị Đức</t>
  </si>
  <si>
    <t>0904 782 252</t>
  </si>
  <si>
    <t>509/HR-20</t>
  </si>
  <si>
    <t>11800705</t>
  </si>
  <si>
    <t>Nguyễn Thị Khánh Vân</t>
  </si>
  <si>
    <t>264 294 053</t>
  </si>
  <si>
    <t>No. 250/4B, Street No. 21/08, Phuoc My Ward, Phan Rang Thap Cham City, Ninh Thuan Province</t>
  </si>
  <si>
    <t>Số 250/4B, Đường 21/08, Phường Phước Mỹ, Tp. Phan Rang Tháp Chàm, Tỉnh Ninh Thuận</t>
  </si>
  <si>
    <t>0933 540 1147</t>
  </si>
  <si>
    <t>0939 066 883</t>
  </si>
  <si>
    <t>510/HR-20</t>
  </si>
  <si>
    <t>11200255</t>
  </si>
  <si>
    <t>Bùi Thị Thanh Hải</t>
  </si>
  <si>
    <t>GA Management Senior Officer</t>
  </si>
  <si>
    <t>Chuyên viên Cấp cao Hỗ trợ Văn phòng Tổng đại lý</t>
  </si>
  <si>
    <t>Nghe Tinh</t>
  </si>
  <si>
    <t>022 947 136</t>
  </si>
  <si>
    <t>24/16 D3 Street, Housing Estate 307, Ward 25, Binh Thanh District, Ho Chi Minh City</t>
  </si>
  <si>
    <t>24/16 đường D3, cư xá 307, phường 25,quận Bình Thạnh, Tp. HCM</t>
  </si>
  <si>
    <t>92/62/15 Xo Viet Nghe Tinh Street, Ward 21, Binh Thanh District, Ho Chi Minh City</t>
  </si>
  <si>
    <t>92/62/15 Xô Viết Nghệ Tĩnh, phường 21, quận Bình Thạnh, Tp. HCM</t>
  </si>
  <si>
    <t>0909 511 200</t>
  </si>
  <si>
    <t>Vũ Nguyên Vũ</t>
  </si>
  <si>
    <t>0989 430 687</t>
  </si>
  <si>
    <t>503/HR-20</t>
  </si>
  <si>
    <t>11300322</t>
  </si>
  <si>
    <t>Nguyễn Danh Hải</t>
  </si>
  <si>
    <t>Regional Sales Director</t>
  </si>
  <si>
    <t>040 076 000 977</t>
  </si>
  <si>
    <t>86 Vu Duy Thanh Street, Van Thang Town, Bich Dao Ward, Ninh Binh City</t>
  </si>
  <si>
    <t>86 Vũ Duy Thanh, phố Vạn Thắng, phường Bích Đào, Ninh Bình</t>
  </si>
  <si>
    <t xml:space="preserve">86 Đường Vũ Duy Thanh, Phố Vạn Thắng Phường Bích Đào, Tp. Ninh Bình. </t>
  </si>
  <si>
    <t>0974 767 029</t>
  </si>
  <si>
    <t>0916 899 137</t>
  </si>
  <si>
    <t>511/HR-20</t>
  </si>
  <si>
    <t>12001022</t>
  </si>
  <si>
    <t>312 365 348</t>
  </si>
  <si>
    <t>College of Foreign Trade</t>
  </si>
  <si>
    <t>Information About Education</t>
  </si>
  <si>
    <t>No. 265, Lot 15, Group 3, Cai Be District, Tien Giang Province</t>
  </si>
  <si>
    <t>Số 265, Tổ 15, Khu 3, Huyện Cái Bè, Tỉnh Tiền Giang</t>
  </si>
  <si>
    <t>No. 807/15/11, Truong Trinh Street, Tay Thanh Ward, Tan Phu District, Ho Chi Minh City</t>
  </si>
  <si>
    <t>Số 807/15/11, Đường Trường Trinh, Phường Tây Thạnh, Quận Tân Phú, Tp. Hồ Chí Minh</t>
  </si>
  <si>
    <t>Nguyễn Thị Kim Cúc</t>
  </si>
  <si>
    <t>0582 161 096</t>
  </si>
  <si>
    <t>11600486</t>
  </si>
  <si>
    <t>Mai Trần Hoài Nam</t>
  </si>
  <si>
    <t>New Business &amp; Underwriting Vice Director</t>
  </si>
  <si>
    <t>Phó Giám đốc Phát hành Hợp đồng &amp; Thẩm định</t>
  </si>
  <si>
    <t>024 177 502</t>
  </si>
  <si>
    <t>2695/14 Pham The Hien Street, Ward 7, District 8. Ho Chi Minh City</t>
  </si>
  <si>
    <t>2695/14 Đường Phạm Thế Hiển, Phường 7, Quận 8, Tp. HCM</t>
  </si>
  <si>
    <t>Room 7.06, 51 Apartment, 318 Pham Hung Street, District 8. Ho Chi Minh City</t>
  </si>
  <si>
    <t>Phòng 7.06, Chung cư 51, 318 Đường Phạm Hùng, Quận 8, Tp. HCM</t>
  </si>
  <si>
    <t>0919 977 886</t>
  </si>
  <si>
    <t>Lê Đình Hoàng Trúc Tâm</t>
  </si>
  <si>
    <t>0919 975 755</t>
  </si>
  <si>
    <t>512/HR-20</t>
  </si>
  <si>
    <t>11800723</t>
  </si>
  <si>
    <t>Lê Toàn Trung</t>
  </si>
  <si>
    <t>164 270 423</t>
  </si>
  <si>
    <t>Group 2, Yen My Ward, Yen My District, Ninh Binh Province</t>
  </si>
  <si>
    <t>Xóm 2, Xã Yên Mỹ, Huyện Yên Mỹ, Tỉnh Ninh Bình</t>
  </si>
  <si>
    <t>Phuoc Trung Village, Phuoc Dong Ward, Nha Trang City, Khanh Hoa Province</t>
  </si>
  <si>
    <t>Thôn Phước Trung, Xã Phước Đồng, Tp. Nha Trang, Tỉnh Khánh Hòa</t>
  </si>
  <si>
    <t>0934 838 892</t>
  </si>
  <si>
    <t>Nguyễn Thị Vỹ Tuyết</t>
  </si>
  <si>
    <t>0903 553 258</t>
  </si>
  <si>
    <t>513/HR-20</t>
  </si>
  <si>
    <t>11800715</t>
  </si>
  <si>
    <t>Thái Khắc Tiến</t>
  </si>
  <si>
    <t>Housing allowance: 3 Mil/month</t>
  </si>
  <si>
    <t>230 899 880</t>
  </si>
  <si>
    <t>Chroh Po Nan Village, Chroh Po Nan Ward, Phu Thien District, Gia Lai Province</t>
  </si>
  <si>
    <t>Thôn Chroh Pơ Nan, Xã Chroh Pơ Nan, Huyện Phú Thiện, Tỉnh Gia Lai</t>
  </si>
  <si>
    <t>0163 299 2748</t>
  </si>
  <si>
    <t>Thái Khắc Công</t>
  </si>
  <si>
    <t>0985 240 279</t>
  </si>
  <si>
    <t>515/HR-20</t>
  </si>
  <si>
    <t>11800661</t>
  </si>
  <si>
    <t>Nguyễn Đình Phúc</t>
  </si>
  <si>
    <t>Sign-on Bonus: 40 Mil pay on Mar 2018 pay slip</t>
  </si>
  <si>
    <t>Training Strategy</t>
  </si>
  <si>
    <t>0790 8501 0571</t>
  </si>
  <si>
    <t>University of Foreign Language - Information Technology</t>
  </si>
  <si>
    <t>No. 226/4/17, Road 15, Cho Phu Hoa Dong Village, Cu Chi, Ho Chi Minh City</t>
  </si>
  <si>
    <t>Số 226/4/17 Tỉnh lộ 15, Ấp Chợ Phú Hòa Đông, Củ Chi, Tp. Hồ Chí Minh</t>
  </si>
  <si>
    <t>No 159, Ha Noi Highway Street, District 2, Ho Chi Minh City</t>
  </si>
  <si>
    <t>Số 159, Đường Xa Lộ Hà Nội, Quận 2, Tp.HCM</t>
  </si>
  <si>
    <t>0162 936 6878</t>
  </si>
  <si>
    <t>0903 326 337</t>
  </si>
  <si>
    <t>514/HR-20</t>
  </si>
  <si>
    <t>12001005</t>
  </si>
  <si>
    <t>Mai Thành Trung</t>
  </si>
  <si>
    <t>023 691 094</t>
  </si>
  <si>
    <t>E44, Nhat Tao Street, District 11, Ho Chi Minh City</t>
  </si>
  <si>
    <t>E44, Đường Nhật Tảo, Quận 11, Tp. Hồ Chí Minh</t>
  </si>
  <si>
    <t>0908 666 975</t>
  </si>
  <si>
    <t>Triệu Thế Kiều</t>
  </si>
  <si>
    <t>0908 487 548</t>
  </si>
  <si>
    <t>516/HR-20</t>
  </si>
  <si>
    <t>11800642</t>
  </si>
  <si>
    <t>Trương Công Cao</t>
  </si>
  <si>
    <t>201 794 492</t>
  </si>
  <si>
    <t>No. K15/08/17 Tran Xuan Le Street, Hoa Khe Ward, Thanh Khe District, Da Nang City</t>
  </si>
  <si>
    <t>Số K15/08/17 Đường Trần Xuân Lê, Phường Hòa Khê, Quận Thanh Khê, Tp. Đà Nẵng</t>
  </si>
  <si>
    <t>0935 037 685</t>
  </si>
  <si>
    <t>Trần Thị Hoài Ngân</t>
  </si>
  <si>
    <t>0934 774 469</t>
  </si>
  <si>
    <t>520/HR-20</t>
  </si>
  <si>
    <t>11700625</t>
  </si>
  <si>
    <t>173 340 698</t>
  </si>
  <si>
    <t>No. 13, Group 18, Hoang Liet Ward, Hoang Mai District, Ha Noi City</t>
  </si>
  <si>
    <t>Số 13, Tổ 18, Phường Hoàng Liệt, Quận Hoàng Mai, Tp. Hà Nội</t>
  </si>
  <si>
    <t>0985 652 259</t>
  </si>
  <si>
    <t>Nguyễn Tám Thành</t>
  </si>
  <si>
    <t>0982 325 308</t>
  </si>
  <si>
    <t>521/HR-20</t>
  </si>
  <si>
    <t>11500466</t>
  </si>
  <si>
    <t>Trịnh Hồng Tường Vi</t>
  </si>
  <si>
    <t>341 535 471</t>
  </si>
  <si>
    <t>203 Tran Hung Dao street, Ward 1, Cao Lanh city, Dong Thap province</t>
  </si>
  <si>
    <t>203 Trần Hưng Đạo, Phường 1, Tp. Cao Lãnh, Đồng Tháp</t>
  </si>
  <si>
    <t>40/1D/10 Nguyen Khoai street, Ward 2, District 4, Ho Chi Minh</t>
  </si>
  <si>
    <t>40/1D/10 Nguyễn Khoái, Phường 2, Quận 4, Tp. HCM</t>
  </si>
  <si>
    <t>0918 351 579</t>
  </si>
  <si>
    <t>Trịnh Hồng Tăng</t>
  </si>
  <si>
    <t>0945 882 506</t>
  </si>
  <si>
    <t>517/HR-20</t>
  </si>
  <si>
    <t>11800736</t>
  </si>
  <si>
    <t>Võ Thị Hồng Loan</t>
  </si>
  <si>
    <t>215 394 660</t>
  </si>
  <si>
    <t>The College of Finance and Customs</t>
  </si>
  <si>
    <t>No. 05, Dang Tien Dong Street, Dap Da Ward, An Nhon District, Binh Dinh Province`</t>
  </si>
  <si>
    <t>Số 05, Đường Đặng Tiến Đông, Phường Đập Đá, Thị Xã An Nhơn, Tỉnh Bình Định</t>
  </si>
  <si>
    <t>No. 4, Lane 1, Group 8, Area 4, Tan Hiep Ward, Dong Nai Province</t>
  </si>
  <si>
    <t>Số 4, Hẻm 1, Tổ 8, Khu Phố 4, Phường Tân Hiệp, Tp. Biên Hòa, Tỉnh Đồng Nai</t>
  </si>
  <si>
    <t>0973 532 146</t>
  </si>
  <si>
    <t>Lê Vũ Trường</t>
  </si>
  <si>
    <t>0344 421 204</t>
  </si>
  <si>
    <t>518/HR-20</t>
  </si>
  <si>
    <t>11800706</t>
  </si>
  <si>
    <t>Phạm Thị Hồng</t>
  </si>
  <si>
    <t>038 188 002 267</t>
  </si>
  <si>
    <t>Vietnamese History</t>
  </si>
  <si>
    <t>Dai Dong 1, Rung Thong Ward, Dong Son District, Thanh Hoa Province</t>
  </si>
  <si>
    <t>Đại Đồng 1, Thị Trấn Rừng Thông, Huyện Đông Sơn, Tỉnh Thanh Hóa</t>
  </si>
  <si>
    <t>No. 116 MBQH 6804, Phu Son Ward, Thanh Hoa City, Thanh Hoa Province</t>
  </si>
  <si>
    <t>Lô 116 MBQH 6804, Phường Phú Sơn, Tp. Thanh Hóa, Tỉnh Thanh Hóa</t>
  </si>
  <si>
    <t>0167 889 0522</t>
  </si>
  <si>
    <t>Phạm Văn Thắm</t>
  </si>
  <si>
    <t>0965 845 310</t>
  </si>
  <si>
    <t>519/HR-20</t>
  </si>
  <si>
    <t>11900889</t>
  </si>
  <si>
    <t>Mai Xuân Khánh</t>
  </si>
  <si>
    <t>031 084 004 661</t>
  </si>
  <si>
    <t>No. 26/244, Da Nang Street, Ngo Quyen District, Hai Phong Province</t>
  </si>
  <si>
    <t>Số 26/244, Đường Đà Nẵng, Quận Ngô Quyền, Tỉnh Hải Phòng</t>
  </si>
  <si>
    <t>0989 822 900</t>
  </si>
  <si>
    <t>Phạm Thị Thùy Dung</t>
  </si>
  <si>
    <t>0983 969 585</t>
  </si>
  <si>
    <t>523/HR-20</t>
  </si>
  <si>
    <t>11900876</t>
  </si>
  <si>
    <t>Trần Huỳnh Cẩm Giang</t>
  </si>
  <si>
    <t>341 851 597</t>
  </si>
  <si>
    <t>No. 4, Block G, Hoa Khanh Group, Ward 2, Sa Dec City, Dong Thap Province</t>
  </si>
  <si>
    <t>Số 4, Lô G, Khu Dân Cư Hòa Khánh, Phường 2, Tp. Sa Đéc. Tỉnh Đồng Tháp</t>
  </si>
  <si>
    <t>No. 10/11, Nguyễn Văn Đậu Street, Phu Nhuan District, Ho Chi Minh City</t>
  </si>
  <si>
    <t>Số 10/11, Đường Nguyễn Văn Đậu, Quận Phú Nhuận, Tp. Hồ Chí Minh</t>
  </si>
  <si>
    <t>0962 135 027</t>
  </si>
  <si>
    <t>Huỳnh Thị Bảy</t>
  </si>
  <si>
    <t>0783 511 007</t>
  </si>
  <si>
    <t>522/HR-20</t>
  </si>
  <si>
    <t>11800719</t>
  </si>
  <si>
    <t>Nguyễn Văn Hiếu</t>
  </si>
  <si>
    <t>044 091 001 144</t>
  </si>
  <si>
    <t>Village 8, Ha Trach Ward, Bo Trach District, Quang Binh Province</t>
  </si>
  <si>
    <t>Thôn 18, Xã Hạ Trạch, Huyện Bố Trạch, Tỉnh Quảng Bình</t>
  </si>
  <si>
    <t>0168 537 7185</t>
  </si>
  <si>
    <t>Nguyễn Thành Trung</t>
  </si>
  <si>
    <t>0906 590 550</t>
  </si>
  <si>
    <t>527/HR-20</t>
  </si>
  <si>
    <t>11400411</t>
  </si>
  <si>
    <t>Hồ Duy Hoàng Thi</t>
  </si>
  <si>
    <t>Branding &amp; Design</t>
  </si>
  <si>
    <t>Marketing Officer</t>
  </si>
  <si>
    <t>212 290 092</t>
  </si>
  <si>
    <t>Group 3, Chau O Town, Binh Son District, Quang Ngai Province</t>
  </si>
  <si>
    <t>Tổ dân phố 3, Thị trấn Châu Ổ, huyện Bình Sơn, tỉnh Quảng Ngãi</t>
  </si>
  <si>
    <t>275/75/65C Quang Trung, ward 10, Go Vap district, Ho Chi Minh city</t>
  </si>
  <si>
    <t>275/75/65C Quang Trung, phường 10, quận Gò Vấp, Tp. HCM</t>
  </si>
  <si>
    <t>0908 582 482</t>
  </si>
  <si>
    <t>Hồ Duyên Trang</t>
  </si>
  <si>
    <t>0909 585 374</t>
  </si>
  <si>
    <t>524/HR-20</t>
  </si>
  <si>
    <t>11800759</t>
  </si>
  <si>
    <t>Lê Phước Hậu</t>
  </si>
  <si>
    <t>075 094 000 037</t>
  </si>
  <si>
    <t>No. 105, Doc Lap Apartement, Doc Lap Street, Tan Quy Ward, Tan Phu District, Ho Chi Minh City</t>
  </si>
  <si>
    <t>Số 105, Chung Cư Độc Lập, Đường Độc Lập, Phường Tân Quý, Quận Tân Phú, Tp. Hồ Chí Minh</t>
  </si>
  <si>
    <t>0973 637 173</t>
  </si>
  <si>
    <t>0372 688 179</t>
  </si>
  <si>
    <t>525/HR-20</t>
  </si>
  <si>
    <t>12000975</t>
  </si>
  <si>
    <t>Lê Vương Ngọc Liên</t>
  </si>
  <si>
    <t>Distribution Planning Senior Executive</t>
  </si>
  <si>
    <t>025 127 077</t>
  </si>
  <si>
    <t>No. 142/5, Xo Viet Nghe Tinh Street, Ward 25, Binh Thanh District, Ho Chi Minh City</t>
  </si>
  <si>
    <t>Số 142/05, Đường Xô Viết Nghệ Tĩnh, Phường 25, Quận Bình Thạnh, Tp. Hồ Chí Minh</t>
  </si>
  <si>
    <t xml:space="preserve">0903 090 748 </t>
  </si>
  <si>
    <t>Lê Ngọc Thanh Nguyên</t>
  </si>
  <si>
    <t>0909 440 703</t>
  </si>
  <si>
    <t>526/HR-20</t>
  </si>
  <si>
    <t>11800753</t>
  </si>
  <si>
    <t>Đỗ Thành Kiên</t>
  </si>
  <si>
    <t>033 082 001 764</t>
  </si>
  <si>
    <t>Bắc Sơn Area, Man Hoa Village, Tan Chau Ward, Khoai Chau District, Hung Yen Province</t>
  </si>
  <si>
    <t>Xóm Bắc Sơn, Thôn Mãn Hòa, Xã Tân Châu, Huyện Khoái Châu, Tỉnh Hưng Yên</t>
  </si>
  <si>
    <t>0936 853 383</t>
  </si>
  <si>
    <t>0936 546 799; 0388 313 151</t>
  </si>
  <si>
    <t>528/HR-20</t>
  </si>
  <si>
    <t>Chubb Life</t>
  </si>
  <si>
    <t>11700588</t>
  </si>
  <si>
    <t>Nguyễn Thị Liên</t>
  </si>
  <si>
    <t>145 568 494</t>
  </si>
  <si>
    <t>Dong Long village, Hung An ward, Kim Dong district, Hung Yen province</t>
  </si>
  <si>
    <t>Thôn Đống Long, Xã Hùng An, Huyện Kim Động, Tỉnh Hưng Yên</t>
  </si>
  <si>
    <t>0986 322 487</t>
  </si>
  <si>
    <t>Nguyễn Đắc Thân</t>
  </si>
  <si>
    <t>033 544 5352</t>
  </si>
  <si>
    <t>529/HR-20</t>
  </si>
  <si>
    <t>12001061</t>
  </si>
  <si>
    <t>Lê Thăng Long</t>
  </si>
  <si>
    <t>250 796 064</t>
  </si>
  <si>
    <t>Village 02, Hoa Ninh Commune, Di Linh District, Lam Dong Province</t>
  </si>
  <si>
    <t>Thôn 02, Xã Hòa Ninh, Huyện Di Linh, Tỉnh Lâm Đồng</t>
  </si>
  <si>
    <t>No. 02/15, Bach Dang Street, Ward 02, Tan Binh District, Ho Chi Minh City</t>
  </si>
  <si>
    <t>Số 02/15, Đường Bạch Đằng, Phường 02, Quận Tân Bình, Tp. Hồ Chí Minh</t>
  </si>
  <si>
    <t>0984 774 997</t>
  </si>
  <si>
    <t>Lê Thị Anh</t>
  </si>
  <si>
    <t>0988 138 479</t>
  </si>
  <si>
    <t>12001062</t>
  </si>
  <si>
    <t>Trần Hồng Tiến</t>
  </si>
  <si>
    <t>Increase to 23 Mil/month after 6 months, based on the evaluation of Department Head</t>
  </si>
  <si>
    <t>Nhân viên Cấp trung cao Thiết kế</t>
  </si>
  <si>
    <t>371 585 785</t>
  </si>
  <si>
    <t>University of Fine Arts</t>
  </si>
  <si>
    <t>No. 31. Dong Tram Street, Long Thanh Commune, Giong Rieng District, Kien Giang Province</t>
  </si>
  <si>
    <t>Số 31, Đường Đông Tràm, Xã Long Thạnh, Huyện Giồng Riềng, Tỉnh Kiên Giang</t>
  </si>
  <si>
    <t>No. 163/21, To Hien Thanh Street, Ward 13, District 10, Ho Chi Minh City</t>
  </si>
  <si>
    <t xml:space="preserve">Số 163/21, Đường Tô Hiến Thành, Phường 13, Quận 10, Tp. Hồ Chí Minh </t>
  </si>
  <si>
    <t>0384 533 049</t>
  </si>
  <si>
    <t>12001044</t>
  </si>
  <si>
    <t>No. 127/1A, Dong Bac Street, Group 7, Tan Hiep Chanh Ward, District 12, Ho Chi Minh City</t>
  </si>
  <si>
    <t>Số 127/1A, Đường Đông Bắc, Khu Phố 7, Phường Tân Hiệp Chánh, Quận 12, Tp. Hồ Chí Minh</t>
  </si>
  <si>
    <t>0903 852 787</t>
  </si>
  <si>
    <t>Nguyễn Đỗ Hồng Minh</t>
  </si>
  <si>
    <t>0938 143 138</t>
  </si>
  <si>
    <t>Job Fit</t>
  </si>
  <si>
    <t>11300278</t>
  </si>
  <si>
    <t>Vũ Minh Nam</t>
  </si>
  <si>
    <t>Product Development Senior Manager</t>
  </si>
  <si>
    <t>Trưởng phòng Cấp cao Phát triển Sản phẩm</t>
  </si>
  <si>
    <t>001 074 008 857</t>
  </si>
  <si>
    <t>Northcentral University</t>
  </si>
  <si>
    <t>27/1/76 Street 9, Ward 16, Go Vap district, Ho Chi Minh</t>
  </si>
  <si>
    <t>27/1/76 Đường số 9, Phường 16, Q. Gò Vấp, Tp. HCM</t>
  </si>
  <si>
    <t>0908 593 539</t>
  </si>
  <si>
    <t>Nguyễn Thị Kim Oanh</t>
  </si>
  <si>
    <t>0902 411 799</t>
  </si>
  <si>
    <t>530/HR-20</t>
  </si>
  <si>
    <t>11900781</t>
  </si>
  <si>
    <t>Đoàn Phi Hùng</t>
  </si>
  <si>
    <t>197 235 324</t>
  </si>
  <si>
    <t>An Long, Trieu Hoa Street, Trieu Phong District, Quang Tri Province</t>
  </si>
  <si>
    <t xml:space="preserve">An Lộng, Đường Triệu Hòa, Huyện Triệu Phong, Tỉnh Quảng Trị </t>
  </si>
  <si>
    <t>0935 990 345</t>
  </si>
  <si>
    <t>Hoàng Thị Huyền</t>
  </si>
  <si>
    <t>0905 596 234</t>
  </si>
  <si>
    <t>536/HR-20</t>
  </si>
  <si>
    <t>11900838</t>
  </si>
  <si>
    <t>Dương Đức Việt</t>
  </si>
  <si>
    <t>012 212 815</t>
  </si>
  <si>
    <t>No. 40, Ao Dai Alley, De To Hoang, Hai Ba Trung District, Ha Noi City</t>
  </si>
  <si>
    <t>Số 40, Ngõ Ao Dài, Đê Tô Hoàng, Quận Hai Bà Trưng, Tp. Hà Nội</t>
  </si>
  <si>
    <t>0915 554 008</t>
  </si>
  <si>
    <t>Dư Mai Trang</t>
  </si>
  <si>
    <t>0944 066 744</t>
  </si>
  <si>
    <t>537/HR-20</t>
  </si>
  <si>
    <t>12000939</t>
  </si>
  <si>
    <t>Hoàng Quốc Huy</t>
  </si>
  <si>
    <t>025 744 302</t>
  </si>
  <si>
    <t>No. 258/18, Bong Sao Street, Ward 5, District 8, Ho Chi Minh City</t>
  </si>
  <si>
    <t>Số 258/15, Đường Bông Sao, Phường 5, Quận 8, Tp. Hồ Chí Minh</t>
  </si>
  <si>
    <t>0988 001 085</t>
  </si>
  <si>
    <t>Huỳnh Thị Tuyết Vân</t>
  </si>
  <si>
    <t>0919 495 369</t>
  </si>
  <si>
    <t>534/HR-20</t>
  </si>
  <si>
    <t>11400355</t>
  </si>
  <si>
    <t>Bùi Xuân Thắng</t>
  </si>
  <si>
    <t>211 763 167</t>
  </si>
  <si>
    <t>Vin Hem Pich University</t>
  </si>
  <si>
    <t>Tay Vinh - Tay Son, Binh Dinh Province</t>
  </si>
  <si>
    <t>Tây Vinh, Tây Sơn, Bình Định</t>
  </si>
  <si>
    <t>Tây Vinh - Tây Sơn, Bình Định</t>
  </si>
  <si>
    <t>01688 451 714</t>
  </si>
  <si>
    <t>Bùi Thị Xuân Phương</t>
  </si>
  <si>
    <t>0903 561 184</t>
  </si>
  <si>
    <t>538/HR-20</t>
  </si>
  <si>
    <t>11800643</t>
  </si>
  <si>
    <t>Nguyễn Tấn Đạt</t>
  </si>
  <si>
    <t>381 059 117</t>
  </si>
  <si>
    <t>Group 6, Tan Thanh Ward, Ca Mau City, Ca Mau Province</t>
  </si>
  <si>
    <t>Khóm 6, Phường Tân Thành, Tp. Cà Mau, Tỉnh Cà Mau</t>
  </si>
  <si>
    <t>Phung Hiep Street, Area 6, Tan Thanh Ward, Ca Mau City</t>
  </si>
  <si>
    <t>Quản Lộ Phụng Hiệp, Khóm 6, Phường Tân Thành, Tp. Cà Mau</t>
  </si>
  <si>
    <t>0945 012 239</t>
  </si>
  <si>
    <t>Huỳnh Thị Diệp</t>
  </si>
  <si>
    <t>0916 485 548</t>
  </si>
  <si>
    <t>531/HR-20</t>
  </si>
  <si>
    <t>11800734</t>
  </si>
  <si>
    <t>Nông Văn Hiển</t>
  </si>
  <si>
    <t xml:space="preserve">091 810 481 </t>
  </si>
  <si>
    <t>Thai Nguyen College of Economics and Finance</t>
  </si>
  <si>
    <t>Hai Minh Village, Tan Kim Ward, Phu Binh District, Thai Nguyen Province</t>
  </si>
  <si>
    <t>Xóm Hải Minh, Xã Tân Kim, Huyện Phú Bình, Tỉnh Thái Nguyên</t>
  </si>
  <si>
    <t>0168 443 0850</t>
  </si>
  <si>
    <t>Nông Văn Xuân</t>
  </si>
  <si>
    <t>0983 982 055</t>
  </si>
  <si>
    <t>532/HR-20</t>
  </si>
  <si>
    <t>12001014</t>
  </si>
  <si>
    <t>Nguyễn Phượng Loan</t>
  </si>
  <si>
    <t>Nhân viên Cấp trung Kế toán thu phí Bảo hiểm</t>
  </si>
  <si>
    <t>024 656 380</t>
  </si>
  <si>
    <t>No. 384/56B, Ly Thai to Street, District 10, Ho Chi Minh City</t>
  </si>
  <si>
    <t>Số 384/56B, Đường Lý Thái Tổ, Quận 10, Tp. Hồ Chí Minh</t>
  </si>
  <si>
    <t xml:space="preserve">0945 291 379 </t>
  </si>
  <si>
    <t>Phạm Thị Được</t>
  </si>
  <si>
    <t>0906 787 059</t>
  </si>
  <si>
    <t>533/HR-20</t>
  </si>
  <si>
    <t>12001050</t>
  </si>
  <si>
    <t>Vũ Thạch Ba</t>
  </si>
  <si>
    <t>030 091 006 661</t>
  </si>
  <si>
    <t>Hung Yen University of Technology and Education</t>
  </si>
  <si>
    <t>No. 03/10/13, Hoang Dieu Street, Group 2 - Cam Thuong, Hai Duong City, Hai Duong Province</t>
  </si>
  <si>
    <t>Số 03/10/13, Đường Hoàng Diệu, Khu 2 - Cẩm Thượng, Tp. Hải Dương, Tỉnh Hải Dương</t>
  </si>
  <si>
    <t>0969 813 171</t>
  </si>
  <si>
    <t>Dương Thị Thu Nga</t>
  </si>
  <si>
    <t>0975 220 989</t>
  </si>
  <si>
    <t>Violation of Integrity</t>
  </si>
  <si>
    <t>11900884</t>
  </si>
  <si>
    <t>Trương Thị Hồng Thủy</t>
  </si>
  <si>
    <t>261 109 867</t>
  </si>
  <si>
    <t>No. 82/9, Tran Quang Co Street, Tan Phu District, Ho Chi Minh Province</t>
  </si>
  <si>
    <t>Số 82/9, Đường Trần Quang Cơ, Quận Tân Phú, Tp. Hồ Chí Minh</t>
  </si>
  <si>
    <t>0908 745 441</t>
  </si>
  <si>
    <t>Trần Quốc Tuấn</t>
  </si>
  <si>
    <t>0978 868 736</t>
  </si>
  <si>
    <t>539/HR-20</t>
  </si>
  <si>
    <t>12001028</t>
  </si>
  <si>
    <t>Phạm Huy Hoàng</t>
  </si>
  <si>
    <t>183 809 922</t>
  </si>
  <si>
    <t xml:space="preserve">Ha Tinh </t>
  </si>
  <si>
    <t>Thanh Lam, Thanh Loc Commune, Can Loc District, Ha Tinh Province</t>
  </si>
  <si>
    <t>Thanh Lâm, Xã Thanh Lộc, Huyện Can Lộc, Tỉnh Hà Tĩnh</t>
  </si>
  <si>
    <t>0974 404 391</t>
  </si>
  <si>
    <t>Phạm Thị Thanh Hiền</t>
  </si>
  <si>
    <t>0358 274 518</t>
  </si>
  <si>
    <t>540/HR-20</t>
  </si>
  <si>
    <t>11200258</t>
  </si>
  <si>
    <t>Lê Bích Thủy</t>
  </si>
  <si>
    <t>New Business Senior Officer</t>
  </si>
  <si>
    <t>Chuyên viên Cấp cao Phát Hành Hợp đồng</t>
  </si>
  <si>
    <t>380 960 399</t>
  </si>
  <si>
    <t>101 Group 1, Song Doc, Tran Van Thoi, Ca Mau Province</t>
  </si>
  <si>
    <t>101 tổ 1, Sông Đốc, Trần Văn Thời, Cà Mau</t>
  </si>
  <si>
    <t>307Bis Lien Tinh 5 Street, Ward 5, District 8, Ho Chi Minh City</t>
  </si>
  <si>
    <t>307Bis, Liên Tỉnh 5, phường 5, quận 8, Tp. HCM</t>
  </si>
  <si>
    <t>0902 787 864</t>
  </si>
  <si>
    <t>Lê Hồng Thư</t>
  </si>
  <si>
    <t>0908 410 511</t>
  </si>
  <si>
    <t>535/HR-20</t>
  </si>
  <si>
    <t>11900832</t>
  </si>
  <si>
    <t>Nguyễn Huỳnh Phi</t>
  </si>
  <si>
    <t>Data Analytics</t>
  </si>
  <si>
    <t>Data Analyst Executive</t>
  </si>
  <si>
    <t>Nhân viên Cấp trung Phân tích Dữ liệu</t>
  </si>
  <si>
    <t>079 090 007 964</t>
  </si>
  <si>
    <t>University of New Hampshire</t>
  </si>
  <si>
    <t>Science in Analytics</t>
  </si>
  <si>
    <t>No. 507 Bis - 509A, Hau Giang Street, Ward 11, District 6, Ho Chi Minh City</t>
  </si>
  <si>
    <t>Số 507 Bis - 509A, Đường Hậu Giang, Phường 11, Quận 6, Tp. Hồ Chí Minh</t>
  </si>
  <si>
    <t>0902 911 742</t>
  </si>
  <si>
    <t>Nguyễn Thanh Sang</t>
  </si>
  <si>
    <t>0909 992 603</t>
  </si>
  <si>
    <t>Transfer to Fintech</t>
  </si>
  <si>
    <t>Fintech</t>
  </si>
  <si>
    <t>12000989</t>
  </si>
  <si>
    <t>HR &amp; Admin Assistant Manager</t>
  </si>
  <si>
    <t>Phó phòng Hành chánh Nhân sự</t>
  </si>
  <si>
    <t>024 932 838</t>
  </si>
  <si>
    <t>No. 160/28/21, Street 4, Go Vap District, Ho Chi Minh City</t>
  </si>
  <si>
    <t>Số 160/28/21, Đường Số 4, Quận Gò Vấp, Tp. Hồ Chí Minh</t>
  </si>
  <si>
    <t>0977 151 763</t>
  </si>
  <si>
    <t>Nguyễn Văn Đông</t>
  </si>
  <si>
    <t>0768 663 554</t>
  </si>
  <si>
    <t>11900831</t>
  </si>
  <si>
    <t>Data Analyst Senior Executive</t>
  </si>
  <si>
    <t>Nhân viên Cấp trung cao Phân tích Dữ liệu</t>
  </si>
  <si>
    <t>079 086 005 711</t>
  </si>
  <si>
    <t>Electronic Engineering - Speciality Of Electronics, Computer and Telecommunications</t>
  </si>
  <si>
    <t>No. 15/77/55, Hoang Hoa Tham Street, Ward 13, Tan Binh District, Ho Chi Minh City</t>
  </si>
  <si>
    <t>Số 15/77/5, Đường Hoàng Hoa Thám, Phường 13, Quận Tân Bình, Tp. Hồ Chí Minh</t>
  </si>
  <si>
    <t>0972 424 355</t>
  </si>
  <si>
    <t>Trần Thị Ngần</t>
  </si>
  <si>
    <t>0983 299 991</t>
  </si>
  <si>
    <t>11900872</t>
  </si>
  <si>
    <t>Phan Hữu Phước Quyền</t>
  </si>
  <si>
    <t>201 693 970</t>
  </si>
  <si>
    <t>No. K205/09, Tran Thai Tong Street, Thanh Khe District, Da Nang City</t>
  </si>
  <si>
    <t>Số K205/09, Đường Trần Thái Tông, Quận Thanh Khê, Tp. Đà Nẵng</t>
  </si>
  <si>
    <t>0905 806 439</t>
  </si>
  <si>
    <t>Phan Thị Ngọc Nhung</t>
  </si>
  <si>
    <t>0905 579 674</t>
  </si>
  <si>
    <t>544/HR-20</t>
  </si>
  <si>
    <t>11900909</t>
  </si>
  <si>
    <t>Bùi Thị Thanh Mai</t>
  </si>
  <si>
    <t>026 181 004 558</t>
  </si>
  <si>
    <t>Phu Tho College</t>
  </si>
  <si>
    <t>Bong Mac Village, Lien Mac Commune, Me Linh District, Ha Noi City</t>
  </si>
  <si>
    <t>Thôn Bồng Mạc, Xã Liên Mạc, Huyện Mê Linh, Tp. Hà Nội</t>
  </si>
  <si>
    <t>Dong Van Commune, Yen Lac District, Vinh Phuc Province</t>
  </si>
  <si>
    <t>Xã Đồng Văn, Huyện Yên Lạc, Tỉnh Vĩnh Phúc</t>
  </si>
  <si>
    <t>0964 941 969</t>
  </si>
  <si>
    <t>Kiều Quốc Đạt</t>
  </si>
  <si>
    <t>0976 833 696</t>
  </si>
  <si>
    <t>541/HR-20</t>
  </si>
  <si>
    <t>12001046</t>
  </si>
  <si>
    <t>Lê Minh Tiến</t>
  </si>
  <si>
    <t>Distribution Training Assistant Manager (Team Leader - South 1+ South 3)</t>
  </si>
  <si>
    <t>Phó phòng Huấn luyện Đại lý &amp; Kênh Phân phối (Trưởng nhóm - Miền Nam 1 &amp; Miền Nam 3)</t>
  </si>
  <si>
    <t>280 712 114</t>
  </si>
  <si>
    <t>HCMC University of Education</t>
  </si>
  <si>
    <t>No. 175, Group 2 Long Chieu, Dau Tieng District, Binh Duong Province</t>
  </si>
  <si>
    <t>Số 175, Tổ 2, Long Chiểu, Huyện Dầu Tiếng, Tỉnh Bình Dương</t>
  </si>
  <si>
    <t>Nguyễn Thị Ái Liên</t>
  </si>
  <si>
    <t>0908 780 313</t>
  </si>
  <si>
    <t>543/HR-20</t>
  </si>
  <si>
    <t>11800701</t>
  </si>
  <si>
    <t>Võ Thị Duyên</t>
  </si>
  <si>
    <t>040 191 000 166</t>
  </si>
  <si>
    <t>No. 53/6/7, Street No.18, Area No. 5, Linh Trung Ward, Thu Duc District, Ho Chi Minh City</t>
  </si>
  <si>
    <t>Số 53/6/7, Đường 18, Khu phố 5, Phường Linh Trung, Quận Thủ Đức, Tp. Hồ Chí Minh</t>
  </si>
  <si>
    <t>0913 151 237</t>
  </si>
  <si>
    <t>Võ Trung Kiên</t>
  </si>
  <si>
    <t>0937 673 780</t>
  </si>
  <si>
    <t>542/HR-20</t>
  </si>
  <si>
    <t>12001075</t>
  </si>
  <si>
    <t>Lê Huỳnh Duyên</t>
  </si>
  <si>
    <t>Nhân viên Cấp trung Thiết kế</t>
  </si>
  <si>
    <t>385 625 353</t>
  </si>
  <si>
    <t>Arena Animation Belagavi</t>
  </si>
  <si>
    <t>Multimedia</t>
  </si>
  <si>
    <t>Hamlet Lon A, Vinh My A Commune, Hoa Binh District, Bac Lieu Province</t>
  </si>
  <si>
    <t>Xóm Lớn A, Xã Vĩnh Mỹ A, Huyện Hòa Bình, Tỉnh Bạc Liêu</t>
  </si>
  <si>
    <t>No. 109. Street 5, Group 5, Phong Phu Commune, Binh Chanh District, Ho Chi Minh City</t>
  </si>
  <si>
    <t>Số 109, Đường số 5, Khu Dân cư Ấp 5, Xã Phong Phú, Huyện Bình Chánh, Tp. Hồ Chí Minh</t>
  </si>
  <si>
    <t>0917 494 969</t>
  </si>
  <si>
    <t>Nguyễn Ngọc Yến</t>
  </si>
  <si>
    <t>0949 111 131</t>
  </si>
  <si>
    <t>11700555</t>
  </si>
  <si>
    <t>Trần Văn Trung Châu</t>
  </si>
  <si>
    <t>Distribution Training Vice Director</t>
  </si>
  <si>
    <t>Phó Giám đốc Huấn luyện Đại lý &amp; Kênh Phân phối</t>
  </si>
  <si>
    <t>082 078 000 327</t>
  </si>
  <si>
    <t>Ho Chi Minh City of Foreign Languages - Information Technology</t>
  </si>
  <si>
    <t>308/9/3 Tran Hung Dao Street, Ward 4, My Tho City, Tien Giang Province</t>
  </si>
  <si>
    <t>308/9/3 Đường Trần Hưng Đạo, Phường 4, Tp. Mỹ Tho, Tỉnh Tiền Giang</t>
  </si>
  <si>
    <t>A.11.07, 659 Au Co Street, Tan Phu District, Ho Chi Minh City</t>
  </si>
  <si>
    <t>A.11.07, 659 Đường Âu Cơ, Quận Tân Phú, Tp. HCM</t>
  </si>
  <si>
    <t>0939 560 559</t>
  </si>
  <si>
    <t>Trần Thị Hồng Yến</t>
  </si>
  <si>
    <t>0908 512 204</t>
  </si>
  <si>
    <t>545/HR-20</t>
  </si>
  <si>
    <t>10800016</t>
  </si>
  <si>
    <t>Lưu Thái Thuận</t>
  </si>
  <si>
    <t>Phó Tổng Giám đốc Kinh Doanh</t>
  </si>
  <si>
    <t>240 455 649</t>
  </si>
  <si>
    <t>No. 2337, Huynh Tan Phat street, Nha Be Town, Nha Be District, Ho Chi Minh City</t>
  </si>
  <si>
    <t>Số nhà 2337 Huỳnh Tấn Phát, Khu Phố 7, Thị trấn Nhà Bè, Huyện Nhà Bè, Tp.HCM</t>
  </si>
  <si>
    <t>Số nhà 2337 Huỳnh Tấn Phát, Khu Phố 7, Thị trấn Nhà Bè, huyện Nhà Bè, Tp.HCM</t>
  </si>
  <si>
    <t>0962 223 456 (cũ: 0948345999)</t>
  </si>
  <si>
    <t>0903 543 999</t>
  </si>
  <si>
    <t>546/HR-20</t>
  </si>
  <si>
    <t>12001088</t>
  </si>
  <si>
    <t>Nguyễn Phú Quí</t>
  </si>
  <si>
    <t>Digital Marketing</t>
  </si>
  <si>
    <t>Digital Marketing Manager</t>
  </si>
  <si>
    <t>Trưởng phòng Thương hiệu &amp; Truyền thông số</t>
  </si>
  <si>
    <t>301 401 122</t>
  </si>
  <si>
    <t>Public Relations</t>
  </si>
  <si>
    <t>Hamlet Rung Sen, North My Hanh Village, Duc Hoa District, Long An Province</t>
  </si>
  <si>
    <t>Ấp Rừng Sến, Xã Mỹ Hạnh Bắc, Huyện Đức Hòa, Tỉnh Long An</t>
  </si>
  <si>
    <t>7A Nguyen Thanh Y Street, Da Kao Ward, District 1, Ho Chi Minh City</t>
  </si>
  <si>
    <t>7A Nguyễn Thành Ý, Phường Đa Kao, Quận 1, Tp. Hồ Chí Minh</t>
  </si>
  <si>
    <t>0902 920 400</t>
  </si>
  <si>
    <t>0901 419 768</t>
  </si>
  <si>
    <t>Voluntary</t>
  </si>
  <si>
    <t>12001074</t>
  </si>
  <si>
    <t>Lê Hữu Gia Khánh</t>
  </si>
  <si>
    <t xml:space="preserve">Digital Sales Project </t>
  </si>
  <si>
    <t>Digital Sales Project Officer</t>
  </si>
  <si>
    <t>Chuyên viên Dự án Kênh Kinh doanh Trực tuyến</t>
  </si>
  <si>
    <t xml:space="preserve">025 143 964 </t>
  </si>
  <si>
    <t>No. 14/28/6 Street 53, Ward 14, Go Vap District, Ho Chi Minh City</t>
  </si>
  <si>
    <t>Số 14/28/6 Đường số 53, Phường 14, Quận Gò Vấp, Tp. Hồ Chí Minh</t>
  </si>
  <si>
    <t>0979 606 231</t>
  </si>
  <si>
    <t>Trần Thị Nhất Tuyết</t>
  </si>
  <si>
    <t>0909 747 685</t>
  </si>
  <si>
    <t>11700560</t>
  </si>
  <si>
    <t>Trần Tuấn Giang</t>
  </si>
  <si>
    <t>165 Mil pay in 2017 March's payroll</t>
  </si>
  <si>
    <t>Trưởng Bộ phận Pháp lý &amp; Tuân thủ Nội Bộ</t>
  </si>
  <si>
    <t>025 981 218</t>
  </si>
  <si>
    <t>210, Lot B Ho Van Hue tenement, Ward 9, Phu Nhuan District, Ho Chi Minh city</t>
  </si>
  <si>
    <t>210 lô B Chung cư 43 Hồ Văn Huê, Phường 9, Quận Phú Nhuận, Tp. Hồ Chí Minh</t>
  </si>
  <si>
    <t>405 Kim Son tenement, arterial highway,  Ward 13, Binh Thanh District, Ho Chi Minh city</t>
  </si>
  <si>
    <t>405 Chung cư Kim Sơn, Đường Trục, Phường 13, Quận Bình Thạnh, Tp. Hồ Chí Minh</t>
  </si>
  <si>
    <t>0908 289 459</t>
  </si>
  <si>
    <t>Chử Quỳnh Nga</t>
  </si>
  <si>
    <t>0902 425 080</t>
  </si>
  <si>
    <t>547/HR-20</t>
  </si>
  <si>
    <t>Better Opportunities</t>
  </si>
  <si>
    <t>11800650</t>
  </si>
  <si>
    <t>Vũ Hoàng Hiệp</t>
  </si>
  <si>
    <t>Nhân viên Cấp trung Marketing</t>
  </si>
  <si>
    <t>250 853 771</t>
  </si>
  <si>
    <t>Phuc Tho 1. Tan Ha Village, Lam Ha District, Lam Dong Province</t>
  </si>
  <si>
    <t>Phúc Thọ 1, Xã Tân Hà, Huyện Lâm Hà, Tỉnh Lâm Đồng</t>
  </si>
  <si>
    <t>No. 22/12/10, Street 990, Phu Huu Ward, District 9, Ho Chi Minh City</t>
  </si>
  <si>
    <t>Số 22/12/10, Đường 990, Phường Phú Hữu, Quận 9, Tp.HCM</t>
  </si>
  <si>
    <t>0987 121 202</t>
  </si>
  <si>
    <t>Trần Thị Thu Trúc</t>
  </si>
  <si>
    <t>548/HR-20</t>
  </si>
  <si>
    <t>11900921</t>
  </si>
  <si>
    <t>Nguyễn Xuân Hùng</t>
  </si>
  <si>
    <t xml:space="preserve">060 709 996 </t>
  </si>
  <si>
    <t>Group 6, Mau A Town, Van Yen District, Yen Bai Province</t>
  </si>
  <si>
    <t>Tổ 6, Thị Trấn Mậu A, Huyện Văn Yên, Tỉnh Yên Bái</t>
  </si>
  <si>
    <t>0983 988 078</t>
  </si>
  <si>
    <t>Nguyễn Huyền Trang</t>
  </si>
  <si>
    <t>0342 121 183  0843 121 183</t>
  </si>
  <si>
    <t>550/HR-21</t>
  </si>
  <si>
    <t>11700572</t>
  </si>
  <si>
    <t>PR Assistant Manager</t>
  </si>
  <si>
    <t>Phó phòng Truyền thông</t>
  </si>
  <si>
    <t>025 779 531</t>
  </si>
  <si>
    <t>Ho Chi Minh University of Foreign Language and Information Technology</t>
  </si>
  <si>
    <t>69/5 Street no. 6, Tang Nhon Phu B Ward, District 9, Ho Chi Minh City</t>
  </si>
  <si>
    <t>69/5 Đường số 6, Phường Tăng Nhơn Phú B, Quận 9, Tp. HCM</t>
  </si>
  <si>
    <t>0905 788 787</t>
  </si>
  <si>
    <t>0908 145 441</t>
  </si>
  <si>
    <t>551/HR-21</t>
  </si>
  <si>
    <t>Involuntary</t>
  </si>
  <si>
    <t>Poor performance</t>
  </si>
  <si>
    <t>11800652</t>
  </si>
  <si>
    <t>Hoàng Trung Dũng</t>
  </si>
  <si>
    <t>285 401 860</t>
  </si>
  <si>
    <t>Saigon University</t>
  </si>
  <si>
    <t>No. 101, Group 1, Thanh Tan Village, Thanh Luong  Ward, Binh Long District, Binh Phuoc Province</t>
  </si>
  <si>
    <t>Số 101, Tổ 7, Ấp Thanh Tân, Xã Thanh Lương , Thị xã Bình Long, Tỉnh Bình Phước</t>
  </si>
  <si>
    <t>No. 479, Le Hong Phong Street, Ward 3, District 10, Ho Chi Minh City</t>
  </si>
  <si>
    <t>Số 479, Đường Lê Hồng Phong, Phường 3, Quận 10, Tp.HCM</t>
  </si>
  <si>
    <t>0934 968 858</t>
  </si>
  <si>
    <t>Hoàng Thị Thanh Hoa</t>
  </si>
  <si>
    <t>0394 951 953</t>
  </si>
  <si>
    <t>549/HR-20</t>
  </si>
  <si>
    <t>11900923</t>
  </si>
  <si>
    <t>Phạm Xuân Hồng</t>
  </si>
  <si>
    <t>050 784 217</t>
  </si>
  <si>
    <t>No. 46, Nguyen Van Linh Street, To Hieu Ward, Son La City, Son La Province</t>
  </si>
  <si>
    <t>Số 46, Đường Nguyễn Văn Linh, Phường Tô Hiệu, Tp. Sơn La, Tỉnh Sơn La</t>
  </si>
  <si>
    <t>Lã Thị Hà Thương</t>
  </si>
  <si>
    <t>0976 146 969</t>
  </si>
  <si>
    <t>11900766</t>
  </si>
  <si>
    <t>Lê Thị Trúc Giang</t>
  </si>
  <si>
    <t>381 645 583</t>
  </si>
  <si>
    <t>Tay Do University</t>
  </si>
  <si>
    <t>No. 52, Ton Duc Thang Street, Ward 5, Ca Mau city</t>
  </si>
  <si>
    <t>Số 52, Đường Tôn Đức Thắng, Khóm 8, Phường 5, Thành phố Cà Mau</t>
  </si>
  <si>
    <t>0943 529 939</t>
  </si>
  <si>
    <t>Ngô Văn Quý</t>
  </si>
  <si>
    <t>0944 690 890</t>
  </si>
  <si>
    <t>552/HR-21</t>
  </si>
  <si>
    <t>11900771</t>
  </si>
  <si>
    <t>Nguyễn Thanh Bổn</t>
  </si>
  <si>
    <t>362 516 222</t>
  </si>
  <si>
    <t>University of Business and International Studies</t>
  </si>
  <si>
    <t>No. 5/56 30/4 Street, Ninh Kieu District, Can Tho city</t>
  </si>
  <si>
    <t>Số 5/56, Đường 30/4 , Quận Ninh Kiều, Tp Cần Thơ</t>
  </si>
  <si>
    <t>0913 313 990</t>
  </si>
  <si>
    <t>Ngô Thị Diễm Hồng</t>
  </si>
  <si>
    <t>0903 771 077</t>
  </si>
  <si>
    <t>554/HR-21</t>
  </si>
  <si>
    <t>11800666</t>
  </si>
  <si>
    <t>Nguyễn Lê Tuấn Linh</t>
  </si>
  <si>
    <t>Increase to 26,4 Mil/ month from 01/01/2019, based on KPIs evaluated by Department Head</t>
  </si>
  <si>
    <t>023 068 598</t>
  </si>
  <si>
    <t>Economy</t>
  </si>
  <si>
    <t>No. 1183/61, Pham The Hien Street, Ward 5, District 8, Ho Chi Minh City</t>
  </si>
  <si>
    <t>Số 1183/61 Đường Phạm Thế Hiển, Phường 5, Quận 8, Tp.HCM</t>
  </si>
  <si>
    <t>0903 922 663</t>
  </si>
  <si>
    <t>Lý Nguyệt Minh</t>
  </si>
  <si>
    <t>0906 357 660</t>
  </si>
  <si>
    <t>553/HR-21</t>
  </si>
  <si>
    <t>11200247</t>
  </si>
  <si>
    <t>Nguyễn Phan Thảo Nguyên</t>
  </si>
  <si>
    <t>201 008 569</t>
  </si>
  <si>
    <t xml:space="preserve">Group 02 Tuy Loan Village, Hoa Phong Commune, Hoa Vang dictrict, Da Nang City </t>
  </si>
  <si>
    <t>Tổ 02, thôn Túy Loan, xã Hòa Phong, huyện Hòa Vang, Tp. Đà Nẵng</t>
  </si>
  <si>
    <t>0906 474 699</t>
  </si>
  <si>
    <t>Nguyễn Dũng</t>
  </si>
  <si>
    <t>0905 715 099</t>
  </si>
  <si>
    <t>557/HR-21</t>
  </si>
  <si>
    <t>12001009</t>
  </si>
  <si>
    <t>Trần Bảo Khánh</t>
  </si>
  <si>
    <t>331 601 152</t>
  </si>
  <si>
    <t>Mekong University</t>
  </si>
  <si>
    <t>Phu An, Trung Nghia Commune, Vung Liem District, Vinh Long Province</t>
  </si>
  <si>
    <t>Phú Ân, Xã Trung Nghĩa, Huyện Vũng Liêm, Tỉnh Vĩnh Long</t>
  </si>
  <si>
    <t>No. 024, Block U, Thanh Da Apartment, Ward 27, Binh Thanh District, Ho Chi Minh City</t>
  </si>
  <si>
    <t>Số 024 Lô U, Cư Xá Thanh Đa, Phường 27, Quận Bình Thạnh, Tp. Hồ Chí Minh</t>
  </si>
  <si>
    <t>0961 639 638</t>
  </si>
  <si>
    <t>Nguyễn Thị Quỳnh My</t>
  </si>
  <si>
    <t>0946 002 659</t>
  </si>
  <si>
    <t>555/HR-21</t>
  </si>
  <si>
    <t>12000949</t>
  </si>
  <si>
    <t>Nguyễn Hải Sơn</t>
  </si>
  <si>
    <t>Entertainment allowance 3 Mil/month in first 6 months &amp; Transportation allowance 5 Mil/month (Claim). Job allowance 10 Mil/month (Salary)</t>
  </si>
  <si>
    <t>Ho Chi Minh 2</t>
  </si>
  <si>
    <t>023 986 895</t>
  </si>
  <si>
    <t>No. 10/03, Hoang Xuan Nhi Street, Tan Phu District, Tp. Ho Chi Minh</t>
  </si>
  <si>
    <t>Số 10/03 Đường Hoàng Xuân Nhị, Quận Tân Phú, Tp. Hồ Chí Minh</t>
  </si>
  <si>
    <t xml:space="preserve">0908 922 462 </t>
  </si>
  <si>
    <t>Nguyễn Hải Diệp</t>
  </si>
  <si>
    <t>0908292062</t>
  </si>
  <si>
    <t>556/HR-21</t>
  </si>
  <si>
    <t>12001064</t>
  </si>
  <si>
    <t>Nguyễn Quốc Khánh</t>
  </si>
  <si>
    <t>Increase to 28 Mil/month after 4 months, based on the evaluation of Department Head</t>
  </si>
  <si>
    <t>163 309 342</t>
  </si>
  <si>
    <t>No. 36, Tra Khe 1 Street, Kinh Duong District, Hai Phong City, Hai Phong Province</t>
  </si>
  <si>
    <t>Số 36, Đường Trà Khê 1, Huyện Kinh Dương, Tp. Hải Phòng, Tỉnh Hải Phòng</t>
  </si>
  <si>
    <t>0899 151 996</t>
  </si>
  <si>
    <t>Trịnh Thị Lan Hương</t>
  </si>
  <si>
    <t>0971 631 333</t>
  </si>
  <si>
    <t>563/HR-21</t>
  </si>
  <si>
    <t>11800708</t>
  </si>
  <si>
    <t>Tô Trúc Kim Thảo</t>
  </si>
  <si>
    <t>General Ledger Accounting Executive</t>
  </si>
  <si>
    <t>Nhân viên Cấp trung Kế toán Tổng hợp</t>
  </si>
  <si>
    <t>024 451 948</t>
  </si>
  <si>
    <t>No. 184/17/45, Bai Say Street, Ward 4, District 6, Ho Chi Minh City</t>
  </si>
  <si>
    <t>Số 184/17/45, Đường Bãi Sậy, Phường 4, Quận 6, Tp. Hồ Chí Minh</t>
  </si>
  <si>
    <t>0909 548 188</t>
  </si>
  <si>
    <t>Tô Thị Xuân Hiếu</t>
  </si>
  <si>
    <t>0908 237 860</t>
  </si>
  <si>
    <t>558/HR-21</t>
  </si>
  <si>
    <t>12001006</t>
  </si>
  <si>
    <t>Distribution Training Director - North</t>
  </si>
  <si>
    <t>Giám đốc Huấn luyện Đại lý &amp; Kênh Phân phối - Miền Bắc</t>
  </si>
  <si>
    <t>001 071 023 250</t>
  </si>
  <si>
    <t>Universite Libre De Bruxelles</t>
  </si>
  <si>
    <t>No. 22, Tram Street, Long Bien District, Ha Noi City</t>
  </si>
  <si>
    <t>Số 22, Đường Trạm, Quận Long Biên, Tp. Hà Nội</t>
  </si>
  <si>
    <t>0914 290 575</t>
  </si>
  <si>
    <t>Luyện Thị Thu Hằng</t>
  </si>
  <si>
    <t>0913 318 268</t>
  </si>
  <si>
    <t>559/HR-21</t>
  </si>
  <si>
    <t>12000999</t>
  </si>
  <si>
    <t>Cấn Băng Ngàn</t>
  </si>
  <si>
    <t>017 111 568</t>
  </si>
  <si>
    <t>Phuc Thuong Street, Phuc Tho District, Ha Noi City</t>
  </si>
  <si>
    <t>Đường Phúc Thượng, Huyện Phúc Thọ, Tp. Hà Nội</t>
  </si>
  <si>
    <t>No. 7/133, Trau Quy Street, Gia Lam District, Ha Noi City</t>
  </si>
  <si>
    <t>Sô 7/133, Đường Trâu Quỳ, Huyện Gia Lâm, Tp. Hà Nội</t>
  </si>
  <si>
    <t>0327 581 897</t>
  </si>
  <si>
    <t>Cấn Văn Nghĩa</t>
  </si>
  <si>
    <t>0375 609 908</t>
  </si>
  <si>
    <t>560/HR-21</t>
  </si>
  <si>
    <t>11700601</t>
  </si>
  <si>
    <t>Ninh Văn Chuyền</t>
  </si>
  <si>
    <t>250 727 201</t>
  </si>
  <si>
    <t>University of Industry 4</t>
  </si>
  <si>
    <t>152 Hang Hai Street, Gung Re Wards, Di Linh District, Lam Dong Province</t>
  </si>
  <si>
    <t>152 Hàng Hải, Xã Gung Ré, Huyện Di Linh, Tỉnh Lâm Đồng</t>
  </si>
  <si>
    <t>0919 514 540</t>
  </si>
  <si>
    <t>0911 609 265</t>
  </si>
  <si>
    <t>564/HR-21</t>
  </si>
  <si>
    <t>11900896</t>
  </si>
  <si>
    <t>Nguyễn Hải Hoàng</t>
  </si>
  <si>
    <t>Sales - North 6</t>
  </si>
  <si>
    <t>182 520 830</t>
  </si>
  <si>
    <t>No. 10, 1A Avenue, Quan Hanh Town, Nghi Loc Town, Nghe An Province</t>
  </si>
  <si>
    <t>Số 10, Quốc Lộ 1A, Thị Trấn Quán Hành, Huyện Nghi Lộc, Tỉnh Nghệ An</t>
  </si>
  <si>
    <t>0973 480 716</t>
  </si>
  <si>
    <t>Nguyễn Hải Triều</t>
  </si>
  <si>
    <t>0913 276 768</t>
  </si>
  <si>
    <t>565/HR-21</t>
  </si>
  <si>
    <t>11900903</t>
  </si>
  <si>
    <t>Tống Phương Thảo</t>
  </si>
  <si>
    <t>012 819 090</t>
  </si>
  <si>
    <t>Spanish Studies</t>
  </si>
  <si>
    <t>No. 219, Hoang Mai Street, Hoang Van Thu Ward, Hoang Mai District, Ha Noi City</t>
  </si>
  <si>
    <t>Số 219, Đường Hoàng Mai, Phường Hoàng Văn Thụ, Quận Hoàng Mai, Tp. Hà Nội</t>
  </si>
  <si>
    <t>Room 1404, Wilton Tower 2, No. 3, Nguyen Van Thuong Street, Binh Thanh District, Ho Chi Minh City</t>
  </si>
  <si>
    <t>Phòng 1404, Wilton Tower 2, Số 3, Đường Nguyễn Văn Thương, Quận Bình Thạnh, Tp. Hồ Chí Minh</t>
  </si>
  <si>
    <t>0987 888 742</t>
  </si>
  <si>
    <t>Trần Thị Ngọc Lý</t>
  </si>
  <si>
    <t>0969 536 603</t>
  </si>
  <si>
    <t>561/HR-21</t>
  </si>
  <si>
    <t>12101096</t>
  </si>
  <si>
    <t>Cao Toàn Thắng</t>
  </si>
  <si>
    <t>Transportation: 5 Mil &amp; Entertainment: 5 Mil (Claim). Housing Allowance: 10 Mil (Salary)</t>
  </si>
  <si>
    <t>211 545 681</t>
  </si>
  <si>
    <t>Group 3, Trung Luong Residence, Bong Son Ward, Hoai Nhon Town, Binh Dinh Province</t>
  </si>
  <si>
    <t>Tổ 3, Khu Phố Trung Lương, Phường Bồng Sơn, Thị Xã Hoài Nhơn, Tỉnh Bình Định</t>
  </si>
  <si>
    <t>0977 861 039</t>
  </si>
  <si>
    <t>Tạ Thị Hân</t>
  </si>
  <si>
    <t>0937 784 826</t>
  </si>
  <si>
    <t>10900048</t>
  </si>
  <si>
    <t>Tăng Hoàng Quốc Thái</t>
  </si>
  <si>
    <t>250 447 112</t>
  </si>
  <si>
    <t>15/8A Nguyen Huy Tuong Street, Ward 6, Binh Thanh District, Ho Chi Minh City</t>
  </si>
  <si>
    <t>15/8A Nguyễn Huy Tưởng, phường 6, quận Bình Thạnh, Tp.HCM</t>
  </si>
  <si>
    <t>0903 851 239</t>
  </si>
  <si>
    <t>Cao Vân Anh</t>
  </si>
  <si>
    <t>0908 113 878</t>
  </si>
  <si>
    <t>566/HR-21</t>
  </si>
  <si>
    <t>10900069</t>
  </si>
  <si>
    <t>Nguyễn Minh Phương</t>
  </si>
  <si>
    <t>301 009 333</t>
  </si>
  <si>
    <t>397 Nguyen Dinh Chieu Street, Ward 3, Tan An Town, Long An Province</t>
  </si>
  <si>
    <t>397 Nguyễn Đình Chiểu, Phường 3, Thị xã Tân An, tỉnh Long An</t>
  </si>
  <si>
    <t>No. 36, Street 25, Tan Quy Ward, District 7, Ho Chi Minh</t>
  </si>
  <si>
    <t>Số 36, Đường 25, Phường Tân Quy, Quận 7, Tp. HCM</t>
  </si>
  <si>
    <t>0909 091 402</t>
  </si>
  <si>
    <t>Nguyễn Hữu Minh Huy</t>
  </si>
  <si>
    <t>0908 898 691</t>
  </si>
  <si>
    <t>562/HR-21</t>
  </si>
  <si>
    <t>12001032</t>
  </si>
  <si>
    <t>Nguyễn Gia Bảo</t>
  </si>
  <si>
    <t>Budgeting Executive</t>
  </si>
  <si>
    <t>Nhân viên Cấp trung Kế toán Ngân sách</t>
  </si>
  <si>
    <t>024 531 010</t>
  </si>
  <si>
    <t>No. 824/39A, Su Van Hanh Street, Ward 13, District 10, Ho Chi Minh City</t>
  </si>
  <si>
    <t>Số 824/39A, Đường Sư Vạn Hạnh, Phường 13, Quận 10, Tp. Hồ Chí Minh</t>
  </si>
  <si>
    <t>No. 91/20, Nguyen Trong Tuyen Street, Ward 15, Phu Nhuan District, Ho Chi Minh City</t>
  </si>
  <si>
    <t>Số 91/20, Đường Nguyễn Trọng Tuyển, Phường 15, Quận Phú Nhuận, Tp. Hồ Chí Minh</t>
  </si>
  <si>
    <t>0903 823 726</t>
  </si>
  <si>
    <t>Nguyễn Ngọc Châu</t>
  </si>
  <si>
    <t>0935 712 946</t>
  </si>
  <si>
    <t>567/HR-21</t>
  </si>
  <si>
    <t>11700587</t>
  </si>
  <si>
    <t>Thái Thị Thùy Tiên</t>
  </si>
  <si>
    <t>371 423 577</t>
  </si>
  <si>
    <t>Kien Giang Technology and Economics College</t>
  </si>
  <si>
    <t>82/17/3 Duong Dien Nghe street, Ly Thai To quarter, Vinh Quang ward, Rach Gia city, Kien Giang province</t>
  </si>
  <si>
    <t>82/17/3 Dương Diện Nghệ, Khu phố Lý Thái Tổ, P. Vĩnh Quang, Tp. Rạch Giá,tỉnh Kiên Giang</t>
  </si>
  <si>
    <t>16/7 Duong Dien Nghe, Rach Gia city, Kien Giang province</t>
  </si>
  <si>
    <t>16/7 Dương Diện Nghệ, Tp. Rạch Giá, tỉnh Kiên Giang</t>
  </si>
  <si>
    <t>0902 626 605</t>
  </si>
  <si>
    <t>Nguyễn Đức Trí</t>
  </si>
  <si>
    <t>0785 511 966</t>
  </si>
  <si>
    <t>11700608</t>
  </si>
  <si>
    <t>Hoàng Thị Thủy</t>
  </si>
  <si>
    <t>Policy Owners Services Admin Senior Staff</t>
  </si>
  <si>
    <t>Nhân viên Cấp cao Hành chánh Quản lí Hợp đồng</t>
  </si>
  <si>
    <t>079 187 002 418</t>
  </si>
  <si>
    <t>Ho Chi Minh University of Industry</t>
  </si>
  <si>
    <t>476 Nguyen Thai Son Street, Ward 5, Go Vap District, Ho Chi Minh City</t>
  </si>
  <si>
    <t>476 Đường Nguyễn Thái Sơn, Phường 5, Quận Gò Vấp, Tp. HCM</t>
  </si>
  <si>
    <t>0938 949 123</t>
  </si>
  <si>
    <t>Võ Văn Huy Chính</t>
  </si>
  <si>
    <t>0902 393 009</t>
  </si>
  <si>
    <t>568/HR-21</t>
  </si>
  <si>
    <t>11200227</t>
  </si>
  <si>
    <t>Đậu Thị Anh Trang</t>
  </si>
  <si>
    <t>Head of Training Operations</t>
  </si>
  <si>
    <t>Trưởng Bộ phận Đào tạo Nghiệp vụ</t>
  </si>
  <si>
    <t>022 026 667</t>
  </si>
  <si>
    <t>North Central America</t>
  </si>
  <si>
    <t>Finance Management</t>
  </si>
  <si>
    <t>62/139 Ly Chinh Thang Street, Ward 8, District 3, Ho Chi Minh City</t>
  </si>
  <si>
    <t>62/139 Lý chính Thắng, phường 8, quận 3, Tp. HCM</t>
  </si>
  <si>
    <t>0908 729 936</t>
  </si>
  <si>
    <t>Bùi Quốc Khánh</t>
  </si>
  <si>
    <t>0902 328 079</t>
  </si>
  <si>
    <t>569/HR-21</t>
  </si>
  <si>
    <t>LM Management style</t>
  </si>
  <si>
    <t>11800711</t>
  </si>
  <si>
    <t>Digital &amp; Strategic Initiatives</t>
  </si>
  <si>
    <t>Dien Bien</t>
  </si>
  <si>
    <t>011 191 000 109</t>
  </si>
  <si>
    <t>Head of Police Department on Administrative Management of Social Order</t>
  </si>
  <si>
    <t>Dien Bien Dong Ward, Dien Bien Dong District, Dien Bien City</t>
  </si>
  <si>
    <t>Thị Trấn Điện Biên Đông, Huyện Điện Biên Đông, Tp. Điện Biên</t>
  </si>
  <si>
    <t>No. 2214, Vinaconex C Apartment, Kim Van Kim Lu, Hoang Mai District, Ha Noi City</t>
  </si>
  <si>
    <t>Số 2214, Chung Cư Vinaconex C, Kim Văn Kim Lũ, Quận Hoàng Mai, Tp. Hà Nội</t>
  </si>
  <si>
    <t>0945 043 455</t>
  </si>
  <si>
    <t>Hà Thị Tươi</t>
  </si>
  <si>
    <t>0986 680 200</t>
  </si>
  <si>
    <t>570/HR-21</t>
  </si>
  <si>
    <t>12000998</t>
  </si>
  <si>
    <t>Lê Xuân Huy</t>
  </si>
  <si>
    <t>001 090 010 414</t>
  </si>
  <si>
    <t>Monash University</t>
  </si>
  <si>
    <t>No 513 TT, Thanh Cong Street, Ba Dinh District, Ha Noi City</t>
  </si>
  <si>
    <t>Số 513 TT, Đường Thành Công, Quận Ba Đình, Tp. Hà Nội</t>
  </si>
  <si>
    <t>The Sun Avenue Apartment SAV4, No. 28, Mai Chi Tho Street, An Phu Ward, District 2, Ho Chi Minh City</t>
  </si>
  <si>
    <t>Chung Cư The Sun Avenue SAV4, Số 28, Đường Mai Chí Thọ, Phường An Phú, Quận 2, Tp. Hồ Chí Minh</t>
  </si>
  <si>
    <t>0947 010 195</t>
  </si>
  <si>
    <t>Nguyễn Thị Kim Phượng</t>
  </si>
  <si>
    <t>0903 460 666</t>
  </si>
  <si>
    <t>571/HR-21</t>
  </si>
  <si>
    <t>12001083</t>
  </si>
  <si>
    <t>Hồ Mỹ Kha</t>
  </si>
  <si>
    <t>079 192 003 433</t>
  </si>
  <si>
    <t>American Polytechnic College</t>
  </si>
  <si>
    <t>Corporate Accouting</t>
  </si>
  <si>
    <t>No. 499/6/117R, Quang Trung Street, Go Vap District, Ho Chi Minh City</t>
  </si>
  <si>
    <t>Số 499/6/117R, Đường Quang Trung, Quận Gò Vấp, Tp. Hồ Chí Minh</t>
  </si>
  <si>
    <t>0905 415 160</t>
  </si>
  <si>
    <t>Nguyễn Vạn Lộc</t>
  </si>
  <si>
    <t>0792 047 470</t>
  </si>
  <si>
    <t>574/HR-21</t>
  </si>
  <si>
    <t>12001048</t>
  </si>
  <si>
    <t>Nguyễn Văn Đại</t>
  </si>
  <si>
    <t>079 093 012 298</t>
  </si>
  <si>
    <t>No. 226, Nguyen Thi Bup Street, District 12, Ho Chi Minh City</t>
  </si>
  <si>
    <t>Số 226, Đường Nguyễn Thị Búp, Quận 12, Tp. Hồ Chí Minh</t>
  </si>
  <si>
    <t>Trần Ngọc Thúy Diễm</t>
  </si>
  <si>
    <t>0937 576 762</t>
  </si>
  <si>
    <t>573/HR-21</t>
  </si>
  <si>
    <t>Manu Life</t>
  </si>
  <si>
    <t>11800669</t>
  </si>
  <si>
    <t>Hứa Thị Thu Hương</t>
  </si>
  <si>
    <t>233 136 232</t>
  </si>
  <si>
    <t>College of Medicine and Pharmacy - Hue University</t>
  </si>
  <si>
    <t>Pharmacy</t>
  </si>
  <si>
    <t>Village 11, DakHRing Street, Dak Ha Ward, Kon Tum Province</t>
  </si>
  <si>
    <t>Thôn 11, Đường ĐăkHRing, Huyện Đăk Hà, Tỉnh Kon Tum</t>
  </si>
  <si>
    <t>No. 7A, Thap Muoi Street, District 6, Ho Chi Minh City</t>
  </si>
  <si>
    <t>Số 7A, Đường Tháp Mười, Quận 6, Tp. Hồ Chí Minh</t>
  </si>
  <si>
    <t>0971 563 596</t>
  </si>
  <si>
    <t>Hứa Ngọc Thành</t>
  </si>
  <si>
    <t>0983 013 192</t>
  </si>
  <si>
    <t>572/HR-21</t>
  </si>
  <si>
    <t>12000948</t>
  </si>
  <si>
    <t>Đinh Bá Hưng</t>
  </si>
  <si>
    <t>023 800 657</t>
  </si>
  <si>
    <t>Vietnam People's Security University</t>
  </si>
  <si>
    <t>No. 26C, Phan Dang Luu Street, Binh Thanh District, Ho Chi Minh City</t>
  </si>
  <si>
    <t>Số 26C, Đường Phan Đăng Lưu, Quận Bình Thạnh, Tp. Hồ Chí Minh</t>
  </si>
  <si>
    <t>0933 520 620</t>
  </si>
  <si>
    <t>Lê Thị Hồng Nga</t>
  </si>
  <si>
    <t>0984 700 887</t>
  </si>
  <si>
    <t>576/HR-21</t>
  </si>
  <si>
    <t>11700568</t>
  </si>
  <si>
    <t>Nguyễn Lê Xuân Trúc</t>
  </si>
  <si>
    <t>321 435 286</t>
  </si>
  <si>
    <t>Group 4, Bau Lam Ward, Xuyen Moc District, Ba Ria Vung Tau Province</t>
  </si>
  <si>
    <t>Ấp 4, Xã Bàu Lâm, Huyện Xuyên Mộc, Tỉnh Bà Rịa Vũng Tàu</t>
  </si>
  <si>
    <t>282 D2 Street, Ward 25, Binh Thanh District, Ho Chi Minh City</t>
  </si>
  <si>
    <t>282 Đường D2, Phường 25, Quận Bình Thạnh, Tp. HCM</t>
  </si>
  <si>
    <t>0907 030 307</t>
  </si>
  <si>
    <t>Nguyễn Văn Long</t>
  </si>
  <si>
    <t>0932 693 102</t>
  </si>
  <si>
    <t>575/HR-21</t>
  </si>
  <si>
    <t>11900900</t>
  </si>
  <si>
    <t>Võ Hoài Tâm</t>
  </si>
  <si>
    <t>Sales - Saigon</t>
  </si>
  <si>
    <t>SGN 1</t>
  </si>
  <si>
    <t>221 272 305</t>
  </si>
  <si>
    <t xml:space="preserve">Van Hien University </t>
  </si>
  <si>
    <t>Group 1, Tuy Hoa City, Phu Yen Province</t>
  </si>
  <si>
    <t>Khu Phố 1, Tp. Tuy Hòa, Tỉnh Phú Yên</t>
  </si>
  <si>
    <t>Topaz City Apartment, No. 195, Cao Lo Street, Ward 4, District 8, Ho Chi Minh City</t>
  </si>
  <si>
    <t>Chung Cư Topaz City, Số 195,  Đường Cao Lỗ, Phường 4, Quận 8, Tp. Hồ Chí Minh</t>
  </si>
  <si>
    <t>0398 917 130</t>
  </si>
  <si>
    <t>Nguyễn Thị Tiếp</t>
  </si>
  <si>
    <t>0932 651 932; 0935 224 671</t>
  </si>
  <si>
    <t>578/HR-21</t>
  </si>
  <si>
    <t>12000993</t>
  </si>
  <si>
    <t>Nguyễn Ngọc Thương</t>
  </si>
  <si>
    <t>025 101 269</t>
  </si>
  <si>
    <t>No. 107/66, Quang Trung Street, Ward 10, Go Vap District, Ho Chi Minh City</t>
  </si>
  <si>
    <t>Số 107/66, Đường Quang Trung, Phường 10, Quận Gò Vấp, Tp. Hồ Chí Minh</t>
  </si>
  <si>
    <t>0374 416 624</t>
  </si>
  <si>
    <t>Nguyễn Duy Phương</t>
  </si>
  <si>
    <t>0345 727 576</t>
  </si>
  <si>
    <t>579/HR-21</t>
  </si>
  <si>
    <t>12001016</t>
  </si>
  <si>
    <t>Hứa Quốc Cường</t>
  </si>
  <si>
    <t>Agency Training &amp; Development</t>
  </si>
  <si>
    <t>Agency Training &amp; Development Senior Executive</t>
  </si>
  <si>
    <t>Nhân viên Cấp trung cao Huấn luyện &amp; Phát triển Đại lý</t>
  </si>
  <si>
    <t>341 461 877</t>
  </si>
  <si>
    <t>Village 6A, Truong Xuan Commune, Thap Muoi District, Dong Thap Province</t>
  </si>
  <si>
    <t>Ấp 6A, Xã Trường Xuân, Huyện Tháp Mười, Tỉnh Đồng Tháp</t>
  </si>
  <si>
    <t>0917 177 004</t>
  </si>
  <si>
    <t>Hứa Văn Thanh</t>
  </si>
  <si>
    <t>0911104 114</t>
  </si>
  <si>
    <t>580/HR-21</t>
  </si>
  <si>
    <t>11900813</t>
  </si>
  <si>
    <t>Võ Tất Thành</t>
  </si>
  <si>
    <t>Sales - North 10</t>
  </si>
  <si>
    <t>North 10</t>
  </si>
  <si>
    <t>182 444 976</t>
  </si>
  <si>
    <t>Group 8. Dien Lien Commune, Dien Chau District, Nghe An Province</t>
  </si>
  <si>
    <t>Xóm 8, Xã Diễn Liên, Huyện Diễn Châu, Tỉnh Nghệ An</t>
  </si>
  <si>
    <t>Room 1413, Green View 3 Apartment, Ly Thuong Kiet Street, Le Loi Ward, Vinh City, Nghe An Province</t>
  </si>
  <si>
    <t>Phòng 1413, Chung Cư Green View 3, Đường Lý Thường Kiệt, Phường Lê Lợi,  Tp. Vinh, Tỉnh Nghê An</t>
  </si>
  <si>
    <t>0963 88 37 37</t>
  </si>
  <si>
    <t>581/HR-21</t>
  </si>
  <si>
    <t>MB Ageas</t>
  </si>
  <si>
    <t>11900913</t>
  </si>
  <si>
    <t>Bùi Trọng Hào</t>
  </si>
  <si>
    <t>186 241 453</t>
  </si>
  <si>
    <t xml:space="preserve">Management of Natural Resources &amp; Environment </t>
  </si>
  <si>
    <t>No. 2, Tran Tan Street, Vinh City, Nghe An Province</t>
  </si>
  <si>
    <t>Số 2, Đường Trần Tấn, Tp. Vinh, Tỉnh Nghệ An</t>
  </si>
  <si>
    <t>0988 919 108</t>
  </si>
  <si>
    <t>Nguyễn Thị Hương Hướng</t>
  </si>
  <si>
    <t>582/HR-21</t>
  </si>
  <si>
    <t>12001093</t>
  </si>
  <si>
    <t>Training Strategy Coordinator Senior Staff</t>
  </si>
  <si>
    <t xml:space="preserve">Nhân viên Cấp cao Điều phối Chiến lược Đào tạo </t>
  </si>
  <si>
    <t>245 119 109</t>
  </si>
  <si>
    <t>Tam Thang Village, Cu Jut District, Dak Nong Province</t>
  </si>
  <si>
    <t>Xã Tâm Thắng, Huyện Cư Jut, Tỉnh Đăk Nông</t>
  </si>
  <si>
    <t>No. 161, Quoc Lo 50, Phong Phu Village, Binh Chanh District</t>
  </si>
  <si>
    <t xml:space="preserve">161 Quốc Lộ 50, Xã Phong Phú, Huyện Bình Chánh </t>
  </si>
  <si>
    <t>0943 233 433</t>
  </si>
  <si>
    <t>Nguyễn Thế Vũ</t>
  </si>
  <si>
    <t>0933 224 209</t>
  </si>
  <si>
    <t>595/HR-21</t>
  </si>
  <si>
    <t>11700556</t>
  </si>
  <si>
    <t>025 026 410</t>
  </si>
  <si>
    <t>73/2 Phan Van Tri Street, Ward 14, Binh Thanh District, Ho Chi Minh City</t>
  </si>
  <si>
    <t>73/2 Đường Phan Văn Trị, Phường 14, Quận Bình Thạnh, Tp. HCM</t>
  </si>
  <si>
    <t>0934 078 898</t>
  </si>
  <si>
    <t>583/HR-21</t>
  </si>
  <si>
    <t>11400381</t>
  </si>
  <si>
    <t>Võ Nguyễn Hồng Tâm</t>
  </si>
  <si>
    <t>023 340 111</t>
  </si>
  <si>
    <t>78/2 Han Hai Nguyen Street, Ward 8, District 11, Ho Chi Minh City</t>
  </si>
  <si>
    <t>78/2 Hàn Hải Nguyên phường 8, quận 11, Tp. HCM</t>
  </si>
  <si>
    <t>58/4 Luy Ban Bich Street, Tan Phu District, Ho Chi Minh City</t>
  </si>
  <si>
    <t>58/4 Lũy Bán Bích, quận Tân Phú, Tp. HCM</t>
  </si>
  <si>
    <t>0123 209 1683</t>
  </si>
  <si>
    <t>Nguyễn Thị Hồng Sa</t>
  </si>
  <si>
    <t>0909 083 853</t>
  </si>
  <si>
    <t>584/HR-21</t>
  </si>
  <si>
    <t>12001081</t>
  </si>
  <si>
    <t>024 009 398</t>
  </si>
  <si>
    <t>No. 25, 100 Binh Thoi Street, Ward 14, District 11, Ho Chi Minh City</t>
  </si>
  <si>
    <t>Số 25, Đường 100 Bình Thới, Phường 14, Quận 11, Tp. Hồ Chí Minh</t>
  </si>
  <si>
    <t>596/HR-21</t>
  </si>
  <si>
    <t>12101120</t>
  </si>
  <si>
    <t>Nguyễn Thị Kiều Nga</t>
  </si>
  <si>
    <t>Public Relations &amp; Communication Manager</t>
  </si>
  <si>
    <t>Trưởng phòng Quan hệ Công chúng và Truyền thông</t>
  </si>
  <si>
    <t>Quảng Ngãi</t>
  </si>
  <si>
    <t>068 186 000 459</t>
  </si>
  <si>
    <t>CFVG</t>
  </si>
  <si>
    <t>Marketing and Sales</t>
  </si>
  <si>
    <t>Apartment No.B21.09, Dragon Hill 2, 15A Nguyen Huu Canh, Phuoc Kieng Ward, Nha Be District, Ho Chi Minh City</t>
  </si>
  <si>
    <t>Căn hộ B21.09, Chung cư Dragon Hill 2, 15A Nguyễn Hữu Thọ, Xã Phước Kiểng, Huyện Nhà Bè, Tp. Hồ Chí Minh</t>
  </si>
  <si>
    <t>0938 733 901</t>
  </si>
  <si>
    <t>0978 763 309</t>
  </si>
  <si>
    <t>10900033</t>
  </si>
  <si>
    <t>Lê Nhật Quang</t>
  </si>
  <si>
    <t>Investment Senior Manager</t>
  </si>
  <si>
    <t>Trưởng phòng Cấp cao Đầu tư</t>
  </si>
  <si>
    <t>001 074 012 837</t>
  </si>
  <si>
    <t>901 Lot B 312 Lac Long Quang Tenement, Ward 5, District 11, Ho Chi Minh City</t>
  </si>
  <si>
    <t>901, Lô B, CC 312 Lạc Long Quân, Phường 5, quận 11, Tp.HCM</t>
  </si>
  <si>
    <t>0908 254 492</t>
  </si>
  <si>
    <t>Hà Thanh Thảo</t>
  </si>
  <si>
    <t>0908 254 251</t>
  </si>
  <si>
    <t>585/HR-21</t>
  </si>
  <si>
    <t>12000997</t>
  </si>
  <si>
    <t>Dương Thị Kim Hiền</t>
  </si>
  <si>
    <t>Organization Development</t>
  </si>
  <si>
    <t>Organization Development Executive</t>
  </si>
  <si>
    <t>Nhân viên Cấp trung Phát triển Tổ chức</t>
  </si>
  <si>
    <t xml:space="preserve">079 192 006 392 </t>
  </si>
  <si>
    <t>No. 109/66, Nguyen Thien Thuat Street, Ward 2, District 3, Ho Chi Minh City</t>
  </si>
  <si>
    <t>Số 109/66, Nguyễn Thiện Thuật, Phường 2, Quận 3, Tp. Hồ Chí Minh</t>
  </si>
  <si>
    <t>0903 976 062</t>
  </si>
  <si>
    <t>Huỳnh Thị Thanh Lan</t>
  </si>
  <si>
    <t>0935 431 934</t>
  </si>
  <si>
    <t>597/HR-21</t>
  </si>
  <si>
    <t>11800718</t>
  </si>
  <si>
    <t>Nguyễn Thảo Vy</t>
  </si>
  <si>
    <t>Increase to VND 11 Mil/month after 6 months, based on the evaluation of Department Head</t>
  </si>
  <si>
    <t>Compensation &amp; Reward Executive</t>
  </si>
  <si>
    <t>Nhân viên Cấp trung Lương thưởng &amp; Đãi ngộ</t>
  </si>
  <si>
    <t>301 549 579</t>
  </si>
  <si>
    <t>International Trade Law</t>
  </si>
  <si>
    <t>No. 468, Hung Vuong Street, Ward 3, Tan An City, Long An Province</t>
  </si>
  <si>
    <t>Số 468, Đường Hùng Vương, Phường 3, Tp. Tân An, Tỉnh Long An</t>
  </si>
  <si>
    <t>2.13 My Duc Apartment, Ward 21, Binh Thanh District, Ho Chi Minh City</t>
  </si>
  <si>
    <t>2.13 Chung cư Mỹ Đức, Phường 21, Quận Bình Thạnh, Tp. Hồ Chí Minh</t>
  </si>
  <si>
    <t>0913 180 487</t>
  </si>
  <si>
    <t>Nguyễn Quốc Tuấn</t>
  </si>
  <si>
    <t>0869 606 910</t>
  </si>
  <si>
    <t>588/HR-21</t>
  </si>
  <si>
    <t>12001042</t>
  </si>
  <si>
    <t>Phạm Hoàng Trung</t>
  </si>
  <si>
    <t>365 825 520</t>
  </si>
  <si>
    <t>Soc Trang Community College</t>
  </si>
  <si>
    <t>Applied Informatics</t>
  </si>
  <si>
    <t>No. 21, Pham Thanh Hon B Group, Cu Lao Dung District, Soc Trang Province</t>
  </si>
  <si>
    <t>Số 21, Ấp Phạm Thành Hơn B, Huyện Cù Lao Dung, Tỉnh Sóc Trăng</t>
  </si>
  <si>
    <t>0971 642 349</t>
  </si>
  <si>
    <t>Phạm Văn Lọc</t>
  </si>
  <si>
    <t>598/HR-21</t>
  </si>
  <si>
    <t>12001049</t>
  </si>
  <si>
    <t>Đặng Thanh Hà</t>
  </si>
  <si>
    <t>271 777 305</t>
  </si>
  <si>
    <t xml:space="preserve">No. 65D/26, Group 20, Quarter 5, Trang Dai Ward, Bien Hoa City, Dong Nai Province </t>
  </si>
  <si>
    <t>Số 65D/26, Tổ 20, Khu Phố 5, Phường Trảng Dài, Tp. Biên Hòa, Tỉnh Đồng Nai</t>
  </si>
  <si>
    <t>0906 714 918</t>
  </si>
  <si>
    <t>Nguyễn Duy Nam</t>
  </si>
  <si>
    <t>0902 986 927</t>
  </si>
  <si>
    <t>599/HR-21</t>
  </si>
  <si>
    <t>11600515</t>
  </si>
  <si>
    <t>Đoàn Ngọc Xuân Oanh</t>
  </si>
  <si>
    <t>Agency Training &amp; Development Admin Senior Executive</t>
  </si>
  <si>
    <t>Nhân viên Cấp trung cao Hành chánh Huấn luyện &amp; Phát triển Đại lý</t>
  </si>
  <si>
    <t>024 574 004</t>
  </si>
  <si>
    <t>Ho Chi Minh City Industry and Trade College</t>
  </si>
  <si>
    <t>No. 15 Street 15, Group 1, Linh Dong ward, Thu Duc district, Ho Chi Minh</t>
  </si>
  <si>
    <t>Số 15 Đường 15, Tổ 5, Khu phố 1, P. Linh Đông, Q. Thủ Đức, Tp. HCM</t>
  </si>
  <si>
    <t>0937 141 542</t>
  </si>
  <si>
    <t>Đoàn Xuân Bài</t>
  </si>
  <si>
    <t>0933 832 193</t>
  </si>
  <si>
    <t>586/HR-21</t>
  </si>
  <si>
    <t>11800697</t>
  </si>
  <si>
    <t xml:space="preserve">Ho Chi Minh City Open University </t>
  </si>
  <si>
    <t>South East Asia Economy</t>
  </si>
  <si>
    <t>Ehome 3 Apartment, No. A8-4.05, No. 103, Ho Hoc Lam Street, An Lac Ward, Binh Tan District, Ho Chi Minh City</t>
  </si>
  <si>
    <t>Chung Cư Ehome 3, A8-4.05, Số 103, Đường Hồ Học Lãm, Phường An Lạc, Quận Bình Tân, Tp. HCM</t>
  </si>
  <si>
    <t>0903 988 372</t>
  </si>
  <si>
    <t>Lê Hữu Phúc</t>
  </si>
  <si>
    <t>0906 270 483</t>
  </si>
  <si>
    <t>587/HR-21</t>
  </si>
  <si>
    <t>11000101</t>
  </si>
  <si>
    <t>Trần Hữu Toàn</t>
  </si>
  <si>
    <t>064 081 000 012</t>
  </si>
  <si>
    <t>217 Lot A5, EHOME3 tenement, Ho Ngoc Lam street, An Lac ward, Binh Tan district, Ho Chi Minh city</t>
  </si>
  <si>
    <t>217 Lô A5 chung cư EHOME3, Đường Hồ Ngọc Lãm, P. An Lạc, Q. Bình Tân, Tp. Hồ Chí Minh</t>
  </si>
  <si>
    <t>0989 234 112</t>
  </si>
  <si>
    <t>Nguyễn Thị Thanh Sơn</t>
  </si>
  <si>
    <t>0982 823 134</t>
  </si>
  <si>
    <t>600/HR-21</t>
  </si>
  <si>
    <t>11900926</t>
  </si>
  <si>
    <t>Transportation allowance 15 mil/month &amp; Entertainment allowance 10 mil/month (Claim). Job allowance 15 mil/month (Salary)</t>
  </si>
  <si>
    <t>SGN 2</t>
  </si>
  <si>
    <t>No. 91, Nguyen Huu Canh Street, Binh Thanh District, Ho Chi Minh City</t>
  </si>
  <si>
    <t>Số 91, Đường Nguyễn Hữu Cảnh, Quận Bình Thạnh, Tp. Hồ Chí Minh</t>
  </si>
  <si>
    <t>Kathy Nguyễn</t>
  </si>
  <si>
    <t>0906 378 739</t>
  </si>
  <si>
    <t>609/HR-21</t>
  </si>
  <si>
    <t>11800692</t>
  </si>
  <si>
    <t>Nguyễn Hoàng Giao Linh</t>
  </si>
  <si>
    <t>Group Sales Support Senior Staff</t>
  </si>
  <si>
    <t>Nhân viên Cấp cao Hỗ trợ Phát triển Kinh Doanh - Khách hàng Doanh nghiệp</t>
  </si>
  <si>
    <t>024 446 417</t>
  </si>
  <si>
    <t>No. 203, Thoai Ngoc Hau Street, Phu Thanh Ward, Tan Phu District, Ho Chi Minh City</t>
  </si>
  <si>
    <t>Số 203, Đường Thoại Ngọc Hầu, Phường Phú Thạnh, Quận Tân Phú, Tp. Hồ Chí Minh</t>
  </si>
  <si>
    <t>No. 446/10, Tan Ky Tan Quy Street, Tan Phu District, Ho Chi Minh City</t>
  </si>
  <si>
    <t>Số 446/10, Đường Tân Kỳ Tân Quý, Quận Tân Phú, Tp. Hồ Chí Minh</t>
  </si>
  <si>
    <t>0167 473 8120</t>
  </si>
  <si>
    <t>Võ Thị Như Hà</t>
  </si>
  <si>
    <t>0937 210 747</t>
  </si>
  <si>
    <t>601/HR-21</t>
  </si>
  <si>
    <t>11800660</t>
  </si>
  <si>
    <t>Huỳnh Thụy Ly</t>
  </si>
  <si>
    <t>Training Deployment</t>
  </si>
  <si>
    <t>Training Deployment Senior Officer</t>
  </si>
  <si>
    <t>Chuyên viên Cấp cao Triển khai Huấn luyện</t>
  </si>
  <si>
    <t>023 911 507</t>
  </si>
  <si>
    <t>Open University - Malaysia</t>
  </si>
  <si>
    <t>No. 376/50, Nguyen Dinh Chieu Street, District 3, Ho Chi Minh City</t>
  </si>
  <si>
    <t>Số 376/50, Đường Nguyễn Đình Chiểu, Quận 3, Tp.HCM</t>
  </si>
  <si>
    <t>Số 376/50, Đường Nguyễn Đình Chiểu, Quận 3, Tp. HCM</t>
  </si>
  <si>
    <t>0989 298 226</t>
  </si>
  <si>
    <t>Đặng Xuân Hải</t>
  </si>
  <si>
    <t>0985 926 654</t>
  </si>
  <si>
    <t>602/HR-21</t>
  </si>
  <si>
    <t>12101119</t>
  </si>
  <si>
    <t>Trương Quỳnh Trang</t>
  </si>
  <si>
    <t>079 191 001 362</t>
  </si>
  <si>
    <t>Hanze University of Applied Sciences</t>
  </si>
  <si>
    <t>International Communication</t>
  </si>
  <si>
    <t>No. 71, Street 6, Hiep Binh Chanh Ward, Thu Duc City</t>
  </si>
  <si>
    <t>Số 71, Đường số 6, Phường Hiệp Bình Chánh, Tp, Thủ Đức</t>
  </si>
  <si>
    <t>0903 847 696</t>
  </si>
  <si>
    <t>Đinh Thị Lan Anh</t>
  </si>
  <si>
    <t>0915 952 659</t>
  </si>
  <si>
    <t>11200257</t>
  </si>
  <si>
    <t>Nguyễn Đăng Quang</t>
  </si>
  <si>
    <t>Trưởng phòng Huấn luyện &amp; Phát triển Đại lý</t>
  </si>
  <si>
    <t>182 518 880</t>
  </si>
  <si>
    <t>Physics Pedagogy</t>
  </si>
  <si>
    <t>No. 401, Petroleum Apartment, No. 6, Nguyen Quoc Tri Street, Group 20, Hung Binh Ward, Vinh City, Nghe An Province</t>
  </si>
  <si>
    <t>Nhà 401, Chung cư Dầu khí, Số 6 đường Nguyễn Quốc Trị, khối 20, phường Hưng Bình, Tp Vinh, Nghệ An</t>
  </si>
  <si>
    <t>0986 789 658</t>
  </si>
  <si>
    <t>0987 543 949</t>
  </si>
  <si>
    <t>603/HR-21</t>
  </si>
  <si>
    <t>11400391</t>
  </si>
  <si>
    <t>Nguyễn Văn Xanh</t>
  </si>
  <si>
    <t>Distribution Admin Officer</t>
  </si>
  <si>
    <t>221 335 137</t>
  </si>
  <si>
    <t>Tu Nham Village, Xuan Thinh Commune, Song Cau District, Phu Yen Province</t>
  </si>
  <si>
    <t>Thôn Từ Nham, xã Xuân Thịnh, huyện Sông Cấu, Phú Yên</t>
  </si>
  <si>
    <t>290/8 Duong Ba Trac Street, Ward 1, District 8, Ho Chi Minh City</t>
  </si>
  <si>
    <t>290/8 Dương Bá Trạc, phường 1, quận 8, Tp. HCM</t>
  </si>
  <si>
    <t>0164 686 0993</t>
  </si>
  <si>
    <t>Nguyễn Văn Sửu</t>
  </si>
  <si>
    <t>0326 840 326</t>
  </si>
  <si>
    <t>604/HR-21</t>
  </si>
  <si>
    <t>12000981</t>
  </si>
  <si>
    <t>Nguyễn Thị Hồng Sâm</t>
  </si>
  <si>
    <t>212 364 221</t>
  </si>
  <si>
    <t>Group 3, Le Hong Phong Ward, Quang Ngai City, Quang Ngai Province</t>
  </si>
  <si>
    <t>Tổ 3, Phường Lê Hồng Phong, Tp. Quảng Ngãi, Tỉnh Quảng Ngãi</t>
  </si>
  <si>
    <t>No 778, Xo Viet Nghe Tinh Street, Ward 25, Binh Thanh District, Ho Chi Minh City</t>
  </si>
  <si>
    <t>Số 778, Đường Xô Viết Nghệ Tĩnh, Phường 25, Quận Bình Thạnh, Tp. Hồ Chí Minh</t>
  </si>
  <si>
    <t>0964 598 406</t>
  </si>
  <si>
    <t>0979 953 767</t>
  </si>
  <si>
    <t>605/HR-21</t>
  </si>
  <si>
    <t>12001021</t>
  </si>
  <si>
    <t>Trần Hữu Đức</t>
  </si>
  <si>
    <t>Agency Training &amp; Development Executive</t>
  </si>
  <si>
    <t>Nhân viên Cấp trung Huấn luyện &amp; Phát triển Đại lý</t>
  </si>
  <si>
    <t>194 225 495</t>
  </si>
  <si>
    <t>Da Nang University of Economics</t>
  </si>
  <si>
    <t>Hai Dinh Ward, Dong Hoi City, Quang Binh Province</t>
  </si>
  <si>
    <t>Phường Hải Đình, Tp. Đồng Hới, Tỉnh Quảng Bình</t>
  </si>
  <si>
    <t>No. 40, Tran Ngoc Quan Street, Phu Hai Ward, Dong Hoi City, Quang Binh Province</t>
  </si>
  <si>
    <t>Số 40, Đường Trần Ngọc Quán, Phường Phú Hải, Tp. Đồng Hới, Tỉnh Quảng Bình</t>
  </si>
  <si>
    <t>0868 314 269</t>
  </si>
  <si>
    <t>Nguyễn Thị Sương</t>
  </si>
  <si>
    <t>0912 792 369</t>
  </si>
  <si>
    <t>610/HR-21</t>
  </si>
  <si>
    <t>11900792</t>
  </si>
  <si>
    <t>Huỳnh Đặng Thùy Yên</t>
  </si>
  <si>
    <t>079 193 004 315</t>
  </si>
  <si>
    <t>No. 24, Trinh Van Can Street, District 1, Ho Chi Minh City</t>
  </si>
  <si>
    <t>Số 24, Đường Trịnh Văn Cấn, Quận 1, Tp. Hồ Chí Minh</t>
  </si>
  <si>
    <t xml:space="preserve">0988 802 378 </t>
  </si>
  <si>
    <t>Đặng Thị Thu Hà</t>
  </si>
  <si>
    <t>0908 860 300</t>
  </si>
  <si>
    <t>607/HR-21</t>
  </si>
  <si>
    <t>11800651</t>
  </si>
  <si>
    <t>Trần Thị Thanh Thúy</t>
  </si>
  <si>
    <t>DSI Planning &amp; Support</t>
  </si>
  <si>
    <t>Digital &amp; Strategic Initiatives Support Officer</t>
  </si>
  <si>
    <t>Chuyên viên Hỗ trợ Chuyển đổi số và Sáng kiến kinh doanh</t>
  </si>
  <si>
    <t>079 183 005 727</t>
  </si>
  <si>
    <t>No. 103/22B, Ho Thi Ky Street, Ward 1, District 10, Ho Chi Minh City</t>
  </si>
  <si>
    <t>Số 103/22B, Đường Hồ Thị Kỷ, Phường 1, Quận 10, Tp.HCM</t>
  </si>
  <si>
    <t>No. 103/22B Ho Thi Ky Street, Ward 1, District 10, Ho Chi Minh City</t>
  </si>
  <si>
    <t>Số 103/22B Đường Hồ Thị Kỷ, Phường 1, Quận 10, Tp. HCM</t>
  </si>
  <si>
    <t>0903 053 468</t>
  </si>
  <si>
    <t>Đinh Quý Dương</t>
  </si>
  <si>
    <t>0909 346 072</t>
  </si>
  <si>
    <t>606/HR-21</t>
  </si>
  <si>
    <t>11900883</t>
  </si>
  <si>
    <t>Vũ Thị Thủy Tiên</t>
  </si>
  <si>
    <t>272 231 187</t>
  </si>
  <si>
    <t>Hong Ha College</t>
  </si>
  <si>
    <t>No. 574. Nam Ha Group, Xuan Bao Commune, Cam My District, Dong Nai Province</t>
  </si>
  <si>
    <t>Số 574, Ấp Nam Hà, Xã Xuân Bảo, Huyện Cẩm Mỹ, Tỉnh Đồng Nai</t>
  </si>
  <si>
    <t xml:space="preserve">No. 532/28/1B, High-tech Medical Area, Binh Tri Dong Ward, Binh Tan District, Ho Chi Minh City </t>
  </si>
  <si>
    <t>Số 532/28/1B, Khu Y Tế Kỹ Thuật Cao, Phường Bình Trị Đông, Quận Bình Tân, Tp. Hồ Chí Minh</t>
  </si>
  <si>
    <t>0974 372 574</t>
  </si>
  <si>
    <t>Vũ Thị Tuyết Trinh</t>
  </si>
  <si>
    <t>0365 372 072</t>
  </si>
  <si>
    <t>608/HR-21</t>
  </si>
  <si>
    <t>11800646</t>
  </si>
  <si>
    <t>Đinh Sỹ Minh Tuấn</t>
  </si>
  <si>
    <t>013 321 658</t>
  </si>
  <si>
    <t>Management Investigation</t>
  </si>
  <si>
    <t>No. 184, Thai Ha Ward, Dong Da District, Ha Noi City</t>
  </si>
  <si>
    <t>Số 184, Phố Thái Hà, Quận Đống Đa, Tp. Hà Nội</t>
  </si>
  <si>
    <t xml:space="preserve">No. 65, 3/2 Street, Hong Linh District, Ha Tinh </t>
  </si>
  <si>
    <t>Số 65, Đường 3/2, Thị xã Hồng Lĩnh, Tỉnh Hà Tĩnh</t>
  </si>
  <si>
    <t>0946 402 707</t>
  </si>
  <si>
    <t>0978 476 888</t>
  </si>
  <si>
    <t>613/HR-21</t>
  </si>
  <si>
    <t>11600480</t>
  </si>
  <si>
    <t>Increase to 35 Mil after 8 months, once 2 DM &amp; 10 UM have been appointed with BDS</t>
  </si>
  <si>
    <t>111 338 718</t>
  </si>
  <si>
    <t>Group 6, Trung Son Tram Ward, Son Tay, Ha Noi</t>
  </si>
  <si>
    <t>Khu phố 6, Phường Trung Sơn Trầm, Sơn Tây, Hà Nội</t>
  </si>
  <si>
    <t>No. 52, Center of Weapon, Tu Liem District, Ha Noi</t>
  </si>
  <si>
    <t>Số 52, Viện Vũ Khí, Quận Từ Liêm, Hà Nội</t>
  </si>
  <si>
    <t>0169 428 1665</t>
  </si>
  <si>
    <t>Nguyễn Thị Khuyến</t>
  </si>
  <si>
    <t>0904 351 116; 0975 248 688</t>
  </si>
  <si>
    <t>611/HR-21</t>
  </si>
  <si>
    <t>Fubon Life</t>
  </si>
  <si>
    <t>12000971</t>
  </si>
  <si>
    <t>Trần Quốc Sỹ</t>
  </si>
  <si>
    <t>Sales - North 7</t>
  </si>
  <si>
    <t>North 7</t>
  </si>
  <si>
    <t>030 086 000 008</t>
  </si>
  <si>
    <t>University of Business and Technology</t>
  </si>
  <si>
    <t>No. 5, Dong Tam Group, Gia Loc Town, Gia Loc District, Hai Duong Province</t>
  </si>
  <si>
    <t>Số 5, Phố Đông Tâm, Thị Trấn Gia Lộc, Huyện Gia Lộc, Tỉnh Hải Dương</t>
  </si>
  <si>
    <t xml:space="preserve">086 5568228 </t>
  </si>
  <si>
    <t>Đặng Thị Mướp</t>
  </si>
  <si>
    <t>0931 595 468</t>
  </si>
  <si>
    <t>612/HR-21</t>
  </si>
  <si>
    <t>11800685</t>
  </si>
  <si>
    <t>183 688 242</t>
  </si>
  <si>
    <t>Minh Tien Village, Thach Ha Ward, Ha Tinh City, Ha Tinh Province</t>
  </si>
  <si>
    <t>Thôn Minh Tiến, Xã Thạch Hạ, Tp. Hà Tĩnh, Tỉnh Hà Tĩnh</t>
  </si>
  <si>
    <t>0941 838 889</t>
  </si>
  <si>
    <t>Trần Thị Thúy</t>
  </si>
  <si>
    <t>0963 877 969</t>
  </si>
  <si>
    <t>614/HR-21</t>
  </si>
  <si>
    <t>12001045</t>
  </si>
  <si>
    <t>Trần Thị Ly</t>
  </si>
  <si>
    <t>231 118 649</t>
  </si>
  <si>
    <t>Nam Yang Commune, Dak Doa District, Gia Lai Province</t>
  </si>
  <si>
    <t>Xã Nam Yang, Huyện Đăk Đoa, Tình Gia Lai</t>
  </si>
  <si>
    <t>No. 180/20, Bui Van Ba Street, District 7, Ho Chi Minh City</t>
  </si>
  <si>
    <t>Số 180/20, Đường Bùi Văn Ba, Quận 7, Tp. Hồ Chí Minh</t>
  </si>
  <si>
    <t>0393 547 379</t>
  </si>
  <si>
    <t>Trần Văn Cảnh</t>
  </si>
  <si>
    <t>0398 771 898</t>
  </si>
  <si>
    <t>616/HR-21</t>
  </si>
  <si>
    <t>12101152</t>
  </si>
  <si>
    <t>Bùi Tấn Anh Khoa</t>
  </si>
  <si>
    <t>082 089 000 283</t>
  </si>
  <si>
    <t>K311, Flora Kikyo Apartment, Thu Duc City</t>
  </si>
  <si>
    <t>K311, Chung Cư Flora Kikyo, Tp. Thủ Đức</t>
  </si>
  <si>
    <t>0903 879 345</t>
  </si>
  <si>
    <t>11900782</t>
  </si>
  <si>
    <t>Trương Minh Thành</t>
  </si>
  <si>
    <t>Housing allowance: 4 Mil/month (Salary)</t>
  </si>
  <si>
    <t>215 160 036</t>
  </si>
  <si>
    <t>University of Technology and Education</t>
  </si>
  <si>
    <t>Machinery Manufacturing Technology</t>
  </si>
  <si>
    <t>An Thai, Nhon Phuc Ward, Binh Dinh Province</t>
  </si>
  <si>
    <t>Thôn An Thái, Xã Nhơn Phúc, Huyện An Nhơn, Tỉnh Bình Định</t>
  </si>
  <si>
    <t>No. 22, Hoang Van Thu Street, IaKring Ward, Pleiku City, Gia Lai Province</t>
  </si>
  <si>
    <t>Số 22, Đường Hoàng Văn Thụ, Phường IaKring, Tp. Pleiku, Tỉnh Gia Lai</t>
  </si>
  <si>
    <t>0343012251</t>
  </si>
  <si>
    <t>Trương Minh Chánh</t>
  </si>
  <si>
    <t>0973 553 322</t>
  </si>
  <si>
    <t>615/HR-21</t>
  </si>
  <si>
    <t>12001023</t>
  </si>
  <si>
    <t>Nguyễn Hoàng Diễm Anh</t>
  </si>
  <si>
    <t>Compensation &amp; Reward Staff</t>
  </si>
  <si>
    <t>Nhân viên Lương thưởng &amp; Đãi ngộ</t>
  </si>
  <si>
    <t>082 195 000 050</t>
  </si>
  <si>
    <t>No. 164/27/36, Tran Quoc Thao Street, District 3, Ho Chi Minh City</t>
  </si>
  <si>
    <t>Số 164/27/36, Đường Trần Quốc Thảo, Quận 3, Tp. Hồ Chí Minh</t>
  </si>
  <si>
    <t>0949 717 928</t>
  </si>
  <si>
    <t>Nguyễn Thị Xuân Đào</t>
  </si>
  <si>
    <t>0825 888 892</t>
  </si>
  <si>
    <t>619/HR-21</t>
  </si>
  <si>
    <t>12000957</t>
  </si>
  <si>
    <t>Lê Kim Hào</t>
  </si>
  <si>
    <t>001 083 026 269</t>
  </si>
  <si>
    <t>Group 16, Linh Nam Street, Hoang Mai District, Ha Noi City</t>
  </si>
  <si>
    <t>Tổ 16, Đường Lĩnh Nam, Quận Hoàng Mai, Tp. Hà Nôi</t>
  </si>
  <si>
    <t>Song Nhue Apartment, Kien Hung Street, Ha Dong District, Ha Noi City</t>
  </si>
  <si>
    <t>Chung Cư Sông Nhuệ, Đường Kiến Hưng, Quận Hà Đông, Tp. Hà Nội</t>
  </si>
  <si>
    <t>0328 587 666</t>
  </si>
  <si>
    <t>Lã Thị Vân Anh</t>
  </si>
  <si>
    <t>0942 985 050</t>
  </si>
  <si>
    <t>618/HR-21</t>
  </si>
  <si>
    <t>11900850</t>
  </si>
  <si>
    <t>Lê Hồng Phong</t>
  </si>
  <si>
    <t>073 404 903</t>
  </si>
  <si>
    <t xml:space="preserve">University of Labor </t>
  </si>
  <si>
    <t>No. 15, Loc Vien Tai Street, Ha Giang District, Ha Giang Province</t>
  </si>
  <si>
    <t>Số 15, Đường Lộc Viên Tài, Huyện Hà Giang, Tỉnh Hà Giang</t>
  </si>
  <si>
    <t>No. 4A, Alley 43/99/16, Trung Kinh Yen Hoa, Cau Giay District, Ha Noi City</t>
  </si>
  <si>
    <t>Số 4A, ngách 43/99/16, Trung Kính Yên Hòa, Quận Cầu Giấy, Tp. Hà Nội</t>
  </si>
  <si>
    <t>0836 508 819</t>
  </si>
  <si>
    <t>Ngô Thị Mùi</t>
  </si>
  <si>
    <t>0949 600 395</t>
  </si>
  <si>
    <t>617/HR-21</t>
  </si>
  <si>
    <t>12101157</t>
  </si>
  <si>
    <t>Huỳnh Thị Mỹ Hạnh</t>
  </si>
  <si>
    <t>Agency Training Coordinator Senior Staff</t>
  </si>
  <si>
    <t>Nhân viên Cấp cao Điều phối Huấn luyện Kênh Đại lý</t>
  </si>
  <si>
    <t>215 173 950</t>
  </si>
  <si>
    <t>Van An Street, My Chau Ward, Phu My District, Binh Dinh Province</t>
  </si>
  <si>
    <t>Đường Vạn An, Phường Mỹ Châu, Quận Phú Mỹ, Tỉnh Bình Định</t>
  </si>
  <si>
    <t>No. 24/12/06, Street No. 10, Group 3, Linh Xuan Ward, Thu Duc City</t>
  </si>
  <si>
    <t>Số 24/12/06, Đường số 10, Khu phố 3, Phường Linh Xuân, Tp. Thủ Đúc</t>
  </si>
  <si>
    <t>0976 128 015</t>
  </si>
  <si>
    <t>Huỳnh Thị Mỹ Liên</t>
  </si>
  <si>
    <t>0357 819 139</t>
  </si>
  <si>
    <t>11900916</t>
  </si>
  <si>
    <t>Trần Triều Dâng</t>
  </si>
  <si>
    <t>025 169 105</t>
  </si>
  <si>
    <t>No. 112, Tran Quang Khai Street, District 1, Ho Chi Minh City</t>
  </si>
  <si>
    <t>Số 112, Đường Trần Quang Khải, Quận 1, Tp. Hồ Chí Minh</t>
  </si>
  <si>
    <t>No. 82/22, Ly Chinh Thang Street, Ward 8, District 3, Ho Chi Minh City</t>
  </si>
  <si>
    <t>Số 82/22, Đường Lý Chính Thắng, Phường 8, Quận 3, Tp. Hồ Chí Minh</t>
  </si>
  <si>
    <t>0373 412 482</t>
  </si>
  <si>
    <t>Phạm Thị Loan</t>
  </si>
  <si>
    <t>0901 104 046</t>
  </si>
  <si>
    <t>620/HR-21</t>
  </si>
  <si>
    <t>12101143</t>
  </si>
  <si>
    <t>12001026</t>
  </si>
  <si>
    <t>Bùi Văn Chung</t>
  </si>
  <si>
    <t>172 802 619</t>
  </si>
  <si>
    <t>Cam Phu Commune, Cam Thuy District, Thanh Hoa Province</t>
  </si>
  <si>
    <t>Xã Cẩm Phú, Huyện Cẩm Thủy, Tỉnh Thanh Hóa</t>
  </si>
  <si>
    <t>0364 141 083</t>
  </si>
  <si>
    <t>Trương Thị Thủy</t>
  </si>
  <si>
    <t>0971 949 222</t>
  </si>
  <si>
    <t>621/HR-21</t>
  </si>
  <si>
    <t>12101163</t>
  </si>
  <si>
    <t>Đặng Vĩnh Phúc</t>
  </si>
  <si>
    <t>334 287 678</t>
  </si>
  <si>
    <t>NIIT</t>
  </si>
  <si>
    <t>Group 3, Long Thanh Commune, Duyen Hai District, Tra Vinh Province</t>
  </si>
  <si>
    <t>Khóm 3, Thị Trấn Long Thành, Huyện Duyên Hải, Tỉnh Trà Vinh</t>
  </si>
  <si>
    <t>No. 326/5 Bui Minh Truc Street, Ward 6, District 8, Ho Chi Minh City</t>
  </si>
  <si>
    <t>Số 326/5 Đường Bùi Minh Trực, Phường 6, Quận 8, Tp. Hồ Chí Minh</t>
  </si>
  <si>
    <t>0906 652 924</t>
  </si>
  <si>
    <t>Phạm Hoàng Mỹ Kim</t>
  </si>
  <si>
    <t>0776 558 887</t>
  </si>
  <si>
    <t>11700631</t>
  </si>
  <si>
    <t>Nguyễn Thị Thùy Trang</t>
  </si>
  <si>
    <t>023 799 938</t>
  </si>
  <si>
    <t>Information Management</t>
  </si>
  <si>
    <t>No. 7A, Nguyen Si Co Street, Ward 15, District 8, Ho Chi Minh City</t>
  </si>
  <si>
    <t>Số 7A, Đường Nguyễn Sĩ Cố, Phường 15, Quận 8, Tp. HCM</t>
  </si>
  <si>
    <t>No. 7A, Nguyen Sy Co Street, Ward 15, District 8, Ho Chi Minh City</t>
  </si>
  <si>
    <t>0907 969 678</t>
  </si>
  <si>
    <t>Huỳnh Quang Tuấn</t>
  </si>
  <si>
    <t>0909 791 349</t>
  </si>
  <si>
    <t>622/HR-21</t>
  </si>
  <si>
    <t>11200254</t>
  </si>
  <si>
    <t>Phạm Thị Thanh Trà</t>
  </si>
  <si>
    <t>197 250 128</t>
  </si>
  <si>
    <t>368 Le Duan, Dong Luong, Dong Ha, Quang Tri Province</t>
  </si>
  <si>
    <t>368 Lê Duẩn,  Đông Lương, Đông Hà, Quảng Trị</t>
  </si>
  <si>
    <t>381/7 Phan Van Tri Street, Ward 11, Binh Thanh District, Ho Chi Minh City</t>
  </si>
  <si>
    <t>381/7 Phan Văn Trị, phường 11, quận Bình Thạnh, Tp. HCM</t>
  </si>
  <si>
    <t>0905 064 559</t>
  </si>
  <si>
    <t>Phạm Xuân Viến</t>
  </si>
  <si>
    <t>0972 626 777</t>
  </si>
  <si>
    <t>624/HR-21</t>
  </si>
  <si>
    <t>11700613</t>
  </si>
  <si>
    <t>Đoàn Quyền Vương</t>
  </si>
  <si>
    <t>Ngày bắt đầu học tại Hàn Quốc: 01/09/2015</t>
  </si>
  <si>
    <t>Actuarial Analyst Executive</t>
  </si>
  <si>
    <t>079 092 013 415</t>
  </si>
  <si>
    <t>Actuarial Sciences</t>
  </si>
  <si>
    <t>105 Nguyen Thi Minh Khai Street, Ben Thanh Ward, District 1, Ho Chi Minh City</t>
  </si>
  <si>
    <t>105, Đường Nguyễn Thị Minh Khai, Phường Bến Thành, Quận 1, Tp. HCM</t>
  </si>
  <si>
    <t>0167 400 9307</t>
  </si>
  <si>
    <t>Đoàn Hữu Ngọ</t>
  </si>
  <si>
    <t>0989 036 837</t>
  </si>
  <si>
    <t>625/HR-21</t>
  </si>
  <si>
    <t>12101170</t>
  </si>
  <si>
    <t>Lê Bảo Thụy</t>
  </si>
  <si>
    <t>Quality Assurance Senior Officer</t>
  </si>
  <si>
    <t>Chuyên viên Cấp cao Kiểm soát Chất lượng Dịch vụ Khách hàng</t>
  </si>
  <si>
    <t>079 189 006 399</t>
  </si>
  <si>
    <t>Food Tenology</t>
  </si>
  <si>
    <t>No. 1508/17/20/8, Le Van Luong Street, Nhon Duc Commune, Nha Be District, Ho Chi Minh City</t>
  </si>
  <si>
    <t xml:space="preserve"> Số 1508/17/20/8, Đường Lê Văn Lương, Xã Nhơn Đức, Huyện Nhà Bè, Tp. Hồ Chí Minh</t>
  </si>
  <si>
    <t xml:space="preserve"> 0987 863 948</t>
  </si>
  <si>
    <t>Lư Ngọc Thùy</t>
  </si>
  <si>
    <t>0981 654 650</t>
  </si>
  <si>
    <t>12101162</t>
  </si>
  <si>
    <t>Lê Hồng Nghĩa</t>
  </si>
  <si>
    <t>132 083 492</t>
  </si>
  <si>
    <t>Van Tan Group, Van Luong Commune, Tan Son District, Phu Tho Province</t>
  </si>
  <si>
    <t>Xóm Văn Tân, Xã Văn Luông, Huyện Tân Sơn, Tỉnh Phú Thọ</t>
  </si>
  <si>
    <t>0974 653 904</t>
  </si>
  <si>
    <t>Lê Hùng Hiền</t>
  </si>
  <si>
    <t>0987 113 881</t>
  </si>
  <si>
    <t>Violation of integrity</t>
  </si>
  <si>
    <t>11900906</t>
  </si>
  <si>
    <t>Hoàng Lê Phan</t>
  </si>
  <si>
    <t>Community Development</t>
  </si>
  <si>
    <t>Community Senior Officer</t>
  </si>
  <si>
    <t>Chuyên viên Cấp cao Phát triển Cộng đồng</t>
  </si>
  <si>
    <t>012 627 588</t>
  </si>
  <si>
    <t>Strategic Marketing</t>
  </si>
  <si>
    <t>No. 11/13/383, Tam Trinh Street, Hoang Mai District, Ha Noi City</t>
  </si>
  <si>
    <t>Số 11/13/383, Đường Tam Trinh, Quận Hoàng Mai, Tp. Hà Nội</t>
  </si>
  <si>
    <t>Room 1108C, No 974A, Truong Sa Street, Ward 12, District 3, Ho Chi Minh City</t>
  </si>
  <si>
    <t>Phòng 1108C, Số 974A, Đường Trường Sa, Phường 12, Quận 3, Tp. Hồ Chí Minh</t>
  </si>
  <si>
    <t>0911 583 798</t>
  </si>
  <si>
    <t>Trần Thị Huyền</t>
  </si>
  <si>
    <t>626/HR-21</t>
  </si>
  <si>
    <t>12101153</t>
  </si>
  <si>
    <t>Đỗ Tâm Trang</t>
  </si>
  <si>
    <t>Trưởng phòng Đối tác thu hút nhân tài</t>
  </si>
  <si>
    <t xml:space="preserve">079 186 010 480 </t>
  </si>
  <si>
    <t>No. 26/29, Huynh Dinh Hai Street, Ward 24, Binh Thanh District, Ho Chi Minh</t>
  </si>
  <si>
    <t>Số 26/29, Đường Huỳnh Đình Hai, Phường 24, Quận Bình Thạnh, Tp. Hồ Chí Minh</t>
  </si>
  <si>
    <t>0942 250 212</t>
  </si>
  <si>
    <t>Vương Lê Việt</t>
  </si>
  <si>
    <t>0989 007 283</t>
  </si>
  <si>
    <t>12101134</t>
  </si>
  <si>
    <t>Nguyễn Phương Tâm</t>
  </si>
  <si>
    <t>079 190 007 822</t>
  </si>
  <si>
    <t>No. 130-132, Hong Ha Street, Ward 9, Phu Nhuan District, Ho Chi Minh City</t>
  </si>
  <si>
    <t>Số 130-132, Đường Hồng Hà, Phường 9, Quận Phú Nhuận, Tp. Hồ Chí Minh</t>
  </si>
  <si>
    <t>0984 020 716</t>
  </si>
  <si>
    <t>Nguyễn An Thuận</t>
  </si>
  <si>
    <t>0988 020 716</t>
  </si>
  <si>
    <t>11900866</t>
  </si>
  <si>
    <t>035 179 000 038</t>
  </si>
  <si>
    <t>No. P216E7, Phuong Mai Street, Phuong Mai Ward, Dong Da District, Ha Noi City</t>
  </si>
  <si>
    <t>Số P216E7, Đường Phương Mai, Phường Phương Mai, Quận Đống Đa, Tp. Hà Nội</t>
  </si>
  <si>
    <t>No. 349, Vu Tong Phan Street, Phuong Dinh Ward, Thanh Xuan District, Ha Noi City</t>
  </si>
  <si>
    <t>Số 349, Đường Vũ Tông Phan, Phường Phương Đình, Quận Thanh Xuân, Tp. Hà Nội</t>
  </si>
  <si>
    <t>0766 455 355</t>
  </si>
  <si>
    <t>0931 317 666</t>
  </si>
  <si>
    <t>627/HR-21</t>
  </si>
  <si>
    <t>12000977</t>
  </si>
  <si>
    <t>Dương Quang Kiên</t>
  </si>
  <si>
    <t>Sales - North 9</t>
  </si>
  <si>
    <t>North 9</t>
  </si>
  <si>
    <t>063 580 640</t>
  </si>
  <si>
    <t>No. 3/108, Cach Mang Thang Tam Street, Phan Dinh Phung Ward, Thai Nguyen City, Thai Nguyen Province</t>
  </si>
  <si>
    <t>Số 3/108, Đường Cách Mạnh Tháng Tám, Phường Phan Đình Phùng, Tp. Thái Nguyên, Tỉnh Thái Nguyên</t>
  </si>
  <si>
    <t>0329 411 082</t>
  </si>
  <si>
    <t>Lương Thanh Huyền</t>
  </si>
  <si>
    <t>0963 765 316</t>
  </si>
  <si>
    <t>628/HR-21</t>
  </si>
  <si>
    <t>11900833</t>
  </si>
  <si>
    <t>Phan Thành Luân</t>
  </si>
  <si>
    <t>Trưởng phòng Tuân thủ Nội bộ</t>
  </si>
  <si>
    <t>264 248 623</t>
  </si>
  <si>
    <t>Cong Thanh Hamlet, Thanh Hai Commune, Phan Rang - Thap Cham City, Ninh Thuan Province</t>
  </si>
  <si>
    <t>Thôn Công Thành, Xã Thành Hải, Tp. Phan Rang - Tháp Chàm, Tỉnh Ninh Thuận</t>
  </si>
  <si>
    <t>No. 19/8C, Street 58, Phuoc Long A Ward, District 9, Ho Chi Minh City</t>
  </si>
  <si>
    <t>Sô 19/8C, Đường 58, Phường Phước Long A, Quận 9, Tp. Hồ Chí Minh</t>
  </si>
  <si>
    <t>0905 868 101</t>
  </si>
  <si>
    <t>0935 299 080</t>
  </si>
  <si>
    <t>633/HR-21</t>
  </si>
  <si>
    <t>11800682</t>
  </si>
  <si>
    <t>Lê Hồng Thuấn</t>
  </si>
  <si>
    <t>Regional CAO</t>
  </si>
  <si>
    <t>001 091 009 019</t>
  </si>
  <si>
    <t>Thuong Village, Hong Son, My Duc, Ha Noi City</t>
  </si>
  <si>
    <t>Thôn Thượng, Hồng Sơn, Mỹ Đức, Tp. Hà Nội</t>
  </si>
  <si>
    <t>Tan Phong Village, Thuy Phuong Ward, Bac Tu Lien District, Ha Noi City</t>
  </si>
  <si>
    <t>Thôn Tân Phong, Xã Thụy Phương, Quận Bắc Từ Liêm, Tp. Hà Nội</t>
  </si>
  <si>
    <t>0168 264 6812</t>
  </si>
  <si>
    <t>Lê Văn Thao</t>
  </si>
  <si>
    <t>0979 373 748</t>
  </si>
  <si>
    <t>632/HR-21</t>
  </si>
  <si>
    <t>11000099</t>
  </si>
  <si>
    <t>Trần Đình Khánh</t>
  </si>
  <si>
    <t>Chuyên viên Phát triển Sản phẩm</t>
  </si>
  <si>
    <t>023 596 925</t>
  </si>
  <si>
    <t>Columbia Southern University</t>
  </si>
  <si>
    <t>18/15A/7 Nguyen Thi Minh Khai Street, District 1, Ho Chi Minh City</t>
  </si>
  <si>
    <t>18/15A/7 Nguyễn Thị Minh Khai, Quận 1, Tp.HCM</t>
  </si>
  <si>
    <t>18/138/D3 Nguyen Thi Minh Khai, District 1, Ho Chi Minh City</t>
  </si>
  <si>
    <t>18/138/D3 Nguyễn Thị Minh Khai, Quận 1, Tp. HCM</t>
  </si>
  <si>
    <t>0908 588 885</t>
  </si>
  <si>
    <t>Huỳnh Khánh Phúc Hậu</t>
  </si>
  <si>
    <t>0907 473 936</t>
  </si>
  <si>
    <t>631/HR-21</t>
  </si>
  <si>
    <t>11900817</t>
  </si>
  <si>
    <t>Nguyễn Minh Chung</t>
  </si>
  <si>
    <t>181 739 779</t>
  </si>
  <si>
    <t>No. 13/116, Le Thieu Huy Street, Group 7, Nguyen Du Ward, Ha Tinh City, Ha Tinh Province</t>
  </si>
  <si>
    <t>Số 13/116, Đường Lê Thiệu Huy, Khu Phố 7, Phường Nguyễn Du, Tp. Hà Tĩnh, Tỉnh Hà Tĩnh</t>
  </si>
  <si>
    <t>0919 778 740</t>
  </si>
  <si>
    <t>Đặng Thị Ánh Tuyết</t>
  </si>
  <si>
    <t>0948 101 567</t>
  </si>
  <si>
    <t>629/HR-21</t>
  </si>
  <si>
    <t>12101156</t>
  </si>
  <si>
    <t>Phạm Hải Đông</t>
  </si>
  <si>
    <t>025 154 807</t>
  </si>
  <si>
    <t>No. 15/32, Cau Xéo Street, Tan Quy Ward, Tan Phu District, Ho Chi Minh City</t>
  </si>
  <si>
    <t>Số 15/32, Đường Cầu Xéo, Phường Tân Quý, Quận Tân Phú, Tp. Hồ Chí Minh</t>
  </si>
  <si>
    <t>0908 069 188</t>
  </si>
  <si>
    <t>Phạm Hoài Đông</t>
  </si>
  <si>
    <t xml:space="preserve">0933 531 300 </t>
  </si>
  <si>
    <t>11900879</t>
  </si>
  <si>
    <t>Hà Văn Hậu</t>
  </si>
  <si>
    <t>030 086 005 696</t>
  </si>
  <si>
    <t>Vietnam College Of Industry And Commerce</t>
  </si>
  <si>
    <t>Small and Medium Enterprise Adminstration</t>
  </si>
  <si>
    <t>Thanh Giang Commune, Thanh Mien District, Hai Duong Province</t>
  </si>
  <si>
    <t>Xã Thanh Giang, Huyện Thanh Miện, Tỉnh Hải Dương</t>
  </si>
  <si>
    <t>Bùi Minh Tiệp</t>
  </si>
  <si>
    <t>0965 104 204</t>
  </si>
  <si>
    <t>630/HR-21</t>
  </si>
  <si>
    <t>12000982</t>
  </si>
  <si>
    <t>Đặng Thanh Châu</t>
  </si>
  <si>
    <t>013 223 233</t>
  </si>
  <si>
    <t xml:space="preserve">Ha Noi </t>
  </si>
  <si>
    <t>Janpanese</t>
  </si>
  <si>
    <t>No. 53/91, Nguyen Chi Thanh Street, Dong Da District, Ha Noi City</t>
  </si>
  <si>
    <t>Số 53/91, Đường Nguyễn Chí Thanh, Quận Đống Đa, Tp. Hà Nội</t>
  </si>
  <si>
    <t>Đặng Thanh Nga</t>
  </si>
  <si>
    <t>0976 969 396</t>
  </si>
  <si>
    <t>634/HR-21</t>
  </si>
  <si>
    <t>10800026</t>
  </si>
  <si>
    <t>Vũ Bá Tuyên</t>
  </si>
  <si>
    <t>Regional Chief Agency Officer (Northern)</t>
  </si>
  <si>
    <t>Phó Tổng Kinh doanh miền Bắc</t>
  </si>
  <si>
    <t>001 071 000 719</t>
  </si>
  <si>
    <t>79 Ly Nam De Street, Cua Dong Ward, Hoan Kiem District, Ha Noi</t>
  </si>
  <si>
    <t>79 Lý Nam Đế, phường Cửa Đông, quận Hoàn Kiếm, Tp. Hà Nội</t>
  </si>
  <si>
    <t>206/306, 32 Ly Nam De Street, Cua Dong Ward, Hoan Kiem District, Ha Noi</t>
  </si>
  <si>
    <t>P206/P306 KTT 32 Lý Nam Đế, phường Cửa Đông, quận Hoàn Kiếm, Tp. Hà Nội</t>
  </si>
  <si>
    <t>0986 835 688</t>
  </si>
  <si>
    <t>Nguyễn Thu Hà</t>
  </si>
  <si>
    <t>0913 550 636</t>
  </si>
  <si>
    <t>623/HR-21</t>
  </si>
  <si>
    <t>12101141</t>
  </si>
  <si>
    <t>Đinh Nguyễn Ngọc Thúy Vy</t>
  </si>
  <si>
    <t xml:space="preserve"> 312 062 760</t>
  </si>
  <si>
    <t>No. 24, Group 6, Gia Thuan Commune, Go Cong Dong District, Tien Giang Province</t>
  </si>
  <si>
    <t>Số nhà 24, Ấp 6, Xã Gia Thuận, Huyện Gò Công Đông, Tỉnh Tiền Giang</t>
  </si>
  <si>
    <t>No. 632/7, Kha Van Can Street, Linh Dong Ward, Thu Duc City</t>
  </si>
  <si>
    <t>Sô 632/7, Đường Kha Vạn Cân, Phường Linh Đông, Tp. Thủ Đức</t>
  </si>
  <si>
    <t>0796 913 362</t>
  </si>
  <si>
    <t>Đinh Văn Tươi</t>
  </si>
  <si>
    <t>0903 074 485</t>
  </si>
  <si>
    <t>12101111</t>
  </si>
  <si>
    <t>Trần Nguyễn Hồng Ngọc</t>
  </si>
  <si>
    <t>Digital Marketing Executive</t>
  </si>
  <si>
    <t>Nhân viên Cấp trung Marketing Kỹ thuật số</t>
  </si>
  <si>
    <t>301 582 012</t>
  </si>
  <si>
    <t>No. 113, Street No. 6, Group 2, Binh Tam Commune, Tan An City, Long An Province</t>
  </si>
  <si>
    <t>Số 113, Đường số 6, Khu dân cư ấp 2, Xã Bình Tâm, Thành phố Tân An, Tỉnh Long An</t>
  </si>
  <si>
    <t>No. 80, Street No. 20, Binh An Ward, District 2, Ho Chi Minh City</t>
  </si>
  <si>
    <t>Số 80, Đường số 20, Phường Bình An, Quận 2 Thành phố Hồ Chí MInh</t>
  </si>
  <si>
    <t>0983 808 547</t>
  </si>
  <si>
    <t>0963 890 159</t>
  </si>
  <si>
    <t>635/HR-21</t>
  </si>
  <si>
    <t>12001030</t>
  </si>
  <si>
    <t>Phạm Chí Thanh</t>
  </si>
  <si>
    <t>060 813 270</t>
  </si>
  <si>
    <t>College of Chemistry</t>
  </si>
  <si>
    <t>Mechanical Engineering Technology</t>
  </si>
  <si>
    <t>Thanh Luong Village, Tan Thinh Commune, Yen Bai City</t>
  </si>
  <si>
    <t>Thôn Thanh Lương, Xã Tân Thịnh, Tp. Yên Bái</t>
  </si>
  <si>
    <t>0329 864 556</t>
  </si>
  <si>
    <t>Vũ Thị Hạnh</t>
  </si>
  <si>
    <t>0985 419 488</t>
  </si>
  <si>
    <t>639/HR-21</t>
  </si>
  <si>
    <t>11400425</t>
  </si>
  <si>
    <t>Nguyễn Đình Hải</t>
  </si>
  <si>
    <t>Thuan Hai</t>
  </si>
  <si>
    <t>024 291 496</t>
  </si>
  <si>
    <t>Paris Diderot</t>
  </si>
  <si>
    <t>Statistics and Stochartic Modelling</t>
  </si>
  <si>
    <t>02, 14/1B Apartment, Ngo Tat To Street, Ward 19, Binh Thanh District, Ho Chi Minh City</t>
  </si>
  <si>
    <t>02 Chung cư 14/1B, Đường Ngô Tất Tố, Phường 19, Quận Bình Thạnh, Tp. HCM</t>
  </si>
  <si>
    <t>0903 390 220</t>
  </si>
  <si>
    <t>Nguyễn Đình Luật</t>
  </si>
  <si>
    <t>0901 405  709</t>
  </si>
  <si>
    <t>636/HR-21</t>
  </si>
  <si>
    <t>12101188</t>
  </si>
  <si>
    <t>Hoàng Thị Thu Huyền</t>
  </si>
  <si>
    <t xml:space="preserve"> Head Office</t>
  </si>
  <si>
    <t>Digital Channel</t>
  </si>
  <si>
    <t>Digital Channel Manager</t>
  </si>
  <si>
    <t>Trưởng phòng Quản lý Kênh Kinh doanh Trực tuyến</t>
  </si>
  <si>
    <t>024 115 267</t>
  </si>
  <si>
    <t>No. 36/8/7C Huynh Thien Loc Street, Hoa Thanh Ward, Tan Phu District, Ho Chi Minh City</t>
  </si>
  <si>
    <t>Số 36/8/7C Đường Huỳnh Thiên Lộc, Phường Hòa Thạnh, Quận Tân Phú, Tp. Hồ Chí Minh</t>
  </si>
  <si>
    <t>0903 878 238</t>
  </si>
  <si>
    <t>Hoàng Mạnh Hòa</t>
  </si>
  <si>
    <t>0908 053 578</t>
  </si>
  <si>
    <t>11900848</t>
  </si>
  <si>
    <t>Nguyễn Khắc An</t>
  </si>
  <si>
    <t>135 644 377</t>
  </si>
  <si>
    <t>Hai Luu Commune, Song Lo District, Vinh Phuc Province</t>
  </si>
  <si>
    <t>Xã Hải Lưu, Huyện Sông Lô, Tỉnh Vĩnh Phúc</t>
  </si>
  <si>
    <t>0359 773 445</t>
  </si>
  <si>
    <t>Nguyễn Khắc Toàn</t>
  </si>
  <si>
    <t>0964 183 935</t>
  </si>
  <si>
    <t>640/HR-21</t>
  </si>
  <si>
    <t>12101171</t>
  </si>
  <si>
    <t>025 799 903</t>
  </si>
  <si>
    <t>A1404, Tan Huong Apartment, No 118, Tan Huong Street, Tan Quy Ward, Tan Phu District, Ho Chi Minh City</t>
  </si>
  <si>
    <t>A1404, Chung Cư Tân Hương, Số 118, Tân Hương Street, Phường Tân Quý, Quận Tân Phú, Tp. Hồ Chí Minh</t>
  </si>
  <si>
    <t>0918 096 851</t>
  </si>
  <si>
    <t>Phan Hữu Trung</t>
  </si>
  <si>
    <t xml:space="preserve">0838 976 982 </t>
  </si>
  <si>
    <t>11900826</t>
  </si>
  <si>
    <t>Lê Thị Ngọc Diễm</t>
  </si>
  <si>
    <t>Commitment get Bachelor Degree within 2 year from Joinning date</t>
  </si>
  <si>
    <t>334 326 062</t>
  </si>
  <si>
    <t xml:space="preserve">Early Childhood Education </t>
  </si>
  <si>
    <t>No. 17/1/3, Le Van Tam Street, Tieu Can District, Tra Vinh Province</t>
  </si>
  <si>
    <t>Số 17/1/3, Đường Lê Văn Tám, Huyện Tiểu Cần, Tỉnh Trà Vinh</t>
  </si>
  <si>
    <t>0395 185 771</t>
  </si>
  <si>
    <t>Lê Văn Liền</t>
  </si>
  <si>
    <t>0362 898 320</t>
  </si>
  <si>
    <t>Labor Contract Termination</t>
  </si>
  <si>
    <t>11600487</t>
  </si>
  <si>
    <t>Đỗ Ngọc Thủy</t>
  </si>
  <si>
    <t>General Ledger &amp; Accounting Management Senior Manager</t>
  </si>
  <si>
    <t>Trưởng phòng Cấp cao Kế toán Tổng hợp</t>
  </si>
  <si>
    <t>024 182 549</t>
  </si>
  <si>
    <t>790/30 Nguyen Kiem Street, Ward 3, Go Vap District, Ho Chi Minh</t>
  </si>
  <si>
    <t>790/30 Nguyễn Kiệm, Phường 3, Q. Gò Vấp, Tp. HCM</t>
  </si>
  <si>
    <t>271/19 Quang Trung, Ward 3, Go Vap District, Ho Chi Minh</t>
  </si>
  <si>
    <t>271/19 Quang Trung, Phường 3, Q. Gò Vấp, Tp. HCM</t>
  </si>
  <si>
    <t>090 974 1959</t>
  </si>
  <si>
    <t>Lê Hoàng Thiện</t>
  </si>
  <si>
    <t>0933 021 108</t>
  </si>
  <si>
    <t>638/HR-21</t>
  </si>
  <si>
    <t>11400406</t>
  </si>
  <si>
    <t>Huỳnh Thị Thu Huệ</t>
  </si>
  <si>
    <t>221 213 026</t>
  </si>
  <si>
    <t>Dinh Thang 2 Group, Phu Hoa Town, Phu Yen Province</t>
  </si>
  <si>
    <t>KP Định Thắng 2, thị trấn Phú Hòa, Phú Yên</t>
  </si>
  <si>
    <t>541/17/2B Street 10, Binh Tri Dong B ward, Binh Tan district, Ho Chi Minh city</t>
  </si>
  <si>
    <t>541/17/2B đường số 10, phường Bình Trị Đông B, quận Bình Tân, Tp. HCM</t>
  </si>
  <si>
    <t>0946 698 744</t>
  </si>
  <si>
    <t>Huỳnh Thị Thu Hoa</t>
  </si>
  <si>
    <t>0906 810 389</t>
  </si>
  <si>
    <t>637/HR-21</t>
  </si>
  <si>
    <t>12101168</t>
  </si>
  <si>
    <t>Nguyễn Ngọc Cẩm Giang</t>
  </si>
  <si>
    <t>285 581 984</t>
  </si>
  <si>
    <t>Business Statisics</t>
  </si>
  <si>
    <t>No. 43, Hamlet 8, Loc Hoa Commune, Loc Ninh District, Binh Phuoc Province</t>
  </si>
  <si>
    <t>Sô 43, Ấp 8, Xã Lộc Hòa, Huyện Lộc Ninh, Tỉnh Bình Phước</t>
  </si>
  <si>
    <t>RS6, Richstar 2, No 239-241, Hoa Binh Street, Hiep Tan Ward, Tan Phu District, Ho Chi Minh City</t>
  </si>
  <si>
    <t>RS6, Richstar 2, Số 239-241, Đường Hòa Bình, Phường Hiệp Tân, Quận Tân Phú, Tp. Hồ Chí Minh</t>
  </si>
  <si>
    <t>0909 070 003</t>
  </si>
  <si>
    <t>Nguyễn Ngọc Vũ</t>
  </si>
  <si>
    <t>0379 679 477</t>
  </si>
  <si>
    <t>11900852</t>
  </si>
  <si>
    <t>Nguyễn Thị Minh Hiền</t>
  </si>
  <si>
    <t>Agency Training &amp; Development Senior Manager</t>
  </si>
  <si>
    <t>Trưởng phòng Cấp cao Huấn luyện &amp; Phát triển Đại lý</t>
  </si>
  <si>
    <t>023 429 105</t>
  </si>
  <si>
    <t>International Commercial</t>
  </si>
  <si>
    <t>No. 149/49, Trinh Dinh Trong Street, Phu Trung Ward, Tan Phu District, Ho Chi Minh City</t>
  </si>
  <si>
    <t>Số 149/49, Đường Trịnh Đình Trọng, Phường Phú Trung, Quận Tân Phú, Tp. Hồ Chí Minh</t>
  </si>
  <si>
    <t>0986 850 101</t>
  </si>
  <si>
    <t>Nguyễn Minh Tuấn</t>
  </si>
  <si>
    <t>0908 156 087</t>
  </si>
  <si>
    <t>12/07/2021</t>
  </si>
  <si>
    <t>11800649</t>
  </si>
  <si>
    <t>Nguyễn Nhật Hòa</t>
  </si>
  <si>
    <t>Talent Acquisition Business Partner Officer</t>
  </si>
  <si>
    <t>Chuyên viên Đối tác thu hút nhân tài</t>
  </si>
  <si>
    <t>331 708 377</t>
  </si>
  <si>
    <t>Vinh Xuan Village, Tra On District, Vinh Long Province</t>
  </si>
  <si>
    <t>Xã Vĩnh Xuân, Huyện Trà Ôn, Tỉnh Vĩnh Long</t>
  </si>
  <si>
    <t>No. 93A, Chu Van An Street, Ward 26, Binh Thanh District, Ho Chi Minh City</t>
  </si>
  <si>
    <t>Số 93A, Đường Chu Văn An, Phường 26, Quận Bình Thạnh, Tp.HCM</t>
  </si>
  <si>
    <t>0909 462 548</t>
  </si>
  <si>
    <t>Huỳnh Thị Thủy</t>
  </si>
  <si>
    <t>0917 600 605</t>
  </si>
  <si>
    <t>17/06/2021</t>
  </si>
  <si>
    <t>12001018</t>
  </si>
  <si>
    <t>Cao Cự Bảo</t>
  </si>
  <si>
    <t>Nhân viên Cấp trung cao Quản trị Hệ thống &amp; Mạng</t>
  </si>
  <si>
    <t>250 529 220</t>
  </si>
  <si>
    <t>No. 03, Phan Boi Chau Street, Ward 1, Bao Loc City, Lam Dong Province</t>
  </si>
  <si>
    <t>Số 03, Đường Phan Bội Châu, Phường 1, Tp. Bảo Lộc, Tỉnh Lâm Đồng</t>
  </si>
  <si>
    <t>No. 108, Nguyen Thanh Tuyen Street, Ward 2, Tan Binh District, Ho Chi Minh City</t>
  </si>
  <si>
    <t>Số 108, Đường Nguyễn Thanh Tuyền, Phường 2, Quận Tân Bình, Tp. Hồ Chí Minh</t>
  </si>
  <si>
    <t>0355 199 012</t>
  </si>
  <si>
    <t>Cao Ngọc Kỳ Anh</t>
  </si>
  <si>
    <t>0909 206 424</t>
  </si>
  <si>
    <t>16/07/2021</t>
  </si>
  <si>
    <t>12001019</t>
  </si>
  <si>
    <t>Bùi Minh Lữ</t>
  </si>
  <si>
    <t>186 822 671</t>
  </si>
  <si>
    <t>Ha Noi University of Culture</t>
  </si>
  <si>
    <t>Cam Son Commune, Anh Son District, Nghe An Province</t>
  </si>
  <si>
    <t>Xã Cẩm Sơn, Huyện Anh Sơn, Tỉnh Nghệ An</t>
  </si>
  <si>
    <t>Group 5, Truong Thi Ward, Vinh City, Nghe An Province</t>
  </si>
  <si>
    <t>Khối 5, Phường Trường Thi, Tp. Vinh, Tỉnh Nghệ An</t>
  </si>
  <si>
    <t>0976 959 059</t>
  </si>
  <si>
    <t>14/07/2021</t>
  </si>
  <si>
    <t>11900897</t>
  </si>
  <si>
    <t>Vũ Ngọc Cường</t>
  </si>
  <si>
    <t>162 707 102</t>
  </si>
  <si>
    <t>Trung Dong Street, Truc Ninh District, Nam Dinh Province</t>
  </si>
  <si>
    <t>Đường Trung Đông, Huyện Trực Ninh, Tỉnh Nam Định</t>
  </si>
  <si>
    <t>No. 136, Ho Tung Mau Street, Nam Tu Lien District, Ha Noi City</t>
  </si>
  <si>
    <t>Số 136, Đường Hồ Tùng Mậu, Quận Nam Từ Liêm, Tp. Hà Nội</t>
  </si>
  <si>
    <t>0385 765 177</t>
  </si>
  <si>
    <t>Vũ Ngọc Hưng</t>
  </si>
  <si>
    <t>0986 140 401</t>
  </si>
  <si>
    <t>30/06/2021</t>
  </si>
  <si>
    <t>11700562</t>
  </si>
  <si>
    <t>186 051 823</t>
  </si>
  <si>
    <t>Xuan Tin Village, Nghi Duc Ward, Vinh City, Nghe An Province</t>
  </si>
  <si>
    <t>Xóm Xuân Tín, Xã Nghi Đức, Thành phồ Vinh, Tỉnh Nghệ An</t>
  </si>
  <si>
    <t>0968 926 685; 0123 426 0685</t>
  </si>
  <si>
    <t>Bạch Văn Mạnh</t>
  </si>
  <si>
    <t>0968 926 685</t>
  </si>
  <si>
    <t>12101190</t>
  </si>
  <si>
    <t>Hà Thị Thanh Thùy</t>
  </si>
  <si>
    <t>Agency Training Coordinator Senior Staf</t>
  </si>
  <si>
    <t>212 674 615</t>
  </si>
  <si>
    <t>Nghia Ky Commune, Tu Nghia District, Quang Ngai Province</t>
  </si>
  <si>
    <t>Xã Nghĩa Kỳ, Huyện Tư Nghĩa, Tỉnh Quảng Ngãi</t>
  </si>
  <si>
    <t>No. 168/5 Street No. 12, Binh Hung Hoa Ward, Binh Tan District, Ho Chi Minh City</t>
  </si>
  <si>
    <t>Số 168/5 Đường số 12, Phường Bình Hưng Hòa, Quận Bình Tân, Tp. Hồ Chí Minh</t>
  </si>
  <si>
    <t>0396 551 267</t>
  </si>
  <si>
    <t>Bùi Văn Thành</t>
  </si>
  <si>
    <t>0968 108 516</t>
  </si>
  <si>
    <t>30/07/2021</t>
  </si>
  <si>
    <t>11700559</t>
  </si>
  <si>
    <t>Nguyễn Hồng Anh Thi</t>
  </si>
  <si>
    <t>Nhân viên Cấp trung Kế toán Thanh toán</t>
  </si>
  <si>
    <t>312 224 337</t>
  </si>
  <si>
    <t>103 Binh Trung Lane, Chau Thanh Ward, Tien Giang Province</t>
  </si>
  <si>
    <t>103 Xã Bình Trưng, Huyện Châu Thành, Tỉnh Tiền Giang</t>
  </si>
  <si>
    <t>22 Nguyen Cong Tru Street, Nguyen Thai Binh Ward, District 1, Ho Chi Minh City</t>
  </si>
  <si>
    <t>22 Đường Nguyễn Công Trứ, Phường Nguyễn Thái Bình, Quận 1, Tp. HCM</t>
  </si>
  <si>
    <t>0918 696 015</t>
  </si>
  <si>
    <t>Nguyễn Hồng Phong</t>
  </si>
  <si>
    <t>0375 700 738</t>
  </si>
  <si>
    <t>24/06/2021</t>
  </si>
  <si>
    <t>11900818</t>
  </si>
  <si>
    <t>Hoàng Quang Thăng</t>
  </si>
  <si>
    <t>131 603 506</t>
  </si>
  <si>
    <t>Ha Noi University of Education</t>
  </si>
  <si>
    <t>History Pedagogy</t>
  </si>
  <si>
    <t>Lung Group, Van Luong Commune, Tan Son District, Phu Tho Province</t>
  </si>
  <si>
    <t>Xóm Lũng, Xã Văn Luông, Huyện Tân Sơn, Tỉnh Phú Thọ</t>
  </si>
  <si>
    <t>0986 398 597</t>
  </si>
  <si>
    <t>Trần Thị Mỹ Tuyên</t>
  </si>
  <si>
    <t>0966 557 888</t>
  </si>
  <si>
    <t>02/08/2021</t>
  </si>
  <si>
    <t>12001015</t>
  </si>
  <si>
    <t>Vũ Thị Lệ Thủy</t>
  </si>
  <si>
    <t>031 185 008 692</t>
  </si>
  <si>
    <t>No. 615, Rice City Apartment, Linh Dam, Hoang Liet, Hoang Mai District, Ha Noi City</t>
  </si>
  <si>
    <t>Căn hộ 615, Chung Cư Rice City, Linh Đàm, Hoàng Liệt, Quận Hoàng Mai, Tp. Hà Nội</t>
  </si>
  <si>
    <t>0989 035 627</t>
  </si>
  <si>
    <t>Vũ Xuân Lực</t>
  </si>
  <si>
    <t>0982 598 626</t>
  </si>
  <si>
    <t>19/07/2021</t>
  </si>
  <si>
    <t>12101130</t>
  </si>
  <si>
    <t>Nguyễn Huỳnh Yến Vy</t>
  </si>
  <si>
    <t>079 190 017 618</t>
  </si>
  <si>
    <t>No. 25/1, Phung Van Cung Street, Ward 2, Phu Nhuan District, Ho Chi Minh City</t>
  </si>
  <si>
    <t>Số 25/1, Đường Phùng Văn Cung, Phường 2, Quận Phú Nhuận, Tp. Hồ Chí Minh</t>
  </si>
  <si>
    <t>No. C1.17.07. Safira Khang Dien Apartment, No 454, Vo Chi Cong Street, Phu Huu Ward, Thu Duc City</t>
  </si>
  <si>
    <t>Căn Hộ C1.17.07, Chung Cư Safira Khang Điền, Số 454, Đường Võ Chí Công, Phường Phú Hữu, Tp. Thủ Đức</t>
  </si>
  <si>
    <t>0903 729 743</t>
  </si>
  <si>
    <t>Dương Công Duệ</t>
  </si>
  <si>
    <t>0919 965 339</t>
  </si>
  <si>
    <t>12101178</t>
  </si>
  <si>
    <t>Huỳnh Minh Trí</t>
  </si>
  <si>
    <t>079 093 016 711</t>
  </si>
  <si>
    <t>Kris Vue Apartment, No. 543 Nguyen Duy Trinh Street, Binh Trung Tay Ward, Thu Duc City</t>
  </si>
  <si>
    <t>Chung cư Kris Vue, số 543 Đường  Nguyễn Duy Trinh, Phường Bình Trưng Tây, Thành phố Thủ Đức</t>
  </si>
  <si>
    <t>0934 150 794</t>
  </si>
  <si>
    <t>Võ Thùy Dương</t>
  </si>
  <si>
    <t>0903 167 077</t>
  </si>
  <si>
    <t>19/08/2021</t>
  </si>
  <si>
    <t>12000953</t>
  </si>
  <si>
    <t>Nguyễn Thị Bảo Trung</t>
  </si>
  <si>
    <t>013 509 131</t>
  </si>
  <si>
    <t>Viet Nam University of Traditional Medicine</t>
  </si>
  <si>
    <t>No. A10 TT3, Van Quan, Street, Ha Dong District, Ha Noi City</t>
  </si>
  <si>
    <t>Số A10 TT3, Đường Văn Quán, Quận Hà Đông, Tp. Hà Nội</t>
  </si>
  <si>
    <t>0904 062 199</t>
  </si>
  <si>
    <t>Nguyễn Thị Minh Thắng</t>
  </si>
  <si>
    <t>0943 836 669</t>
  </si>
  <si>
    <t>22/07/2021</t>
  </si>
  <si>
    <t>12101216</t>
  </si>
  <si>
    <t>Nguyễn Trần Thiên Lý</t>
  </si>
  <si>
    <t>Chuyên viên Đối tác Thu hút Nhân tài</t>
  </si>
  <si>
    <t>024 441 456</t>
  </si>
  <si>
    <t>University of Lincoln</t>
  </si>
  <si>
    <t>No. 72/9/10, Street 30, Ward 6, Go Vap District, Ho Chi Minh City</t>
  </si>
  <si>
    <t>Số 72/9/10. Đường 30. Phường 6, Quận Gò Vấp, Tp. Hồ Chí Minh</t>
  </si>
  <si>
    <t>0773 005 124</t>
  </si>
  <si>
    <t>0936 255 933</t>
  </si>
  <si>
    <t>12101215</t>
  </si>
  <si>
    <t>Trần Quang</t>
  </si>
  <si>
    <t>Distribution Support Assistant Manager</t>
  </si>
  <si>
    <t>Phó phòng Hỗ trợ Đại lý &amp; Kênh Phân phối</t>
  </si>
  <si>
    <t>271 910 263</t>
  </si>
  <si>
    <t>Chemistry Teacher Education</t>
  </si>
  <si>
    <t>No. 46, Chien Thang - Nam Ha, Xuan Loc District, Dong Nai Province</t>
  </si>
  <si>
    <t>Số 46, Chiến Thắng - Nam Hà, Huyện Xuân Lộc, Tỉnh Đồng Nai</t>
  </si>
  <si>
    <t>No. 230, Pham Van Han Street, Ward 17, Binh Thanh District, Ho Chi Minh City</t>
  </si>
  <si>
    <t>Số 230 Phan Văn Hân, Phường 17, Quận Bình Thạnh, Tp. Hồ Chí Minh</t>
  </si>
  <si>
    <t xml:space="preserve"> 0907 932 090</t>
  </si>
  <si>
    <t>Dương Thị Kim Cúc</t>
  </si>
  <si>
    <t>0767 363 243</t>
  </si>
  <si>
    <t>11900836</t>
  </si>
  <si>
    <t>225 326 401</t>
  </si>
  <si>
    <t>Phu Tho 1, Ninh Diem Ward, Ninh Hoa District, Khanh Hoa Province</t>
  </si>
  <si>
    <t>Phú Thọ 1, Phường Ninh Diêm, Huyện Ninh Hòa, Tỉnh Khánh Hòa</t>
  </si>
  <si>
    <t>0395 684 192</t>
  </si>
  <si>
    <t>Võ Thị Ngọc Hiếu</t>
  </si>
  <si>
    <t>0988 261 509</t>
  </si>
  <si>
    <t>10/08/2021</t>
  </si>
  <si>
    <t>12101094</t>
  </si>
  <si>
    <t>Đinh Thị Hồng Phương</t>
  </si>
  <si>
    <t>024 331 150</t>
  </si>
  <si>
    <t>No. 99, Street 11, Tan Kieng Ward, District 7, Ho Chi MInh City</t>
  </si>
  <si>
    <t>Số 99, Đường Số 11, Phường Tân Kiểng, Quận 7, Tp. Hồ Chí Minh</t>
  </si>
  <si>
    <t>0792 441 275</t>
  </si>
  <si>
    <t>Đinh Hồng Thiêm</t>
  </si>
  <si>
    <t>0768 723 033</t>
  </si>
  <si>
    <t>26/07/2021</t>
  </si>
  <si>
    <t>12001091</t>
  </si>
  <si>
    <t>Nguyễn Thị Hải Yến</t>
  </si>
  <si>
    <t>026 190 000 459</t>
  </si>
  <si>
    <t xml:space="preserve">Phuc Yen College of Industry </t>
  </si>
  <si>
    <t>Dong Lang Village, Thai Hoa Commune, Lap Thach District, Vinh Phuc Province</t>
  </si>
  <si>
    <t>Thôn Đồng Làng, Xã Thái Hòa, Huyện Lập Thạch, Tỉnh Vĩnh Phúc</t>
  </si>
  <si>
    <t>Dinh Trung Commune, Vinh Yen City, Vinh Phuc Province</t>
  </si>
  <si>
    <t>Xã Đinh Trung, Tp. Vĩnh Yên, Tỉnh Vĩnh Phúc</t>
  </si>
  <si>
    <t>0912 234 630</t>
  </si>
  <si>
    <t>Nguyễn Hương Yên</t>
  </si>
  <si>
    <t>0906 156 286</t>
  </si>
  <si>
    <t>11900774</t>
  </si>
  <si>
    <t>Nguyễn Văn Huỳnh</t>
  </si>
  <si>
    <t>231 248 817</t>
  </si>
  <si>
    <t>No. 52, Ton That Tung Street, Phu Dong Ward, Pleiku City, Gia Lai Province</t>
  </si>
  <si>
    <t>Số 52, Đường Tôn Thất Tùng, Phường Phù Đổng, Tp. Plleiku, Tỉnh Gia Lai</t>
  </si>
  <si>
    <t>0985 771 340</t>
  </si>
  <si>
    <t>Hà Thị Y Nguyên</t>
  </si>
  <si>
    <t>0349 732 707</t>
  </si>
  <si>
    <t>11/08/2021</t>
  </si>
  <si>
    <t>11800637</t>
  </si>
  <si>
    <t>Phùng Trường Giang</t>
  </si>
  <si>
    <t>050 538 046</t>
  </si>
  <si>
    <t>University of Finance - Banking Hanoi</t>
  </si>
  <si>
    <t>No. 95, Group 4, Moc Chau Village, Moc Chau District, Son La Province</t>
  </si>
  <si>
    <t>Số 95, Tiểu khu 4, Thị trấn Mộc Châu, Huyện Mộc Châu, Tỉnh Sơn La</t>
  </si>
  <si>
    <t>0972 106 212</t>
  </si>
  <si>
    <t>Bùi Thị Hải Đăng</t>
  </si>
  <si>
    <t>0979 000 556</t>
  </si>
  <si>
    <t>24/08/2021</t>
  </si>
  <si>
    <t>12101155</t>
  </si>
  <si>
    <t>Nguyễn Phương Uyên</t>
  </si>
  <si>
    <t>Learning &amp; Development Executive</t>
  </si>
  <si>
    <t>Nhân viên Cấp trung Phát triển &amp; Đào tạo</t>
  </si>
  <si>
    <t>025 396 255</t>
  </si>
  <si>
    <t>No. 18A, Nguyen Van Giai Street, Da Kao, District 1, Ho Chi Minh City</t>
  </si>
  <si>
    <t>Số 18A, Đường Nguyễn Văn Giai, Phường Đa Kao, Quận 1, Tp. Hồ Chí Minh</t>
  </si>
  <si>
    <t>0937 563 756</t>
  </si>
  <si>
    <t>Lê Thị Thanh Bạch</t>
  </si>
  <si>
    <t>0937 040 904</t>
  </si>
  <si>
    <t>27/08/2021</t>
  </si>
  <si>
    <t>12101194</t>
  </si>
  <si>
    <t>Nguyễn Thị Thanh Nhàn</t>
  </si>
  <si>
    <t>Learning &amp; Development Assistant Manager</t>
  </si>
  <si>
    <t xml:space="preserve">Phó phòng Đào tạo &amp; Phát triển </t>
  </si>
  <si>
    <t>215 193 032</t>
  </si>
  <si>
    <t>No.50. Group 6, Quang Trung Ward, Quy Nhon City, Binh Dinh Province</t>
  </si>
  <si>
    <t>Tổ 50, Khu Vực 6, Phường Quang Trung, Tp. Quy Nhơn, Tỉnh Bình Định</t>
  </si>
  <si>
    <t>No. 392/16/30, Cao Thang Street, Ward 12, District 10, Ho Chi Minh City</t>
  </si>
  <si>
    <t>Số 392/16/30, Đường Cao Thắng, Phường 12, Quận 10, Hồ Chí Minh</t>
  </si>
  <si>
    <t>0983 044812</t>
  </si>
  <si>
    <t>036 412 1132</t>
  </si>
  <si>
    <t>12101217</t>
  </si>
  <si>
    <t>Distribution Planning Senior Staff</t>
  </si>
  <si>
    <t>Nhân viên Cấp cao Kế hoạch Kinh doanh</t>
  </si>
  <si>
    <t>273 605 157</t>
  </si>
  <si>
    <t>No. 95, Hoang Hoa Tham Street, Thang Tam Ward, Vung Tau Province</t>
  </si>
  <si>
    <t>Số 95, Đường Hoàng Hoa Thám, Phường Thắng Tam, Tp. Vũng Tàu</t>
  </si>
  <si>
    <t>No. 221, Ton Dan Street, Ward 15, District 4, Ho Chi Minh City</t>
  </si>
  <si>
    <t>Số 221, Đường Tôn Đản, Phường 15, Quận 4, Tp. Hồ Chí Minh</t>
  </si>
  <si>
    <t>Nguyễn Thế Huấn</t>
  </si>
  <si>
    <t>0937 605 157</t>
  </si>
  <si>
    <t>11900895</t>
  </si>
  <si>
    <t>Nguyễn Minh Đức</t>
  </si>
  <si>
    <t xml:space="preserve">079 087 006 994 </t>
  </si>
  <si>
    <t>No. 11, Street 13 , District 9, Ho Chi Minh City</t>
  </si>
  <si>
    <t>Số 11, Đường 13, Quận 9, Tp. Hồ Chí Minh</t>
  </si>
  <si>
    <t>No. 11, Street 13, District 9, Ho Chi Minh City</t>
  </si>
  <si>
    <t>0985 778 330</t>
  </si>
  <si>
    <t>Nguyễn Vũ Thu Tâm</t>
  </si>
  <si>
    <t>0985 968 010</t>
  </si>
  <si>
    <t>18/08/2021</t>
  </si>
  <si>
    <t>11800681</t>
  </si>
  <si>
    <t>Trần Lý Xuân An</t>
  </si>
  <si>
    <t>Nhân viên Cấp trung cao trực Tổng đài</t>
  </si>
  <si>
    <t>285 152 929</t>
  </si>
  <si>
    <t>Hong Bang University International</t>
  </si>
  <si>
    <t>Village 1, Tien Thanh Ward, Dong Xoai District, Binh Phuoc</t>
  </si>
  <si>
    <t>Ấp 1, Xã Tiến Thành, Thị Xã Đồng Xoài, Bình Phước</t>
  </si>
  <si>
    <t>Dai Thanh Apartment, 221-223 Trinh Dinh Trong Street, Phu Trung Ward, Tan Phu District, Ho Chi Minh City</t>
  </si>
  <si>
    <t>Chung cư Đại Thành, 221-223 Đường Trịnh Đình Trọng, Phường Phú Trung, Quận Tân Phú, Tp. HCM</t>
  </si>
  <si>
    <t>0908 839 486</t>
  </si>
  <si>
    <t>Trần Quang Vinh</t>
  </si>
  <si>
    <t>0909 373 384</t>
  </si>
  <si>
    <t>12101123</t>
  </si>
  <si>
    <t>Đặng Thế Ngọc Hà</t>
  </si>
  <si>
    <t>Trưởng phòng Marketing Kỹ thuật số</t>
  </si>
  <si>
    <t>052 187 000 476</t>
  </si>
  <si>
    <t>English Linguistics and Literature</t>
  </si>
  <si>
    <t>No. 499/6/2 Quang Trung Street, Ward 10, Go Vap District, Ho Chi Minh City</t>
  </si>
  <si>
    <t>Số 499/6/2 Đường Quang Trung, Phường 10, Quận Gò Vấp, Tp. Hồ Chí Minh</t>
  </si>
  <si>
    <t>0913 902 995</t>
  </si>
  <si>
    <t>Su Đặng</t>
  </si>
  <si>
    <t>Aunty</t>
  </si>
  <si>
    <t>0937 076 781</t>
  </si>
  <si>
    <t>05/08/2021</t>
  </si>
  <si>
    <t>11900902</t>
  </si>
  <si>
    <t>Phạm Văn Thiện</t>
  </si>
  <si>
    <t>241 404 031</t>
  </si>
  <si>
    <t>Tan Lap Ward, Buom Me Thuot City, Dak Lak Province</t>
  </si>
  <si>
    <t>Phường Tân Lập, Tp. Buôn Ma Thuột, Tỉnh Đắk Lắk</t>
  </si>
  <si>
    <t>No. 80, Street 20, District 2, Ho Chi Minh City</t>
  </si>
  <si>
    <t>Số 80, Đường 20, Quận 2, Tp. Hồ Chí Minh</t>
  </si>
  <si>
    <t>0978 984 011</t>
  </si>
  <si>
    <t>Lê Nguyễn Như Khuyên</t>
  </si>
  <si>
    <t>0901 509 393</t>
  </si>
  <si>
    <t>06/08/2021</t>
  </si>
  <si>
    <t>11800732</t>
  </si>
  <si>
    <t>Trần Lâm Thiều Oanh</t>
  </si>
  <si>
    <t>Sign-on Bonus: 120 Mil pay for 13th month salary of 2018</t>
  </si>
  <si>
    <t>Head of HR</t>
  </si>
  <si>
    <t>Trưởng Bộ phận Nhân sự</t>
  </si>
  <si>
    <t>046 178 000 140</t>
  </si>
  <si>
    <t>No. 60, Street No. 1, Phuoc Kien Residential Area, Group 17, Phuoc Kien Commune, Nha Be District, Ho Chi Minh City</t>
  </si>
  <si>
    <t>Số 60 Đường số 1, Khu Định cư Phước Kiển, Tổ 17,  Ấp 5, Xã Phước Kiến, Huyện Nhà Bè, Tp. Hồ Chí Minh</t>
  </si>
  <si>
    <t>E29, Phuoc Kien A Residential Area, Le Van Luong Street, Nha Be District, Ho Chi Minh City</t>
  </si>
  <si>
    <t>E29, Khu Dân Cư Phước Kiển A , Đường Lê Văn Lương, Huyện Nhà Bè, Tp. Hồ Chí Minh</t>
  </si>
  <si>
    <t>0918 339 669</t>
  </si>
  <si>
    <t>Phan Thế Minh Đức</t>
  </si>
  <si>
    <t>0373 116 117</t>
  </si>
  <si>
    <t>27/07/2021</t>
  </si>
  <si>
    <t>12101124</t>
  </si>
  <si>
    <t>024 729 214</t>
  </si>
  <si>
    <t>No.141/16, Street 8, Binh Hung Hoa A, Binh Tan District, Ho Chi Minh City</t>
  </si>
  <si>
    <t>Số 141/16, Đường Số 8, Phường Bình Hưng Hòa A, Quận Bình Tân, Tp. Hồ Chí Minh</t>
  </si>
  <si>
    <t>965/16/26 Quang Trung, Ward 14, Go Vap District, Ho Chi Minh City</t>
  </si>
  <si>
    <t>965/16/26 Quang Trung, Phường 14, Quận Gò Vấp, Tp. Hồ Chí Minh</t>
  </si>
  <si>
    <t>0376 763 425</t>
  </si>
  <si>
    <t>Vũ Thị Thanh Nguyệt</t>
  </si>
  <si>
    <t>0914 784 008</t>
  </si>
  <si>
    <t>20/08/2021</t>
  </si>
  <si>
    <t>12101221</t>
  </si>
  <si>
    <t>Lương Nguyễn Vân Anh</t>
  </si>
  <si>
    <t>Talent Acquisition Business Partner Senior Manager</t>
  </si>
  <si>
    <t xml:space="preserve">Trưởng phòng Cấp cao Đối Tác Thu hút Nhân tài </t>
  </si>
  <si>
    <t>Vietnam</t>
  </si>
  <si>
    <t xml:space="preserve">681 800 001 68 </t>
  </si>
  <si>
    <t>United Business Insititutes</t>
  </si>
  <si>
    <t>Business Administration specialized International Business Management</t>
  </si>
  <si>
    <t xml:space="preserve">86B Ta Quang Buu Street, Ward 5, District 8, Ho Chi Minh City </t>
  </si>
  <si>
    <t>86B Đường Tạ Quang Bửu, Phường 5, Quận 8, Tp. Hồ Chí Minh</t>
  </si>
  <si>
    <t xml:space="preserve">090 9099 513 </t>
  </si>
  <si>
    <t>Lương Đức Duy Anh</t>
  </si>
  <si>
    <t>0903 338 219</t>
  </si>
  <si>
    <t>09/10/2021</t>
  </si>
  <si>
    <t>11500444</t>
  </si>
  <si>
    <t>Huỳnh Trần Âu</t>
  </si>
  <si>
    <t>Ninh Hoa</t>
  </si>
  <si>
    <t>225 244 573</t>
  </si>
  <si>
    <t>Group 18, Ninh Hiep Ward, Ninh Hoa District, Khanh Hoa Province</t>
  </si>
  <si>
    <t>Tổ 18, Phường Ninh Hiệp, Thị xã Ninh Hòa, Tỉnh Khánh Hòa</t>
  </si>
  <si>
    <t>0122 440 1923</t>
  </si>
  <si>
    <t>Huỳnh Út</t>
  </si>
  <si>
    <t>0988 857 654; 0935 886 550</t>
  </si>
  <si>
    <t>08/09/2021</t>
  </si>
  <si>
    <t>12001092</t>
  </si>
  <si>
    <t>Bùi Thị Lĩnh</t>
  </si>
  <si>
    <t>038 186 015 316</t>
  </si>
  <si>
    <t>English Language Teacher Education</t>
  </si>
  <si>
    <t>No. 1105, H1 Apartment, Phu Son District, Thanh Hoa Province</t>
  </si>
  <si>
    <t>Số 1105, Chung Cư H1, Huyện Phú Sơn, Tỉnh Thanh Hóa</t>
  </si>
  <si>
    <t>0931 366 687</t>
  </si>
  <si>
    <t>0984 810 825</t>
  </si>
  <si>
    <t>26/08/2021</t>
  </si>
  <si>
    <t>11900857</t>
  </si>
  <si>
    <t>Vũ Ngọc Minh</t>
  </si>
  <si>
    <t>Increase to 32Mil/month based on KPIs evaluated by Department Head after 6 month</t>
  </si>
  <si>
    <t>001 085 005 883</t>
  </si>
  <si>
    <t>No. 78, Chua Village, Luc Canh, Xuan Canh Ward, Dong Anh District, Ha Noi City</t>
  </si>
  <si>
    <t>Số 78, Xóm Chùa, Lực Canh, Phường Xuân Canh, Huyện Đông Anh, Tp. Hà Nội</t>
  </si>
  <si>
    <t>0974 403 820</t>
  </si>
  <si>
    <t>Phan Trung Thủy</t>
  </si>
  <si>
    <t>0982 453 362</t>
  </si>
  <si>
    <t>17/08/2021</t>
  </si>
  <si>
    <t>11700597</t>
  </si>
  <si>
    <t>Agency Training &amp; Development Director - South</t>
  </si>
  <si>
    <t>Giám đốc Huấn luyện &amp; Phát triển Đại lý - miền Nam</t>
  </si>
  <si>
    <t>260 558 598</t>
  </si>
  <si>
    <t xml:space="preserve">Ho Chi Minh University of Finance &amp; Accounting </t>
  </si>
  <si>
    <t>40/17 Ap Bac Street, Tan Binh District, Ho Chi Minh City</t>
  </si>
  <si>
    <t>40/17 Đường Ấp Bắc, Quận Tân Bình, Tp. HCM</t>
  </si>
  <si>
    <t>4 C3 - 12 Sky Garden Apartment, Tan Phong Ward, District 7, Ho Chi Minh City</t>
  </si>
  <si>
    <t>4 C3-12 Chung cư Sky Garden 2, Phường Tân Phong, Quận 7, Tp. HCM</t>
  </si>
  <si>
    <t>0168 960 9904</t>
  </si>
  <si>
    <t>Nguyễn Thị Hồng Lợi</t>
  </si>
  <si>
    <t>0908 356 595</t>
  </si>
  <si>
    <t>30/08/2021</t>
  </si>
  <si>
    <t>11600512</t>
  </si>
  <si>
    <t>025 217 008</t>
  </si>
  <si>
    <t>714 M3, Ton That Thuyet Apartment, Ward 1, District 4, Ho Chi Minh City</t>
  </si>
  <si>
    <t>714 Lô M3 Chung cư Tôn Thất Thuyết, Phường 1, Quận 4, Tp. HCM</t>
  </si>
  <si>
    <t>402 M2, Ton That Thuyet Apartment, Ward 1, District 4, Ho Chi Minh City</t>
  </si>
  <si>
    <t>402 Lô M2 Chung cư Tôn Thất Thuyết, Phường 1, Quận 4, Tp. HCM</t>
  </si>
  <si>
    <t>091 973 1589</t>
  </si>
  <si>
    <t>16/08/2021</t>
  </si>
  <si>
    <t>11900837</t>
  </si>
  <si>
    <t>Trần Văn Đoàn</t>
  </si>
  <si>
    <t>034 090 006 969</t>
  </si>
  <si>
    <t>Water Resources University</t>
  </si>
  <si>
    <t>Civil Engineering</t>
  </si>
  <si>
    <t>Group 3, Ha Nguyen Hamlet, Thai Phuong Commune,  Ha Hung District, Thai Binh Province</t>
  </si>
  <si>
    <t>Xóm 3, Thôn Hà Nguyên, Xã Thái Phương, Huyện Hưng Hà, Tỉnh Thái Bình</t>
  </si>
  <si>
    <t>No. 66F, Phao Dai Lang, Lang Thuong Ward, Dong Da District, Ha Noi City</t>
  </si>
  <si>
    <t>Số 66F, Pháo Đài Láng, Phường Láng Thượng, Quận Đống Đa, Tp. Hà Nội</t>
  </si>
  <si>
    <t>0348 836 568</t>
  </si>
  <si>
    <t>Trần Văn Đức</t>
  </si>
  <si>
    <t>0868 252 566</t>
  </si>
  <si>
    <t>29/09/2021</t>
  </si>
  <si>
    <t>12000965</t>
  </si>
  <si>
    <t>Nguyễn Trường Thịnh</t>
  </si>
  <si>
    <t>Chuyên viên Phân tích Nghiệp vụ</t>
  </si>
  <si>
    <t>023 763 552</t>
  </si>
  <si>
    <t>No. 221/7/28, Dat Thanh Street, Tan Binh District, Ho Chi Minh City</t>
  </si>
  <si>
    <t>Số 221/7/28, Đường Đất Thánh, Quận Tân Bình, Tp. Hồ Chí Minh</t>
  </si>
  <si>
    <t>0907 363 347</t>
  </si>
  <si>
    <t>Nguyễn Thị Kim</t>
  </si>
  <si>
    <t>0988 537 949</t>
  </si>
  <si>
    <t>09/09/2021</t>
  </si>
  <si>
    <t>12001003</t>
  </si>
  <si>
    <t>Nguyễn Thị Bình</t>
  </si>
  <si>
    <t>Nhân viên Cấp trung cao Kế toán Đầu Tư &amp; Bảo hiểm</t>
  </si>
  <si>
    <t>191 772 246</t>
  </si>
  <si>
    <t>No. 44, Phu Lam Street, Huong Tru Ward, Huong Tra Town, Thua Thien Hue Province</t>
  </si>
  <si>
    <t>Số 44, Đường Phú Lâm, Phường Hương Trữ, Thị Xã Hương Trà, Tỉnh Thừa Thiên Huế</t>
  </si>
  <si>
    <t>No. 47/68, Bui Dinh Tuy Street, Ward 24, Binh Thanh District, Ho Chi Minh City</t>
  </si>
  <si>
    <t>Số 47/68, Đường Bùi Đình Túy, Phường 24, Quận Bình Thạnh, Tp. Hồ Chí Minh</t>
  </si>
  <si>
    <t>0343 992 856</t>
  </si>
  <si>
    <t>Nguyễn Công Bỉnh</t>
  </si>
  <si>
    <t>0382 462 072</t>
  </si>
  <si>
    <t>31/08/2021</t>
  </si>
  <si>
    <t>12101232</t>
  </si>
  <si>
    <t>Đặng Nhã Vân</t>
  </si>
  <si>
    <t>Talent Acquisiton Business Partner Staff</t>
  </si>
  <si>
    <t>Nhân viên Đối tác Thu hút Nhân tài</t>
  </si>
  <si>
    <t>070 199 001 529</t>
  </si>
  <si>
    <t>19/04/2021</t>
  </si>
  <si>
    <t>No. 10/9, Street 10, Hiep Binh Chanh Ward, Thu Duc City</t>
  </si>
  <si>
    <t>Số 10/9, Đường số 10, Phường Hiệp Bình Chánh, Tp. Thủ Đức</t>
  </si>
  <si>
    <t>12 A Village, Loc Tan Commune, Loc Ninh District, Binh Phuoc Province</t>
  </si>
  <si>
    <t>Ấp 12 A, Xã Lộc Tấn, Huyện Lộc Ninh, Tỉnh Bình Phước</t>
  </si>
  <si>
    <t>0967 276 662</t>
  </si>
  <si>
    <t>Bùi Thị Ngọc Hiếu</t>
  </si>
  <si>
    <t>0988 953 881</t>
  </si>
  <si>
    <t>01/10/2021</t>
  </si>
  <si>
    <t>12101173</t>
  </si>
  <si>
    <t>Trần Văn Minh</t>
  </si>
  <si>
    <t>038 087 023 097</t>
  </si>
  <si>
    <t>No. 550/54, Group 2, To Ky Street, Tan Chanh Hiep Ward, District 12, Ho Chi Minh City</t>
  </si>
  <si>
    <t>Số 550/54 Khu Phố 2, Đường Tô Ký, Phường Tân Chánh Hiệp, Quận 12, Tp. Hồ Chí Minh</t>
  </si>
  <si>
    <t>0984 619 501</t>
  </si>
  <si>
    <t>Trần Văn Mẫn</t>
  </si>
  <si>
    <t>0945 945 971</t>
  </si>
  <si>
    <t>23/09/2021</t>
  </si>
  <si>
    <t>12001029</t>
  </si>
  <si>
    <t>Huỳnh Đăng Khoa</t>
  </si>
  <si>
    <t>201 521 396</t>
  </si>
  <si>
    <t>Da Nang University Of Economics</t>
  </si>
  <si>
    <t>No. 26, Nhon Hoa 6 Street, Hoa An Ward, Cam Le District, Da Nang City</t>
  </si>
  <si>
    <t>Số 26, Đường Nhơn Hòa 6, Phường Hòa An, Quận Cẩm Lệ, Tp. Đà Nẵng</t>
  </si>
  <si>
    <t>0935 175 333</t>
  </si>
  <si>
    <t>Phạm Thị Mỹ Linh</t>
  </si>
  <si>
    <t>0903 566 664</t>
  </si>
  <si>
    <t>30/09/2021</t>
  </si>
  <si>
    <t>12001033</t>
  </si>
  <si>
    <t>Nguyễn Thị Minh Trang</t>
  </si>
  <si>
    <t>Entertainment allowance 10 mil/month (Claim)</t>
  </si>
  <si>
    <t>024 849 669</t>
  </si>
  <si>
    <t>No. 127, Street 5, Phong Phu Group, Binh Hung Commune, Binh Chanh District, Ho Chi Minh City</t>
  </si>
  <si>
    <t>Số 127, Đường số 5, Khu Dân Cư Phong Phú, Xã Bình Hưng, Huyện Bình Chánh, Tp. Hồ Chí Minh</t>
  </si>
  <si>
    <t>0902 689 978</t>
  </si>
  <si>
    <t>Phạm Thanh Trí</t>
  </si>
  <si>
    <t>0903 904 083</t>
  </si>
  <si>
    <t>17/09/2021</t>
  </si>
  <si>
    <t>11800670</t>
  </si>
  <si>
    <t>Huỳnh Kim Hoàng</t>
  </si>
  <si>
    <t>083 091 000 023</t>
  </si>
  <si>
    <t>No. 39/12A, Huynh Van Banh Street, Ho Chi Minh City</t>
  </si>
  <si>
    <t>Số 39/12A, Đường Huỳnh Văn Bánh, Tp.HCM</t>
  </si>
  <si>
    <t>0903 689 525</t>
  </si>
  <si>
    <t>Huỳnh Kim Hùng</t>
  </si>
  <si>
    <t>0932 544 153</t>
  </si>
  <si>
    <t>20/09/2021</t>
  </si>
  <si>
    <t>11900869</t>
  </si>
  <si>
    <t>025 354 602</t>
  </si>
  <si>
    <t>Mien Nam College</t>
  </si>
  <si>
    <t>No. 90, Street 27, Thu Duc District, Ho Chi Minh City</t>
  </si>
  <si>
    <t>Số 90, Đường 27, Quận Thủ Đức, Tp. Hồ Chí Minh</t>
  </si>
  <si>
    <t>0907 691 915</t>
  </si>
  <si>
    <t>Đoàn Xuân Văn Chương</t>
  </si>
  <si>
    <t>07/09/2021</t>
  </si>
  <si>
    <t>10900086</t>
  </si>
  <si>
    <t>Nguyễn Hòa Bình</t>
  </si>
  <si>
    <t>Agency Training &amp; Development Director - Central</t>
  </si>
  <si>
    <t>Giám đốc Huấn luyện &amp; Phát triển Đại lý - miền Trung</t>
  </si>
  <si>
    <t>240 485 789</t>
  </si>
  <si>
    <t>65 Vo Van Kiet Street, Khanh Xuan Ward, Buon Ma Thuot City, Daklak Province</t>
  </si>
  <si>
    <t>65 Võ Văn Kiệt, phường Khánh Xuân, Tp.Buôn Ma Thuột, Đăk Lăk</t>
  </si>
  <si>
    <t>65 Vo Van Kiet, Khanh Xuan Ward, Buon Ma Thuot City, Daklak Province</t>
  </si>
  <si>
    <t>0905 672 229</t>
  </si>
  <si>
    <t>Võ Thị Hạ Huyền</t>
  </si>
  <si>
    <t>0914 003 489</t>
  </si>
  <si>
    <t>12101110</t>
  </si>
  <si>
    <t>Nguyễn Thị Vân</t>
  </si>
  <si>
    <t>187 433 655</t>
  </si>
  <si>
    <t>Group 3. Diem Thai Commune, Dien Chau District, Nghe An Province</t>
  </si>
  <si>
    <t>Xóm 3, Xã Diễm Thái, Huyện Diễn Châu, Tỉnh Nghệ An</t>
  </si>
  <si>
    <t>No. 76/35, Duong Cat Loi Street, Nha Be Town, Ho Chi Minh City</t>
  </si>
  <si>
    <t xml:space="preserve">Số 76/35, Đường Dương Cát Lợi, Thị Trấn Nhà Bè, Tp. Hồ Chí Minh </t>
  </si>
  <si>
    <t>0967 827 185</t>
  </si>
  <si>
    <t>Đinh Viết Cường</t>
  </si>
  <si>
    <t>0979 998 930</t>
  </si>
  <si>
    <t>14/09/2021</t>
  </si>
  <si>
    <t>12101158</t>
  </si>
  <si>
    <t>221 388 860</t>
  </si>
  <si>
    <t>Số 159, Đường Nguyễn Tất Thành, Phường 2, Tp. Tuy Hòa, Tỉnh Phú Yên</t>
  </si>
  <si>
    <t>No. 85/28C2, Pham Viet Chanh Street, Binh Thanh District, Ho Chi Minh City</t>
  </si>
  <si>
    <t>Số 85/28C2, Đường Phạm Viết Chánh, Quận Bình Thạnh, Tp. Hồ Chí Minh</t>
  </si>
  <si>
    <t>12101240</t>
  </si>
  <si>
    <t>Financial Accounting</t>
  </si>
  <si>
    <t>No. 16 , Le Hong Phong Street, Phu Hoa Ward, Chu Pah District, Gia Lai Province</t>
  </si>
  <si>
    <t>Số 16, Đường Lê Hồng Phong, Thị Trấn Phú Hòa, Huyện Chư Păh, Tỉnh Gia Lai</t>
  </si>
  <si>
    <t>14/10/2021</t>
  </si>
  <si>
    <t>11600498</t>
  </si>
  <si>
    <t>Nguyễn Thị Kim Trang</t>
  </si>
  <si>
    <t>Phó phòng Huấn luyện &amp; Phát triển Đại lý</t>
  </si>
  <si>
    <t>031 185 001 013</t>
  </si>
  <si>
    <t>Hanoi University of Culture</t>
  </si>
  <si>
    <t>25, Group 5, Mang Nuoc Street, An Duong Town, An Duong District, Hai Phong City</t>
  </si>
  <si>
    <t>25, Tổ 5, Đường Máng Nước, Thị trấn An Dương, Huyện An Dương, TP. Hải Phòng</t>
  </si>
  <si>
    <t>0982 635 068</t>
  </si>
  <si>
    <t>Trần Đăng Huy</t>
  </si>
  <si>
    <t>0936 911 085</t>
  </si>
  <si>
    <t>01/09/2021</t>
  </si>
  <si>
    <t>12101176</t>
  </si>
  <si>
    <t>Nguyễn Quang Mạnh</t>
  </si>
  <si>
    <t>Agency Training &amp; Development Senior Officer</t>
  </si>
  <si>
    <t>Chuyên viên Cấp cao Huấn luyện &amp; Phát triển Đại lý</t>
  </si>
  <si>
    <t>030 081 005 311</t>
  </si>
  <si>
    <t>Ha Noi University of Education 2</t>
  </si>
  <si>
    <t>Ham Ech Group, Thong Cong, Cong Hoa Street, Chi Linh District, Hai Duong Province</t>
  </si>
  <si>
    <t>Khu Dân Cư Hàm Ếch, Thông Cống, Xã Công Hòa, Huyện Chí Linh, Tỉnh Hải Dương</t>
  </si>
  <si>
    <t>0377 796 976</t>
  </si>
  <si>
    <t>Nguyễn Quang Dũng</t>
  </si>
  <si>
    <t>0947 298 336</t>
  </si>
  <si>
    <t>11400420</t>
  </si>
  <si>
    <t>Appointment to Agency Admin Manager from 01/01/2016 after 2015 appraisal</t>
  </si>
  <si>
    <t xml:space="preserve"> DA</t>
  </si>
  <si>
    <t>331 948 289</t>
  </si>
  <si>
    <t>Saigon Mia, Street No.9A, Trung Son Residental Area, Binh Chanh District, Ho Chi Minh</t>
  </si>
  <si>
    <t>Saigon Mia, Đường 9A, Khu Dân Cư Trung Sơn, Huyện Bình Chánh, Tp. HCM</t>
  </si>
  <si>
    <t>Him Lam Riverside, Street D1, Tan Hung ward, District 7, Ho Chi Minh</t>
  </si>
  <si>
    <t>Chung cư Him Lam, Đường D1, Phường Tân Hưng, Quận 7, Tp. HCM</t>
  </si>
  <si>
    <t>0918 040 216</t>
  </si>
  <si>
    <t>Ngô Ngọc Long</t>
  </si>
  <si>
    <t>0908 102 221; 0909 504 279</t>
  </si>
  <si>
    <t>13/09/2021</t>
  </si>
  <si>
    <t>12001080</t>
  </si>
  <si>
    <t>082 044 426</t>
  </si>
  <si>
    <t>National University of Arts Education</t>
  </si>
  <si>
    <t>Village Lung, Cai Kinh Commune, Huu Lung District, Lang Son Province</t>
  </si>
  <si>
    <t>Làng Bến, Xã Cai Kinh, Huyện Hữu Lũng, Tỉnh Lạng Sơn</t>
  </si>
  <si>
    <t>0988 104 389</t>
  </si>
  <si>
    <t>Nguyễn Văn Hải</t>
  </si>
  <si>
    <t>0919 692 684</t>
  </si>
  <si>
    <t>04/10/2021</t>
  </si>
  <si>
    <t>12101100</t>
  </si>
  <si>
    <t>Lê Huỳnh Hiếu</t>
  </si>
  <si>
    <t>Chuyên viên Thiết kế</t>
  </si>
  <si>
    <t>362 324 451</t>
  </si>
  <si>
    <t>No. 218/17A/1 Tran Hung Dao street, An Nghiepj Ward, Ninh Kieu District, Can Tho City</t>
  </si>
  <si>
    <t>Số 218/17A/1 Trần Hưng Đạo, Phường An Nghiệp, Quận Ninh Kiều, Thành phố Cần Thơ</t>
  </si>
  <si>
    <t>No. 244 Phan Van Han, Ward 17, Binh Thanh District, Ho Chi Minh City</t>
  </si>
  <si>
    <t>Số 244 đường Phan Văn Hân, Phường 17, Quận Bình Thạnh, Thành phố Hồ Chí Minh</t>
  </si>
  <si>
    <t>0839 911 633</t>
  </si>
  <si>
    <t>Lê Văn Tam</t>
  </si>
  <si>
    <t>0965 103 621</t>
  </si>
  <si>
    <t>12101186</t>
  </si>
  <si>
    <t>Lê Nguyễn Bảo Thanh</t>
  </si>
  <si>
    <t>Digital Marketing Senior Executive</t>
  </si>
  <si>
    <t>Nhân viên Cấp trung cao Marketing Kỹ thuật số</t>
  </si>
  <si>
    <t>250 995 479</t>
  </si>
  <si>
    <t>No. 3, Chu Van An, Ward 3, Da Lat City, Lam Dong Province</t>
  </si>
  <si>
    <t>Số 03, Đường Chu Văn An, Phường 3, Tp. Đà Lạt, Tỉnh Lâm Đồng</t>
  </si>
  <si>
    <t>No. 377/4, Dinh Bo Linh Street, Ward 26, Binh Thanh District, Ho Chi Minh City</t>
  </si>
  <si>
    <t>Số 377/4, Đường Đinh Bộ Lĩnh, Phường 26, Quận Bình Thạnh, Tp. Hồ Chí Minh</t>
  </si>
  <si>
    <t>0944 898 024</t>
  </si>
  <si>
    <t>Lê Nguyễn Bảo Trâm</t>
  </si>
  <si>
    <t>0965 361 274</t>
  </si>
  <si>
    <t>06/10/2021</t>
  </si>
  <si>
    <t>12101138</t>
  </si>
  <si>
    <t>Nguyễn Cao Thanh Hằng</t>
  </si>
  <si>
    <t>Organization Development Officer</t>
  </si>
  <si>
    <t>Chuyên viên Phát triển Tổ chức</t>
  </si>
  <si>
    <t>273 503 817</t>
  </si>
  <si>
    <t>No.1, Nguyen Tri Phuong Street, Ward 7, Vung Tau City</t>
  </si>
  <si>
    <t>Số 1, Đường Nguyễn Tri Phương, Phường 7, Tp. Vũng Tàu</t>
  </si>
  <si>
    <t>Khanh Hoi 2 Apartment, No 360A, Ben Van Don, Ward 1, District 4, Ho Chi Minh City</t>
  </si>
  <si>
    <t>Chung Cư Khánh Hội 2, Số 360A Bến Vân Đồn, Phường 1, Quận 4, Tp. Hồ Chí Minh</t>
  </si>
  <si>
    <t>0908 086 976</t>
  </si>
  <si>
    <t>Trịnh Văn Hải</t>
  </si>
  <si>
    <t>0931 224 204</t>
  </si>
  <si>
    <t>27/10/2021</t>
  </si>
  <si>
    <t>11700577</t>
  </si>
  <si>
    <t>Ngô Thị Thu Giang</t>
  </si>
  <si>
    <t>090 882 062</t>
  </si>
  <si>
    <t>80/1 Group 29, Phan Dinh Phung ward, Thai Nguyen city, Thai Nguyen province</t>
  </si>
  <si>
    <t>80/1 Tổ 29, Phường Phan Đình Phùng, Tp. Thái Nguyên, Tỉnh Thái Nguyên</t>
  </si>
  <si>
    <t>0985 378 455</t>
  </si>
  <si>
    <t>0977 720 666</t>
  </si>
  <si>
    <t>08/10/2021</t>
  </si>
  <si>
    <t>11600495</t>
  </si>
  <si>
    <t>Increase to 35 Mil after 8 months, once new 10 UMs &amp; 1 GAD candidate have been appointed with BDS, Allowance: 5,280 Mil/ month</t>
  </si>
  <si>
    <t>080 470 449</t>
  </si>
  <si>
    <t>Tổ 21, Phường Sông Hiến, Thành phố Cao Bằng</t>
  </si>
  <si>
    <t>No. 19, Nguyen Thi Luu Street, Ngo Quyen Ward, Bac Giang City</t>
  </si>
  <si>
    <t>Số 19, Đường Nguyễn Thị Lưu, Phường Ngô Quyền, Tp. Bắc Giang</t>
  </si>
  <si>
    <t>0988 062 880</t>
  </si>
  <si>
    <t>Nguyễn Thị Tâm</t>
  </si>
  <si>
    <t>0976 050 580</t>
  </si>
  <si>
    <t>15/10/2021</t>
  </si>
  <si>
    <t>12001057</t>
  </si>
  <si>
    <t>Nguyễn Tường Uyên</t>
  </si>
  <si>
    <t>024 897 655</t>
  </si>
  <si>
    <t>No. 76/4/7, Duong Cat Loi Street, Nha Be District, Ho Chi Minh City</t>
  </si>
  <si>
    <t>Số 76/4/7, Đường Dương Cát Lợi, Huyện Nhà Bè, Tp. Hồ Chí Minh</t>
  </si>
  <si>
    <t>No. 654/6, Lac Long Quan Street, Ward 9, Tan Binh Districtm Ho Chi Minh City</t>
  </si>
  <si>
    <t>Số 654/6, Đường Lạc Long Quân, Phường 9, Quận Tân Bình, Tp. Hồ Chí Minh</t>
  </si>
  <si>
    <t>0989 090 507</t>
  </si>
  <si>
    <t>Phạm Thị Ánh</t>
  </si>
  <si>
    <t>0918 606 610</t>
  </si>
  <si>
    <t>12101128</t>
  </si>
  <si>
    <t>Huỳnh Nguyễn Đức Hưng</t>
  </si>
  <si>
    <t>212 237 103</t>
  </si>
  <si>
    <t>MBA</t>
  </si>
  <si>
    <t>No. 84, Truong Dinh Street, Tran Phu Ward, Quang Ngai City</t>
  </si>
  <si>
    <t>Số 84, Đường Trương Định, Phường Trần Phú, Tp. Quảng Ngãi</t>
  </si>
  <si>
    <t>0935 520 303</t>
  </si>
  <si>
    <t>Trần Phan Loan</t>
  </si>
  <si>
    <t>0919 477 599</t>
  </si>
  <si>
    <t>01/11/2021</t>
  </si>
  <si>
    <t>11900790</t>
  </si>
  <si>
    <t>Nguyễn Các Thịnh</t>
  </si>
  <si>
    <t>Increase to VND 25 Mil/month after 6 months, based on the evaluation of Department Head</t>
  </si>
  <si>
    <t>Digital &amp; Strategic Initiatives Planning Senior Executive</t>
  </si>
  <si>
    <t>Nhân viên Cấp trung cao Lập kế hoạch Chuyển đổi số và Sáng kiến kinh doanh</t>
  </si>
  <si>
    <t>024 907 921</t>
  </si>
  <si>
    <t xml:space="preserve">No. 17/66/33, Lien Khu 5-6 Street, Binh Tan District, Ho Chi Minh City </t>
  </si>
  <si>
    <t>Số 17/66/33, Đường Liên Khu 5-6, Quận Bình Tân, Tp. Hồ Chí Minh</t>
  </si>
  <si>
    <t>0909 216 399</t>
  </si>
  <si>
    <t>Nguyễn Canh</t>
  </si>
  <si>
    <t>0937 861 280</t>
  </si>
  <si>
    <t>22/09/2021</t>
  </si>
  <si>
    <t>12101242</t>
  </si>
  <si>
    <t>025 370 085</t>
  </si>
  <si>
    <t>Tp. Ho Chi Minh</t>
  </si>
  <si>
    <t>Law &amp; Social Work</t>
  </si>
  <si>
    <t>No. 44 Q-A, Ton That Thuyet Street, Ward 9,  District 4, Ho Chi Minh City</t>
  </si>
  <si>
    <t>Số 44 Q-A, Đường Tôn Thất Thuyết, Phường 9, Quận 4, Tp. Hồ Chí Minh</t>
  </si>
  <si>
    <t>No. 39, Slot O Nguyen Huu Dao Street, Ward 9,  District 4, Ho Chi Minh</t>
  </si>
  <si>
    <t>Số 39, Lô O Đường Nguyễn Hữu Hào, Phường 9, Quận 4, Tp. Hồ Chí Minh</t>
  </si>
  <si>
    <t>0984 615 986</t>
  </si>
  <si>
    <t>Nguyễn Văn Gắn</t>
  </si>
  <si>
    <t>034 414 4410</t>
  </si>
  <si>
    <t>05/11/2021</t>
  </si>
  <si>
    <t>11900830</t>
  </si>
  <si>
    <t>Lê Minh Tấn</t>
  </si>
  <si>
    <t>Payable Accounting Executive</t>
  </si>
  <si>
    <t>272 247 717</t>
  </si>
  <si>
    <t>No. 29B, Group 3, Bình Đa Ward, Bien Hoa City, Dong Nai Province</t>
  </si>
  <si>
    <t>Số 29B, Khu Phố 3, Phường Bình Đa, Thành Phố Biên Hòa, Tỉnh Đồng Nai</t>
  </si>
  <si>
    <t>196 Hoang Dieu, Ward 8, District 4, Ho Chi Minh City</t>
  </si>
  <si>
    <t>196 Hoàng Diệu, Phường 8, Quận 4, TP.HCM</t>
  </si>
  <si>
    <t>0979 139 526</t>
  </si>
  <si>
    <t>Nguyễn Thị Lợi</t>
  </si>
  <si>
    <t>0834 723 101</t>
  </si>
  <si>
    <t>11900912</t>
  </si>
  <si>
    <t>Trương Thị Trung Hiền</t>
  </si>
  <si>
    <t>Group Sales Assistant Manager</t>
  </si>
  <si>
    <t>Phó phòng Phát triển Kinh Doanh - Khách hàng Doanh nghiệp</t>
  </si>
  <si>
    <t>079 183 020 704</t>
  </si>
  <si>
    <t>No. 215/5, Huynh Van Banh Street, Phu Nhuan District, Ho Chi Minh City</t>
  </si>
  <si>
    <t>Số 215/5, Đường Huỳnh Văn Bánh, Quận Phú Nhuận, Tp. Hồ Chí Minh</t>
  </si>
  <si>
    <t>0913 661 885</t>
  </si>
  <si>
    <t>Đặng Thị Thảo</t>
  </si>
  <si>
    <t>0902 602 697</t>
  </si>
  <si>
    <t>11/11/2021</t>
  </si>
  <si>
    <t>11600536</t>
  </si>
  <si>
    <t>Phan Quang Thành</t>
  </si>
  <si>
    <t>024 759 229</t>
  </si>
  <si>
    <t>Vietnam Aviation Academy</t>
  </si>
  <si>
    <t>Air security</t>
  </si>
  <si>
    <t>20/2 Quarter 10, Tan Chanh Hiep ward, District 12, Ho Chi Minh</t>
  </si>
  <si>
    <t>20/2 Khu phố 10, P. Tân Chánh Hiệp, Quận 12, Tp. HCM</t>
  </si>
  <si>
    <t>0903 853 935</t>
  </si>
  <si>
    <t>Nguyễn Thị Lộc</t>
  </si>
  <si>
    <t>0938 286 364</t>
  </si>
  <si>
    <t>05/10/2021</t>
  </si>
  <si>
    <t>11800668</t>
  </si>
  <si>
    <t>Khưu Minh Tuyền</t>
  </si>
  <si>
    <t>079 195 002 372</t>
  </si>
  <si>
    <t>028 3920 4962</t>
  </si>
  <si>
    <t>0974 507 751</t>
  </si>
  <si>
    <t>12000955</t>
  </si>
  <si>
    <t>Huỳnh Ngọc Minh Thư</t>
  </si>
  <si>
    <t>Nhân viên Cấp trung cao Phân tích Nghiệp vụ</t>
  </si>
  <si>
    <t>212 558 316</t>
  </si>
  <si>
    <t>Rotterdam Business School</t>
  </si>
  <si>
    <t>Consultancy &amp; Entrepreneurship</t>
  </si>
  <si>
    <t>No. 113G/14/46, Lac Long Quan Street, District 11, Ho Chi Minh City</t>
  </si>
  <si>
    <t>Số 113G/14/46, Đường Lạc Long Quân, Quận 11, Tp. Hồ Chí Minh</t>
  </si>
  <si>
    <t>0932 063 760</t>
  </si>
  <si>
    <t>Lê Thị Mỹ Sâm</t>
  </si>
  <si>
    <t>0907 314 787</t>
  </si>
  <si>
    <t>12101258</t>
  </si>
  <si>
    <t>Huỳnh Thị Kim Anh</t>
  </si>
  <si>
    <t>Partnership Distribution Recruitment Senior Officer</t>
  </si>
  <si>
    <t xml:space="preserve">Chuyên viên Cấp cao Tuyển dụng Kênh Đối tác Chiến lược </t>
  </si>
  <si>
    <t>261 312 155</t>
  </si>
  <si>
    <t>Street 3, 1A Village, Tra Tan Commune, Duc Linh District, Binh Thuan Province</t>
  </si>
  <si>
    <t xml:space="preserve">Đường số 3, Thôn 1A, Xã Trà Tân, Huyện Đức Linh, Tỉnh Bình Thuận </t>
  </si>
  <si>
    <t>No. 80, Tran Nhan Tong Street, Ward 2, District 10, Ho Chi Minh City</t>
  </si>
  <si>
    <t>Số 80, Đường Trần Nhân Tôn, Phường 2, Quận 10, Tp. Hồ Chí Minh</t>
  </si>
  <si>
    <t>0978 788 489</t>
  </si>
  <si>
    <t>Phan Văn Bình</t>
  </si>
  <si>
    <t>0932 189 212</t>
  </si>
  <si>
    <t>26/11/2021</t>
  </si>
  <si>
    <t>12101146</t>
  </si>
  <si>
    <t>Lê Nguyên Phương</t>
  </si>
  <si>
    <t>191 525 558</t>
  </si>
  <si>
    <t>No. 24, Khai Dinh Stret, Thuy Bang Commune, Huong Thuy Town, Thua Thien Hue Province</t>
  </si>
  <si>
    <t>Số 24, Đường Khải Định, Xã Thủy Bằng, Thị Xã Hương Thủy, TỈnh Thừa Thiên Huế</t>
  </si>
  <si>
    <t>0987 703 741</t>
  </si>
  <si>
    <t>Ngô Thị Hoài Linh</t>
  </si>
  <si>
    <t>0935 022 084</t>
  </si>
  <si>
    <t>24/11/2021</t>
  </si>
  <si>
    <t>12101287</t>
  </si>
  <si>
    <t>Nguyễn Lê Ly Hương</t>
  </si>
  <si>
    <t>Trưởng phòng Cấp cao Đối tác thu hút nhân tài</t>
  </si>
  <si>
    <t>038 186 007 937</t>
  </si>
  <si>
    <t xml:space="preserve">Hospitality </t>
  </si>
  <si>
    <t>No.1, Nguyen Thanh Son Street, Thanh My Loi Ward, District 2, Ho Chi Minh City</t>
  </si>
  <si>
    <t>01, Đường Nguyễn Thanh Sơn, Phường Thạnh Mỹ Lợi, Quận 2, Tp. Hồ Chí Minh</t>
  </si>
  <si>
    <t>0908 887 676</t>
  </si>
  <si>
    <t>Trần Duy An</t>
  </si>
  <si>
    <t>0909 630 468</t>
  </si>
  <si>
    <t>29/11/2021</t>
  </si>
  <si>
    <t>12101306</t>
  </si>
  <si>
    <t>Đỗ Thị Kim Hoàng</t>
  </si>
  <si>
    <t>Nhân viên Dịch vụ khách hàng</t>
  </si>
  <si>
    <t>024 677 894</t>
  </si>
  <si>
    <t>Sai Gon Tourism Vocational College</t>
  </si>
  <si>
    <t>No. 383/4, Phan Van Tri Street, Ward 11, Binh Thanh District, Ho Chi Minh City</t>
  </si>
  <si>
    <t>Số 383/4, Đường Phan Văn Trị, Phường 11, Quận Bình Thạnh, Tp. Hồ Chí Minh</t>
  </si>
  <si>
    <t>0989 466 466</t>
  </si>
  <si>
    <t>Thanh Bình</t>
  </si>
  <si>
    <t>0389 392 891</t>
  </si>
  <si>
    <t>01/12/2021</t>
  </si>
  <si>
    <t>11900930</t>
  </si>
  <si>
    <t>Policy Owner Services Assistant Manager</t>
  </si>
  <si>
    <t>Phó phòng Quản lý Hợp đồng</t>
  </si>
  <si>
    <t>056 176 000 130</t>
  </si>
  <si>
    <t>Viet Nam National University</t>
  </si>
  <si>
    <t>No 4.43, To Ngoc Van Street, Linh Tay Ward, Thu Duc District, Ho Chi Minh City</t>
  </si>
  <si>
    <t>Số 4.43, Đường Tô Ngọc Vân, Phường Linh Tây, Quận Thủ Đức, Tp. Hồ Chí Minh</t>
  </si>
  <si>
    <t>0902 760735</t>
  </si>
  <si>
    <t>Phạm Bình An</t>
  </si>
  <si>
    <t>0902 733 655</t>
  </si>
  <si>
    <t>12000996</t>
  </si>
  <si>
    <t>CCO</t>
  </si>
  <si>
    <t>Chief Customer Officer</t>
  </si>
  <si>
    <t>Phó Tổng Giám đốc Nghiệp vụ và Dịch vụ Khách hàng</t>
  </si>
  <si>
    <t>No. 77/7, Nguyen Hue Street, Ben Nghe Ward, District 1, Ho Chi Minh City</t>
  </si>
  <si>
    <t>Số 77/7, Đường Nguyễn Huệ, Phường Bến Nghé, Quận 1, Tp, Hồ Chí Minh</t>
  </si>
  <si>
    <t>No. 85, Dang Thuy Tram Street, Ward 13, Binh Thanh District, Tp. Hồ Chí Minh</t>
  </si>
  <si>
    <t>Số 85, Đường Đặng Thùy Trâm, Phường 13, Quận Bình Thạnh, Tp. Hồ Chí Minh</t>
  </si>
  <si>
    <t>0913 842 348</t>
  </si>
  <si>
    <t>18/10/2021</t>
  </si>
  <si>
    <t>12101202</t>
  </si>
  <si>
    <t>Phạm Thị Thu Bồng</t>
  </si>
  <si>
    <t>Agency Training Digital Project Officer</t>
  </si>
  <si>
    <t>Chuyên viên Quản lý Dự án số hóa Đào tạo</t>
  </si>
  <si>
    <t>273 398 677</t>
  </si>
  <si>
    <t>Group 5 Phu Son, Da Bac Commune, Chau Duc District, Ba Ria Vung Tau Province</t>
  </si>
  <si>
    <t>Tổ 5 Phú Sơn, Xã Đá Bạc, Huyện Châu Đức, Tỉnh Bà Rịa - Vũng Tàu</t>
  </si>
  <si>
    <t>No. 258/62, Duong Ba Trac Street, Ward 2, District 8, Ho Chi Minh City</t>
  </si>
  <si>
    <t>Số 258/62 Đường Dương Bá Trạc, Phường 2, Quận 8, Tp. Hồ Chí Minh</t>
  </si>
  <si>
    <t>0984 687 620</t>
  </si>
  <si>
    <t>Phạm Văn Tạnh</t>
  </si>
  <si>
    <t>0392 242 027</t>
  </si>
  <si>
    <t>09/11/2021</t>
  </si>
  <si>
    <t>12001025</t>
  </si>
  <si>
    <t>Vưu Hữu Nghĩa</t>
  </si>
  <si>
    <t>Nhân viên Cấp trung cao Phụ trách Thu nhập Hành chánh Đại lý &amp; Kênh Phân phối</t>
  </si>
  <si>
    <t>201 637 906</t>
  </si>
  <si>
    <t>Economics &amp; Finance</t>
  </si>
  <si>
    <t>No. 72, Ham Nghi Street, Thanh Khe District, Da Nang Province</t>
  </si>
  <si>
    <t>Số 72, Đường Hàm Nghi, Quận Thanh Khê, Tp. Đà Nẵng</t>
  </si>
  <si>
    <t>No. 27/70, Street 9, Ward 16, Go Vap District, Ho Chi Minh City</t>
  </si>
  <si>
    <t>Số 27/70. Đường 9, Phường 16, Quận Gò Vấp. Tp. Hồ Chí Minh</t>
  </si>
  <si>
    <t>0935 716 435</t>
  </si>
  <si>
    <t>Phương Thảo</t>
  </si>
  <si>
    <t>0913 454 068</t>
  </si>
  <si>
    <t>08/11/2021</t>
  </si>
  <si>
    <t>11800763</t>
  </si>
  <si>
    <t>Trần Thị Mai Anh</t>
  </si>
  <si>
    <t>036 195 006 602</t>
  </si>
  <si>
    <t>No. 268, Mo Co Street, Di Linh District, Lam Dong Province</t>
  </si>
  <si>
    <t>Số 268, Đường Mọ Cọ, Huyện Di Linh, Tỉnh Lâm Đồng</t>
  </si>
  <si>
    <t>Sky Garden Apartment, No. 68, Pham Van Nghi Street, Tan Phong Ward, Dictrict 7, Ho Chi Minh City</t>
  </si>
  <si>
    <t>Chung cư Sky Garden, Số 68, Đường Phạm Văn Nghị, Phường Tân Phong, Quận 7, Tp. Hồ Chí Minh</t>
  </si>
  <si>
    <t>0359 272 479</t>
  </si>
  <si>
    <t>0902 955 595</t>
  </si>
  <si>
    <t>11300287</t>
  </si>
  <si>
    <t>Trần Văn Hân</t>
  </si>
  <si>
    <t>240 615 347</t>
  </si>
  <si>
    <t>19YWang Ea Tam, Buon Me Thuot City, Dak lak Province</t>
  </si>
  <si>
    <t>19YWang Ea Tam, Buôn Mê Thuột, Đak lak</t>
  </si>
  <si>
    <t>0987 501 544</t>
  </si>
  <si>
    <t>Mai Thị Xinh</t>
  </si>
  <si>
    <t>0982 062 527</t>
  </si>
  <si>
    <t>NA</t>
  </si>
  <si>
    <t>12000950</t>
  </si>
  <si>
    <t>Tạ Thùy Linh</t>
  </si>
  <si>
    <t>385 473 233</t>
  </si>
  <si>
    <t>No. 415, Block H, Thanh Da Apartment, Binh Quoi Street, Binh Thanh District, Ho Chi Minh City</t>
  </si>
  <si>
    <t>Số 415, Lô H, Chung Cư Thanh Đa, Đường Bình Quới, Phường 27, Quận Bình Thạnh, Tp. Hồ Chí Minh</t>
  </si>
  <si>
    <t>0943 334 845</t>
  </si>
  <si>
    <t>Tạ Thị Bé</t>
  </si>
  <si>
    <t>0903 960 589</t>
  </si>
  <si>
    <t>19/11/2021</t>
  </si>
  <si>
    <t>12000943</t>
  </si>
  <si>
    <t>Trần Minh Trung</t>
  </si>
  <si>
    <t>215 053 898</t>
  </si>
  <si>
    <t>No. 01N, Le Trong Tan Street, Quy Nhon City, Binh Dinh Province</t>
  </si>
  <si>
    <t>Số 01N, Đường Lê Trọng Tấn, TP. Quy Nhơn, Tỉnh Bình Định</t>
  </si>
  <si>
    <t>No.54/17E, Bach Dang Street, Quy Nhon City, Binh Dinh Province</t>
  </si>
  <si>
    <t>Số 54/17E, Đường Bạch Đằng, Phường 2, Quận Tân Bình, Tp. Hồ Chí Minh</t>
  </si>
  <si>
    <t>0904 102 110</t>
  </si>
  <si>
    <t>Trần Minh Hiếu</t>
  </si>
  <si>
    <t>0935 765 197</t>
  </si>
  <si>
    <t>12101302</t>
  </si>
  <si>
    <t>Trần Ngọc Hà</t>
  </si>
  <si>
    <t>075 196 011 943</t>
  </si>
  <si>
    <t>Integrated Marketing</t>
  </si>
  <si>
    <t>No.313/77 KP5B,  Xa Lo Ha Noi Street, Tan Bien Ward, Bien Hoa City, Dong Nai Province</t>
  </si>
  <si>
    <t>Số 313/77 KP5B, Đường Xa Lộ Hà Nội, Phường Tân Biên, Tỉnh Đồng Nai</t>
  </si>
  <si>
    <t>No. 58, Thich Minh Nguyet Street, Ward 2, Tan Binh District, Ho Chi Minh City</t>
  </si>
  <si>
    <t>Số 58 Đường Thích Minh Nguyệt, Phường 2, Quận Tân Bình, Tp. Hồ Chí Minh</t>
  </si>
  <si>
    <t>0918 350 409</t>
  </si>
  <si>
    <t>Nguyễn Thị Lý</t>
  </si>
  <si>
    <t>0943 713 829</t>
  </si>
  <si>
    <t>22/12/2021</t>
  </si>
  <si>
    <t>12101137</t>
  </si>
  <si>
    <t>001 191 015 925</t>
  </si>
  <si>
    <t>Rector of Vietnam Military Medical University</t>
  </si>
  <si>
    <t>No. 19, Chau Dai, Thuong Cat Ward, Bac Tu Liem District, Ha Noi City</t>
  </si>
  <si>
    <t>Số 19, Đường Châu Đài, Phường Thượng Cát, Quận Bắc Từ Liêm, Tp. Hà Nội</t>
  </si>
  <si>
    <t>0987 646 713</t>
  </si>
  <si>
    <t>Tạ Văn Đức</t>
  </si>
  <si>
    <t>0983 494 313</t>
  </si>
  <si>
    <t>25/11/2021</t>
  </si>
  <si>
    <t>12101129</t>
  </si>
  <si>
    <t>Nguyễn Thế Anh</t>
  </si>
  <si>
    <t>Increase to 20 Mil/month after 4 months, based on KPIs evaluated by Department Head</t>
  </si>
  <si>
    <t>038 089 021 573</t>
  </si>
  <si>
    <t>No. 17, MB 199, Dong Hai Ward, Thanh Hoa City, Thanh Hoa Province</t>
  </si>
  <si>
    <t>Số 17, MB 199, Phường Đông Hải, Tp. Thanh Hóa, Tỉnh Thanh Hóa</t>
  </si>
  <si>
    <t>0989 963 523</t>
  </si>
  <si>
    <t>Bùi Thị Vân Anh</t>
  </si>
  <si>
    <t>0982 219 927</t>
  </si>
  <si>
    <t>11800754</t>
  </si>
  <si>
    <t>Vũ Thị Yến</t>
  </si>
  <si>
    <t>151 886 083</t>
  </si>
  <si>
    <t>Civic Education</t>
  </si>
  <si>
    <t>Ngoc Que 2 Village, Quynh Hoa Ward, Quynh Phu District, Thai Binh Province</t>
  </si>
  <si>
    <t>Thôn Ngọc Quế 2, Xã Quỳnh Hoa, Huyện Quỳnh Phụ, Tỉnh Thái Bình</t>
  </si>
  <si>
    <t>0961 733 999</t>
  </si>
  <si>
    <t>Nguyễn Viết Bình</t>
  </si>
  <si>
    <t>0974 757 499</t>
  </si>
  <si>
    <t>10/12/2021</t>
  </si>
  <si>
    <t>12101241</t>
  </si>
  <si>
    <t>Nguyễn Tam Cương</t>
  </si>
  <si>
    <t>Job Allowance 15.000.000/month for the South East Sales Development in the first six months (13/09/2021-12/03/2022). Will be entitled to monthly Incentive Bonus, based on the terms &amp; conditions set separately for Sales Force from the seventh month onward.</t>
  </si>
  <si>
    <t xml:space="preserve">Regional Sales Director </t>
  </si>
  <si>
    <t xml:space="preserve">Giám đốc Kinh doanh Miền </t>
  </si>
  <si>
    <t>077 087 003 291</t>
  </si>
  <si>
    <t>No. 39/48/4/24, Street 102, Tang Phu Nhon A Ward, Thu Duc District, Ho Chi Minh City</t>
  </si>
  <si>
    <t>Số 39/48/4/24, Đường 102, Phường Tăng Phú Nhơn A, Quận Thủ Đức, Tp. Hồ Chí Minh</t>
  </si>
  <si>
    <t>0983 132 630</t>
  </si>
  <si>
    <t>Nguyễn Cẩm Linh</t>
  </si>
  <si>
    <t>0906 713 003</t>
  </si>
  <si>
    <t>03/12/2021</t>
  </si>
  <si>
    <t>11400400</t>
  </si>
  <si>
    <t>Ahn Yong Nam</t>
  </si>
  <si>
    <t>Cố vấn Kinh doanh</t>
  </si>
  <si>
    <t>M48693333</t>
  </si>
  <si>
    <t>Apartment E, Floor 3, Villa no. 13 at Riverside Co.,Ltd, No 53, Vo Truong Toan, Thao Dien Ward, District 2, Ho Chi Minh City</t>
  </si>
  <si>
    <t>Căn hộ E, lầu 3, Biệt thự số 13 tại Công ty Liên doanh Ven sông Sài Gòn,  53 Võ Trường Toản, Phường Thảo Điền, Quận 2, Thành phố Hồ Chí Minh, Việt Nam</t>
  </si>
  <si>
    <t>0854160049</t>
  </si>
  <si>
    <t>Han JaeJeong</t>
  </si>
  <si>
    <t>0936 631 824; 0938 002 236</t>
  </si>
  <si>
    <t>12101295</t>
  </si>
  <si>
    <t>Lê Huy Hoàn</t>
  </si>
  <si>
    <t>026 081 000 874</t>
  </si>
  <si>
    <t>Ha Noi University of Social Sciences and Humanities</t>
  </si>
  <si>
    <t>No.2209, Zone A, Eurowindow Apartment, Dong Hoi Street, Dong Hoi Commune, Dong Anh District, Ha Noi City</t>
  </si>
  <si>
    <t>Số 2209, Zone A, Chung Cư Eurowindow, Đường Đông Hội, Xã Đông Hội, Huyện Đông Anh, Tp. Hà Nội</t>
  </si>
  <si>
    <t>2209, Zone A, Eurowindow Apartment, Dong Hoi Street, Dong Hoi Commune, Dong Anh District, Ha Noi City</t>
  </si>
  <si>
    <t>2209, Zone A, Chung Cư Eurowindow, Đường Đông Hội, Xã Đông Hội, Huyện Đông Anh, Tp. Hà Nội</t>
  </si>
  <si>
    <t>0855 591 985</t>
  </si>
  <si>
    <t>Hoàng Thị Hoa</t>
  </si>
  <si>
    <t>0962 153 158</t>
  </si>
  <si>
    <t>30/12/2021</t>
  </si>
  <si>
    <t>12101150</t>
  </si>
  <si>
    <t>Industrial Management79</t>
  </si>
  <si>
    <t>No. 41/1, Le Loi Street, Ward 4, Go Vap District, Ho Chi Minh City</t>
  </si>
  <si>
    <t>Sô 41/1, Đường Lê Lợi. Phường 4, Quận Gò Vấp, Tp. Hồ Chí Minh</t>
  </si>
  <si>
    <t>06/12/2021</t>
  </si>
  <si>
    <t>11800709</t>
  </si>
  <si>
    <t>Phạm Quang Duy</t>
  </si>
  <si>
    <t>250 908 820</t>
  </si>
  <si>
    <t>No. 229, Nguyen Trung Truc Street, Group Lac Thien, D'ran Ward, Don Duong District, Lam Dong Province</t>
  </si>
  <si>
    <t>Số 229, Đường Nguyễn Trung Trực, Tổ Dân Phố Lạc Thiện, Thị Trấn D'ran, Huyện Đơn Dương, Tỉnh Lâm Đồng</t>
  </si>
  <si>
    <t>No. 261/28/1, Chu Van An Street, Binh Thanh District, Ho Chi Minh City</t>
  </si>
  <si>
    <t>Số 261/28/1, Đường Chu Văn An, Quận Bình Thạnh, Tp. Hồ Chí Minh</t>
  </si>
  <si>
    <t>0916 184 375</t>
  </si>
  <si>
    <t>Bùi Thị Kim Hương</t>
  </si>
  <si>
    <t>0984 684 495</t>
  </si>
  <si>
    <t>12101314</t>
  </si>
  <si>
    <t>Lê Hoàng Phước</t>
  </si>
  <si>
    <t>Sales - Omega 1</t>
  </si>
  <si>
    <t>Omega 1</t>
  </si>
  <si>
    <t>370 953 435</t>
  </si>
  <si>
    <t>Nguyen Tat Thanh College</t>
  </si>
  <si>
    <t>Automotive Engineering Technology</t>
  </si>
  <si>
    <t xml:space="preserve">Group 1,Tan Dien Hamlet, Giuc Tuong Ward, Chau Thanh District, Kien Giang Province     </t>
  </si>
  <si>
    <t>Tổ 1, Ấp Tân Điền, Xã Giục Tượng, Huyện Châu Thành, Tỉnh Kiên Giang</t>
  </si>
  <si>
    <t>0913 407 719</t>
  </si>
  <si>
    <t>Nguyễn Hồng Phượng</t>
  </si>
  <si>
    <t>0918 507 719</t>
  </si>
  <si>
    <t>07/01/2022</t>
  </si>
  <si>
    <t>12101292</t>
  </si>
  <si>
    <t>Huỳnh Thị Tường Vy</t>
  </si>
  <si>
    <t>CSO</t>
  </si>
  <si>
    <t>Compensation &amp; Reward Senior Staff</t>
  </si>
  <si>
    <t>Nhân viên Cấp cao Lương thưởng &amp; Đãi ngộ</t>
  </si>
  <si>
    <t>241 423 138</t>
  </si>
  <si>
    <t>Ho Chi Minh Open University</t>
  </si>
  <si>
    <t>No.45, Phan Chu Trinh Street, Quarter 2, Krong Nang District, Dak lak Province</t>
  </si>
  <si>
    <t>Số 45, Đường Phan Chu Trinh, Tổ Dân Phố 2, Huyện Krông Năng, Tỉnh Đắk Lắk</t>
  </si>
  <si>
    <t>No 79/43 , National Route 13, 26 Ward, Binh Thanh District, Ho Chi Minh City</t>
  </si>
  <si>
    <t>Số 79/43, Quốc Lộ 13, Phường 26, Quận Bình Thạnh, Tp.Hồ Chí Minh</t>
  </si>
  <si>
    <t>0919 694 768</t>
  </si>
  <si>
    <t>0828 755 558</t>
  </si>
  <si>
    <t>11/01/2021</t>
  </si>
  <si>
    <t>11700565</t>
  </si>
  <si>
    <t>Trần Quang Hiếu</t>
  </si>
  <si>
    <t>233 046 182</t>
  </si>
  <si>
    <t>Forestry</t>
  </si>
  <si>
    <t>Group 11 Le Hong Phong, Quyet Thang ward, Kon Tum city, Kon Tum province</t>
  </si>
  <si>
    <t>Tổ 11 Lê Hồng Phong, Phường Quyết Thắng, Tp. Kon Tum, Tỉnh Kon Tum</t>
  </si>
  <si>
    <t>13 A Dua Street, Duy Tan Ward, Kon Tum City, Kon Tum Province</t>
  </si>
  <si>
    <t>13 A Dừa, Phường Duy Tân, Tp. Kon Tum, Tỉnh Kon Tum</t>
  </si>
  <si>
    <t>0346 333 777; 0965 450 777</t>
  </si>
  <si>
    <t>12101260</t>
  </si>
  <si>
    <t>Đặng Trần Quốc Đạt</t>
  </si>
  <si>
    <t>351 876 647</t>
  </si>
  <si>
    <t>No. 407, An Hoa Hamlet, Khanh An Ward, An Phu District, An Giang Province</t>
  </si>
  <si>
    <t>Số 407, Ấp An Hòa, Phường Khánh An, Huyện An Phú, Tỉnh An Giang</t>
  </si>
  <si>
    <t>No. 36/C2, Residental Area 3A, An Binh Ward, Ninh Kieu District, Can Tho City</t>
  </si>
  <si>
    <t>Số 36/C2 KDC 3A, Phường An Bình, Quận Ninh Kiều, Tp.Cần Thơ</t>
  </si>
  <si>
    <t>0939 137 732</t>
  </si>
  <si>
    <t>Phan Kim Yến</t>
  </si>
  <si>
    <t>0946 969 969</t>
  </si>
  <si>
    <t>13/01/2022</t>
  </si>
  <si>
    <t>11500453</t>
  </si>
  <si>
    <t>Park Sung Mo</t>
  </si>
  <si>
    <t>Chief Finance Officer</t>
  </si>
  <si>
    <t>Phó Tổng Giám Đốc Tài Chính</t>
  </si>
  <si>
    <t>M57381805</t>
  </si>
  <si>
    <t>Kangnam National University</t>
  </si>
  <si>
    <t>Apartment 198 The Waterfront, Lot M - 1,2,4, A Zone Phu My Hung New Town, Nguyen Luong Bang, Tan Phu Ward, District 7, Ho Chi Minh</t>
  </si>
  <si>
    <t>Căn hộ 198 The Waterfront, Lô M -1,2,4 Khu A, Đô Thị Mới Phú Mỹ Hưng, Nguyễn Lương Bằng, P. Tân Phú, Quận 7, Tp. HCM</t>
  </si>
  <si>
    <t>Kim Mi Young</t>
  </si>
  <si>
    <t>0902 325 669</t>
  </si>
  <si>
    <t>12101246</t>
  </si>
  <si>
    <t>372 103 488</t>
  </si>
  <si>
    <t>Ho Chi Minh City University of Foreign Languages – Information Technology</t>
  </si>
  <si>
    <t>No. 31, Truong Dinh Street, An Binh Ward, Rach Gia, Kien Giang Province</t>
  </si>
  <si>
    <t>Số 31, Đường Trương Định, Xã An Bình, Tỉnh Rạch Giá, Kiên Giang</t>
  </si>
  <si>
    <t>0911 505 114</t>
  </si>
  <si>
    <t>Phạm Thị Tuyền</t>
  </si>
  <si>
    <t>0949 862 499</t>
  </si>
  <si>
    <t>12101320</t>
  </si>
  <si>
    <t>Vũ Hoàng Oanh</t>
  </si>
  <si>
    <t>Digital &amp; Strategic Initiatives Support Executive</t>
  </si>
  <si>
    <t>Nhân viên Cấp trung Hỗ trợ Chuyển đổi số và Sáng kiến Kinh doanh</t>
  </si>
  <si>
    <t>Dak lak</t>
  </si>
  <si>
    <t>241 889 616</t>
  </si>
  <si>
    <t>No.57, Ly Tu Trong Street, Tan An Ward, Buon Ma Thuoc City, Dak lak Province</t>
  </si>
  <si>
    <t>Số 57, Đường Lý Tự Trọng, Phường Tân An, Tp. Buôn Ma Thuộc, Tỉnh Đắk Lắk</t>
  </si>
  <si>
    <t>My An Apartment, 19 Street, Hiep Binh Chanh Ward, Thu Duc City, Ho Chi Minh City</t>
  </si>
  <si>
    <t>Chung cư Mỹ An, Đường 19,  Phường Hiệp Bình Chánh, Tp.Thủ Đức, Tp.Hồ Chí Minh</t>
  </si>
  <si>
    <t>0906 996 758</t>
  </si>
  <si>
    <t>Vũ Minh</t>
  </si>
  <si>
    <t>0934 619 798</t>
  </si>
  <si>
    <t>17/01/2022</t>
  </si>
  <si>
    <t>12101316</t>
  </si>
  <si>
    <t>Nguyễn Đức Tuấn</t>
  </si>
  <si>
    <t>079 082 015 954</t>
  </si>
  <si>
    <t>No. 27, Nguyen Khoai Street, Ward 1, District 4, Ho Chi Minh City</t>
  </si>
  <si>
    <t>Số 27, Đường Nguyễn Khoái, Phường 1, Quận 4, Tp. Hồ Chí Minh</t>
  </si>
  <si>
    <t>0908 107 134</t>
  </si>
  <si>
    <t>0908 848 582</t>
  </si>
  <si>
    <t>LM management style</t>
  </si>
  <si>
    <t>12001076</t>
  </si>
  <si>
    <t>Hồ Hoàng Khải</t>
  </si>
  <si>
    <t>023 821 699</t>
  </si>
  <si>
    <t>No. 04C4, Street DN2, Tan Hung Thuan Ward, District 12, Ho Chi Minh City</t>
  </si>
  <si>
    <t>Số 04C4, Đường DN2, Phường Tân Hưng Thuận, Quận 12, Tp. Hồ Chí Minh</t>
  </si>
  <si>
    <t>0388 722 465</t>
  </si>
  <si>
    <t>Hồ Hải</t>
  </si>
  <si>
    <t>0906 755 780</t>
  </si>
  <si>
    <t>Culture fit</t>
  </si>
  <si>
    <t>12101305</t>
  </si>
  <si>
    <t>Nguyễn Thị Ngọc Giao</t>
  </si>
  <si>
    <t>024 754 587</t>
  </si>
  <si>
    <t>Ho Chi Minh City University of Food Industry</t>
  </si>
  <si>
    <t>No 49/3A, Truong Chinh Street, Tan Thoi Nhat Ward, District 12, Ho Chi Minh City</t>
  </si>
  <si>
    <t>Số 49/3A, Đường Trường Chinh, Phường Tân Thới Nhất, Quận 12, Tp. Hồ Chí Minh</t>
  </si>
  <si>
    <t>0797 338 919</t>
  </si>
  <si>
    <t>0773 163 068</t>
  </si>
  <si>
    <t>12000986</t>
  </si>
  <si>
    <t>Đinh Hồng Giang</t>
  </si>
  <si>
    <t>Agency Training &amp; Development Assistant Manager (Team Leader - North 1)</t>
  </si>
  <si>
    <t>Phó phòng Huấn luyện &amp; Phát triển Đại lý (Trưởng nhóm - Miền Bắc 1)</t>
  </si>
  <si>
    <t>034 085 002 611</t>
  </si>
  <si>
    <t>Trung Village, Thai Hoc Commune, Thai Thuy District, Thai Binh Province</t>
  </si>
  <si>
    <t>Thôn Trung, Xã Thái Học, Huyện Thái Thụy, Tỉnh Thái Bình</t>
  </si>
  <si>
    <t>0325 852108</t>
  </si>
  <si>
    <t>Đinh Kiều Anh</t>
  </si>
  <si>
    <t>0936 972 986</t>
  </si>
  <si>
    <t>MB Ageas Life</t>
  </si>
  <si>
    <t>12001063</t>
  </si>
  <si>
    <t>Lê Minh Đức</t>
  </si>
  <si>
    <t>094 084 000 250</t>
  </si>
  <si>
    <t>No. 7B, Nhi Thien Duong Street, District 8, Ho Chi Minh City</t>
  </si>
  <si>
    <t>Số 7B, Đường Nhị Thiên Đường, Quận 8, Tp. Hồ Chí Minh</t>
  </si>
  <si>
    <t>0289 810 222</t>
  </si>
  <si>
    <t>Lê Ngọc Phượng</t>
  </si>
  <si>
    <t>0909 598 926</t>
  </si>
  <si>
    <t>11900768</t>
  </si>
  <si>
    <t>Nguyễn Phúc Thạnh</t>
  </si>
  <si>
    <t>197 279 812</t>
  </si>
  <si>
    <t>Cam Chinh Commune, Cam Lo District, Quang Tri Province</t>
  </si>
  <si>
    <t>Xã Cam Chính, Huyện Cam Lộ, Tỉnh Quảng Trị</t>
  </si>
  <si>
    <t>0983 245 209</t>
  </si>
  <si>
    <t>Nguyễn Phúc Thuận</t>
  </si>
  <si>
    <t>0976 732 678</t>
  </si>
  <si>
    <t>12101102</t>
  </si>
  <si>
    <t>Cao Thị Tuyết Ân</t>
  </si>
  <si>
    <t>312 247  084</t>
  </si>
  <si>
    <t>Quy Thanh Group, Nhi Quy Commune, Cai Lay Town, Tien Giang Province</t>
  </si>
  <si>
    <t>Ấp Quý Thành, Xã Nhị Quý, Thị Xã Cai Lậy, Tỉnh Tiền Giang</t>
  </si>
  <si>
    <t>No. 749/14/3, Huynh Tan Phat Street, Phu Thuan Ward, District 7, Ho Chi Minh City</t>
  </si>
  <si>
    <t>Số 749/14/3, Đường Huỳnh Tấn Phát, Phường Phú Thuận, Quận 7, Tp. Hồ Chí Minh</t>
  </si>
  <si>
    <t>0366 667 569</t>
  </si>
  <si>
    <t>Huỳnh Quốc Bảo</t>
  </si>
  <si>
    <t>0374 008 503</t>
  </si>
  <si>
    <t>12101117</t>
  </si>
  <si>
    <t>Nguyễn Tấn Hiếu</t>
  </si>
  <si>
    <t>Policy Owner Services Admin Staff</t>
  </si>
  <si>
    <t>Nhân viên Hành chánh Quản lý Hợp đồng</t>
  </si>
  <si>
    <t>272 628 531</t>
  </si>
  <si>
    <t>No. 497/24/7, Phan Van Tri Street, Ward 11, Go Vap District, Ho Chi Minh City</t>
  </si>
  <si>
    <t>Số 497/24/7, Đường Phan Văn Trị, Phường 11, Quận Gò Vấp, Tp. Hồ Chí Minh</t>
  </si>
  <si>
    <t>0767 303 876</t>
  </si>
  <si>
    <t>Bùi Thị Sáu</t>
  </si>
  <si>
    <t>0399 145 538</t>
  </si>
  <si>
    <t>12201345</t>
  </si>
  <si>
    <t>Trịnh Thị Thanh Hiền</t>
  </si>
  <si>
    <t xml:space="preserve"> 001 192 022 842</t>
  </si>
  <si>
    <t>No. 101 Pham Van Dong Street, Mai Dich Ward, Cau Giay District, Ha Noi City</t>
  </si>
  <si>
    <t>Số 101, Đường Phạm Văn Đồng, Phường Mai Dịch, Quận Cầu Giấy, Tp. Hà Nội</t>
  </si>
  <si>
    <t>Block C, Botanica Premier Apartment, No.118, Hong Ha Street, Ward 2, Tan Binh District, Ho Chi Minh City</t>
  </si>
  <si>
    <t>Block B, Tòa Nhà Botanica Premier, Số 118, Đường Hồng Hà, Phường 2, Quận Tân Bình, Tp. Hồ Chí Minh</t>
  </si>
  <si>
    <t>0973 454 815</t>
  </si>
  <si>
    <t>Trịnh Thị Thúy Hà</t>
  </si>
  <si>
    <t>0973 731 612</t>
  </si>
  <si>
    <t>Job fit</t>
  </si>
  <si>
    <t>12000991</t>
  </si>
  <si>
    <t>Lê Phạm Như Trúc</t>
  </si>
  <si>
    <t>311 936 471</t>
  </si>
  <si>
    <t>Binh An Commune, Go Cong Dong District, Tien Giang Province</t>
  </si>
  <si>
    <t>Xã Bình Ân, Huyện Gò Công Đông, Tỉnh Tiền Giang</t>
  </si>
  <si>
    <t>No. 511/23, Duong Ba Trac Street, Ward 1, District 8, Ho Chi Minh City</t>
  </si>
  <si>
    <t>Số 511/23, Đường Dương Bá Trạc, Phường 1, Quận 8, Tp. Hồ Chí Minh</t>
  </si>
  <si>
    <t>0942 674 439</t>
  </si>
  <si>
    <t>Lê Hoàng Quân</t>
  </si>
  <si>
    <t>0944 862 739</t>
  </si>
  <si>
    <t>12101105</t>
  </si>
  <si>
    <t>Lưu Trí Đức</t>
  </si>
  <si>
    <t>033 077 000 436</t>
  </si>
  <si>
    <t>Viet Nam University National of Forestry</t>
  </si>
  <si>
    <t>No. 391, Tran Phu Street, Group 37, Yen Thinh District, Yen Bai Province</t>
  </si>
  <si>
    <t>Sô 391, Đường Trần Phú, Tổ 37, Phường Yên Thịnh, Tp. Yên Bái</t>
  </si>
  <si>
    <t>0971 898 988</t>
  </si>
  <si>
    <t>Vũ Thị Hồng</t>
  </si>
  <si>
    <t>0972 317 118</t>
  </si>
  <si>
    <t>Prudential Life</t>
  </si>
  <si>
    <t>11900901</t>
  </si>
  <si>
    <t>Bùi Trúc Phương</t>
  </si>
  <si>
    <t>Operational Investment Senior Executive</t>
  </si>
  <si>
    <t>Nhân viên Cấp trung cao Hỗ trợ Đầu tư</t>
  </si>
  <si>
    <t>272 258 872</t>
  </si>
  <si>
    <t>No. 1/11, Avenue 51, Long Thanh District, Dong Nai Province</t>
  </si>
  <si>
    <t>Số 1/11, Quốc Lộ 51, Huyện Long Thành, Tỉnh Đồng Nai</t>
  </si>
  <si>
    <t>No. 378, Xo Viet Nghe Tinh Street, Ward 25, Binh Thanh District, Ho Chi Minh City</t>
  </si>
  <si>
    <t>Số 378, Đường Xô Viết Nghệ Tĩnh, Phường 25, Quận Bình Thạnh, Tp. Hồ Chí Minh</t>
  </si>
  <si>
    <t>0973 409 410</t>
  </si>
  <si>
    <t>Bùi Lê Nguyễn</t>
  </si>
  <si>
    <t>0933 432 179</t>
  </si>
  <si>
    <t>12201326</t>
  </si>
  <si>
    <t>Danh Hoàng Mải</t>
  </si>
  <si>
    <t>371 607 452</t>
  </si>
  <si>
    <t xml:space="preserve">No.483,Tan Loi Hamlet, Giuc Tuong Ward, Chau Thanh District, Kien Giang Province     </t>
  </si>
  <si>
    <t>Số 483, Ấp Tân Lợi, Xã Giục Tượng, Huyện Châu Thành, Tỉnh Kiên Giang</t>
  </si>
  <si>
    <t>0972 735 654</t>
  </si>
  <si>
    <t>Dương Ánh Hoa</t>
  </si>
  <si>
    <t>0901 040 477</t>
  </si>
  <si>
    <t>12001043</t>
  </si>
  <si>
    <t>Trương Văn Tập</t>
  </si>
  <si>
    <t>215 162 926</t>
  </si>
  <si>
    <t>Ho Chi Minh University of Sport</t>
  </si>
  <si>
    <t>No. 80, Le Duan Street, An Nhon District, Binh Dinh Province</t>
  </si>
  <si>
    <t>Số 80, Đường Lê Duẩn, Huyện An Nhơn, Tỉnh Bình Định</t>
  </si>
  <si>
    <t>0938 295 246</t>
  </si>
  <si>
    <t>Phạm Thị Châu Sinh</t>
  </si>
  <si>
    <t>0973 231 132</t>
  </si>
  <si>
    <t>Own business</t>
  </si>
  <si>
    <t>12101284</t>
  </si>
  <si>
    <t>Võ Đức Trung</t>
  </si>
  <si>
    <t>121 933 357</t>
  </si>
  <si>
    <t>Education in Philology</t>
  </si>
  <si>
    <t>Nam Duong Commune, Luc Ngan District, Bac Giang Province</t>
  </si>
  <si>
    <t>Xã Nam Dương, Huyện Lục Ngạn, Tỉnh Bắc Giang</t>
  </si>
  <si>
    <t>Nam Duong Ward, Luc Ngan District, Bac Giang City</t>
  </si>
  <si>
    <t>0368 945 291</t>
  </si>
  <si>
    <t>Phạm Thị Thu</t>
  </si>
  <si>
    <t>0983 173 379</t>
  </si>
  <si>
    <t>12201358</t>
  </si>
  <si>
    <t>Phạm Thị Thu Thảo</t>
  </si>
  <si>
    <t>079 191 017 015</t>
  </si>
  <si>
    <t>No.35/6, Truong Dang Que Street, Ward 1, Go Vap District, Ho Chi Minh City</t>
  </si>
  <si>
    <t>Số 35/6, Đường Trương Đăng Quế, Phường 1, Quận Gò Vấp, Tp. Hồ Chí Minh</t>
  </si>
  <si>
    <t>0377 666 669</t>
  </si>
  <si>
    <t>Hoàng Đức Thanh</t>
  </si>
  <si>
    <t>0932 794 889</t>
  </si>
  <si>
    <t>12101181</t>
  </si>
  <si>
    <t>Nguyễn Thị Minh Hòa</t>
  </si>
  <si>
    <t>211 894 944</t>
  </si>
  <si>
    <t>No. 01/19, Street no. 22, Phuoc Long B, Thu Duc City</t>
  </si>
  <si>
    <t>Số 01/19, Đường số 22, Phường Phước Long B, Tp. Thủ Đức</t>
  </si>
  <si>
    <t>0855 226 077</t>
  </si>
  <si>
    <t>0909 142 763</t>
  </si>
  <si>
    <t>Banking Industry</t>
  </si>
  <si>
    <t>11900934</t>
  </si>
  <si>
    <t>Phạm Quang Nghĩa</t>
  </si>
  <si>
    <t>186 588 134</t>
  </si>
  <si>
    <t>Village 6, Xa Khanh Son Street, Nam Dan District , Nghe An Province</t>
  </si>
  <si>
    <t>Xóm 6,  Đường Xã Khánh Sơn, Huyện Nam Đàn, Tỉnh Nghệ An</t>
  </si>
  <si>
    <t>Street 4-5,  Street 4, Cua Nam Ward, Vinh City, Nghe An Province</t>
  </si>
  <si>
    <t>Đường liên khối 4-5, Khối 4, Phường Cửa Nam, Tp. Vinh, Tỉnh Nghệ An</t>
  </si>
  <si>
    <t>0904 787 357</t>
  </si>
  <si>
    <t>Phạm Viết Qúy</t>
  </si>
  <si>
    <t>0975 781 358</t>
  </si>
  <si>
    <t>12201329</t>
  </si>
  <si>
    <t>Nguyễn Xuân Bột</t>
  </si>
  <si>
    <t>030 081 007 414</t>
  </si>
  <si>
    <t>Control and Automation Engineering</t>
  </si>
  <si>
    <t>Group 8, Hamlet Ngoc Hoa, Vinh Hoa Ward, Ninh Giang District, Hai Duong Province</t>
  </si>
  <si>
    <t>Đội 8, Thôn Ngọc Hòa, Xã Vĩnh Hòa, Huyện Ninh Giang, Tỉnh Hải Dương</t>
  </si>
  <si>
    <t>0334 991 528</t>
  </si>
  <si>
    <t>Vũ Thị Giang</t>
  </si>
  <si>
    <t>0985 794 312</t>
  </si>
  <si>
    <t>12101127</t>
  </si>
  <si>
    <t>Hồ Thị Việt Nga</t>
  </si>
  <si>
    <t>024 448 920</t>
  </si>
  <si>
    <t>Maastritcht Management School</t>
  </si>
  <si>
    <t>No. 160, No Trang Long Street, Ward 14, Binh Thanh District, Ho Chi Minh City</t>
  </si>
  <si>
    <t>Số 160 Đường Nơ Trang Long, Phường 14, Quận Bình Thạnh, Tp. Hồ Chí MInh</t>
  </si>
  <si>
    <t>0903 758 855</t>
  </si>
  <si>
    <t>Thạnh Hải Bằng</t>
  </si>
  <si>
    <t>0908 018 698</t>
  </si>
  <si>
    <t>12000969</t>
  </si>
  <si>
    <t>Im Dong Jun</t>
  </si>
  <si>
    <t>M78666663</t>
  </si>
  <si>
    <t xml:space="preserve">Sogang University </t>
  </si>
  <si>
    <t>No. 100, Pangyoyeok-ro, Bundang-gu, Seongnam-si, Gyeonggi-do, Korea</t>
  </si>
  <si>
    <t>Số 100, Pangyoyeok-ro, Bundang-gu, Seongnam-si, Gyeonggi-do, Hàn Quốc</t>
  </si>
  <si>
    <t>Villa No. 29 Mimosa, An Phu Luxury Villas, No. 36 Thao Dien Street, Thao Dien Ward, District 2, City. Ho Chi Minh</t>
  </si>
  <si>
    <t>Biệt thự số Mimosa 29, Khu Biệt Thự Cao Cấp An Phú, số 36 đường Thảo Điền, phường Thảo Điền, Quận 2, Tp. Hồ Chí Minh</t>
  </si>
  <si>
    <t>Cho Yong Jin</t>
  </si>
  <si>
    <t>11900914</t>
  </si>
  <si>
    <t>Trần Thị Cẩm Nhung</t>
  </si>
  <si>
    <t>212 276 193</t>
  </si>
  <si>
    <t>Pho Nhon Commune, Duc Pho District, Quang Ngai Province</t>
  </si>
  <si>
    <t>Xã Phổ Nhơn, Huyện Đức Phổ, Tỉnh Quảng Ngãi</t>
  </si>
  <si>
    <t>No. 93/3B, Street 14, Binh Hung Hoa Ward, Binh Tan District, Ho Chi Minh City</t>
  </si>
  <si>
    <t>Số 93/3B, Đường Số 14, Phường Bình Hưng Hòa, Quận Bình Tân, Tp. Hồ Chí Minh</t>
  </si>
  <si>
    <t>0978 461 665</t>
  </si>
  <si>
    <t>0975 345 725</t>
  </si>
  <si>
    <t>12101276</t>
  </si>
  <si>
    <t>Acting Head of Art &amp; Creative Design</t>
  </si>
  <si>
    <t>Quyền Trưởng Bộ phận Thiết kế Ý tưởng Sáng tạo</t>
  </si>
  <si>
    <t xml:space="preserve">Quang Binh </t>
  </si>
  <si>
    <t>079 092 016 579</t>
  </si>
  <si>
    <t>Industrial Arts</t>
  </si>
  <si>
    <t>Duc Khai Apartment, Pham Huu Lau Street, Phu My Ward, District 7, Ho Chi Minh City</t>
  </si>
  <si>
    <t>Chung Cư Đức Khải, Đường Phạm Hữu Lầu, Phường Phú Mỹ, Tp.Hồ Chí Minh</t>
  </si>
  <si>
    <t>ILA Vietnam</t>
  </si>
  <si>
    <t>12000959</t>
  </si>
  <si>
    <t>Phạm Thị Mai Hoa</t>
  </si>
  <si>
    <t>285 485 854</t>
  </si>
  <si>
    <t>No. 158, Avenue 14, Dong Phu District, Binh Phuoc Province</t>
  </si>
  <si>
    <t>Số 158, Quốc Lộ 14, Huyện Đồng Phú, Tỉnh Bình Phước</t>
  </si>
  <si>
    <t>No. 1/12, Tan Hoa 9 Street, Hiep Phu Ward, District 9, Ho Chi Minh City</t>
  </si>
  <si>
    <t>Số 1/12, Đường Tân Hòa 9, Phường Hiệp Phú, Quận 9, Tp. Hồ Chí Minh</t>
  </si>
  <si>
    <t>0911 562 585</t>
  </si>
  <si>
    <t>Phạm Thị Thảo Vy</t>
  </si>
  <si>
    <t>0989 414 793</t>
  </si>
  <si>
    <t>12000945</t>
  </si>
  <si>
    <t>Petrolisum</t>
  </si>
  <si>
    <t>No. 99, Nguyen Thi Thap Street, District 7, Ho Chi Minh City</t>
  </si>
  <si>
    <t>Số 99, Đường Nguyễn Thị Thập, Quận 7, Tp. Hồ Chí Minh</t>
  </si>
  <si>
    <t>0934 845 999</t>
  </si>
  <si>
    <t>0902 440 289</t>
  </si>
  <si>
    <t>12201365</t>
  </si>
  <si>
    <t>Vũ Văn Hà</t>
  </si>
  <si>
    <t>036 087 002 372</t>
  </si>
  <si>
    <t>P0404 HH2A, Duong Noi New Urban Areas, Yen Nghia Ward, Ha Dong District, Ha Noi City</t>
  </si>
  <si>
    <t>P0404 HH2A, Khu Đô Thị Mới Dương Nội, Phường Yên Nghĩa, Quận Hà Đông, Tp. Hà Nội</t>
  </si>
  <si>
    <t>0979 556 136</t>
  </si>
  <si>
    <t>Đặng Thị Là</t>
  </si>
  <si>
    <t>0985 630 088</t>
  </si>
  <si>
    <t>12201377</t>
  </si>
  <si>
    <t>Võ Vân Anh</t>
  </si>
  <si>
    <t>UI/UX Design Senior Executive</t>
  </si>
  <si>
    <t>Nhân viên Cấp trung caoThiết kế Giao diện và Trải nghiệm Người dùng</t>
  </si>
  <si>
    <t>079 195 014 599</t>
  </si>
  <si>
    <t>No. 50/18/8, Nguyen Dinh Chieu Street, Ward 3, Phu Nhuan District, Ho Chi Minh City</t>
  </si>
  <si>
    <t>Số 50/18/8, Đường Nguyễn Đình Chiểu, Phường 3, Quận Phú Nhuận, Tp. Hồ Chí Minh</t>
  </si>
  <si>
    <t>0908 466 883</t>
  </si>
  <si>
    <t>Võ Duy Nhất</t>
  </si>
  <si>
    <t>0972 007 691</t>
  </si>
  <si>
    <t>12101299</t>
  </si>
  <si>
    <t>Mai Tấn Tài</t>
  </si>
  <si>
    <t>025 415 007</t>
  </si>
  <si>
    <t>International Trade Industry</t>
  </si>
  <si>
    <t>No.73, Truong Chinh Street, Tan Thoi Nhat Ward, District 12, Ho Chi Minh City</t>
  </si>
  <si>
    <t>Số 73, Đường Trường Chinh, Phường Tân Thới Nhất, Quận 12, Tp. Hồ Chí Minh</t>
  </si>
  <si>
    <t>0902 001 899</t>
  </si>
  <si>
    <t>Mai Ka</t>
  </si>
  <si>
    <t>0904 660 056</t>
  </si>
  <si>
    <t>12101224</t>
  </si>
  <si>
    <t>Đỗ Văn Ninh</t>
  </si>
  <si>
    <t>033 091 001 762</t>
  </si>
  <si>
    <t>Technology</t>
  </si>
  <si>
    <t>Group 6, Phi Liet, Lien Nghia, Van Giang, Hung Yen Province</t>
  </si>
  <si>
    <t>Đội 6, Phi Liệt, Liên Nghĩa, Văn Giang, Tỉnh Hưng Yên</t>
  </si>
  <si>
    <t>0973 849 668</t>
  </si>
  <si>
    <t>Trần Thị Thanh Nhàn</t>
  </si>
  <si>
    <t>0919 661 683</t>
  </si>
  <si>
    <t>10900084</t>
  </si>
  <si>
    <t>240 475 582</t>
  </si>
  <si>
    <t>Tan Thanh Village, Eakenh Commune, Krong pac District, Daklak Province</t>
  </si>
  <si>
    <t xml:space="preserve">Thôn Tan Thanh, Xã Eakênh, Huyện Krông pắc, Đaklak </t>
  </si>
  <si>
    <t>0983 007 237</t>
  </si>
  <si>
    <t>Nguyễn Thị Thanh Hải</t>
  </si>
  <si>
    <t>0988 790 298</t>
  </si>
  <si>
    <t>12201361</t>
  </si>
  <si>
    <t>221 301 277</t>
  </si>
  <si>
    <t>Ngoc Son Dong Hamlet, Hoa Quang Bac Ward, Phu Hoa District, Phu Yen Province</t>
  </si>
  <si>
    <t>Thôn Ngọc Sơn Đông, Xã Hòa Quang Bắc, Huyện Phú Hòa, Tỉnh Phú Yên</t>
  </si>
  <si>
    <t>0905 117 145</t>
  </si>
  <si>
    <t>0962 230 491</t>
  </si>
  <si>
    <t>12101213</t>
  </si>
  <si>
    <t>Nguyễn Thị Bích Nga</t>
  </si>
  <si>
    <t>Acting Head of Brand &amp; Marketing</t>
  </si>
  <si>
    <t>Quyền Trưởng Bộ phận Xây dựng &amp; Phát triển Thương hiệu &amp; Marketing</t>
  </si>
  <si>
    <t>261 422 056</t>
  </si>
  <si>
    <t>Unitversity of Social Sciences &amp; Humanity</t>
  </si>
  <si>
    <t>International Relation</t>
  </si>
  <si>
    <t>Flora Fuji Residence, Block B 1117,  D1 Do Xuan Hop Street, Phuoc Long B Ward, Thu Duc City</t>
  </si>
  <si>
    <t>Chung cư Flora Fuji Residence, Block B 1117, Đường D1, Đỗ Xuân Hợp, Phường Phước Long B, Tp. Thủ Đức</t>
  </si>
  <si>
    <t>0908 968 567</t>
  </si>
  <si>
    <t>Nguyễn Thị Thúy Kiều</t>
  </si>
  <si>
    <t>0908 730 597</t>
  </si>
  <si>
    <t>12101309</t>
  </si>
  <si>
    <t>Lưu Trường An</t>
  </si>
  <si>
    <t xml:space="preserve">082 077 002 667 </t>
  </si>
  <si>
    <t>No. 25/52, Le Viet Thang Street, Ward 5, My Tho City, Tien Giang Province</t>
  </si>
  <si>
    <t>Số 25/52, Đường Lê Việt Thắng, Phường 5, Tp. Mỹ Tho, Tỉnh Tiền Giang</t>
  </si>
  <si>
    <t>0838 672 721</t>
  </si>
  <si>
    <t xml:space="preserve">Lưu Hữu Nhân </t>
  </si>
  <si>
    <t>0787 953 668</t>
  </si>
  <si>
    <t>12201369</t>
  </si>
  <si>
    <t>Nguyễn Nhật Thanh</t>
  </si>
  <si>
    <t>Sales - Sai Gon 2</t>
  </si>
  <si>
    <t>Sai Gon 2</t>
  </si>
  <si>
    <t>091 090 013 376</t>
  </si>
  <si>
    <t>Kien Giang Community College</t>
  </si>
  <si>
    <t>No. 49, Quarter Dong Tien,  Tan Hiep Town, Tan Hiep District, Kien Giang Province</t>
  </si>
  <si>
    <t>Số 49, Khu Phố Đông Tiến, Thị Trấn Tân Hiệp, Huyện Tân Hiệp, Tỉnh Kiên Giang</t>
  </si>
  <si>
    <t>Tin Phong Apartment, Tan Thoi Nhat 8 Street,Tan Thoi Nhat Ward, 12 District, Ho Chi Minh City</t>
  </si>
  <si>
    <t>Chung Cư Tín Phong, Đường Tân Thới Nhất 8, Phường Tân Thới Nhất, Phường 12, Tp. Hồ Chí Minh</t>
  </si>
  <si>
    <t>0909 466 204</t>
  </si>
  <si>
    <t xml:space="preserve">Nguyễn Thị Thu Hồng </t>
  </si>
  <si>
    <t>0909 888 575</t>
  </si>
  <si>
    <t>12201367</t>
  </si>
  <si>
    <t>Phan Thị Huyền Trang</t>
  </si>
  <si>
    <t>Thẩm Định</t>
  </si>
  <si>
    <t>046 191 001 462</t>
  </si>
  <si>
    <t>Ho Chi Minh University of Medicine and Pharmacy</t>
  </si>
  <si>
    <t>BB1, Truong Son District, Ward 15, District 10, Ho Chi Minh City</t>
  </si>
  <si>
    <t>BB1, Đường Trường Sơn, Phường 15, Quận 10, Tp. Hồ Chí Minh</t>
  </si>
  <si>
    <t>SS1C, Hong Linh Street, Ward 15, District 10, Ho Chi Minh City</t>
  </si>
  <si>
    <t>SS1C, Đường Hồng Lĩnh, Phường 15, Quận 10, Tp. Hồ Chí Minh</t>
  </si>
  <si>
    <t>0789 810 270</t>
  </si>
  <si>
    <t>Phan Duy Anh</t>
  </si>
  <si>
    <t>0789 810 257</t>
  </si>
  <si>
    <t>12201372</t>
  </si>
  <si>
    <t>Đỗ Văn Thanh</t>
  </si>
  <si>
    <t>038 091 002 067</t>
  </si>
  <si>
    <t>Economic</t>
  </si>
  <si>
    <t>Village Tam Quy, Ha Tan Ward, Ha Trung District, Thanh Hoa Provice</t>
  </si>
  <si>
    <t>Thôn Tam Quy, Xã Hà Tân, Huyện Hà Trung, Tỉnh Thanh Hóa</t>
  </si>
  <si>
    <t>Đặng Thị Hoa</t>
  </si>
  <si>
    <t>0982 342 329</t>
  </si>
  <si>
    <t>12201379</t>
  </si>
  <si>
    <t>Trần Thị Thanh Huyền</t>
  </si>
  <si>
    <t>025 182 003 257</t>
  </si>
  <si>
    <t>Informatics Teacher Education</t>
  </si>
  <si>
    <t>Gia Cam Ward, Viet Tri City, Phu Tho Province</t>
  </si>
  <si>
    <t>Phường Gia Cẩm, Tp. Việt Trì, Tỉnh Phú Thọ</t>
  </si>
  <si>
    <t>0983 809 888</t>
  </si>
  <si>
    <t>Nguyễn Huy Thanh</t>
  </si>
  <si>
    <t>0945 861 666</t>
  </si>
  <si>
    <t>12101313</t>
  </si>
  <si>
    <t>Trịnh Ngọc Mai</t>
  </si>
  <si>
    <t>025 378 050</t>
  </si>
  <si>
    <t>Ho Chi Minh City University of Sciences</t>
  </si>
  <si>
    <t>No 7/3B, Huong Lo 11 Street, Tan Quy Tay Ward, Binh Chanh District, Ho Chi Minh City</t>
  </si>
  <si>
    <t>Số 7/3B, Đường Hương Lộ 11 , Phường Tân Qúy Tây, Huyện  Bình Chánh, Tp. Hồ Chí Minh</t>
  </si>
  <si>
    <t>No.274/39/18 Nguyen Van Tao Street,  Long Thoi Ward,  Nha be District, Ho Chi Minh</t>
  </si>
  <si>
    <t>Số 274/39/18 , Đường Nguyễn Văn Tạo, Xã Long Thới, Huyện Nhà bè, Tp. Hồ Chí Minh</t>
  </si>
  <si>
    <t>0931 537 880</t>
  </si>
  <si>
    <t>Trịnh Ngọc Lý</t>
  </si>
  <si>
    <t>0938 207 089</t>
  </si>
  <si>
    <t>12201336</t>
  </si>
  <si>
    <t>Nguyễn Văn Thiện</t>
  </si>
  <si>
    <t>UI/UX Design Manager</t>
  </si>
  <si>
    <t>Trưởng phòng Thiết kế Giao diện và Trải nghiệm Người dùng</t>
  </si>
  <si>
    <t>250 648 875</t>
  </si>
  <si>
    <t xml:space="preserve">Aptech Arena India </t>
  </si>
  <si>
    <t>Ngoc Son 3 Hamlet, Phu Son Ward, Lam Ha District, Lam Dong Province</t>
  </si>
  <si>
    <t>Thôn Ngọc Sơn 3, Xã Phú Sơn, Huyện Lâm Hà, Tỉnh Lâm Đồng</t>
  </si>
  <si>
    <t>No. 42, 39 Street, Binh Trung Dong Ward, Thu Duc City, Ho Chi Minh City</t>
  </si>
  <si>
    <t>Số 42, Đường 39, Phường Bình Trung Đông, Tp. Thủ Đức, Tp. Hồ Chí Minh</t>
  </si>
  <si>
    <t>0778 628 699</t>
  </si>
  <si>
    <t>Lê Thi Mỹ Liên</t>
  </si>
  <si>
    <t>0888 845 019</t>
  </si>
  <si>
    <t>12101291</t>
  </si>
  <si>
    <t>Vũ Thị Liên</t>
  </si>
  <si>
    <t>033 193 006 281</t>
  </si>
  <si>
    <t>Group 6, Duc Hop Commune, Kim Dong District, Hung Yen Province</t>
  </si>
  <si>
    <t>Đội 6,Xã Đức Hợp,Huyện Kim Động, Tỉnh Hưng Yên</t>
  </si>
  <si>
    <t>No.50, Nguyen Luong Bang Street, Thanh Mien District, Hai Duong Province</t>
  </si>
  <si>
    <t>Số 50, Đường Nguyễn Lương Bằng, Huyện Thanh Miện, Tỉnh Hải Dương</t>
  </si>
  <si>
    <t>0969 070 404</t>
  </si>
  <si>
    <t>Nguyễn Văn Quân</t>
  </si>
  <si>
    <t>0365 530 993</t>
  </si>
  <si>
    <t>12000976</t>
  </si>
  <si>
    <t>Phạm Huỳnh Tâm</t>
  </si>
  <si>
    <t>Actuarial Analyst Staff</t>
  </si>
  <si>
    <t>Nhân viên Tính toán</t>
  </si>
  <si>
    <t>025 955 528</t>
  </si>
  <si>
    <t>No. 302/5, Nguyen Duy Trinh Street, District 2, Ho Chi Minh City</t>
  </si>
  <si>
    <t>Số 302/5, Đường Nguyễn Duy Trinh, Quận 2, Tp. Hồ Chí Minh</t>
  </si>
  <si>
    <t>0961 643 945</t>
  </si>
  <si>
    <t>0367 036 315</t>
  </si>
  <si>
    <t>12101167</t>
  </si>
  <si>
    <t>Hà Minh Thư</t>
  </si>
  <si>
    <t>381 860 494</t>
  </si>
  <si>
    <t xml:space="preserve">No. 50, Xom Lam Hamlet, Dinh Binh Commune, Ca Mau Province </t>
  </si>
  <si>
    <t>Số 50, Ấp Xóm Lẫm, Xã Định Bình , Tỉnh Cà Mau</t>
  </si>
  <si>
    <t>No. 1124/3 Ly Thanh Tong, Tan Thoi Hoa Ward, Tan Phu District, Ho Chi Minh City</t>
  </si>
  <si>
    <t>Số 111/24/3 Đường Lý Thánh Tông, Phường Tân Thới Hòa, Quận Tân Phú, Tp. Hồ Chí Minh</t>
  </si>
  <si>
    <t>0844 812 479</t>
  </si>
  <si>
    <t>Nguyễn Kim Loan</t>
  </si>
  <si>
    <t>0896 561 957</t>
  </si>
  <si>
    <t>11900775</t>
  </si>
  <si>
    <t>Lê Hoàng Anh Tuấn</t>
  </si>
  <si>
    <t>Increase to 15% after 4 months, based on the eveluation of Department Head</t>
  </si>
  <si>
    <t>142 285 999</t>
  </si>
  <si>
    <t>No. 23, Ho Chi Minh Street, Hai Duong City, Hai Duong Province</t>
  </si>
  <si>
    <t>Số 23, Đường Hồ Chí Minh, Tp. Hải Dương, Tỉnh Hải Dương</t>
  </si>
  <si>
    <t>No. A1722, Athena Xuan Phuong Apartment, Group 2 Hoe Thi, Phuong Canh Ward, Nam Tu Liem District, Ha Noi City</t>
  </si>
  <si>
    <t>Số A1722, Chung Cư Athena Xuân Phương, Tổ Dân Phố 3 Hòe Thị, Phương Phương Canh, Quận Nam Từ Liêm, Tp. Hà Nội</t>
  </si>
  <si>
    <t>0942 269 288</t>
  </si>
  <si>
    <t>Nguyễn Thị Bảo Linh</t>
  </si>
  <si>
    <t>0937 787 926</t>
  </si>
  <si>
    <t>11900785</t>
  </si>
  <si>
    <t>Hoàng Đức Thành</t>
  </si>
  <si>
    <t>181 428 543</t>
  </si>
  <si>
    <t>Griggs University</t>
  </si>
  <si>
    <t>No. 55, Tran Tan Street, Vinh City, Nghe An Province</t>
  </si>
  <si>
    <t>Số 55, Đường Trần Tấn, Tp. Vinh, Tỉnh Nghệ An</t>
  </si>
  <si>
    <t>0833 832 333</t>
  </si>
  <si>
    <t>Lương Thị Đào</t>
  </si>
  <si>
    <t>0969 251 068</t>
  </si>
  <si>
    <t>11700589</t>
  </si>
  <si>
    <t>Trần Đại Nghĩa</t>
  </si>
  <si>
    <t>186 324 606</t>
  </si>
  <si>
    <t>Group 5, ward Hong Long, Nam Dan district, Nghe An province</t>
  </si>
  <si>
    <t>Xóm 5, xã Hồng Long, huyện Nam Đàn, tỉnh Nghệ An</t>
  </si>
  <si>
    <t>No. 47, Lane 5, Dao Tan Street, Cua Nam Ward, Vinh City, Nghe An Province</t>
  </si>
  <si>
    <t>Số 47, Ngõ 5, Đào Tấn, Phường Cửa Nam, Thành Phố Vinh, Nghệ An</t>
  </si>
  <si>
    <t>0169 682 5709</t>
  </si>
  <si>
    <t>Trần Thanh Bình</t>
  </si>
  <si>
    <t>0969 814 686</t>
  </si>
  <si>
    <t>12101174</t>
  </si>
  <si>
    <t>Dương Quốc An</t>
  </si>
  <si>
    <t>341 675 824</t>
  </si>
  <si>
    <t>No. 75/5, Bui Duong Lich Street, Binh Hung Hoa B Ward, Binh Tan District, Ho Chi Minh City</t>
  </si>
  <si>
    <t>Sô 75/5, Đường Bùi Dương Lịch, Phường Bình Hưng Hòa B, Quận Bình Tân, Tp. Hồ Chí Minh</t>
  </si>
  <si>
    <t>0788 769 997</t>
  </si>
  <si>
    <t>Nguyễn Ngọc Thanh</t>
  </si>
  <si>
    <t>0939 752 846</t>
  </si>
  <si>
    <t>12101118</t>
  </si>
  <si>
    <t>Nguyễn Đăng Hùng</t>
  </si>
  <si>
    <t>060 977 574</t>
  </si>
  <si>
    <t>University of Forestry</t>
  </si>
  <si>
    <t>Natural Resources Management</t>
  </si>
  <si>
    <t>No. 90, Ngo Gia Tu Street, Dong Tam Ward, Yen Bai City, Yen Bai Province</t>
  </si>
  <si>
    <t>Số 90, Đường Ngô Gia Tự, Phường Đồng Tâm, Tp. Yên Bái, Tỉnh Yên Bái</t>
  </si>
  <si>
    <t>No. 912, HH4C Apartment, Hoang Liet Ward, Hoang Mai District, Ha Noi City</t>
  </si>
  <si>
    <t>Số Nhà 912, Chung Cư HH4C, Phường Hoàng Liệt, Quận Hoàng Mai, Tp. Hà Nội</t>
  </si>
  <si>
    <t>0917 114 350</t>
  </si>
  <si>
    <t>Nguyễn Thị Minh Lan</t>
  </si>
  <si>
    <t>0354 625 844</t>
  </si>
  <si>
    <t>12101113</t>
  </si>
  <si>
    <t>Hoàng Tiến</t>
  </si>
  <si>
    <t>250 926 071</t>
  </si>
  <si>
    <t>No. 9Bis, Hai Ba Trung Street, Ward 6, Da Lat City, Lam Dong Province</t>
  </si>
  <si>
    <t>Số 9Bis, Đường Hai Bà Trưng, Phường 6, Tp. Đà Lạt, Tỉnh Lâm Đồng</t>
  </si>
  <si>
    <t>No. 36, Tran Quoc Tuan Street, Ward 1, Go Vap District, Ho Chi Minh City</t>
  </si>
  <si>
    <t>Số 36, Đường Trần Quốc Tuấn, Phường 1, Quận Gò Vấp. Tp. Hồ Chí Minh</t>
  </si>
  <si>
    <t>0356 847 484</t>
  </si>
  <si>
    <t>Hoàng Mỹ Duyên</t>
  </si>
  <si>
    <t>0917 399 350</t>
  </si>
  <si>
    <t>11900910</t>
  </si>
  <si>
    <t>Nguyễn Lê Bảo Ngọc</t>
  </si>
  <si>
    <t>273 415 780</t>
  </si>
  <si>
    <t>Phuoc Hoa Group, Phuoc Buu Commune, Xuyen Moc District, Ba Ria Vung Tau Province</t>
  </si>
  <si>
    <t>Khu Phố Phước Hòa, Xã Phước Bửu, Huyện Xuyên Mộc, Tỉnh Bà Rịa Vũng Tàu</t>
  </si>
  <si>
    <t>No. 681/24/8, Au Co Street, Tan thanh Ward, Tan Phu District, Ho Chi Minh City</t>
  </si>
  <si>
    <t>Số 681/24/8, Đường Âu Cơ, Phường Tân Thành, Quận Tân Phú, Tp. Hồ Chí Minh</t>
  </si>
  <si>
    <t>0939 110 034</t>
  </si>
  <si>
    <t>Nguyễn Văn Lâm Sơn</t>
  </si>
  <si>
    <t>0799 308 881</t>
  </si>
  <si>
    <t>11800679</t>
  </si>
  <si>
    <t>241 230 874</t>
  </si>
  <si>
    <t>Village 8B, Eawy Ward, EaH'leo District, Dak Lak Province</t>
  </si>
  <si>
    <t>Thôn 8B, Xã Eawy, Huyện EaH'leo, Tỉnh Đăk Lăk</t>
  </si>
  <si>
    <t>No. 43-45, Nguyen Chi Thanh Street, Ward 9, District 5, Ho Chi Minh City</t>
  </si>
  <si>
    <t>Số 43-45, Đường Nguyễn Chí Thanh, Phường 9, Quận 5, Tp. Hồ Chí Minh</t>
  </si>
  <si>
    <t>0164 564 3068</t>
  </si>
  <si>
    <t>Nông Thị Lành</t>
  </si>
  <si>
    <t>0935 992 175</t>
  </si>
  <si>
    <t>12201418</t>
  </si>
  <si>
    <t>Phạm Hoàng Minh Nhựt</t>
  </si>
  <si>
    <t>072 093 002 576</t>
  </si>
  <si>
    <t>Language English</t>
  </si>
  <si>
    <t>No. 4, Street 09, Truong Dong Ward, Hoa Thanh District, Tay Ninh Province</t>
  </si>
  <si>
    <t>Số 4, Đường Số 9, Xã Trường Đông, Huyện Hòa Thành, Tỉnh Tây Ninh</t>
  </si>
  <si>
    <t>No. 772, Dao Tri Street, Phu Thuan Ward, District 7, Ho Chi Minh City</t>
  </si>
  <si>
    <t>Số 772, Đường Đào Trí, Phường Phú Thuận, Quận 7, Tp. Hồ Chí Minh</t>
  </si>
  <si>
    <t>0969 110 994</t>
  </si>
  <si>
    <t>Quỳnh</t>
  </si>
  <si>
    <t>0917 375 032</t>
  </si>
  <si>
    <t>Baemin</t>
  </si>
  <si>
    <t>11900824</t>
  </si>
  <si>
    <t>Nguyễn Thanh Hải</t>
  </si>
  <si>
    <t>241 903 654</t>
  </si>
  <si>
    <t>The People's Police College 1</t>
  </si>
  <si>
    <t>Reconnaissance Officers</t>
  </si>
  <si>
    <t>No. 160, Nguyen Van Quy, District 7, Ho Chi Minh City</t>
  </si>
  <si>
    <t>Số 160, Đường Nguyễn Văn Quỳ, Quận 7, Tp. Hồ Chí Minh</t>
  </si>
  <si>
    <t>No. 17, Dang Nhu Lam Street, Nha Be District, Ho Chi Minh City</t>
  </si>
  <si>
    <t>Số 17, Đường Đặng Nhữ Lâm, thị trấn Nhà Bè, huyện Nhà Bè, Tp. Hồ Chí Minh</t>
  </si>
  <si>
    <t>0931 231 015</t>
  </si>
  <si>
    <t>0767 131 678</t>
  </si>
  <si>
    <t>12201396</t>
  </si>
  <si>
    <t>Vũ Trần Tiến Phong</t>
  </si>
  <si>
    <t>079 091 013 882</t>
  </si>
  <si>
    <t xml:space="preserve">No. 04, Ben Me Coc Street, Ward 15, District 8, Ho Chi Minh City            </t>
  </si>
  <si>
    <t>Số 04, Bến Mễ Cốc, Phường 15, Quận 8, Tp. Hồ Chí Minh</t>
  </si>
  <si>
    <t>No.C9/16A13, Bui Thanh Khiet Street,Tan Tuc Town, Binh Chanh District, Ho Chi Minh City</t>
  </si>
  <si>
    <t>Số C9/16A13, Đường Bùi Thanh Khiết, Thị trấn Tân Túc, Huyện Bình Chánh, Tp. Hồ Chí Minh</t>
  </si>
  <si>
    <t>0979 899 921</t>
  </si>
  <si>
    <t>Vũ Hữu Phú</t>
  </si>
  <si>
    <t>0908 104 246</t>
  </si>
  <si>
    <t>12201386</t>
  </si>
  <si>
    <t>Tạ Thanh Hùng</t>
  </si>
  <si>
    <t>Sales - Omega 2</t>
  </si>
  <si>
    <t>Omega 2</t>
  </si>
  <si>
    <t>091 083 023 796</t>
  </si>
  <si>
    <t>The SaiGon International University</t>
  </si>
  <si>
    <t>Group E11-08, Truong Thi Nhieu Street, An Hoa Ward, Rach Gia City, Kien Giang Province</t>
  </si>
  <si>
    <t xml:space="preserve">Lô E11-08, Đường Trương Thị Nhiễu, Phường An Hòa, Tp. Rạch Giá, Tỉnh Kiên Giang                                </t>
  </si>
  <si>
    <t>0939 070 107</t>
  </si>
  <si>
    <t>Huỳnh Thị Cẩm Toàn</t>
  </si>
  <si>
    <t>0939 338 567</t>
  </si>
  <si>
    <t>12000994</t>
  </si>
  <si>
    <t>Phan Trí Dũng</t>
  </si>
  <si>
    <t>025 546 850</t>
  </si>
  <si>
    <t>No. 75/3/5, Thich Buu Dang Street, Go Vap District, Ho Chi Minh City</t>
  </si>
  <si>
    <t>Số 75/3/5, Đường Thích Bửu Đăng, Quận Gò Vấp, Tp. Hồ Chí Minh</t>
  </si>
  <si>
    <t>No. 88/10/11, 40 Avenue, District 12, Ho Chi Minh City</t>
  </si>
  <si>
    <t>Số 88/10/11, Tỉnh Lộ 40, Quận 12, Tp. Hồ Chí Minh</t>
  </si>
  <si>
    <t>0909 166 970</t>
  </si>
  <si>
    <t>0938 716 010</t>
  </si>
  <si>
    <t>Insurance industry</t>
  </si>
  <si>
    <t>11900791</t>
  </si>
  <si>
    <t>Huỳnh Lê Bích Nhung</t>
  </si>
  <si>
    <t>025 488 993</t>
  </si>
  <si>
    <t>No. 299, Le Van Sy Street, Ward 1, Tan Binh District, Ho chi Minh City</t>
  </si>
  <si>
    <t>Số 299, Đường Lê Văn Sỹ, Phường 1, Quận Tân Bình, Tp. Hồ Chí Minh</t>
  </si>
  <si>
    <t>0772 788 726</t>
  </si>
  <si>
    <t>Huỳnh Kim Tùng</t>
  </si>
  <si>
    <t>0908 390 010</t>
  </si>
  <si>
    <t>Other industry</t>
  </si>
  <si>
    <t>12101275</t>
  </si>
  <si>
    <t>Nguyễn Văn Đạt</t>
  </si>
  <si>
    <t>042 086 020 581</t>
  </si>
  <si>
    <t>No.37, Nguye Thi Minh Khai Street, Quyet Tam ward,  Son La City</t>
  </si>
  <si>
    <t>37 Đường Nguyễn Thị Minh Khai, Phường Quyết Tâm , Tỉnh Sơn La</t>
  </si>
  <si>
    <t>0397 898 386</t>
  </si>
  <si>
    <t>Vũ Hiền Mây</t>
  </si>
  <si>
    <t>0943 809 126</t>
  </si>
  <si>
    <t>11200235</t>
  </si>
  <si>
    <t>Trần Thị Thanh Hoa</t>
  </si>
  <si>
    <t>Corporate Planning &amp; Management Assistant Manager</t>
  </si>
  <si>
    <t>Phó phòng Quản trị và Kế hoạch Tổng hợp</t>
  </si>
  <si>
    <t>079 190 026 468</t>
  </si>
  <si>
    <t>Andrews University</t>
  </si>
  <si>
    <t>451/29/19 To Hien Thanh, Ward 14, District 10, Ho Chi Minh City</t>
  </si>
  <si>
    <t>451/29/19 Tô Hiến Thành, Phường 14, Quận 10, TP.HCM</t>
  </si>
  <si>
    <t>118 Ba Thang Hai, Ward 12, District 10, Ho Chi Minh City</t>
  </si>
  <si>
    <t>118 Ba Tháng Hai, Phường 12, Quận 10, Tp. HCM</t>
  </si>
  <si>
    <t>0982 772 742</t>
  </si>
  <si>
    <t>Trần Văn Nhân</t>
  </si>
  <si>
    <t>0939 632 428</t>
  </si>
  <si>
    <t>Workload</t>
  </si>
  <si>
    <t>12001051</t>
  </si>
  <si>
    <t>Nguyễn Kim Thạch</t>
  </si>
  <si>
    <t>022 171 001 804</t>
  </si>
  <si>
    <t>Paediatrician</t>
  </si>
  <si>
    <t>No. 720A, Dien Bien Phu Street, Binh Thanh District, Ho Chi Minh City</t>
  </si>
  <si>
    <t>Số 720A, Đường Điện Biên Phủ, Quận Bình Thạnh, Tp. Hồ Chí Minh</t>
  </si>
  <si>
    <t>0384 988 563</t>
  </si>
  <si>
    <t>Nguyễn Phương Thu</t>
  </si>
  <si>
    <t>0904 299 288</t>
  </si>
  <si>
    <t>Fubon</t>
  </si>
  <si>
    <t>11100163</t>
  </si>
  <si>
    <t>Bùi Thị Phượng</t>
  </si>
  <si>
    <t>Distribution Admin Assistant Manager</t>
  </si>
  <si>
    <t>Phó phòng Hành chánh Đại lý &amp; Kênh Phân phối</t>
  </si>
  <si>
    <t>060 186 000 023</t>
  </si>
  <si>
    <t>93 Hoang Van Thu street, Ward 8, Phu Nhuan District, Ho Chi Minh city</t>
  </si>
  <si>
    <t>93 Hoàng Văn Thụ, Phường 8, Q. Phú Nhuận, TP. HCM</t>
  </si>
  <si>
    <t>99/22A Nguyen Thuong Hien street, Ward 5, Binh Thanh District, Ho Chi Minh city</t>
  </si>
  <si>
    <t>99/22A Nguyễn Thượng Hiền, P.5, Q. Bình Thạnh, TP. HCM</t>
  </si>
  <si>
    <t>0979 870 071</t>
  </si>
  <si>
    <t>Bùi Đẩu</t>
  </si>
  <si>
    <t>0983 685 010</t>
  </si>
  <si>
    <t>12201332</t>
  </si>
  <si>
    <t>Hồ Trịnh Thùy Minh</t>
  </si>
  <si>
    <t>058 186 000 130</t>
  </si>
  <si>
    <t>D25, No.1000, Nguyen Duy Trinh Street, Phu Huu Ward, Thu Duc City, Ho Chi Minh City</t>
  </si>
  <si>
    <t>D25, Số 1000, Đường Nguyễn Duy Trinh, Phường Phú Hữu, Tp. Thủ Đức, Tp. Hồ Chí Minh</t>
  </si>
  <si>
    <t>0909 937 925</t>
  </si>
  <si>
    <t>Hồ Trịnh Hoàng Tín</t>
  </si>
  <si>
    <t>0907 996 729</t>
  </si>
  <si>
    <t>11900927</t>
  </si>
  <si>
    <t>Corporate Planning &amp; Management Senior Executive</t>
  </si>
  <si>
    <t>Nhân viên Cấp trung cao Quản trị và Kế hoạch Tổng hợp</t>
  </si>
  <si>
    <t>221 257 867</t>
  </si>
  <si>
    <t>Hankuk University</t>
  </si>
  <si>
    <t>No. 10/41, Street 10, Tuy Hoa City, Phu Yen Province</t>
  </si>
  <si>
    <t>Số 10/41, Đường Số 10, Tp. Tuy Hòa, Tỉnh Phú Yên</t>
  </si>
  <si>
    <t>Prosper Apartment, Phan Van Hon Street, Tan Thoi Nhat Ward, District 12, Ho Chi Minh City</t>
  </si>
  <si>
    <t>Chung Cư Prosper, Đường Phan Văn Hớn, Phường Tân Thới Nhất, Quận 12, Tp. Hồ Chí Minh</t>
  </si>
  <si>
    <t>0949 465 067</t>
  </si>
  <si>
    <t>Nguyễn Thị Ngọc Nữ</t>
  </si>
  <si>
    <t>0942 687 861</t>
  </si>
  <si>
    <t>11400353</t>
  </si>
  <si>
    <t>Bùi Văn Huấn</t>
  </si>
  <si>
    <t>Allowance: 12 Mil/ month</t>
  </si>
  <si>
    <t>230 660 983</t>
  </si>
  <si>
    <t>Group 1, Dong Da Ward, Pleiku City, Gia Lai Province</t>
  </si>
  <si>
    <t>Tổ 1, phường Đống Đa, Tp. Pleiku, Gia Lai</t>
  </si>
  <si>
    <t>52/6 Kim Dong Street, Dong Da Ward, Pleiku City, Gia Lai Province</t>
  </si>
  <si>
    <t>52/6, Kim Đồng, phường Đống Đa, Tp. Pleiku, Gia Lai</t>
  </si>
  <si>
    <t>0979 317 439</t>
  </si>
  <si>
    <t>Nguyễn Thị Hồng Liên</t>
  </si>
  <si>
    <t>0932 032 999</t>
  </si>
  <si>
    <t>12001052</t>
  </si>
  <si>
    <t>Đoàn Công Trình</t>
  </si>
  <si>
    <t>Partnership</t>
  </si>
  <si>
    <t>312 114 532</t>
  </si>
  <si>
    <t>No. 32, Huyen 02 Street, Gia Duoi Village, Go Cong Dong District, Tien Giang Province</t>
  </si>
  <si>
    <t>Số 32, Đường Huyện 02, Ấp Giá Dưới, Huyện Gò Công Đông, Tỉnh Tiền Giang</t>
  </si>
  <si>
    <t>No. 45/5/18C, Phan Xích Long Street, Ward 3, Phu Nhuan District, Ho Chi Minh City</t>
  </si>
  <si>
    <t>Số 43/05/18C, Đường Phan Xích Long, Phường 3, Quận Phú Nhuận, Tp. Hồ Chí Minh</t>
  </si>
  <si>
    <t>0977 794 452</t>
  </si>
  <si>
    <t>Đoàn Thanh Tân</t>
  </si>
  <si>
    <t>0868 381 679</t>
  </si>
  <si>
    <t>11800750</t>
  </si>
  <si>
    <t>Nguyễn Trọng Hiếu</t>
  </si>
  <si>
    <t>023 764 458</t>
  </si>
  <si>
    <t>No. 98/111/10, Thang Long Street, Tan Binh District, Ho Chi Minh City</t>
  </si>
  <si>
    <t>Số 98/111/10, Đường Thăng Long, Quận Tân Bình, Tp. Hồ Chí Minh</t>
  </si>
  <si>
    <t>0909 000 649</t>
  </si>
  <si>
    <t>Nguyễn Âu Thanh Thảo</t>
  </si>
  <si>
    <t>0902 536 579</t>
  </si>
  <si>
    <t>11900882</t>
  </si>
  <si>
    <t>264 502 758</t>
  </si>
  <si>
    <t>Banking and Finance Law</t>
  </si>
  <si>
    <t>No. 26, Group 6, Do Vinh Ward, Phan Rang Thap Cham City, Ninh Thuan Province</t>
  </si>
  <si>
    <t>Tổ 26, Khu 6, Phường Đô Vinh, Tp. Phan Rang Tháp Chàm, Tỉnh Ninh Thuận</t>
  </si>
  <si>
    <t>No. 24/11, Lam Son Street, Ward 2, Tan Binh District, Ho Chi Minh City</t>
  </si>
  <si>
    <t>Số 24/11, Đường Lam Sơn, Phường 2, Quận Tân Bình, Tp. Hồ Chí Minh</t>
  </si>
  <si>
    <t>0965 377 730</t>
  </si>
  <si>
    <t>Lê Quốc Việt</t>
  </si>
  <si>
    <t>0396 462 095</t>
  </si>
  <si>
    <t>11900931</t>
  </si>
  <si>
    <t>Trần Thành Tín</t>
  </si>
  <si>
    <t>023 678 913</t>
  </si>
  <si>
    <t>No. 637, Street 13, Thu Duc  District, Ho Chi Minh City</t>
  </si>
  <si>
    <t>Số 637, Đường Quốc Lộ 13, Quận Thủ Đức, Tp.Hồ Chí Minh</t>
  </si>
  <si>
    <t>Him Lam Residence, No. 30 Street 12, Hiep Binh Chanh Ward, Thu Duc District, Ho Chi Minh City</t>
  </si>
  <si>
    <t>KDC Him Lam, Số 30 Đường 12, Phường Hiệp Bình Chánh, Quận Thủ Đức, Tp.Hồ Chí Minh</t>
  </si>
  <si>
    <t>0973 600 369</t>
  </si>
  <si>
    <t>Trần Hương Hoa</t>
  </si>
  <si>
    <t>0985850705</t>
  </si>
  <si>
    <t>12101321</t>
  </si>
  <si>
    <t>Nguyễn Hồng Hạnh</t>
  </si>
  <si>
    <t>Huấn luyện &amp; Phát triển Đại lý</t>
  </si>
  <si>
    <t>001 196 007 832</t>
  </si>
  <si>
    <t>Ha Noi University of Home Affairs</t>
  </si>
  <si>
    <t>Records and  Archives Studies</t>
  </si>
  <si>
    <t>No.9,Lane 30/4, Phan Trong Tue Street,  Huynh Cung Hamlet, Tam Hiep Commune, Thanh Tri District, Ha Noi City</t>
  </si>
  <si>
    <t>Số 9, Ngõ 30/4, Đường Phan Trọng Tuệ, Thôn Huỳnh Cung, Xã Tam Hiệp, Huyện Thanh Trì , Tp. Hà Nội</t>
  </si>
  <si>
    <t>HPC Landmark 105 Apartment, Ward La Khe, Ha Dong District, Ha Noi City</t>
  </si>
  <si>
    <t>Tòa HPC Landmark 105, Phường La Khê, Quận Hà Đông, Hà Nội</t>
  </si>
  <si>
    <t>0937 818 060</t>
  </si>
  <si>
    <t>Huỳnh Tuấn Anh</t>
  </si>
  <si>
    <t>0936 027 296</t>
  </si>
  <si>
    <t>12101097</t>
  </si>
  <si>
    <t>Trần Thanh Ngọc Châu</t>
  </si>
  <si>
    <t>Task Force Team</t>
  </si>
  <si>
    <t>Project Senior Officer</t>
  </si>
  <si>
    <t>Chuyên viên Cấp cao Phát triển Dự án Trọng điểm</t>
  </si>
  <si>
    <t>092 180 002 967</t>
  </si>
  <si>
    <t>No. E2-20, Street 5, 586 Residence, Cai Rang District, Can Tho City</t>
  </si>
  <si>
    <t>Số E2-20, Đường Số 5, KDC 586, Quận Cái Răng, Tp. Cần Thơ</t>
  </si>
  <si>
    <t>0945 810 990</t>
  </si>
  <si>
    <t>0902 184 139</t>
  </si>
  <si>
    <t>11800756</t>
  </si>
  <si>
    <t>Ngô Văn Hòa</t>
  </si>
  <si>
    <t>241 220 052</t>
  </si>
  <si>
    <t>No. 34, Nguyen An Ninh Street, Ea Tam Ward, Dak Lak Province</t>
  </si>
  <si>
    <t>Số 34, Đường Nguyễn An Ninh, Phường Ea Tam, Tỉnh Đăk Lăk</t>
  </si>
  <si>
    <t>0392 849 727</t>
  </si>
  <si>
    <t>Phạm Thị Kim Oanh</t>
  </si>
  <si>
    <t>035 910 8331</t>
  </si>
  <si>
    <t>Generali Life</t>
  </si>
  <si>
    <t>11800687</t>
  </si>
  <si>
    <t>Phạm Văn Tùng</t>
  </si>
  <si>
    <t>142 316 121</t>
  </si>
  <si>
    <t>Quang Ninh University of Industry</t>
  </si>
  <si>
    <t>Mining</t>
  </si>
  <si>
    <t>Ngu Hung, Thanh Mien District, Hai Duong Province</t>
  </si>
  <si>
    <t>Ngũ Hùng, Huyện Thanh Miên, Tỉnh Hải Dương</t>
  </si>
  <si>
    <t>Thuong Hai Village, Binh Lang Ward, Tu Ky District, Hai Duong Province</t>
  </si>
  <si>
    <t>Thôn Thượng Hải, Xã Bình Lăng, Huyện Tứ Kỳ, Tỉnh Hải Dương</t>
  </si>
  <si>
    <t>0168 392 8289</t>
  </si>
  <si>
    <t>0963 113 228</t>
  </si>
  <si>
    <t>11700581</t>
  </si>
  <si>
    <t>Nguyễn Việt Anh</t>
  </si>
  <si>
    <t>142 492 200</t>
  </si>
  <si>
    <t>Hoa Binh University</t>
  </si>
  <si>
    <t>No. 3, Bac Kinh street, ward Tran Hung Dao, Hai Duong city, Hai Duong province</t>
  </si>
  <si>
    <t>Số 3, Đường Bắc Kinh, phường Trần Hưng Đạo, Tp. Hải Dương, tỉnh Hải Dương</t>
  </si>
  <si>
    <t>0984 783 813</t>
  </si>
  <si>
    <t>Nguyễn Văn Phong</t>
  </si>
  <si>
    <t>0977 468 344; 0941 231 232</t>
  </si>
  <si>
    <t>12101280</t>
  </si>
  <si>
    <t>Nguyễn Bá Diện</t>
  </si>
  <si>
    <t>031 091 000 509</t>
  </si>
  <si>
    <t>Thai Nguyen University of Sciences</t>
  </si>
  <si>
    <t>No.2/16/200, Cat Linh Street, Trang Cat Ward, Hai An District, Hai Phong City</t>
  </si>
  <si>
    <t>2/16/200  Đường Cát Linh, Phường Tràng Cát, Quận Hải An, Tp. Hải Phòng</t>
  </si>
  <si>
    <t>2/16/200, Cat Linh Street, Trang Cat Ward, Hai An District, Hai Phong City</t>
  </si>
  <si>
    <t>0968 203 282</t>
  </si>
  <si>
    <t>Đồng Thị Ngọc</t>
  </si>
  <si>
    <t>0941 386 458</t>
  </si>
  <si>
    <t>12201404</t>
  </si>
  <si>
    <t>Phan Thanh Hằng</t>
  </si>
  <si>
    <t xml:space="preserve">Brand &amp; Marketing </t>
  </si>
  <si>
    <t>Brand &amp; Marketing Assistant Manager</t>
  </si>
  <si>
    <t>Phó phòng Xây dựng &amp; Phát triển Thương hiệu &amp; Marketing</t>
  </si>
  <si>
    <t>079 191 032 516</t>
  </si>
  <si>
    <t>Auckland University of Technology</t>
  </si>
  <si>
    <t xml:space="preserve">No. 27/36/75/12/28A, Bui Tu Toan Street, An Lac Ward, Binh Tan District, Ho Chi Minh City                                  </t>
  </si>
  <si>
    <t xml:space="preserve">Số 27/36/75/12/28A, Đường Bùi Tư Tòan, Phường An Lạc, Quận Bình Tân, Tp. Hồ Chí Minh                                 </t>
  </si>
  <si>
    <t>0909 350 023</t>
  </si>
  <si>
    <t>Phan Trọng Luật</t>
  </si>
  <si>
    <t>0909 775 567</t>
  </si>
  <si>
    <t>11600532</t>
  </si>
  <si>
    <t>Nhân viên Cấp trung Quản trị và Kế hoạch Tổng hợp</t>
  </si>
  <si>
    <t>225 524 852</t>
  </si>
  <si>
    <t>Ho Chi Minh City University of Social Sciences and Humanities</t>
  </si>
  <si>
    <t>08 Ngo Tat To, Cam Lam, Khanh Hoa</t>
  </si>
  <si>
    <t>08 Ngô Tất Tố, Cam Lâm, Khánh Hòa</t>
  </si>
  <si>
    <t>55/78A Nguyen Van Cong, Ward 3, Go Vap district, Ho Chi Minh city</t>
  </si>
  <si>
    <t>55/78A Nguyễn Văn Công, P3, Q. Gò Vấp Tp. HCM</t>
  </si>
  <si>
    <t>0126 850 0282</t>
  </si>
  <si>
    <t>Nguyễn Phú Hào</t>
  </si>
  <si>
    <t>0793 648 325</t>
  </si>
  <si>
    <t>12101122</t>
  </si>
  <si>
    <t>Nguyễn Phú Trường Sơn</t>
  </si>
  <si>
    <t>Entertainment allowance 5 mil/month (Claim)</t>
  </si>
  <si>
    <t>GA Partner - South</t>
  </si>
  <si>
    <t>271 531 267</t>
  </si>
  <si>
    <t>No.49/1C, Duc Long Street, Gia Tan Commune, Thong Nhat District, Dong Nai Province</t>
  </si>
  <si>
    <t xml:space="preserve">Nhà số 49/1C, Đường Đức Long, Xã Gia Tần 2, Huyện Thống Nhất, Tỉnh Đồng Nai </t>
  </si>
  <si>
    <t>Slot .B4, No. 1A-1B Nguyen Dinh Chieu Street, Da Kao Ward, District 1, Ho Chi Minh City</t>
  </si>
  <si>
    <t>Lô B4, 1A-1B Đường Nguyễn Đình Chiểu, Phường Đa Kao, Quận 1, Tp. Hồ Chí Minh</t>
  </si>
  <si>
    <t>0933 473 229</t>
  </si>
  <si>
    <t>Nguyễn Huỳnh Yên Phương</t>
  </si>
  <si>
    <t>0916 894 159</t>
  </si>
  <si>
    <t>LC Termination</t>
  </si>
  <si>
    <t>12201407</t>
  </si>
  <si>
    <t>Trần Ngọc Phượng</t>
  </si>
  <si>
    <t>Call Center Officer</t>
  </si>
  <si>
    <t>Chuyên viên trực Tổng đài</t>
  </si>
  <si>
    <t>025 365 097</t>
  </si>
  <si>
    <t>No. 1/2A, Bac Lan 1 Hamlet, Ba Diem Ward, Hoc Mon District, Ho Chi Minh City</t>
  </si>
  <si>
    <t>Số 1/2A, Ấp Bắc Lân 1, Xã Bà Điểm, Huyện Hóc Môn, Tp. Hồ Chí Minh</t>
  </si>
  <si>
    <t>0333 225 936</t>
  </si>
  <si>
    <t>Lê Sỹ Tỉnh</t>
  </si>
  <si>
    <t>0975 366 504</t>
  </si>
  <si>
    <t>12101211</t>
  </si>
  <si>
    <t>361 558 363</t>
  </si>
  <si>
    <t>No. 216/8, Tam Vu Street, Hung Loi Ward, Ninh Kieu District, Can Tho City</t>
  </si>
  <si>
    <t>Số 216/8, Đường Tầm Vu, Phường Hưng Lợi, Quận Ninh Kiều, Tp. Cần Thơ</t>
  </si>
  <si>
    <t>No. 216/8, Tam Vu Street, Hung Loi Ward, Ninh Kieu District, Can Tho Citi</t>
  </si>
  <si>
    <t>0939 586 470</t>
  </si>
  <si>
    <t>Ngũ Lệ Kiều</t>
  </si>
  <si>
    <t>0908 047 618</t>
  </si>
  <si>
    <t>11900877</t>
  </si>
  <si>
    <t>Ngô Nhật Toàn</t>
  </si>
  <si>
    <t>023 783 854</t>
  </si>
  <si>
    <t>Ho Chi Minh  City Vocational College</t>
  </si>
  <si>
    <t>Network</t>
  </si>
  <si>
    <t>No. 224, Nguyen Thuong Hien Street, Phu Nhuan District, Ho Chi Minh City</t>
  </si>
  <si>
    <t>Số 224, Đường Nguyễn Thượng Hiền, Quận Phú Nhuận, Tp. Hồ Chí Minh</t>
  </si>
  <si>
    <t>0913 606 598</t>
  </si>
  <si>
    <t>Ngô Ba</t>
  </si>
  <si>
    <t>0388 885 760</t>
  </si>
  <si>
    <t>12201333</t>
  </si>
  <si>
    <t>Đặng Thị Kim Anh</t>
  </si>
  <si>
    <t>022 969 481</t>
  </si>
  <si>
    <t>No.1012, National Route 1A, Tan Tao Ward, Binh Tan District, Ho Chi Minh City</t>
  </si>
  <si>
    <t>Số 1012, Quốc Lộ 1A, Phường Tân Tạo, Quận Bình Tân, Tp. Hồ Chí Minh</t>
  </si>
  <si>
    <t>No.1698/2/3, Provincial Highway 10, Tan Tao Ward, Binh Tan District, Ho Chi Minh City</t>
  </si>
  <si>
    <t>Số 1698/2/3,Tỉnh lộ 10, phường Tân Tạo, Quận Bình Tân, Tp. Hồ Chí Minh</t>
  </si>
  <si>
    <t>0989 224 965</t>
  </si>
  <si>
    <t>Trần Đặng Tường Vi</t>
  </si>
  <si>
    <t>0983 989 048</t>
  </si>
  <si>
    <t>12001087</t>
  </si>
  <si>
    <t>Nguyễn Quang Phước</t>
  </si>
  <si>
    <t>241 760 265</t>
  </si>
  <si>
    <t>Quantitative Finance</t>
  </si>
  <si>
    <t>No. 153, Nguyen Chi Thanh Street, Buon Ho Town, Dak Lak Province</t>
  </si>
  <si>
    <t>Số 153, Đường Nguyễn Chí Thanh, Thị Xã Buôn Hồ, Tỉnh Đăk Lăk</t>
  </si>
  <si>
    <t>No. 9/1, Tran Trong Cung Street, Tan Thuan Dong Ward, District 7, Ho Chi Minh City</t>
  </si>
  <si>
    <t>Số 9/1, Đường Trần Trọng Cung, Phường Tân Thuận Đông, Quận 7, Tp. Hồ Chí Minh</t>
  </si>
  <si>
    <t>0968 471 518</t>
  </si>
  <si>
    <t>Nguyễn Thị Thúy Quyên</t>
  </si>
  <si>
    <t>0961 824 197</t>
  </si>
  <si>
    <t>11800673</t>
  </si>
  <si>
    <t>Nguyễn Lý Thọ</t>
  </si>
  <si>
    <t>250 723 616</t>
  </si>
  <si>
    <t>Village 11, Loc Ngai, Bao Lam, Lam Dong</t>
  </si>
  <si>
    <t>Thôn 11, Lộc Ngãi, Bảo Lâm, Lâm Đồng</t>
  </si>
  <si>
    <t>0963 727 591</t>
  </si>
  <si>
    <t>Nguyễn Thị Hồng Đào</t>
  </si>
  <si>
    <t>0937 838 075</t>
  </si>
  <si>
    <t>12101235</t>
  </si>
  <si>
    <t>Trần Thị Ngọc Châu</t>
  </si>
  <si>
    <t>18/11/1983</t>
  </si>
  <si>
    <t>079 183 036 664</t>
  </si>
  <si>
    <t>No. 377/39 Le Quang Dinh Street, Ward 5, Binh Thanh District, Ho Chi Minh City</t>
  </si>
  <si>
    <t>Số 377/39, Đường Lê Quang Định, Phường 5, Q. Bình Thạnh, Tp. Hồ Chí Minh</t>
  </si>
  <si>
    <t>0907 582 461</t>
  </si>
  <si>
    <t>Trần Phạm Vũ</t>
  </si>
  <si>
    <t>0907 557 881</t>
  </si>
  <si>
    <t>12101131</t>
  </si>
  <si>
    <t>Phùng Như Ngọc</t>
  </si>
  <si>
    <t>001 191 019 474</t>
  </si>
  <si>
    <t>No. 11A, Ly Nam De Street, Hang Ma Ward, Hoan Kiem District, Ha Noi City</t>
  </si>
  <si>
    <t>Số 11A, Đường Lý Nam Đế, Phường Hàng Mã, Quận Hoàn Kiếm, Tp. Hà Nội</t>
  </si>
  <si>
    <t>Giai Viet Apartment, No. 856 Ta Quang Buu Street, District 8, Ho Chi Minh City</t>
  </si>
  <si>
    <t>Chung cư Giai Việt, số 856 Đường Tạ Quang Bửu, Quận 8, Tp. Hồ Chí Minh</t>
  </si>
  <si>
    <t>0943 428 888</t>
  </si>
  <si>
    <t>ĐInh Trà My</t>
  </si>
  <si>
    <t>0976 426 979</t>
  </si>
  <si>
    <t>12101294</t>
  </si>
  <si>
    <t>Trần Đức An</t>
  </si>
  <si>
    <t>026 080 002 699</t>
  </si>
  <si>
    <t>University of Finance</t>
  </si>
  <si>
    <t>Xuan Thuy Street, Lien Bao Ward, Vinh yen City, Vinh Phuc Province</t>
  </si>
  <si>
    <t>Đường Xuân Thủy, Phường Liên Bảo, Tp. Vĩnh Yên, Tỉnh Vĩnh Phúc</t>
  </si>
  <si>
    <t>0938 852 288</t>
  </si>
  <si>
    <t>Trần Thị Hồng Như</t>
  </si>
  <si>
    <t>0981 577 228</t>
  </si>
  <si>
    <t>GAD</t>
  </si>
  <si>
    <t>11100187</t>
  </si>
  <si>
    <t>Lạc Thị Thiên Trang</t>
  </si>
  <si>
    <t>079 182 037 799</t>
  </si>
  <si>
    <t>85/2 Tran Dinh Xu Street, Nguyen Cu Trinh Ward, District 1, Ho Chi Minh City</t>
  </si>
  <si>
    <t>85/2 Trần Đình Xu, phường Nguyễn Cư Trinh, quận 1, Tp.HCM</t>
  </si>
  <si>
    <t>493/31 Le Duc Tho, Ward 16, Go Vap District, Ho Chi Minh City</t>
  </si>
  <si>
    <t>493/31 Lê Đức Thọ, phường 16, quận Gò Vấp, TP. HCM</t>
  </si>
  <si>
    <t>0918 833 070</t>
  </si>
  <si>
    <t>Từ Trí Trung</t>
  </si>
  <si>
    <t>0909 025 546</t>
  </si>
  <si>
    <t>11900905</t>
  </si>
  <si>
    <t>Thìn Phổ Độ</t>
  </si>
  <si>
    <t>079 091 008 538</t>
  </si>
  <si>
    <t>International University</t>
  </si>
  <si>
    <t>No. 169, Linh Dong Street, Thu Duc District, Ho Chi Minh City</t>
  </si>
  <si>
    <t>Số 169, Đường Linh Đông, Quận Thủ Đức, Tp. Hồ Chí Minh</t>
  </si>
  <si>
    <t>0906 988 757</t>
  </si>
  <si>
    <t>Lê Nguyễn Minh Trâm</t>
  </si>
  <si>
    <t>0938 834 556</t>
  </si>
  <si>
    <t>12101108</t>
  </si>
  <si>
    <t>Hoàng Biên Thùy</t>
  </si>
  <si>
    <t>Sales - Central 6</t>
  </si>
  <si>
    <t>Central 6</t>
  </si>
  <si>
    <t>044 087 001 935</t>
  </si>
  <si>
    <t>Quang Trung Ward, Ba Don Town, Quang Bình Province</t>
  </si>
  <si>
    <t>Phường Quảng Trung, Thị Xã Ba Đồn, Tỉnh Quảng Bình</t>
  </si>
  <si>
    <t>0888 377 171</t>
  </si>
  <si>
    <t>0888 666 171</t>
  </si>
  <si>
    <t>12201341</t>
  </si>
  <si>
    <t>Nguyễn Kiều Ái My</t>
  </si>
  <si>
    <t>079 195 019 353</t>
  </si>
  <si>
    <t>No.126, Street 6, Binh Tri Dong B Ward, Binh Tan District, Ho Chi Minh City</t>
  </si>
  <si>
    <t>Số 126, Đường Số 6, Phường Bình Trị Đông B, Quận Bình Tân, Tp. Hồ Chí Minh</t>
  </si>
  <si>
    <t>0783 843 724</t>
  </si>
  <si>
    <t>Nguyễn Kiều Ái Trinh</t>
  </si>
  <si>
    <t>0764 251 937</t>
  </si>
  <si>
    <t>12101196</t>
  </si>
  <si>
    <t>Phạm Duy Tâm</t>
  </si>
  <si>
    <t>Graphic Designer and Studio Management</t>
  </si>
  <si>
    <t xml:space="preserve">Nhân viên Cấp trung Thiết kế và Quản lý Hoạt động Studio </t>
  </si>
  <si>
    <t>272 395 568</t>
  </si>
  <si>
    <t>No. 220, Ly Thai To Street, Long Tan Commune, Nhon Trach District, Dong Nai Province</t>
  </si>
  <si>
    <t>Số 220, Đường Lý Thái Tổ, Xã Long Tân, Huyện Nhơn Trạch, Tỉnh Đồng Nai</t>
  </si>
  <si>
    <t>Diamond Lotus Riverside, Le Quang Kim Street, Ward 8, District 8, Ho Chi Minh City</t>
  </si>
  <si>
    <t>Chung cư Diamond Lotus Riverside, Đường Lê Quang Kim, Phường 8, Quận 8, Tp. Hồ Chí Minh</t>
  </si>
  <si>
    <t>0777 402 454</t>
  </si>
  <si>
    <t>Lý Thị Kim Liên</t>
  </si>
  <si>
    <t>0933 096 423</t>
  </si>
  <si>
    <t>Agency</t>
  </si>
  <si>
    <t>12101177</t>
  </si>
  <si>
    <t>Thái Trà My</t>
  </si>
  <si>
    <t>201524141</t>
  </si>
  <si>
    <t xml:space="preserve"> Diplomatic Academy of Vietnam</t>
  </si>
  <si>
    <t>No. 273, Nguyen Chi Thanh Street, Phuoc Ninh Ward, Hai Chau District, Da Nang City</t>
  </si>
  <si>
    <t>Số 273, Đường Nguyễn Chí Thanh, Phường Phước Ninh, Quận Hải Châu, Tp. Đà Nẵng</t>
  </si>
  <si>
    <t>No. 62/22A1, Ha Huy Tap Street, Thanh Khe Dong District, Da Nang City</t>
  </si>
  <si>
    <t>Số 62/22A1, Đường Hà Huy Tập, Quận Thanh Khê Đông, Tp. Đà Nẵng</t>
  </si>
  <si>
    <t>0937 332 856</t>
  </si>
  <si>
    <t>Trương Thị Hoa</t>
  </si>
  <si>
    <t>0905 510 287</t>
  </si>
  <si>
    <t>12101239</t>
  </si>
  <si>
    <t>Nguyễn Bảo Ngọc</t>
  </si>
  <si>
    <t>Marketing Manager</t>
  </si>
  <si>
    <t>079 190 014 714</t>
  </si>
  <si>
    <t>20/03/2020</t>
  </si>
  <si>
    <t>B12B.04, T1 Tower, Masteri Thao Dien, No. 159, Xa Lo Ha Noi Street, Thao Dien Ward, Thu Duc District, Ho Chi Minh City</t>
  </si>
  <si>
    <t>B12B.04, Tháp T1, Masteri Thảo Điền, số 159 Xa Lộ Hà Nội, Phường Thảo Điền, Quận Thủ Đức, Tp. Hồ Chí Minh</t>
  </si>
  <si>
    <t>No. 44/26/57A, Ngo Thi Nham Street, Di An Ward, Di An, Binh Duong City</t>
  </si>
  <si>
    <t>Số 44/26/57A, Đường Ngô Thì Nhậm, Phường Dĩ An, Tp. Dĩ An, Bình Dương</t>
  </si>
  <si>
    <t>0907 682 705</t>
  </si>
  <si>
    <t>Huỳnh Thị Việt Hương</t>
  </si>
  <si>
    <t>0934 777 770</t>
  </si>
  <si>
    <t>12201355</t>
  </si>
  <si>
    <t>272 300 841</t>
  </si>
  <si>
    <t>No.12A14 Sky 9 Apartment, 61-63 , 1 Street, Quarter 2,Phu Huu Ward, Thu Duc City, Ho Chi Minh City</t>
  </si>
  <si>
    <t>Số nhà 12A14, Chung Cư Sky 9, 61-63, Đường Số 1, Khu Phố 2, Phường Phú Hữu, Tp. Thủ Đức, Tp. Hồ Chí Minh</t>
  </si>
  <si>
    <t>No.12A14 Sky 9 Apartment, 61-63 , 1 Street, Quarter 2, Phu Huu Ward, Thu Duc City, Ho Chi Minh City</t>
  </si>
  <si>
    <t>0902 495 291</t>
  </si>
  <si>
    <t>Trần Thị Phương Quỳnh</t>
  </si>
  <si>
    <t>0933 492 840</t>
  </si>
  <si>
    <t>12201454</t>
  </si>
  <si>
    <t>Lê Đình Trung</t>
  </si>
  <si>
    <t>001 086 003 340</t>
  </si>
  <si>
    <t xml:space="preserve">No. 30, Quarter 25, Phuc Tan Street, Ward Phuc Tan, Hoang Kiem District, Ha Noi City           </t>
  </si>
  <si>
    <t>Số 30, Tổ 25, Đường Phúc Tân, Phường Phúc Tân, Quận Hòang Kiếm, Tp. Hà Nội</t>
  </si>
  <si>
    <t>No. 139, Chuong Duong Do Street, Chuong Duong Do Ward, Hoan Kiem District, Ha Noi City</t>
  </si>
  <si>
    <t>Số 139, Đường Chương Dương Độ, Phường Chương Dương Độ, Quận Hoàn Kiếm, Tp. Hà Nội</t>
  </si>
  <si>
    <t>0961 332 609</t>
  </si>
  <si>
    <t>Hoàng Xuân Minh</t>
  </si>
  <si>
    <t>0945 082 280</t>
  </si>
  <si>
    <t>12101214</t>
  </si>
  <si>
    <t>Đào Thị Nương</t>
  </si>
  <si>
    <t>Acting Head of Corporate Communication, PR &amp; CSR</t>
  </si>
  <si>
    <t>Quyền Trưởng Bộ phận Truyền thông &amp; CSR</t>
  </si>
  <si>
    <t>079 185 018 223</t>
  </si>
  <si>
    <t>Ngu Van Bao Chi</t>
  </si>
  <si>
    <t>Masteri An Phu Apartment, Block Rio, No. 1, Vo Truong Toan Street, Thao Dien Ward, Thu Duc City</t>
  </si>
  <si>
    <t>Chung cư Masteri An Phú, Block RIO, Số 1, Đường Võ Trường Toản, Phường Thảo Điền, Tp. Thủ Đức</t>
  </si>
  <si>
    <t>0901 246 934</t>
  </si>
  <si>
    <t xml:space="preserve">Ugo Gazzola </t>
  </si>
  <si>
    <t>0938 479 785</t>
  </si>
  <si>
    <t>12101198</t>
  </si>
  <si>
    <t xml:space="preserve"> 183 677 042</t>
  </si>
  <si>
    <t>No. 22, Ho Chi Phan Street, Group 6, Thach Ha Town, Thach Ha District, Ha Tinh Province</t>
  </si>
  <si>
    <t xml:space="preserve">Số nhà 22, Đường Hồ Phi Chấn, Khối 6, Thị Trấn Thạch Hà, Huyện Thạch Hà, Tỉnh Hà Tĩnh </t>
  </si>
  <si>
    <t>No. 22, Ho Chi Phan Street, Group 6, Thach Ha Town, Thach Ha Di</t>
  </si>
  <si>
    <t>0915 003 668</t>
  </si>
  <si>
    <t>Phan Anh Đức</t>
  </si>
  <si>
    <t>0917 017 699</t>
  </si>
  <si>
    <t>12000941</t>
  </si>
  <si>
    <t>University of Electric</t>
  </si>
  <si>
    <t>No. 98B, Cao Ba Quat Street, Dong Tho Ward, Tp. Thanh Hoa, Thanh Hoa Province</t>
  </si>
  <si>
    <t>Số 98B, Đường Cao Bá Quát, Phường Đông Thọ, Tp. Thanh Hóa, Tỉnh Thanh Hóa</t>
  </si>
  <si>
    <t>Trần Hữu Hùng</t>
  </si>
  <si>
    <t xml:space="preserve"> 0986 186 978</t>
  </si>
  <si>
    <t>12000972</t>
  </si>
  <si>
    <t>Trần Quỳnh Anh</t>
  </si>
  <si>
    <t>031 187 005 937</t>
  </si>
  <si>
    <t>No. 268, Dong Khe Street, Ngo Quyen District, Hai Phong City, Hai Phong Province</t>
  </si>
  <si>
    <t>Số 268, Đường Đông Khê, Quận Ngô Quyền, Tp. Hải Phòng, Tỉnh Hải Phòng</t>
  </si>
  <si>
    <t>0936 533 888</t>
  </si>
  <si>
    <t>Trần Quang Hưng</t>
  </si>
  <si>
    <t>0946 883 222</t>
  </si>
  <si>
    <t>12101222</t>
  </si>
  <si>
    <t>Phạm Quang Vinh</t>
  </si>
  <si>
    <t>079 089 011 547</t>
  </si>
  <si>
    <t>Pediatrician</t>
  </si>
  <si>
    <t>No. 497, Binh Dong Street, Ward 13, District 8, Ho Chi Minh City</t>
  </si>
  <si>
    <t>Số 497, Đường Bình Đông, Phường 13, Quận 8, Tp. Hồ Chí Minh</t>
  </si>
  <si>
    <t>0989 910 900</t>
  </si>
  <si>
    <t>Trần Hương Lan</t>
  </si>
  <si>
    <t>0853 085 086</t>
  </si>
  <si>
    <t>11800721</t>
  </si>
  <si>
    <t>Nguyễn Văn Nam</t>
  </si>
  <si>
    <t>212 248 641</t>
  </si>
  <si>
    <t>Dong A College of Technology and Engineering</t>
  </si>
  <si>
    <t>Nhon Tan Village, Pho Nhon Commune, Duc Pho District, Quang Ngai Province</t>
  </si>
  <si>
    <t>Thôn Nhơn Tân, xã Phổ Nhơn, huyện Đức Phổ, tỉnh Quảng Ngãi</t>
  </si>
  <si>
    <t>0122 749 3860</t>
  </si>
  <si>
    <t>Nguyễn Thị Thu Tuyển</t>
  </si>
  <si>
    <t>0905 290 336; 0869 830 668</t>
  </si>
  <si>
    <t>12201439</t>
  </si>
  <si>
    <t>045 011 140</t>
  </si>
  <si>
    <t>Educational Management</t>
  </si>
  <si>
    <t>No. 204, Vo Nguyen Giap Street, Phong Tho Town, Phong Tho District, Lai Chau City</t>
  </si>
  <si>
    <t>Số. 204, Đường Võ Nguyên Giáp, Thị Trấn Phong Thổ, Huyện Phong Thổ, Tỉnh Lai Châu</t>
  </si>
  <si>
    <t>0983 534 900</t>
  </si>
  <si>
    <t>Lưu Thị Hiền</t>
  </si>
  <si>
    <t>0345 900 109</t>
  </si>
  <si>
    <t>12201373</t>
  </si>
  <si>
    <t>Nguyễn Hoàng Linh</t>
  </si>
  <si>
    <t>261 147 443</t>
  </si>
  <si>
    <t>Me Pu Ward, Duc Linh District, Binh Thuan Province</t>
  </si>
  <si>
    <t>Xã Mê Pu, Huyện Đức Linh, Tỉnh Bình Thuận</t>
  </si>
  <si>
    <t>No/47/57/6/24 Truong Luu Street, Tam Đa Quarter, Long Truong Ward, Thu Duc City, Ho Chi Minh City</t>
  </si>
  <si>
    <t>Số 47/57/6/24, Đường Trường Lưu, Khu Phố Tam Đa, Phường Long Trường, Tp.Thủ Đức, Tp. Hồ Chí Minh</t>
  </si>
  <si>
    <t>0983 224 639</t>
  </si>
  <si>
    <t>Nguyệt</t>
  </si>
  <si>
    <t>0981 674 579</t>
  </si>
  <si>
    <t>11100150</t>
  </si>
  <si>
    <t>Bùi Thị Minh Tâm</t>
  </si>
  <si>
    <t>Operation Excellence</t>
  </si>
  <si>
    <t>Director of Operation Excellence</t>
  </si>
  <si>
    <t>Giám đốc - Dự án trải nghiệm và Vận hành</t>
  </si>
  <si>
    <t>079 166 002 567</t>
  </si>
  <si>
    <t>63/5 Tran Huu Trang Street, Ward 11, Phu Nhuan District, Ho Chi Minh City</t>
  </si>
  <si>
    <t>63/5 Trần Hữu Trang, phường 11, quận Phú Nhuận, Tp. Hồ Chí Minh</t>
  </si>
  <si>
    <t>0918 247 782</t>
  </si>
  <si>
    <t>Bùi Quang Thiện Mỹ</t>
  </si>
  <si>
    <t>0909 898 651</t>
  </si>
  <si>
    <t>11900862</t>
  </si>
  <si>
    <t>Lâm Kim Thanh</t>
  </si>
  <si>
    <t>Underwriting Manager</t>
  </si>
  <si>
    <t>Trưởng phòng Thẩm định</t>
  </si>
  <si>
    <t>025 260 418</t>
  </si>
  <si>
    <t>No. 740/14, Vo Van Kiet Street, District 5, Ho Chi Minh City</t>
  </si>
  <si>
    <t>Số 740/14, Đường Võ Văn Kiệt, Quận 5, Tp. Hồ Chí Minh</t>
  </si>
  <si>
    <t>0948 727 399</t>
  </si>
  <si>
    <t>Phạm Trung Tín</t>
  </si>
  <si>
    <t>0918 123 523</t>
  </si>
  <si>
    <t>11800727</t>
  </si>
  <si>
    <t>Nguyễn Vũ Hải</t>
  </si>
  <si>
    <t>Actuarial Analyst Senior Executive</t>
  </si>
  <si>
    <t>Nhân viên Cấp trung cao Tính toán</t>
  </si>
  <si>
    <t>025 080 975</t>
  </si>
  <si>
    <t>Statistics and Actuarial Science</t>
  </si>
  <si>
    <t>No. 27/7, Pham Hung Street, Ward 9, District 8, Ho Chi Minh City</t>
  </si>
  <si>
    <t>Số 27/7, Đường Phạm Hùng, Phường 9, Quận 8, Tp. Hồ Chí Minh</t>
  </si>
  <si>
    <t>0165 248 4613</t>
  </si>
  <si>
    <t>Tô Thị Kim Phụng</t>
  </si>
  <si>
    <t>0374 677 112</t>
  </si>
  <si>
    <t>10900042</t>
  </si>
  <si>
    <t>Phan Ngọc Hải</t>
  </si>
  <si>
    <t>Acting Head of Distribution Admin</t>
  </si>
  <si>
    <t>Quyền Trưởng Bộ phận Hành chánh Đại lý &amp; Kênh Phân phối</t>
  </si>
  <si>
    <t>079 085 012 703</t>
  </si>
  <si>
    <t>19/36E Tran Binh Trong Street, Ward 5, Binh Thanh District, Ho Chi Minh City</t>
  </si>
  <si>
    <t>19/36E Trần Bình Trọng, phường 5, quận Bình Thạnh, Tp.HCM</t>
  </si>
  <si>
    <t>Opal Riverside Apartment, Street 10, Hiep Binh Chanh Ward, Thu Duc, Ho Chi Minh City</t>
  </si>
  <si>
    <t>Chung cư Opal Riverside, đường số 10, Phường Hiệp Bình Chánh, Thủ Đức, Tp.HCM</t>
  </si>
  <si>
    <t>0947 633 939</t>
  </si>
  <si>
    <t>Bùi Thị Xuân Hậu</t>
  </si>
  <si>
    <t>0918 871 177; 0919 172 468</t>
  </si>
  <si>
    <t>12001010</t>
  </si>
  <si>
    <t>Nguyễn Lâm Minh Trí</t>
  </si>
  <si>
    <t>079 088 014 067</t>
  </si>
  <si>
    <t>No. 30/26/4, Do Nhuan Street, Tan Phu District, Ho Chi Minh City</t>
  </si>
  <si>
    <t>Số 30/26/4, Đường Đỗ Nhuận, Quận Tân Phú, Tp. Hồ Chí Minh</t>
  </si>
  <si>
    <t>0933 688 390</t>
  </si>
  <si>
    <t>Phạm Thị Út Minh</t>
  </si>
  <si>
    <t>0933 012 184</t>
  </si>
  <si>
    <t>12101267</t>
  </si>
  <si>
    <t>Nguyễn Thị Thanh Nhanh</t>
  </si>
  <si>
    <t>Learning &amp; Organization Development</t>
  </si>
  <si>
    <t xml:space="preserve">Learning &amp; Development Manager </t>
  </si>
  <si>
    <t>Trưởng phòng Đào tạo &amp; Phát Triển</t>
  </si>
  <si>
    <t>260 949 962</t>
  </si>
  <si>
    <t xml:space="preserve">Chemistry </t>
  </si>
  <si>
    <t>A.12.07- Thu Thiem Xanh Apartment , 63 Street , Binh Trung Dong Ward , Thu Duc District, Ho Chi Minh City</t>
  </si>
  <si>
    <t>A.12.07- Chung Cư Thủ Thiêm Xanh  , Đường 63 , Phường  Bình Trung Đông  , Quận Thủ Đức , Tp. Hồ Chí Minh</t>
  </si>
  <si>
    <t>0909 636 426</t>
  </si>
  <si>
    <t>Nhất Triều</t>
  </si>
  <si>
    <t>0989 604 852</t>
  </si>
  <si>
    <t>12201335</t>
  </si>
  <si>
    <t>Hồ Thị Cẩm Chinh</t>
  </si>
  <si>
    <t>025 626 938</t>
  </si>
  <si>
    <t>No.21/18, Le Duy Nhuan Street, Ward 12, Tan Binh District, Ho Chi Minh City</t>
  </si>
  <si>
    <t>Số 21/18, Đường Lê Duy Nhuận, Phường 12, Quận Tân Bình, Tp. Hồ Chí Minh</t>
  </si>
  <si>
    <t>0918 484 464</t>
  </si>
  <si>
    <t>Nghĩa</t>
  </si>
  <si>
    <t>0942 445 522</t>
  </si>
  <si>
    <t>11900935</t>
  </si>
  <si>
    <t>Nguyễn Dương Thảo Huyền</t>
  </si>
  <si>
    <t>025 407 412</t>
  </si>
  <si>
    <t>No. 147, Avenue 15, Group 11A, Tan Thanh Dong Commune, Cu Chi District, Ho Chi Minh City</t>
  </si>
  <si>
    <t>Số 147, Tỉnh Lộ 15, Ấp 11A, Xã Tân Thạnh Đông, Huyện Củ Chi, Tp. Hồ Chí Minh</t>
  </si>
  <si>
    <t>No. 42/10/8, Hoang Hoa Tham Street, Ward 7, Binh Thanh District, Ho Chi Minh City</t>
  </si>
  <si>
    <t>Số 42/10/8, Đường Hoàng Hoa Thám, Phường 7, Quận Bình Thạnh, Tp. Hồ Chí Minh</t>
  </si>
  <si>
    <t>0987 363 870</t>
  </si>
  <si>
    <t>Nguyễn Dương Thảo Quyên</t>
  </si>
  <si>
    <t>0523 575 539</t>
  </si>
  <si>
    <t>12101161</t>
  </si>
  <si>
    <t>Hoàng Thiệu Hưng</t>
  </si>
  <si>
    <t>385 204 944</t>
  </si>
  <si>
    <t>Administration</t>
  </si>
  <si>
    <t>CC13, Street 12, Hung Thanh Ward, Can Tho City</t>
  </si>
  <si>
    <t>CC13, Đường 12, Phường Hưng Thạnh, Tp. Cần Thơ</t>
  </si>
  <si>
    <t>0918 601 621</t>
  </si>
  <si>
    <t>Lý Tú Như</t>
  </si>
  <si>
    <t>0908 776 566</t>
  </si>
  <si>
    <t>12201399</t>
  </si>
  <si>
    <t>Trần Võ Thông</t>
  </si>
  <si>
    <t>079 086 009 932</t>
  </si>
  <si>
    <t>Ho Chi Minh City Vocational College</t>
  </si>
  <si>
    <t>No.111K1/2, Binh Dong Street, Ward 14, District 8, Ho Chi Minh City</t>
  </si>
  <si>
    <t>Số 111K1/2, Đường Bình Đông, Phường 14, Quận 8, Tp. Hồ Chí Minh</t>
  </si>
  <si>
    <t>Group 4, Hamlet Kim Đien, Can Giuoc District, Long An Province</t>
  </si>
  <si>
    <t>Tập Đoàn 4, Ấp Kim Điền, Huyện Cần Giuộc, Tỉnh Long An</t>
  </si>
  <si>
    <t>0967 036 029</t>
  </si>
  <si>
    <t>Nguyễn Thị Thái</t>
  </si>
  <si>
    <t>0919 136 364</t>
  </si>
  <si>
    <t>12201465</t>
  </si>
  <si>
    <t>Phạm Ngọc Phương Thùy</t>
  </si>
  <si>
    <t>079 191 017 227</t>
  </si>
  <si>
    <t>No. 1568, Provincial Highway 10, Tan Tao Ward, Binh Tan, Ho Chi Minh City</t>
  </si>
  <si>
    <t>Số 1568, Tỉnh Lộ 10, Phường Tân Tạo, Quận Bình Tân, Tp. Hồ Chí Minh</t>
  </si>
  <si>
    <t>0909 970 573</t>
  </si>
  <si>
    <t>Lê Thành Hưng</t>
  </si>
  <si>
    <t>0934 040 391</t>
  </si>
  <si>
    <t>12201481</t>
  </si>
  <si>
    <t>Lê Việt Hoàng</t>
  </si>
  <si>
    <t>025 200 006 047</t>
  </si>
  <si>
    <t>03/06/2022</t>
  </si>
  <si>
    <t>No 63/5/24 Le Duc Tho Street, My Dinh 2 Ward, Nam Tu Liem District, Ha Noi City</t>
  </si>
  <si>
    <t>Số 63/5/24 Đường Lê Đức Thọ, Phường Mỹ Đình 2, Quận Nam Từ Liêm, TP. Hà Nội</t>
  </si>
  <si>
    <t>No. 63/5/24 Le Duc Tho Street, My Dinh 2 Ward, Nam Tu Liem District, Ha Noi City</t>
  </si>
  <si>
    <t>0339 815 100</t>
  </si>
  <si>
    <t>0983 237 464</t>
  </si>
  <si>
    <t>11200256</t>
  </si>
  <si>
    <t>Hứa Nguyễn Ngọc Thanh</t>
  </si>
  <si>
    <t>Learning &amp; Organization Development Coordinator</t>
  </si>
  <si>
    <t>Điều phối viên Đào tạo &amp; Phát triển Tổ chức</t>
  </si>
  <si>
    <t>079 188 011 669</t>
  </si>
  <si>
    <t>327 Cao Dat Street, Ward 1, District 5, Ho Chi Minh City</t>
  </si>
  <si>
    <t>327 Cao Đạt, phường 1, quận 5, Tp. HCM</t>
  </si>
  <si>
    <t>75/2 Tran Van Dang Street, Ward 9, District 3, Ho Chi Minh City</t>
  </si>
  <si>
    <t>75/2 Trần Văn Đang, Phường 9, Quận 3, Tp. HCM</t>
  </si>
  <si>
    <t xml:space="preserve">0908 428 855 </t>
  </si>
  <si>
    <t>0908 620 557</t>
  </si>
  <si>
    <t>12000954</t>
  </si>
  <si>
    <t>Nguyễn Thị Khánh Mai</t>
  </si>
  <si>
    <t>Learning &amp; Organization Development Senior Manager</t>
  </si>
  <si>
    <t>046 181 000 135</t>
  </si>
  <si>
    <t>No. 23/8/15, Street 38, Binh Trung Tay Ward, District 2, Tp. Ho Chi Minh</t>
  </si>
  <si>
    <t>Số 23/08/15, Đường 38, Phường Bình Trưng Tây, Quận 2, Tp. Hồ Chí Minh</t>
  </si>
  <si>
    <t>0938 699 336</t>
  </si>
  <si>
    <t>Khuất Tiến Chung</t>
  </si>
  <si>
    <t>0905 190 981</t>
  </si>
  <si>
    <t>12000937</t>
  </si>
  <si>
    <t>Bùi Hoàng Trúc Oanh</t>
  </si>
  <si>
    <t>241 392 470</t>
  </si>
  <si>
    <t>Hoa Thang Commune, Buon Me Thuot City, Dak Lak Province</t>
  </si>
  <si>
    <t>Xã Hòa Thắng, Tp. Buôn Mê Thuột, Tỉnh Đắk Lắk</t>
  </si>
  <si>
    <t>No. 265/14/18, Phan Huy Ich Street, Ward 12, Go Vap District, Ho Chi Minh City</t>
  </si>
  <si>
    <t>Số 256/14/18, Đường Phan Huy Ích, Phường 12, Quận Gò Vấp, Tp. Hồ Chí Minh</t>
  </si>
  <si>
    <t>0374 041 468</t>
  </si>
  <si>
    <t>Nguyễn Tuấn Anh</t>
  </si>
  <si>
    <t>0344 037 218</t>
  </si>
  <si>
    <t>11300306</t>
  </si>
  <si>
    <t>Lê Thị Mai Phương</t>
  </si>
  <si>
    <t>General Admin Senior Officer</t>
  </si>
  <si>
    <t>Chuyên viên Cấp cao Hành chánh</t>
  </si>
  <si>
    <t>024 210 893</t>
  </si>
  <si>
    <t>207/10 Nguyen Trong Tuyen Street, Phu Nhuan District, Ho Chi Minh City</t>
  </si>
  <si>
    <t>207/10 Nguyễn Trọng Tuyển, quận Phú Nhuận, Tp. HCM</t>
  </si>
  <si>
    <t>Duc Khai Apartment, Street 15B, Phu My Ward, District 1, Ho Chi Minh City</t>
  </si>
  <si>
    <t>Chung cư Đức Khải, Đường 15B, Phường Phú Mỹ, Quận 1, Tp. HCM</t>
  </si>
  <si>
    <t>0908 687 591; 0907 885 954</t>
  </si>
  <si>
    <t>Phạm Thị Tuyết Mai; Tô Thế Hà</t>
  </si>
  <si>
    <t>Mother; Husband</t>
  </si>
  <si>
    <t>0908 428 826</t>
  </si>
  <si>
    <t>12201362</t>
  </si>
  <si>
    <t>Nguyễn Thị Ngọc Ngân</t>
  </si>
  <si>
    <t>Operational Investment Senior Officer</t>
  </si>
  <si>
    <t>Chuyên viên Cấp cao Hỗ trợ Đầu tư</t>
  </si>
  <si>
    <t>037 191 001 298</t>
  </si>
  <si>
    <t>No.02/05, Street 54, Binh Trung Dong Ward,Thu Duc City, Ho Chi Minh City</t>
  </si>
  <si>
    <t>Số 02/05, Đường 54, Phường Bình Trưng Đông, Tp. Thủ Đức, Tp. Hồ Chí Minh</t>
  </si>
  <si>
    <t>D22.06, Jamila Apartment, Phu Huu Ward, Thu Duc City, Ho Chi Minh City</t>
  </si>
  <si>
    <t>D22.06, Chung Cư Jamila, Phường Phú Hữu, Tp.Thủ Đức, Tp. Hồ Chí Minh</t>
  </si>
  <si>
    <t>0945 661 887</t>
  </si>
  <si>
    <t>Võ Thái Hoàng</t>
  </si>
  <si>
    <t>0945 786 037</t>
  </si>
  <si>
    <t>10800022</t>
  </si>
  <si>
    <t>Nguyễn Nhã Ngọc Trâm Anh</t>
  </si>
  <si>
    <t>Chief Operating Officer</t>
  </si>
  <si>
    <t>Phó Tổng Giám Đốc Điều Hành</t>
  </si>
  <si>
    <t>079 173 012 026</t>
  </si>
  <si>
    <t>Ha Noi University of Foreign Languages</t>
  </si>
  <si>
    <t>80/153A Hoang Hoa Tham Street, Binh Thanh District, Ho Chi Minh City</t>
  </si>
  <si>
    <t>80/153A Hoàng Hoa Thám, quận Bình Thạnh, Tp.HCM</t>
  </si>
  <si>
    <t>587/2 Highway 13, Quarter 3, Hiep Binh Phuoc Ward, Thu Duc District, Ho Chi Minh City</t>
  </si>
  <si>
    <t>587/2 Quốc lộ 13, Khu phố 3, Hiệp Bình Phước, Thủ Đức, Tp. HCM</t>
  </si>
  <si>
    <t>(08) 3841 5334</t>
  </si>
  <si>
    <t>Văn Ngọc Anh</t>
  </si>
  <si>
    <t>0903 049 936</t>
  </si>
  <si>
    <t>12101147</t>
  </si>
  <si>
    <t>Lê Thị Thanh Nhàn</t>
  </si>
  <si>
    <t>321 521 421</t>
  </si>
  <si>
    <t>306/Glo, An Hiep Ward, Ba Tri District, Ben Tre Province</t>
  </si>
  <si>
    <t>306/Glo, Xã An Hiệp, Huyện Ba Tri, Tỉnh Bến Tre</t>
  </si>
  <si>
    <t>No. 158/7 Tran Huy Lieu Street, Phu Nhuan District, Ho Chi Minh City</t>
  </si>
  <si>
    <t>Số 158/7 Đường Trần Huy Liệu, Quận Phú Nhuận, Tp. Hồ Chí Minh</t>
  </si>
  <si>
    <t>0343 959 769</t>
  </si>
  <si>
    <t>Kim Anh</t>
  </si>
  <si>
    <t>0333 287 306</t>
  </si>
  <si>
    <t>12201383</t>
  </si>
  <si>
    <t>No. 42, Dao Cam Moc Street, Phu Tai Ward, Phan Thiet City, Binh Thuan Province</t>
  </si>
  <si>
    <t>Số 42, Đường Đào Cam Mộc, Phường Phú Tài, Tp. Phan Thiết, Tỉnh Bình Thuận</t>
  </si>
  <si>
    <t>12101255</t>
  </si>
  <si>
    <t>Phạm Thanh Hiền</t>
  </si>
  <si>
    <t>Ha Son Binh</t>
  </si>
  <si>
    <t>225 075 527</t>
  </si>
  <si>
    <t>No. 45A, Phu Dong Street, Phuoc Tien Ward, Nha Trang City, Khanh Hoa Province</t>
  </si>
  <si>
    <t>Số 45A, Đường Phù Đổng, Phường Phước Tiến, Tp. Nha Trang, Tỉnh Khánh Hòa</t>
  </si>
  <si>
    <t>Group 20, Phuoc Long A Urban Area, Phuoc Long Ward, Nha Trang City</t>
  </si>
  <si>
    <t>Lô 20, Khu Đô Thị Phước Long A, Phường Phước Long, Tp. Nha Trang</t>
  </si>
  <si>
    <t>0947 888 439</t>
  </si>
  <si>
    <t>Trương Minh Tùng</t>
  </si>
  <si>
    <t>0944 665 353</t>
  </si>
  <si>
    <t>12101149</t>
  </si>
  <si>
    <t>212 597 427</t>
  </si>
  <si>
    <t>Sunview Town, Go Dua Street, Hiep Binh Phuoc Ward, Thu Duc City</t>
  </si>
  <si>
    <t>Chung Cư Sunview Town, Đường Gò Dưa, Phường Hiệp Bình Phước, Tp. Thủ Đức</t>
  </si>
  <si>
    <t>0868 719 668</t>
  </si>
  <si>
    <t>0903 897 076</t>
  </si>
  <si>
    <t>Liberty Life</t>
  </si>
  <si>
    <t>12201471</t>
  </si>
  <si>
    <t>Nguyễn Thị Trâm</t>
  </si>
  <si>
    <t>212 309  069</t>
  </si>
  <si>
    <t>College of Foreign Economic Relations</t>
  </si>
  <si>
    <t xml:space="preserve">Hamlet 2, Phuoc Thien Village, Binh Son District, Quang Ngai City                                  </t>
  </si>
  <si>
    <t xml:space="preserve">Xóm 2, Thôn Phước Thiện, Huyện Bình Sơn, Tỉnh Quãng Ngãi                                  </t>
  </si>
  <si>
    <t>No.389, National Route 13, Ward Hiep Binh Phuoc, Thu Duc City, Ho Chi Minh City</t>
  </si>
  <si>
    <t>Số.389, Quốc Lộ 13, Phường Hiệp Bình Phước, Quận Thủ Đức, TP. Hồ Chí Minh</t>
  </si>
  <si>
    <t>0983 765 247</t>
  </si>
  <si>
    <t>0969 632 521</t>
  </si>
  <si>
    <t>11700635</t>
  </si>
  <si>
    <t>Đoàn Việt Phương</t>
  </si>
  <si>
    <t>025 149 383</t>
  </si>
  <si>
    <t>No. 254/16M Nguyen Van Luong Street, Ward 11, District 6, Ho Chi Minh City</t>
  </si>
  <si>
    <t>Số 254/16M Đường Nguyễn Văn Luông, Phường 11, Quận 6, Tp. HCM</t>
  </si>
  <si>
    <t>No. 227/9 Nguyen Trong Tuyen Street, Ward 8, Phu Nhuan District, Ho Chi Minh City</t>
  </si>
  <si>
    <t>Số 227/9 Đường Nguyễn Trọng Tuyển, Phường 8, Quận Phú Nhuận, Tp. HCM</t>
  </si>
  <si>
    <t>0913 954 180</t>
  </si>
  <si>
    <t>Phan Thị Cẩm Minh</t>
  </si>
  <si>
    <t>0937 903 924</t>
  </si>
  <si>
    <t>SAS Life</t>
  </si>
  <si>
    <t>12001002</t>
  </si>
  <si>
    <t>Mai Lê Huy</t>
  </si>
  <si>
    <t xml:space="preserve">Phân tích Định phí </t>
  </si>
  <si>
    <t>272 672 106</t>
  </si>
  <si>
    <t>Ruong Hoi Village, Bao Vinh Commune, Long Khanh Town, Dong Nai Province</t>
  </si>
  <si>
    <t>Ấp Ruộng Hời, Xã Bảo Vinh, Thị Xã Long Khánh, Tỉnh Đồng Nai</t>
  </si>
  <si>
    <t>No. 135B, Tran Hung Dao Street, District 1, Ho chi Minh City</t>
  </si>
  <si>
    <t>Số 135B, Đường Trần Hưng Đạo, Quận 1, Tp. Hồ Chí Minh</t>
  </si>
  <si>
    <t>0984 575 207</t>
  </si>
  <si>
    <t>Lê Như Lý</t>
  </si>
  <si>
    <t>036 555 7321</t>
  </si>
  <si>
    <t>Mirae Asset Prevoir Life</t>
  </si>
  <si>
    <t>12101179</t>
  </si>
  <si>
    <t>Trịnh Quế Sinh</t>
  </si>
  <si>
    <t>370 836 132</t>
  </si>
  <si>
    <t>No. 86 Cao Thang Street, Vinh Loi Commune, Rach Gia District, Kien Giang Province</t>
  </si>
  <si>
    <t>Số 86, Đường Cao Thắng, Xã Vĩnh Lợi, Huyện Rạch Giá, Tỉnh Kiên Giang</t>
  </si>
  <si>
    <t>No. 279 Phan Anh Street, Binh Trung Dong Ward, Binh Tan District, Ho Chi Minh City</t>
  </si>
  <si>
    <t>Số 279 Đường Phan Anh, Phường Bình Trị Đông, Quận Bình Tân, Tp. Hồ Chí Minh</t>
  </si>
  <si>
    <t>0915  885 992</t>
  </si>
  <si>
    <t>Nguyễn Thị Ngọc Quyên</t>
  </si>
  <si>
    <t>0949 952 408</t>
  </si>
  <si>
    <t>12000963</t>
  </si>
  <si>
    <t>Huỳnh Duy Tân</t>
  </si>
  <si>
    <t>072 090 000 869</t>
  </si>
  <si>
    <t xml:space="preserve">No. 26/6, Street 30/04, Tay Ninh City, Tay Ninh Province </t>
  </si>
  <si>
    <t>Số 26/6, Đường 30/04, Thành Phố Tây Ninh, Tỉnh Tây Ninh</t>
  </si>
  <si>
    <t>0937 619 957</t>
  </si>
  <si>
    <t>Lê Thị Kim Oanh</t>
  </si>
  <si>
    <t>0933 995 858</t>
  </si>
  <si>
    <t>12001000</t>
  </si>
  <si>
    <t>Nguyễn Thị Hoàng Yến</t>
  </si>
  <si>
    <t>GA Development Support Senior Staff</t>
  </si>
  <si>
    <t>Nhân viên Cấp cao Phát triển Văn phòng Tổng đại lý</t>
  </si>
  <si>
    <t>025 491 977</t>
  </si>
  <si>
    <t>No. 277H, Lương Dinh Của Street, District 2, Ho Chi Minh City</t>
  </si>
  <si>
    <t>Số 277H, Đường Lương Định Của, Quận 2, Tp. Hồ Chí Minh</t>
  </si>
  <si>
    <t>0939 752 110</t>
  </si>
  <si>
    <t>Nguyễn Minh Hương</t>
  </si>
  <si>
    <t>0772 609 010</t>
  </si>
  <si>
    <t>12201400</t>
  </si>
  <si>
    <t>045 184 001 140</t>
  </si>
  <si>
    <t>Kiet 11, Pham Hong Thai Street, Dong Luong Ward, Dong Ha City, Quang Tri Province</t>
  </si>
  <si>
    <t>Kiệt 11, Đường Phạm Hồng Thái, Phường Đông Lương, Tp. Đông Hà, Tỉnh Quảng Trị</t>
  </si>
  <si>
    <t>0986 056 555</t>
  </si>
  <si>
    <t>Đinh Ngọc Tú</t>
  </si>
  <si>
    <t>0967 494 555 - 0948 278 357</t>
  </si>
  <si>
    <t>12201450</t>
  </si>
  <si>
    <t>Nguyễn Văn Chính</t>
  </si>
  <si>
    <t>230 522 276</t>
  </si>
  <si>
    <t>Ho Chi Minh University of Law</t>
  </si>
  <si>
    <t>No. 83, Wuu Street, Ia Kring Ward, Pleiku City, Gia Lai Province</t>
  </si>
  <si>
    <t>Số 83, Đường Wừu, Phường IaKring, Tp. Pleiku, Tỉnh Gia Lai</t>
  </si>
  <si>
    <t>0905 633 000</t>
  </si>
  <si>
    <t>Giáp Thị Bắc</t>
  </si>
  <si>
    <t>0905 189 077</t>
  </si>
  <si>
    <t>12101244</t>
  </si>
  <si>
    <t>Đặng Thị Thủy</t>
  </si>
  <si>
    <t>281 348 944</t>
  </si>
  <si>
    <t>No. 288/8/81, Huynh Van Luy Street, Phu Loi Ward, Thu Dau Mot, Binh Duong City</t>
  </si>
  <si>
    <t>Số 288/8/81, Đường Huỳnh Văn Lũy, Phường Phú Lợi, Tp. Thủ Dầu Một, Bình Dương</t>
  </si>
  <si>
    <t>0973 272 020</t>
  </si>
  <si>
    <t>Hà Ngọc Chung</t>
  </si>
  <si>
    <t>0973 174 242</t>
  </si>
  <si>
    <t>11800662</t>
  </si>
  <si>
    <t>Hoàng Mạnh Hùng</t>
  </si>
  <si>
    <t>Transportation allowance: 17 Mil/month &amp; Entertainment allowance: 5 Mil/ month</t>
  </si>
  <si>
    <t>GA Partner - North</t>
  </si>
  <si>
    <t>North GA Development Director</t>
  </si>
  <si>
    <t>Giám Đốc Phát triển Tổng Đại lý Miền Bắc</t>
  </si>
  <si>
    <t>171 845 185</t>
  </si>
  <si>
    <t>Vietnam Commerce of University</t>
  </si>
  <si>
    <t>No. 93, Nguyen Hieu Street, Dong Huong Ward, Thanh Hoa City</t>
  </si>
  <si>
    <t>Số 93, Đường Nguyễn Hiệu, Phường Đông Hương, Tp.Thanh Hóa</t>
  </si>
  <si>
    <t>0911 259 222</t>
  </si>
  <si>
    <t>Lê Thị Kim Dung</t>
  </si>
  <si>
    <t>0912 023 829</t>
  </si>
  <si>
    <t>12201423</t>
  </si>
  <si>
    <t>Trịnh Thị Phương</t>
  </si>
  <si>
    <t>025 182 000 956</t>
  </si>
  <si>
    <t xml:space="preserve">Room 2424, Floor 24, HH4C Tower, Hoang Liet Ward, Hoang Mai District, Ha Noi City </t>
  </si>
  <si>
    <t>Phòng số 2424, Tầng 24, Toà nhà HH4C, Phường Hoàng Liệt, Quận Hoàng Mai, Tp. Hà Nội</t>
  </si>
  <si>
    <t>0904 111 935</t>
  </si>
  <si>
    <t>Hoàng Thị Minh Phương</t>
  </si>
  <si>
    <t>0979 092 108</t>
  </si>
  <si>
    <t>12201353</t>
  </si>
  <si>
    <t>Đinh Công Minh</t>
  </si>
  <si>
    <t>Digital &amp; Strategic Initiatives Support Senior Executive</t>
  </si>
  <si>
    <t>Nhân viên Cấp trung cao Hỗ trợ Chuyển đổi số và Sáng kiến Kinh doanh</t>
  </si>
  <si>
    <t>031 093 000 764</t>
  </si>
  <si>
    <t>Maritime Transportation</t>
  </si>
  <si>
    <t>No. 43, To Hieu Street, Trai Cau Ward, Le Chan District, Hai Phong City</t>
  </si>
  <si>
    <t>Số 43, Đường Tô Hiệu, Phường Trại Cau,Quận Lê Chân, Tp. Hải Phòng</t>
  </si>
  <si>
    <t>Sky Garden 3 Appartment, Pham Van Nghi Street, Tan Phong Ward, District 7, Ho Chi Minh City</t>
  </si>
  <si>
    <t>Chung Cư Sky Garden 3, Đường Phạm Văn Nghị, Phường Tân Phong, Quận 7, Tp. Hồ Chí Minh</t>
  </si>
  <si>
    <t>0904 920 924</t>
  </si>
  <si>
    <t>Phạm Thị Ánh Nga</t>
  </si>
  <si>
    <t xml:space="preserve">0902 048 385 </t>
  </si>
  <si>
    <t>11900786</t>
  </si>
  <si>
    <t>Nguyễn Thạch Anh</t>
  </si>
  <si>
    <t>Head of Audit</t>
  </si>
  <si>
    <t xml:space="preserve">Trưởng Bộ phận Kiểm toán &amp; Pháp chế Đại lý </t>
  </si>
  <si>
    <t>240 642 800</t>
  </si>
  <si>
    <t>University of Technology, Sydney</t>
  </si>
  <si>
    <t xml:space="preserve">Room 301, Apartment 52, No. 332, Chanh Hung Street, Ward 5, District 8. Ho Chi Minh City  </t>
  </si>
  <si>
    <t>Phòng 301, Chung Cư 52, Số 332, Đường Chánh Hưng, Phường 5, Quận 8. Tp. Hồ Chí Minh</t>
  </si>
  <si>
    <t>No.14, Street 14, Phu My Resident, Phu My Ward, District 7, Ho Chi Minh City</t>
  </si>
  <si>
    <t>Số 14, Đường 14, Khu Dân Cư Phú Mỹ, Phường Phú Mỹ, Quận 7, Tp. Ho Chi Minh</t>
  </si>
  <si>
    <t>0908 379 789</t>
  </si>
  <si>
    <t>Nguyễn Ngọc Hồng Bích</t>
  </si>
  <si>
    <t>0898 488 699</t>
  </si>
  <si>
    <t>11900799</t>
  </si>
  <si>
    <t>Dương Hoàng Bảo Ngọc</t>
  </si>
  <si>
    <t>Product Development Senior Staff</t>
  </si>
  <si>
    <t>Nhân viên Cấp cao Phát triển Sản phẩm</t>
  </si>
  <si>
    <t>272 564 412</t>
  </si>
  <si>
    <t>No. 53, Co Dau 1 Street, Cam My District, Dong Nai Province</t>
  </si>
  <si>
    <t>Số 53, Đường Cọ Dầu 1, Huyện Cẩm Mỹ, Tỉnh Đồng Nai</t>
  </si>
  <si>
    <t>No. A13, 2H Apartment, Dinh Bo Linh Street, Ward 15, Binh Thanh District, Ho Chi Minh City</t>
  </si>
  <si>
    <t>Số A13, Chung Cư 2H, Đường Đinh Bộ Lĩnh, Phường 15, Quận Bình Thạnh, Tp. Hồ Chí Minh</t>
  </si>
  <si>
    <t>0933 270 977</t>
  </si>
  <si>
    <t>Dương Thị Minh Khai</t>
  </si>
  <si>
    <t>0961 554 842</t>
  </si>
  <si>
    <t>11900839</t>
  </si>
  <si>
    <t>Bùi Đức Mạnh</t>
  </si>
  <si>
    <t>031 790 661</t>
  </si>
  <si>
    <t>No. 108, Garret 2, Cau Dat Street, Cau Dat Ward, Ngo Quyen District, Hai Phong City</t>
  </si>
  <si>
    <t>Số 108, Gác 2, Đường Cầu Đất, Phường Cầu Đất, Quận Ngô Quyền, Tp. Hải Phòng</t>
  </si>
  <si>
    <t>0936 484 773</t>
  </si>
  <si>
    <t>Hoàng Kim Yên</t>
  </si>
  <si>
    <t>0904 061 879</t>
  </si>
  <si>
    <t>12101323</t>
  </si>
  <si>
    <t>Phan Lan Hương</t>
  </si>
  <si>
    <t>272 244 868</t>
  </si>
  <si>
    <t>No.4414 National Route 1A, Bao Hoa Ward, Xuan Loc District, Dong Nai Province</t>
  </si>
  <si>
    <t>Số 4414 Quốc Lộ 1A, Xã Bảo Hòa, Huyện Xuân Lộc, Tỉnh Đồng Nai</t>
  </si>
  <si>
    <t>No.125/9/7, An Phu Dong 9 Street, An Phu Dong Ward, District 12, Ho Chi Minh City</t>
  </si>
  <si>
    <t>Số 125/9/7, Đường An Phú Đông 9, Phường An Phú Đông, Quận 12, Tp. Hồ Chí Minh</t>
  </si>
  <si>
    <t>0908 913 700</t>
  </si>
  <si>
    <t>Phan Lan Anh</t>
  </si>
  <si>
    <t>12201503</t>
  </si>
  <si>
    <t>Nguyễn Quốc Trung</t>
  </si>
  <si>
    <t>Customer Care Senior Officer</t>
  </si>
  <si>
    <t>Chuyên viên Cấp cao Chăm sóc Khách hàng</t>
  </si>
  <si>
    <t>084 091 004 204</t>
  </si>
  <si>
    <t>Ngo Van Kiet Hamlet, Tap Ngai Commune, Tieu Can District, Tra Vinh Province</t>
  </si>
  <si>
    <t xml:space="preserve">Ấp Ngô Văn Kiệt, Xã Tập Ngãi, Huyện Tiểu Cần, Tỉnh Trà Vinh, </t>
  </si>
  <si>
    <t>Block A HimLam Riverside Apartment, D1, Tan Hung Ward, 7 District, Ho Chi Minh city</t>
  </si>
  <si>
    <t xml:space="preserve">Block A,Cc Himlam Riverside, D1,Phường Tân Hưng,Quận 7, Tp.Hồ Chí Minh, </t>
  </si>
  <si>
    <t>0368 907 044</t>
  </si>
  <si>
    <t>Nguyễn Văn Quan</t>
  </si>
  <si>
    <t>0986 544 668</t>
  </si>
  <si>
    <t>12201515</t>
  </si>
  <si>
    <t>Bùi Đắc Phụng</t>
  </si>
  <si>
    <t>211 742 176</t>
  </si>
  <si>
    <t>CA Binh Dinh</t>
  </si>
  <si>
    <t>HCMC University of Technology and Education</t>
  </si>
  <si>
    <t>Electronic Engineering Technology</t>
  </si>
  <si>
    <t>No. 447, Hung Vuong Street, Nhon Phu Ward, Quy Nhon City, Binh Dinh</t>
  </si>
  <si>
    <t>Số 447, Đường Hùng Vương, Phường Nhơn Phú, Tp. Quy Nhơn, Tỉnh Bình Định</t>
  </si>
  <si>
    <t xml:space="preserve">0906 560 065 </t>
  </si>
  <si>
    <t>Nguyễn Phương Ái Nhi</t>
  </si>
  <si>
    <t>0905 846 246</t>
  </si>
  <si>
    <t>12101259</t>
  </si>
  <si>
    <t>Cao Thanh Phương Khanh</t>
  </si>
  <si>
    <t>025 251 861</t>
  </si>
  <si>
    <t>No. 269F/406, Nguyen Trai Street, Nguyen Cu Trinh Ward, District 1, Ho Chi Minh City</t>
  </si>
  <si>
    <t>Số 269F/406, Đường Nguyễn Trãi, Phường Nguyễn Cư Trinh, Quận 1, Tp. Hồ Chí Minh</t>
  </si>
  <si>
    <t>Apartment 518, Vo Van Kiet Street, Cau Kho Ward, District 1, Ho Chi Minh City</t>
  </si>
  <si>
    <t>Chung cư 518, Đường Võ Văn Kiệt, Phường Cầu Kho, Quận 1, Tp. Hồ Chí Minh</t>
  </si>
  <si>
    <t>0909 872 072</t>
  </si>
  <si>
    <t>Xuân Phương</t>
  </si>
  <si>
    <t>0902 756 618</t>
  </si>
  <si>
    <t>InsurTech</t>
  </si>
  <si>
    <t>11700594</t>
  </si>
  <si>
    <t>Nguyễn Thị Trung Phương</t>
  </si>
  <si>
    <t>264 362 302</t>
  </si>
  <si>
    <t>Group 14, Trieu Phong village, Quang Son ward, Ninh Son district, Ninh Thuan province</t>
  </si>
  <si>
    <t>Đội 14, thôn Triệu Phong, xã Quảng Sơn, huyện Ninh Sơn, tỉnh Ninh Thuận</t>
  </si>
  <si>
    <t>65 Tran Tuan Khai street, Ward 5, District 5, Ho Chi Minh city</t>
  </si>
  <si>
    <t>65 Trần Tuấn Khải, Phường 5, Quận 5, Tp. HCM</t>
  </si>
  <si>
    <t>0121 822 0699</t>
  </si>
  <si>
    <t>Phan Nguyễn Kiều My</t>
  </si>
  <si>
    <t>0395 769 890</t>
  </si>
  <si>
    <t>11900810</t>
  </si>
  <si>
    <t>Hoàng Mạnh Cường</t>
  </si>
  <si>
    <t>038 089 000 230</t>
  </si>
  <si>
    <t>Group 6, Quang Thang Ward, Thanh Hoa City, Thanh Hoa Province</t>
  </si>
  <si>
    <t>Phố 6, Phường Quảng Thắng, Tp. Thanh Hóa, Tỉnh Thanh Hóa</t>
  </si>
  <si>
    <t>0968 829 367</t>
  </si>
  <si>
    <t>Nguyễn Thị Huyền Trang</t>
  </si>
  <si>
    <t>0988 717 071</t>
  </si>
  <si>
    <t>11900861</t>
  </si>
  <si>
    <t>Hồ Thị Quỳnh Như</t>
  </si>
  <si>
    <t>301 628 878</t>
  </si>
  <si>
    <t>No. 261/3, Xuan Hoa 1 Street, Thanh Vinh Dong Commune, Chau Thanh District, Long An Province</t>
  </si>
  <si>
    <t>Số 261/3, Đường Xuân Hòa 1, Xã Thanh Vĩnh Đông, Huyện Châu Thành, Tỉnh Long An</t>
  </si>
  <si>
    <t>0969004464</t>
  </si>
  <si>
    <t>Hồ Anh Dũng</t>
  </si>
  <si>
    <t>0967 483 740</t>
  </si>
  <si>
    <t>12201408</t>
  </si>
  <si>
    <t>Nông Hương Thảo</t>
  </si>
  <si>
    <t>080 990 014</t>
  </si>
  <si>
    <t>Lang Son College of Education</t>
  </si>
  <si>
    <t>No. 27, Lane 238, Tran Quang Khai Street, Chi Lang Ward, Lang Son City</t>
  </si>
  <si>
    <t>Số 27, Ngõ 238, Đường Trần Quang Khải , Phường Chi Lăng, Tp. Lạng Sơn</t>
  </si>
  <si>
    <t>0913 277 823</t>
  </si>
  <si>
    <t>Đoàn Văn Hưng</t>
  </si>
  <si>
    <t>0343 645 238</t>
  </si>
  <si>
    <t>12201494</t>
  </si>
  <si>
    <t>Huỳnh Thị Diễm</t>
  </si>
  <si>
    <t>066 193 004 964</t>
  </si>
  <si>
    <t>2 Quarter, Pong Drang Ward, Krong Buk District, Đak Lak Province</t>
  </si>
  <si>
    <t>Tổ 2, Thôn 7, Xã Pơng Đrang, Huyện Krông Buk, Tỉnh Đăk Lăk</t>
  </si>
  <si>
    <t xml:space="preserve">No. A36/1 Cong Quynh District, Nguyen Cu Trinh Ward, 1 District, Ho Chi Minh City </t>
  </si>
  <si>
    <t>Số A36/1 Cống Quỳnh, Phường Nguyễn Cư Trinh, Quận 1, Tp. Hồ Chí Minh</t>
  </si>
  <si>
    <t>0375 070 339</t>
  </si>
  <si>
    <t>Huỳnh Thị Minh Kiều</t>
  </si>
  <si>
    <t>0338 289 638</t>
  </si>
  <si>
    <t>12201380</t>
  </si>
  <si>
    <t>Tưởng Trần Ngọc Thy</t>
  </si>
  <si>
    <t>077 187 000 407</t>
  </si>
  <si>
    <t>Quarter 34,Thach Long Village, Kim Long Ward, Chau Duc District, Ba Ria - Vung tau Province</t>
  </si>
  <si>
    <t>Tổ 34, Thôn Thạch Long, Xã Kim Long, Huyện Châu Dức, Tỉnh Bà Rịa - Vũng Tàu</t>
  </si>
  <si>
    <t>No.855/29, Nguyen Binh Street, Hamlet 2, Nhon Duc Ward, Nha Be District, Ho Chi Minh City</t>
  </si>
  <si>
    <t>Số 855/29, Đường Nguyễn Bình, Ấp 2, Xã Nhơn Đức, Huyện Nhà Bè, Tp. Hồ Chí Minh</t>
  </si>
  <si>
    <t>0914 942 768</t>
  </si>
  <si>
    <t>Đoàn Tuấn Đạt</t>
  </si>
  <si>
    <t>0938 016 446</t>
  </si>
  <si>
    <t>12201537</t>
  </si>
  <si>
    <t>Nhân viên Huấn luyện &amp; Phát triển Đại lý</t>
  </si>
  <si>
    <t>Maried</t>
  </si>
  <si>
    <t>Bong Mac Tower, Lien Mac Ward, Me Linh District, Ha Noi City</t>
  </si>
  <si>
    <t>11800696</t>
  </si>
  <si>
    <t>Trần Lê Vũ</t>
  </si>
  <si>
    <t>023 165 352</t>
  </si>
  <si>
    <t>No. 39/1, Nguyen Dinh Chieu Street, Ward 4, District 3, Ho Chi Minh City</t>
  </si>
  <si>
    <t>Số 39/1, Đường Nguyễn Đình Chiểu, Phường 4, Quận 3, Tp. Hồ Chí Minh</t>
  </si>
  <si>
    <t>No. 730/126, Le Duc Tho Street, Ward 15, Go Vap District, Ho Chi Minh City</t>
  </si>
  <si>
    <t>Số 730/126, Đường Lê Đức Thọ, Phường 15, Quận Gò Vấp, Tp. Hồ Chí Minh</t>
  </si>
  <si>
    <t>0909 828 469</t>
  </si>
  <si>
    <t>Phạm Thị Phương Nhiên</t>
  </si>
  <si>
    <t>0903 111 823</t>
  </si>
  <si>
    <t>12201359</t>
  </si>
  <si>
    <t>Nguyễn Hồng Ngọc</t>
  </si>
  <si>
    <t>Nhân viên Cấp Trung Lương thưởng &amp; Đãi ngộ</t>
  </si>
  <si>
    <t>273 479 731</t>
  </si>
  <si>
    <t>No. 65/16/15, Huyen Tran Cong Chua Street, Ward 8, Vung Tau City</t>
  </si>
  <si>
    <t>Số 65/16/15, Đường Huyền Trân Công Chúa, Phường 8, Tp. Vũng Tàu</t>
  </si>
  <si>
    <t xml:space="preserve"> PARCSpring Apartment, No. 537, Nguyen Duy Trinh Street, Binh Trung Đong Ward, Thu Duc City, Ho Chi Minh City</t>
  </si>
  <si>
    <t>Chung cư PARCSpring, số 537, Đường Nguyễn Duy Trinh, Phường Bình Trưng Đông, Tp.Thủ Đức, Tp. Hồ Chí Minh</t>
  </si>
  <si>
    <t>0944 104 715</t>
  </si>
  <si>
    <t>Nguyễn Thanh Vũ</t>
  </si>
  <si>
    <t>0797 235 335</t>
  </si>
  <si>
    <t>12001060</t>
  </si>
  <si>
    <t>Lê Thị Ngọc Thu</t>
  </si>
  <si>
    <t>301 567 680</t>
  </si>
  <si>
    <t>No. 23G/3, An Hoa 2 Hamlet, Binh An Commune, Thu Thua District, Long An Province</t>
  </si>
  <si>
    <t>Số 23G/3, Ấp An Hòa 2, Xã Bình An, Huyện Thủ Thừa, Tỉnh Long An</t>
  </si>
  <si>
    <t>No. 182/1/6C, De Tham Street, Ong Lanh Ward, District 1, Ho Chi Minh City</t>
  </si>
  <si>
    <t>Số 182/1/6C, Đường Đề Thám, Phường Cầu Ông Lãnh, Quận 1, Tp. Hồ Chí Minh</t>
  </si>
  <si>
    <t>0976 508 242</t>
  </si>
  <si>
    <t>Trần Thanh Thùy</t>
  </si>
  <si>
    <t>0388 253 506</t>
  </si>
  <si>
    <t>12201542</t>
  </si>
  <si>
    <t>Lê Quốc Trí</t>
  </si>
  <si>
    <t>Chuyên viên Kiểm soát Chất lượng Dịch vụ khách hàng</t>
  </si>
  <si>
    <t>079 088 022 116</t>
  </si>
  <si>
    <t>No. 234/34/5, Pham Phu Thu Ssreet, 4 Ward, 6 District, TP. Hồ Chid Mính</t>
  </si>
  <si>
    <t>Số 234/34/5, đường Phạm Phú Thứ, Phường 04, Quận 6, Thành phố Hồ Chí Minh</t>
  </si>
  <si>
    <t>0932 756 845</t>
  </si>
  <si>
    <t>Nguyễn Thái Kim Phụng</t>
  </si>
  <si>
    <t>0937 498  106</t>
  </si>
  <si>
    <t>12201520</t>
  </si>
  <si>
    <t>Phan Duy Kiên</t>
  </si>
  <si>
    <t>042 095 018 914</t>
  </si>
  <si>
    <t>Vietnam National University of Forestry</t>
  </si>
  <si>
    <t>Silviculture</t>
  </si>
  <si>
    <t>Tay Giang Village, Thach My Ward, Loc Ha District, Ha Tinh Province</t>
  </si>
  <si>
    <t>Thôn Tây Giang, Xã Thạch Mỹ, Huyện Lộc Hà, Tỉnh Hà Tĩnh</t>
  </si>
  <si>
    <t>No. 46, 40 Lane, Ngoc Truc Street, Dai Mo Ward, Nam Tu Liem District, Ha Noi</t>
  </si>
  <si>
    <t>Số 46 Ngõ 40, Đường Ngọc Trục, Phường Đại Mỗ, Quận Nam Từ Liêm, Hà Nội</t>
  </si>
  <si>
    <t>0966 780 775</t>
  </si>
  <si>
    <t>Phan Thị Tuyết Trinh</t>
  </si>
  <si>
    <t>0338 927 587</t>
  </si>
  <si>
    <t>12201445</t>
  </si>
  <si>
    <t>Lâm Duy Tân</t>
  </si>
  <si>
    <t>GA Management Manager</t>
  </si>
  <si>
    <t>Trưởng phòng Hỗ trợ Văn phòng Tổng Đại lý</t>
  </si>
  <si>
    <t>075 089 001 202</t>
  </si>
  <si>
    <t>No. 2295/8/48/8, Huynh Tan Phat Street, Nha Be District, Ho Chi Minh City</t>
  </si>
  <si>
    <t>Số 2295/8/48/8, Đường Huỳnh Tấn Phát, Huyện Nhà Bè, Tp. Hồ Chí Minh</t>
  </si>
  <si>
    <t>0916 040 719</t>
  </si>
  <si>
    <t>Lâm Linh Đan</t>
  </si>
  <si>
    <t>0919 076 456</t>
  </si>
  <si>
    <t>11600492</t>
  </si>
  <si>
    <t>Hồ Thị Hồng Mai</t>
  </si>
  <si>
    <t>361 923 880</t>
  </si>
  <si>
    <t>No. 69, Street no. 11, Thoi Nhut Residental Area, Group 1A, An Khanh Ward, Ninh Kieu District, Can Tho</t>
  </si>
  <si>
    <t>Số 69, Đường số 11, Khu Dân Cư Thới Nhựt, Lô 1A, Phường An Khánh, Ninh Kiều, Tp. Cần Thơ</t>
  </si>
  <si>
    <t>0122 584 4425</t>
  </si>
  <si>
    <t>Đinh Thị Thắm</t>
  </si>
  <si>
    <t>0939 123 399</t>
  </si>
  <si>
    <t>11800726</t>
  </si>
  <si>
    <t>Huỳnh Thị Kim Phụng</t>
  </si>
  <si>
    <t>215 140 317</t>
  </si>
  <si>
    <t>Nhon Thuan Village, Tay Vinh Ward, Tay Son District, Binh Dinh Province</t>
  </si>
  <si>
    <t>Thôn Nhơn Thuận, Xã Tây Vinh, Huyện Tây Sơn, Tỉnh Bình Định</t>
  </si>
  <si>
    <t>No. 8/12, Street No. 50, Hiep Binh Chanh Ward, Thu Duc District, Ho Chi Minh City</t>
  </si>
  <si>
    <t>Số 8/12, Đường 50, Phường Hiệp Bình Chánh, Quận Thủ Đức, Tp. Hồ Chí Minh</t>
  </si>
  <si>
    <t>0979 131 715</t>
  </si>
  <si>
    <t>Huỳnh Thị Kim Tuyền</t>
  </si>
  <si>
    <t>0393 929 596</t>
  </si>
  <si>
    <t>12001078</t>
  </si>
  <si>
    <t>Nguyễn Đình Anh</t>
  </si>
  <si>
    <t>077 091 003 034</t>
  </si>
  <si>
    <t>No. 511, Nguyen An Ninh Street, An Ninh Ward, Vung Tau City</t>
  </si>
  <si>
    <t>Số 511, Đường Nguyễn An Ninh, Phường Nguyễn An Ninh, Tp. Vũng Tàu</t>
  </si>
  <si>
    <t>No. 500/124, Doan Van Bo Street, Ward 14, District 4, Ho Chi Minh City</t>
  </si>
  <si>
    <t>Số 500/124, Đường Đoàn Văn Bơ, Phường 14, Quận 4, Tp. Hồ Chí Minh</t>
  </si>
  <si>
    <t>0968 903 773</t>
  </si>
  <si>
    <t>0707 075 491</t>
  </si>
  <si>
    <t>12101297</t>
  </si>
  <si>
    <t>Phạm Thị Hải Vân</t>
  </si>
  <si>
    <t>Corporate Learning</t>
  </si>
  <si>
    <t>Corporate Learning Officer - EL</t>
  </si>
  <si>
    <t>Chuyên viên Đào tạo - EL</t>
  </si>
  <si>
    <t>272 050 132</t>
  </si>
  <si>
    <t>No.207, Bui Van Hoa Street, Long Binh Tan District, Bien Hoa City, Dong Nai Province</t>
  </si>
  <si>
    <t>Số 207, Đường Bùi Văn Hòa, Phường long Bình Tân, Tp. Biên Hòa, Tỉnh Đồng Nai</t>
  </si>
  <si>
    <t>A2-1502, Tropic Garden Apartment, No 56, 56 Street, Thao Dien Ward, Thu Duc City, Ho Chi Minh City</t>
  </si>
  <si>
    <t>A2-1502,  Chung Cư Tropic Garden  Số 56, Đường 56, Phường Thảo Điền, Tp. Thủ Đức, Tp. Hồ Chí Minh</t>
  </si>
  <si>
    <t>Nguyễn Phúc Bảo Lân</t>
  </si>
  <si>
    <t>0389 960 872</t>
  </si>
  <si>
    <t>12101200</t>
  </si>
  <si>
    <t>Nguyễn Thị Chinh</t>
  </si>
  <si>
    <t>112 280 427</t>
  </si>
  <si>
    <t>CT3, KDT Van Khe, Ha Dong District, Ha Noi City</t>
  </si>
  <si>
    <t xml:space="preserve">CT3, KĐT Văn Khê, Quận Hà Đông, Tp. Hà Nội  </t>
  </si>
  <si>
    <t>0963 288 363</t>
  </si>
  <si>
    <t>Nguyễn Xuân Nam</t>
  </si>
  <si>
    <t>0989 131 287</t>
  </si>
  <si>
    <t>12201352</t>
  </si>
  <si>
    <t>Vũ Thị Hồng Nhung</t>
  </si>
  <si>
    <t>Internal Audit Senior Officer</t>
  </si>
  <si>
    <t>031 255 851</t>
  </si>
  <si>
    <t>No.3B/159, Dinh Dong Street, Dong Hai Ward, Le Chan District, Hai Phong City</t>
  </si>
  <si>
    <t>Số 3B/159, Đường Đình Đông, Phường Đông Hải, Quận Lê Chân, Tp. Hải Phòng</t>
  </si>
  <si>
    <t>No. 2020/50/2, Huynh Tan Phat Street, Nha Be Town, Nha Be District, Ho Chi Minh City</t>
  </si>
  <si>
    <t>Số  2020/50/2, Đường Huỳnh Tấn Phát, Thị Trấn Nhà Bè, Huyện Nhà Bè, Tp. Hồ Chí Minh</t>
  </si>
  <si>
    <t>0987 886 620</t>
  </si>
  <si>
    <t>Vũ Thị Ngân Hà</t>
  </si>
  <si>
    <t>0981 113 119</t>
  </si>
  <si>
    <t>12101121</t>
  </si>
  <si>
    <t>Bùi Mạnh Cường</t>
  </si>
  <si>
    <t>132 090 843</t>
  </si>
  <si>
    <t>Group 1, Son Vi, Lam Thao District, Phu Tho Province</t>
  </si>
  <si>
    <t>Khu 1, Sơn Vi, Huyện Lâm Thao, Tỉnh Phú Thọ</t>
  </si>
  <si>
    <t>0369 119 118</t>
  </si>
  <si>
    <t>0979 318 831</t>
  </si>
  <si>
    <t>12201475</t>
  </si>
  <si>
    <t>Nguyễn Thị Kim Châu</t>
  </si>
  <si>
    <t>6 months</t>
  </si>
  <si>
    <t>Talent Development</t>
  </si>
  <si>
    <t>Talent Development Manager</t>
  </si>
  <si>
    <t>Trưởng phòng Phát Triển Nhân tài</t>
  </si>
  <si>
    <t>079 179 009 819</t>
  </si>
  <si>
    <t>No. 12/5, Nguyen Tuan Street, Ward 3, Go Vap District, Ho Chi Minh City</t>
  </si>
  <si>
    <t>Số 12/5, Đường Nguyễn Tuân, Phường 3, Quận Gò Vấp, Tp. Hồ Chí Minh</t>
  </si>
  <si>
    <t>0903 950 414</t>
  </si>
  <si>
    <t>0908 245 021</t>
  </si>
  <si>
    <t>11900789</t>
  </si>
  <si>
    <t>Hoàng Việt Hưng</t>
  </si>
  <si>
    <t>131 447 134</t>
  </si>
  <si>
    <t>No.4, Group 35B, Hoa Phong Street, Gia Cam Ward, Viet Tri City, Phu Tho Province</t>
  </si>
  <si>
    <t>Số 4, Tổ 35B, Khu 16, Ngõ 40, Đường Hòa Phong, Phường Gia Cẩm, Tp Việt Trì, Tỉnh Phú Thọ</t>
  </si>
  <si>
    <t>0914 600 267</t>
  </si>
  <si>
    <t>Hà Thị Bích Hậu</t>
  </si>
  <si>
    <t>0865 363 889</t>
  </si>
  <si>
    <t>12201548</t>
  </si>
  <si>
    <t>Đặng Thu Nguyệt</t>
  </si>
  <si>
    <t>048 191 007 972</t>
  </si>
  <si>
    <t>No 8/22/1, 05 Street, Binh Hung Hoa Ward, Binh Tan District, Ho Chi Minh City</t>
  </si>
  <si>
    <t>Số 8/22/1, Đường số 5, Phường Bình Hưng Hòa, Quận Bình Tân, Tp. Hồ Chí Minh</t>
  </si>
  <si>
    <t>Số 8/22/1 Đường số 5, Phường Bình Hưng Hòa, Quận Bình Tân, Tp. Hồ Chí Minh</t>
  </si>
  <si>
    <t>0908 313 208</t>
  </si>
  <si>
    <t>Trịnh Thục Trang</t>
  </si>
  <si>
    <t>0908 867 162</t>
  </si>
  <si>
    <t>12101247</t>
  </si>
  <si>
    <t>049 195 000 121</t>
  </si>
  <si>
    <t>Group 8, Binh Quang Village, Binh Que Commune, Thang Binh District, Quang Nam Province</t>
  </si>
  <si>
    <t>Tổ 8, Thôn Bình Quang, Xã Bình Quế, Huyện Thăng Bình, Tỉnh Quảng Nam</t>
  </si>
  <si>
    <t>Tran Dai Nghia Street, Tan Thanh Ward, Tam Ky City, Quang Nam Province</t>
  </si>
  <si>
    <t>Đường Trần Đại Nghĩa, Phường Tân Thạnh, Tp. Tam Kỳ, Tỉnh Quảng Nam</t>
  </si>
  <si>
    <t>0354 023 849</t>
  </si>
  <si>
    <t>Triệu Thị Bông</t>
  </si>
  <si>
    <t>11800675</t>
  </si>
  <si>
    <t>241 290 197</t>
  </si>
  <si>
    <t xml:space="preserve">Ho Chi Minh University of Technology  </t>
  </si>
  <si>
    <t>No. 19, Y Wang, Eatam Ward, Buon Ma Thuot City, Daklak</t>
  </si>
  <si>
    <t>Số 19, Y Wang, Phường Eatam, Tp. Buôn Ma Thuột, Đắk Lắk</t>
  </si>
  <si>
    <t>0935 863 434</t>
  </si>
  <si>
    <t>12201384</t>
  </si>
  <si>
    <t>Hoàng Đại Thắng</t>
  </si>
  <si>
    <t>225 973 863</t>
  </si>
  <si>
    <t>C34, Cho Dam Apartment, Phan Boi Chau Street, Xuong Huan Ward, Nha Trang City, Khanh Hoa Province</t>
  </si>
  <si>
    <t>C34, Chung Cư Chợ Đầm, Đường Phan Bội Châu, Phường Xương Huân, Tp. Nha Trang, Tỉnh Khánh Hoà</t>
  </si>
  <si>
    <t>0817 477 487</t>
  </si>
  <si>
    <t>Nguyễn Thị Trung Hậu</t>
  </si>
  <si>
    <t>0914 192 528</t>
  </si>
  <si>
    <t>12201467</t>
  </si>
  <si>
    <t>Lê Thị Thanh Quyên</t>
  </si>
  <si>
    <t>056 179 001 092</t>
  </si>
  <si>
    <t>No. 27, Street No.30, Tan Phong Ward, District 7, Ho Chi Minh City</t>
  </si>
  <si>
    <t>Số 27, Đường Số 30, Phường Tân Phong, Quận 7, Tp. Hồ Chí Minh</t>
  </si>
  <si>
    <t>0903 397 755</t>
  </si>
  <si>
    <t>Nguyễn Ngọc Hà</t>
  </si>
  <si>
    <t>0793 331 553</t>
  </si>
  <si>
    <t>12201472</t>
  </si>
  <si>
    <t>Bùi Việt Dũng</t>
  </si>
  <si>
    <t>187 698 720</t>
  </si>
  <si>
    <t xml:space="preserve">Group 8, Cua Nam Ward, Vinh City, Nghe An Province </t>
  </si>
  <si>
    <t xml:space="preserve">Khối 8, Phường Cửa Nam, Tp. Vinh, Tỉnh Nghệ An </t>
  </si>
  <si>
    <t>Thinh Vuong Apartment, No. 531, Đường Nguyễn Duy Trinh, Phường Bình Trưng Đông, Quận 2, Tp. Hồ Chí Minh</t>
  </si>
  <si>
    <t>Cao Ốc Thịnh Vượng, Số.531, Đường Nguyễn Duy Trinh, Phường Bình Trưng Đông, Quận 2, Tp. Hồ Chí Minh</t>
  </si>
  <si>
    <t>0908 438 897</t>
  </si>
  <si>
    <t>Nguyễn Công Thành</t>
  </si>
  <si>
    <t>0776 667 777</t>
  </si>
  <si>
    <t>12101099</t>
  </si>
  <si>
    <t>Trần Thị Thu Mai</t>
  </si>
  <si>
    <t>special allowance: 23,000,000 as 13th month salary and 27,000,000 as performance bonus (paid when company pays out 13th month salary and march 2021 payroll respectively according to company polcy)</t>
  </si>
  <si>
    <t>Ha Bac</t>
  </si>
  <si>
    <t>121 621 382</t>
  </si>
  <si>
    <t>Group 3, Tran Nguyen Han Ward, Bac Giang City</t>
  </si>
  <si>
    <t>Tổ 5, Phường Trần Nguyên Hãn, Thành phố Bắc Giang</t>
  </si>
  <si>
    <t>0909 099 284</t>
  </si>
  <si>
    <t>Bùi Thị Ngọc Lan</t>
  </si>
  <si>
    <t>0937 378 689</t>
  </si>
  <si>
    <t>11400388</t>
  </si>
  <si>
    <t>Hứa Thảo Vy</t>
  </si>
  <si>
    <t>079 189 036 267</t>
  </si>
  <si>
    <t>189/20 Hoang Hoa Tham Street, Ward 6, Binh Thanh District, Ho Chi Minh City</t>
  </si>
  <si>
    <t>189/20 Hoàng Hoa Thám, phường 6, quận Bình Thạnh, TP. HCM</t>
  </si>
  <si>
    <t>270/69 Phan Dinh Phung, Ward 1, Phu Nhuan District, Ho Chi Minh City</t>
  </si>
  <si>
    <t>270/69 Phan Đình Phùng, Phường 1, quận Phú Nhuận, TP. HCM</t>
  </si>
  <si>
    <t>0976 586 623</t>
  </si>
  <si>
    <t>Huỳnh Ánh Nga</t>
  </si>
  <si>
    <t>0982 665 728</t>
  </si>
  <si>
    <t>12201545</t>
  </si>
  <si>
    <t>Lâm Thủy Trúc</t>
  </si>
  <si>
    <t>080 192 000 183</t>
  </si>
  <si>
    <t>No. 02, No 31 Street, Tan Kieng Ward, 7 District, Ho Chi Minh City</t>
  </si>
  <si>
    <t>Số 02, Đường số 31, Phường Tân Kiểng, Quận 7, Tp. Hồ Chí Minh</t>
  </si>
  <si>
    <t>No 200/21A/58, Xom Chieu Street, 15 Ward, 4 District, Ho Chi Minh City</t>
  </si>
  <si>
    <t>Số 200/21A/58 Đường Xóm Chiếu, Phường 15, Quận 4, TP HCM</t>
  </si>
  <si>
    <t>077 919 3427</t>
  </si>
  <si>
    <t>Hoàng Mạnh Tú</t>
  </si>
  <si>
    <t>0937 781 800</t>
  </si>
  <si>
    <t>12101225</t>
  </si>
  <si>
    <t>Trần Văn Phúc</t>
  </si>
  <si>
    <t>020 091 007 033</t>
  </si>
  <si>
    <t>Group 2, Dao Vien Commune, Trang Dinh District, Lang Son Province</t>
  </si>
  <si>
    <t>Thôn 2, Xã Đào Viên, Huyện Trảng Định, Tỉnh Lạng Sơn</t>
  </si>
  <si>
    <t>Số 2A, Deo Giang Street, Chi Lang Ward, Lang Son City</t>
  </si>
  <si>
    <t>Số 2A, Đường Đèo Giang, Phường Chi Lăng, Tp. Lạng Sơn</t>
  </si>
  <si>
    <t>0977 376 290</t>
  </si>
  <si>
    <t>Lăng Thị Ánh</t>
  </si>
  <si>
    <t>0972 858 487</t>
  </si>
  <si>
    <t>Transfer to GAD</t>
  </si>
  <si>
    <t>12101227</t>
  </si>
  <si>
    <t>Đỗ Thị Lý</t>
  </si>
  <si>
    <t>026 192 003 776</t>
  </si>
  <si>
    <t>Union University</t>
  </si>
  <si>
    <t>No. 31/2, Yet Kieu, Trung Trac Ward, Phuc Yen City, Vinh Phuc Province</t>
  </si>
  <si>
    <t>Số nhà 31, Ngõ 2, Yết Kiêu, Phường Trưng Trắc, Tp. Phúc Yên, Tỉnh Vĩnh Phúc</t>
  </si>
  <si>
    <t>0966 583 909</t>
  </si>
  <si>
    <t>Phạm Văn Tuấn</t>
  </si>
  <si>
    <t>0332 971 593</t>
  </si>
  <si>
    <t>12201561</t>
  </si>
  <si>
    <t>Hoàng Trúc Linh</t>
  </si>
  <si>
    <t>056 194 002 576</t>
  </si>
  <si>
    <t>Village 4, Ninh Son Commune, Ninh Hoa District, Khanh Hoa Province</t>
  </si>
  <si>
    <t>Thôn 4, Xã Ninh Sơn, Thị Xã Ninh Hòa, Tỉnh Khánh Hòa</t>
  </si>
  <si>
    <t>No. 336/2, Pham Huu Lau Street, Phu My Ward, District 7, Ho Chi Minh City</t>
  </si>
  <si>
    <t>Số 336/2, Đường Phạm Hữu Lầu, Phường Phú' Mỹ, Quận 7, Tp. Hồ Chí Minh</t>
  </si>
  <si>
    <t>0938 030 412</t>
  </si>
  <si>
    <t>Trương Hoài Thoại</t>
  </si>
  <si>
    <t>0934 115 832</t>
  </si>
  <si>
    <t>12201469</t>
  </si>
  <si>
    <t>Nguyễn Bùi Hoàng Hải</t>
  </si>
  <si>
    <t>024 593 440</t>
  </si>
  <si>
    <t xml:space="preserve">No. 13/2, Thuong Mai Street, Trung Chanh Ward, Hoc Mon District, Ho Chi Minh City             </t>
  </si>
  <si>
    <t>Số 13/2, Đường Thương Mại, Xã Trung Chánh, Huyện Hóc Môn, Tp. Hồ Chí Minh</t>
  </si>
  <si>
    <t>0937 272 149</t>
  </si>
  <si>
    <t>Nguyễn Bùi Mỹ Hiền</t>
  </si>
  <si>
    <t>0353 616 645</t>
  </si>
  <si>
    <t>12000995</t>
  </si>
  <si>
    <t>Trần Thị Kim Tuyến</t>
  </si>
  <si>
    <t>024 726 680</t>
  </si>
  <si>
    <t>No. 11/52, Nam Cao Street, Quarter 1, Tan Phu Ward, Thu Duc City, Ho Chi Minh City</t>
  </si>
  <si>
    <t>Số 11/52, Đường Nam Cao, Khu phố 1, Phường Tân Phú, Tp. Thủ Đức, Tp. Hồ Chí Minh</t>
  </si>
  <si>
    <t>0977 015 729</t>
  </si>
  <si>
    <t>Võ Nhật Nam</t>
  </si>
  <si>
    <t>0974 706 845</t>
  </si>
  <si>
    <t>Bank</t>
  </si>
  <si>
    <t>12000979</t>
  </si>
  <si>
    <t>Nguyễn Đình Văn</t>
  </si>
  <si>
    <t xml:space="preserve">Bac Ninh </t>
  </si>
  <si>
    <t>125 046 826</t>
  </si>
  <si>
    <t>Lo Bao Street, Noi Due Commune, Tien Du District, Bac Ninh Province</t>
  </si>
  <si>
    <t>Đường Lộ Bao, Xã Nội Duệ, Huyện Tiên Du, Tỉnh Bắc Ninh</t>
  </si>
  <si>
    <t>0911 318 681</t>
  </si>
  <si>
    <t>Nguyễn Thị Định</t>
  </si>
  <si>
    <t>0903 718 381</t>
  </si>
  <si>
    <t>12201427</t>
  </si>
  <si>
    <t>Trần Trung Nhựt</t>
  </si>
  <si>
    <t>Employer Branding &amp; Internal Communication</t>
  </si>
  <si>
    <t>Employer Branding &amp; Internal Communication Senior Officer</t>
  </si>
  <si>
    <t xml:space="preserve">Chuyên viên Cấp cao Phát triển Thương hiệu Tuyển dụng &amp; Truyền thông Nội bộ </t>
  </si>
  <si>
    <t>272 553 231</t>
  </si>
  <si>
    <t>No. 5/19, Nguyen Van Vinh, Ward 4, Tan Binh District, Ho Chi Minh City</t>
  </si>
  <si>
    <t>Số 5/19, Đường Nguyễn Văn Vĩnh, Phường 4, Quận Tân Bình, Tp. Hồ Chí Minh</t>
  </si>
  <si>
    <t>0966 300 369</t>
  </si>
  <si>
    <t>Lê Chiến Thắng</t>
  </si>
  <si>
    <t>0934 495 608</t>
  </si>
  <si>
    <t>Lazada</t>
  </si>
  <si>
    <t>12201507</t>
  </si>
  <si>
    <t>Nguyễn Hoàng Hải</t>
  </si>
  <si>
    <t>DakLak</t>
  </si>
  <si>
    <t>066 089 011 696</t>
  </si>
  <si>
    <t>No.101, Xuan Hoa Village, Phu Xuan Ward, Krông Năng, DakLak</t>
  </si>
  <si>
    <t>Số 101, Thôn Xuân Hòa, Phường Phú Xuân, Huyện Krông Năng, Tỉnh DakLak</t>
  </si>
  <si>
    <t>No. 101, Xuan Hoa Village, Phu Xuan Ward, Krông Năng, DakLak</t>
  </si>
  <si>
    <t>0978 003 167</t>
  </si>
  <si>
    <t>Hoàng Thị Ngọc Hà</t>
  </si>
  <si>
    <t>0973 998 332</t>
  </si>
  <si>
    <t>11200224</t>
  </si>
  <si>
    <t>Nguyễn Huỳnh Tú Anh</t>
  </si>
  <si>
    <t>079 189 007 454</t>
  </si>
  <si>
    <t>80/153 Hoang Hoa Tham Street, Ward 7, Binh Thanh District, Ho Chi Minh City</t>
  </si>
  <si>
    <t>80/153, Hoàng Hoa Thám, phường 7, quận Bình Thạnh, Tp. HCM</t>
  </si>
  <si>
    <t>(08) 3843 3602</t>
  </si>
  <si>
    <t>Huỳnh Thị Liên</t>
  </si>
  <si>
    <t>0903 007 741</t>
  </si>
  <si>
    <t>12201554</t>
  </si>
  <si>
    <t>Nguyễn Tấn Nhã</t>
  </si>
  <si>
    <t>Sales - Sai gon 2</t>
  </si>
  <si>
    <t>Sai gon 2</t>
  </si>
  <si>
    <t>083 079 000 064</t>
  </si>
  <si>
    <t>No. D3/101/2, Hamlet 4, Dai Phuoc Village, Binh Chanh District, Ho Chi Minh City</t>
  </si>
  <si>
    <t xml:space="preserve">Số D3/101/2, Ấp 4, Xã Đại Phước, Huyện Bình Chánh, Tp.Hồ Chí Minh, </t>
  </si>
  <si>
    <t>0964 715 533</t>
  </si>
  <si>
    <t>Thu</t>
  </si>
  <si>
    <t>0935 045 132</t>
  </si>
  <si>
    <t>12001068</t>
  </si>
  <si>
    <t>Dương Đình Hưng</t>
  </si>
  <si>
    <t>272 172 022</t>
  </si>
  <si>
    <t>No. 142, Group 5, Village 8, An Phuoc Commune, Long Thanh District, Dong Nai Province</t>
  </si>
  <si>
    <t>Số 142, Khu 5, Ấp 8, Xã An Phước, Huyện Long Thành, Tỉnh Đồng Nai</t>
  </si>
  <si>
    <t>No. 52/10, Tran Quoc Toan Street, Di An City, Binh Duong Province</t>
  </si>
  <si>
    <t>Số 52/10, Đường Trần Quốc Toản, Tp. Dĩ An, Tỉnh Bình Dương</t>
  </si>
  <si>
    <t>0984 024 072</t>
  </si>
  <si>
    <t>Dương Đình Hóa</t>
  </si>
  <si>
    <t>0909 957 088</t>
  </si>
  <si>
    <t>12101272</t>
  </si>
  <si>
    <t xml:space="preserve">Agency Training Coordinator Executive </t>
  </si>
  <si>
    <t>Nhân viên Cấp Trung Điều phối Huấn luyện Kênh Đại lý</t>
  </si>
  <si>
    <t>079 179 006 736</t>
  </si>
  <si>
    <t>Hoa Sen College</t>
  </si>
  <si>
    <t>Information Technology and Office Administration</t>
  </si>
  <si>
    <t>No.230/53, Thong Nhat Street, Ward 10, Go Vap District, Ho Chi Minh City</t>
  </si>
  <si>
    <t>230/53, Đường Thống Nhất, Phường 10, Quận Gò Vấp, Tp. Hồ Chí Minh</t>
  </si>
  <si>
    <t>0938 038 377</t>
  </si>
  <si>
    <t>12101230</t>
  </si>
  <si>
    <t>Vũ Thị Minh Tâm</t>
  </si>
  <si>
    <t>022 190 002 377</t>
  </si>
  <si>
    <t>No. 6B6-16, Pham Van Nghi Street, Tan Phong Ward, 7 District, Ho Chi Minh City</t>
  </si>
  <si>
    <t>Số 6B6/16, Đường Phạm Văn Nghị, Phường Tân Phong, Quận 7, Tp. Hồ Chí Minh</t>
  </si>
  <si>
    <t xml:space="preserve"> No. 4A-3-10 Sky Garden 2. Phú Mỹ Hưng. 
 Tân Phong Ward, 7 District, Ho Chi Minh City</t>
  </si>
  <si>
    <t xml:space="preserve"> Số 4A-3-10 Sky Garden 2. Phú Mỹ Hưng. 
Phường Tân Phong. Quận 7, Tp. HCM</t>
  </si>
  <si>
    <t>0984 442 225</t>
  </si>
  <si>
    <t>Vũ Thị Nga</t>
  </si>
  <si>
    <t>0902 420 990</t>
  </si>
  <si>
    <t xml:space="preserve">Prudential </t>
  </si>
  <si>
    <t>12101182</t>
  </si>
  <si>
    <t>Lê Thị Thanh Hương</t>
  </si>
  <si>
    <t>264 430 610</t>
  </si>
  <si>
    <t>Phuoc Minh Commune, Thuan Nam District, Ninh Thuan Province</t>
  </si>
  <si>
    <t>Xã Phước Minh, Huyện Thuận Nam, Tỉnh Ninh Thuận</t>
  </si>
  <si>
    <t>No. 22 Ngo Be Street, Ward 13, Tan Binh District, Ho Chi Minh City</t>
  </si>
  <si>
    <t>Số 22 Đường Ngô Bệ, Phường 13, Quận Tân Bình, Tp. Hồ Chí Minh</t>
  </si>
  <si>
    <t>0985 683 335</t>
  </si>
  <si>
    <t>Lê Thị Kim Thoa</t>
  </si>
  <si>
    <t>0968 847 965</t>
  </si>
  <si>
    <t>12101283</t>
  </si>
  <si>
    <t>Lý Trung Trực</t>
  </si>
  <si>
    <t xml:space="preserve">Public Relations &amp; Communication Assistant Manager </t>
  </si>
  <si>
    <t>Phó phòng Quan hệ Công chúng và Truyền thông</t>
  </si>
  <si>
    <t>079 088 024 275</t>
  </si>
  <si>
    <t>Master of MBA</t>
  </si>
  <si>
    <t>No.54/20, Le Quang Dinh Street, Ward 14, Binh Thanh District, Ho Chi Minh City</t>
  </si>
  <si>
    <t>54/20 Đường Lê Quang Định, Phường 14, Quận Bình Thạnh, Tp. Hồ Chí Minh</t>
  </si>
  <si>
    <t>54/20, Le Quang Dinh Street, Ward 14, Binh Thanh District, Ho Chi Minh City</t>
  </si>
  <si>
    <t>0778 744 544</t>
  </si>
  <si>
    <t>Trần Thị Thu Hằng</t>
  </si>
  <si>
    <t>0906 884 815</t>
  </si>
  <si>
    <t>12201473</t>
  </si>
  <si>
    <t>Nguyễn Sơn Vĩ</t>
  </si>
  <si>
    <t>Nhân viên Cấp trung Thiết kế Đa phương tiện</t>
  </si>
  <si>
    <t>079 092 028 086</t>
  </si>
  <si>
    <t>No. 341, Cao Dat Street, Ward 1, District 5, Ho Chi Minh City</t>
  </si>
  <si>
    <t>Số 341, Đường Cao Đạt, Phường 1, Quận 5, Tp. Hồ Chí Minh</t>
  </si>
  <si>
    <t>0932 068 559</t>
  </si>
  <si>
    <t>Đỗ Thị Mỹ Hạnh</t>
  </si>
  <si>
    <t>0792 190 168</t>
  </si>
  <si>
    <t>11900788</t>
  </si>
  <si>
    <t>Nguyễn Văn Thảo</t>
  </si>
  <si>
    <t>Transportation &amp; entertainment allowance 17 mil/month (Claim)</t>
  </si>
  <si>
    <t>Vice Regional Sales Director</t>
  </si>
  <si>
    <t>Phó Giám đốc Kinh doanh Miền</t>
  </si>
  <si>
    <t>024 087 000 341</t>
  </si>
  <si>
    <t>No. 21A1, 141/48 Nam Du Street, Linh Nam Ward, Hoang Mai District, Ha Noi City</t>
  </si>
  <si>
    <t>Số 21A1, Đường 141/48 Nam Dư, Phường Lĩnh Nam, Quận Hoàng Mai, Tp. Hà Nội</t>
  </si>
  <si>
    <t>0989 540 833</t>
  </si>
  <si>
    <t>0986 033 433</t>
  </si>
  <si>
    <t>11200244</t>
  </si>
  <si>
    <t>Ngô Văn Tài</t>
  </si>
  <si>
    <t>Sales - Song Lam</t>
  </si>
  <si>
    <t>Song Lam</t>
  </si>
  <si>
    <t>Territory Sales Director - Song Lam</t>
  </si>
  <si>
    <t>Giám đốc Kinh doanh Miền Sông Lam</t>
  </si>
  <si>
    <t>182 044 401</t>
  </si>
  <si>
    <t>Vinh University and Hue University</t>
  </si>
  <si>
    <t>Street D1, Hamlet 9, Nghi Phu, Vinh City, Nghe An Province</t>
  </si>
  <si>
    <t>Đường D1, xóm 9, Nghi Phú, Tp. Vinh, Nghệ An</t>
  </si>
  <si>
    <t>0963 144 669</t>
  </si>
  <si>
    <t>Kiều Thị Ngọc Hương</t>
  </si>
  <si>
    <t>0904 135 775</t>
  </si>
  <si>
    <t>11800638</t>
  </si>
  <si>
    <t>Phạm Thị Tú</t>
  </si>
  <si>
    <t>183 379 734</t>
  </si>
  <si>
    <t>Xuan My Village, Nghi Xuan Ward, Ha Tinh Province</t>
  </si>
  <si>
    <t>Xã Xuân Mỹ, Huyện Nghi Xuân, Tỉnh Hà Tĩnh</t>
  </si>
  <si>
    <t>No. 46, Ngo Sy Lien Street, Vinh City, Nghe An Province</t>
  </si>
  <si>
    <t>Số nhà 46, Đường Ngô Sỹ Liên, Tp. Vinh, Tỉnh Nghệ An</t>
  </si>
  <si>
    <t>0987 463 773</t>
  </si>
  <si>
    <t>0902 122 086</t>
  </si>
  <si>
    <t>11800742</t>
  </si>
  <si>
    <t>Trần Đắc Thế</t>
  </si>
  <si>
    <t>Acting Zone Sales Director</t>
  </si>
  <si>
    <t>Quyền Giám đốc Kinh doanh Vùng</t>
  </si>
  <si>
    <t>182 532 591</t>
  </si>
  <si>
    <t>Room 808, Trang An 2 Apartment, Vinh City, Nghe An Province</t>
  </si>
  <si>
    <t>Phòng 808, Chung Cư Tràng An 2, Tp. Vinh, Tỉnh Nghệ An</t>
  </si>
  <si>
    <t>0945 064 348</t>
  </si>
  <si>
    <t>Hồ Thị Thủy</t>
  </si>
  <si>
    <t>0977 891 981</t>
  </si>
  <si>
    <t>12201516</t>
  </si>
  <si>
    <t>Bùi Thị Hoài</t>
  </si>
  <si>
    <t>034 191 005 045</t>
  </si>
  <si>
    <t>No. 13, 011 Alley, 26ha, Xuan Loi, Phu Xuan Ward, Thai Binh City, Thai Binh</t>
  </si>
  <si>
    <t xml:space="preserve">Lô 31, Dãy O11, Khu 26ha, thôn Xuân Lôi, Phường Phú Xuân, Tp Thái Bình, Thái Bình         </t>
  </si>
  <si>
    <t>0363 826 150</t>
  </si>
  <si>
    <t>Nguyễn Thị Lĩnh</t>
  </si>
  <si>
    <t>0986 169 538</t>
  </si>
  <si>
    <t>12201573</t>
  </si>
  <si>
    <t>Đinh Kiều Trinh</t>
  </si>
  <si>
    <t>0260 9800 1501</t>
  </si>
  <si>
    <t>Yen Chung Village, Tam Quan Commune, Tam Dao District, Vinh Phuc Province</t>
  </si>
  <si>
    <t>Thôn Yên Chung, Xã Tam Quan, Huyện Tam Đảo, Tỉnh Vĩnh Phúc</t>
  </si>
  <si>
    <t>Thanh Binh Hamlet, Tan Xuan 1 Group, Xuan Dinh Ward, Bac Tu Liem District, Ha Noi</t>
  </si>
  <si>
    <t>Xóm Thanh Bình, TDP Tân Xuân 1, Phường Xuân Đỉnh, Quận Bắc Từ Liêm, Hà Nội</t>
  </si>
  <si>
    <t>0865 411 917</t>
  </si>
  <si>
    <t>0359 065 333</t>
  </si>
  <si>
    <t>12001038</t>
  </si>
  <si>
    <t>Tăng Thiên Phong</t>
  </si>
  <si>
    <t>Digital Sales and Transformation Project</t>
  </si>
  <si>
    <t>Digital Sales and Transformation Project Senior Manager</t>
  </si>
  <si>
    <t>Trưởng phòng Cấp cao Quản lý dự án chuyển đổi số và Kênh Kinh doanh trực tuyến</t>
  </si>
  <si>
    <t>250 696 445</t>
  </si>
  <si>
    <t>No. 854, Avenue 20, Duc Trong District, Lam Dong Province</t>
  </si>
  <si>
    <t>Số 854, Quốc Lộ 20, Huyện Đức Trọng, Tỉnh Lâm Đồng</t>
  </si>
  <si>
    <t>Feliz en Vista Apartment, Phan Van Dang Street, My Thanh Loi Ward, District 2, Ho Chi Minh City</t>
  </si>
  <si>
    <t>Căn Hộ Feliz en Vista, Số 1, Đường Phan Văn Đáng, Phường Thạnh Mỹ Lợi, Quận 2, Tp. Hồ Chí Minh</t>
  </si>
  <si>
    <t>0799 851 357</t>
  </si>
  <si>
    <t>Bùi Ngọc Thảo Vi</t>
  </si>
  <si>
    <t>0962 100 318</t>
  </si>
  <si>
    <t>12201595</t>
  </si>
  <si>
    <t>Lê Hồng Lam Anh</t>
  </si>
  <si>
    <t>Nhân viên Cấp trung cao Lập Kế hoạch Kênh Đối tác</t>
  </si>
  <si>
    <t>001 196 006 054</t>
  </si>
  <si>
    <t>Hanoi Vietnam National University</t>
  </si>
  <si>
    <t xml:space="preserve">No. 263, 88/13 Street, Kien Hung Ward, Ha Dong District, Ha Noi City            </t>
  </si>
  <si>
    <t xml:space="preserve">Số 263, Đường 88/13, Phường Kiến Hưng, Quận Hà Đông, Tp. Hà Nội             </t>
  </si>
  <si>
    <t>No. 163, Co Bac Street, Co Giang Ward, District 1, Ho Chi Minh City</t>
  </si>
  <si>
    <t>Số 163, Đường Cô Bắc, Phường Cô Giang, Quận 1, Tp. Hồ Chí Minh</t>
  </si>
  <si>
    <t>0989 398 683</t>
  </si>
  <si>
    <t>Đỗ Thị Huệ</t>
  </si>
  <si>
    <t>0976 271 829</t>
  </si>
  <si>
    <t>12201424</t>
  </si>
  <si>
    <t>Huỳnh Thái Uyên Khanh</t>
  </si>
  <si>
    <t>Digital &amp; Strategic Initiatives Planning Officer</t>
  </si>
  <si>
    <t>Chuyên viên Lập kế hoạch &amp; Sáng kiến Kinh doanh</t>
  </si>
  <si>
    <t>079 194 012 626</t>
  </si>
  <si>
    <t>No.321D/1, Tran Hung Dao Street, Nguyen Cu Trinh Ward, District 1, Ho Chi Minh City</t>
  </si>
  <si>
    <t>Số 321D/1, Đường Trần Hưng Đạo, Phường Nguyễn Cư Trinh, Quận 1, Tp. Hồ Chí Minh</t>
  </si>
  <si>
    <t>No. 77, Street 52, An Phu Ward, Thu Duc City, Ho Chi Minh City</t>
  </si>
  <si>
    <t>Số 77, Đường Số 52, Phường An Phú, Tp. Thủ Đức, Tp. Hồ Chí Minh</t>
  </si>
  <si>
    <t>0989 233 240</t>
  </si>
  <si>
    <t>Uyên</t>
  </si>
  <si>
    <t>0988 015 526</t>
  </si>
  <si>
    <t>12201376</t>
  </si>
  <si>
    <t>077 189 002 595</t>
  </si>
  <si>
    <t>Intermediate</t>
  </si>
  <si>
    <t>Vung Tau Tourism Vocational College</t>
  </si>
  <si>
    <t>Hotel Receptionist</t>
  </si>
  <si>
    <t>No. 35/1B, Ngo Quyen Street, Tan Tien Hamlet, Xuan Thoi Dong Ward, Hoc Mon District, Ho Chi Minh City</t>
  </si>
  <si>
    <t>Số 35/1B, Đường Ngô Quyền, Ấp Tân Tiến, Xã Xuân Thới Đông, Huyện Hóc Môn, Tp. Hồ Chí Minh</t>
  </si>
  <si>
    <t>12201501</t>
  </si>
  <si>
    <t>Nghiêm Đoàn Xuân Quang</t>
  </si>
  <si>
    <t>079 094 027 142</t>
  </si>
  <si>
    <t>No. 71/62E, Dien Bien Phu Street, 15 Ward, Binh Thanh District, Ho Chi Minh City</t>
  </si>
  <si>
    <t>Số 71/62E, Đường Điện Biên Phủ, Phường 15, Quận Bình Thạnh, TP. Ho Chi Minh</t>
  </si>
  <si>
    <t>No. 41, 10A Street, An Khanh Ward, 2 District, Thu Duc City, Ho Chi Minh City</t>
  </si>
  <si>
    <t>Số 41 Đường 10A, phường An Khánh, Quận 2, Tp Thủ Đức, Tp Hồ Chí Minh</t>
  </si>
  <si>
    <t>0918 193 369</t>
  </si>
  <si>
    <t>Đoàn Thị Hồng Hạnh</t>
  </si>
  <si>
    <t>0909 685 623</t>
  </si>
  <si>
    <t>12101277</t>
  </si>
  <si>
    <t>Lê Hữu Kim Thịnh</t>
  </si>
  <si>
    <t>Digital Performance &amp; Optimization Senior Executive</t>
  </si>
  <si>
    <t>Nhân viên Cấp trung cao Hiệu suất và Tối ưu hóa Tiếp thị Kĩ thuật số</t>
  </si>
  <si>
    <t>352 142 191</t>
  </si>
  <si>
    <t>Binh Hoa Street, Cai Dau Town, Chau Phu District, An Giang Province</t>
  </si>
  <si>
    <t>Ấp Bình Hòa, Thị Trấn Cái Dầu, Huyện Châu Phú, Tỉnh An Giang</t>
  </si>
  <si>
    <t>18b/80/15/Nguyen Thi Minh Khai Street, Da Kao Ward, District 1, Ho Chi Minh City</t>
  </si>
  <si>
    <t>18B/80/15 Đường Nguyễn Thị Minh Khai, Phường Đa Kao, Quận 1.</t>
  </si>
  <si>
    <t>0942 564 473</t>
  </si>
  <si>
    <t>Trần Công Phú</t>
  </si>
  <si>
    <t>0924 673 689</t>
  </si>
  <si>
    <t>12001067</t>
  </si>
  <si>
    <t>Phan Thị Hồng Phúc</t>
  </si>
  <si>
    <t>Talent Acquisition Business Partner Assistant Manager</t>
  </si>
  <si>
    <t>Phó phòng Đối tác Thu hút Nhân tài</t>
  </si>
  <si>
    <t>201 620 824</t>
  </si>
  <si>
    <t xml:space="preserve">La Trobe University </t>
  </si>
  <si>
    <t>T5 B07-04, Masteri Thao Dien Apartment, No. 159, Xa Lo Ha Noi, Thao Dien Ward, District 2, Ho Chi Minh City</t>
  </si>
  <si>
    <t>T5 B07-04, Chung Cư Masteri Thảo Điền, Số 159, Xa Lộ Hà Nội, Phường Thảo Điền, Quận 2, Tp. Hồ Chí Minh</t>
  </si>
  <si>
    <t>0792 411 416</t>
  </si>
  <si>
    <t>Lê Tấn Đình Chương</t>
  </si>
  <si>
    <t>0906 486 606</t>
  </si>
  <si>
    <t>12201514</t>
  </si>
  <si>
    <t>Hồ Thị Hồng Diễm</t>
  </si>
  <si>
    <t>Phó Phòng Xử lý Khiếu nại</t>
  </si>
  <si>
    <t>092 176 003 683</t>
  </si>
  <si>
    <t>English pedagogy</t>
  </si>
  <si>
    <t>No. A20-18 The Easter City, Chanh Hung Street, Binh Hung Ward, Binh Chanh District, Ho Chi Minh City</t>
  </si>
  <si>
    <t>Số A20-18 The Easter City, Đường Chánh Hưng, Xã Bình Hưng, Huyện Bình Chánh, Tp Hồ Chí Minh</t>
  </si>
  <si>
    <t>0908 954 538</t>
  </si>
  <si>
    <t>Nguyễn Hồ Nguyễn</t>
  </si>
  <si>
    <t>0347 249 404</t>
  </si>
  <si>
    <t>12000946</t>
  </si>
  <si>
    <t>Ngô Bảo Trung</t>
  </si>
  <si>
    <t>Head of Partnership cum Digital Task Force</t>
  </si>
  <si>
    <t>Trưởng Bộ phận phát triển Kênh Đối tác Kinh doanh kiêm Trưởng bộ phận Dự án Chuyển đổi Kỹ thuật số</t>
  </si>
  <si>
    <t>001 080 019 530</t>
  </si>
  <si>
    <t>Ohio State University</t>
  </si>
  <si>
    <t>No. T1-B10.06, Masteri Thao Dien Apartment, District 2, Ho Chi Minh City</t>
  </si>
  <si>
    <t>Sô T1-B10.06, Chung Cư Masteri Thảo Điền, Quận 2, Tp. Hồ Chí Minh</t>
  </si>
  <si>
    <t>0989 942 870</t>
  </si>
  <si>
    <t>0989 954 814</t>
  </si>
  <si>
    <t>12201592</t>
  </si>
  <si>
    <t>Nguyễn Thị Kim Anh</t>
  </si>
  <si>
    <t>072 191 011 195</t>
  </si>
  <si>
    <t>Dinh Than, Truong Mit Ward, Duong Minh Chau District, Tay Ninh City</t>
  </si>
  <si>
    <t>Đường Đình Thần, Xã Truông Mít, Huyện Dương Minh Châu, Tp. Tây Ninh</t>
  </si>
  <si>
    <t>The Manhattan Glory Vinhomes Grand Park, No. 712, Nguyen Xien Street, Long Thanh My, Thu Duc City,  Ho Chi Minh City</t>
  </si>
  <si>
    <t>The Manhattan Glory Vinhomes Grand Park, Số 712, Đường Nguyễn Xiển, Phường Long Thạnh Mỹ, Tp.Thủ Đức, Tp. Hồ Chí Minh</t>
  </si>
  <si>
    <t>0906 629 079</t>
  </si>
  <si>
    <t>Đỗ Hữu Hiền</t>
  </si>
  <si>
    <t>0905 513 047</t>
  </si>
  <si>
    <t>12301620</t>
  </si>
  <si>
    <t>Đỗ Nguyễn Như Ngọc</t>
  </si>
  <si>
    <t>079 190 000 455</t>
  </si>
  <si>
    <t>The Sai Gon College of Culture and Tourism</t>
  </si>
  <si>
    <t>No.120/24, Ton That Hiep Street, 13 Ward, District 11, Ho Chi Minh City</t>
  </si>
  <si>
    <t>Số 120/24, Đường Tôn Thất Hiệp, Phường 13, Quận 11, Tp. Hồ Chí Minh</t>
  </si>
  <si>
    <t>167, Đường Trần Trọng Cung, Phường Tân Thuận Đông, Quận 7, Tp. Hồ Chí Minh</t>
  </si>
  <si>
    <t>Số 167, Đường Trần Trọng Cung, Phường Tân Thuận Đông, Quận 7, Tp. Hồ Chí Minh</t>
  </si>
  <si>
    <t>0931 418 856</t>
  </si>
  <si>
    <t>0933 779 657</t>
  </si>
  <si>
    <t>12301624</t>
  </si>
  <si>
    <t>264 339 028</t>
  </si>
  <si>
    <t xml:space="preserve">Economic information Systems </t>
  </si>
  <si>
    <t>No. 34, Le Thi Hong Gam Street, Khanh Hai Ward, Ninh Hai District, Ninh Thuan Province</t>
  </si>
  <si>
    <t>Số 34, Đường  Lê Thị Hồng Gấm, Thị Trấn Khánh Hải, Huyện Ninh Hải, Tỉnh Ninh Thuận</t>
  </si>
  <si>
    <t>No. 89/36D,  Ngo Duc Ke Street, Ward 12, Binh Thanh District, Ho Chi Minh City</t>
  </si>
  <si>
    <t>Số 89/36D, Đường Ngô Đức Kế, Phường 12, Quận Bình Thạnh, Tp. Hồ Chí Minh</t>
  </si>
  <si>
    <t>0774 144 036</t>
  </si>
  <si>
    <t>Lê Kim Hồng</t>
  </si>
  <si>
    <t>0978 626 122</t>
  </si>
  <si>
    <t>12201348</t>
  </si>
  <si>
    <t>Lê Thị Thu Trang</t>
  </si>
  <si>
    <t>Head of Human Resources</t>
  </si>
  <si>
    <t>079 176 033 185</t>
  </si>
  <si>
    <t>Southwest American University</t>
  </si>
  <si>
    <t>No.193/64, Nam Ki Khoi Nghia Street, Vo Thi Sau Ward, District 3, Ho Chi Minh City</t>
  </si>
  <si>
    <t>Số 193/64, Đường Nam Kì Khởi Nghĩa, Phường Võ Thị Sáu, Quận 3, Tp. Hồ Chí Minh</t>
  </si>
  <si>
    <t>0937 186 189</t>
  </si>
  <si>
    <t>Nguyễn Hoài Trang</t>
  </si>
  <si>
    <t>0908 855 558</t>
  </si>
  <si>
    <t>11900816</t>
  </si>
  <si>
    <t>Nguyễn Đình Thanh</t>
  </si>
  <si>
    <t>Compensate 100 mil after probation for FAS exam from previous company, with commitment is working with HLV at least 1 year</t>
  </si>
  <si>
    <t>Appointed Actuary</t>
  </si>
  <si>
    <t>025 502 976</t>
  </si>
  <si>
    <t>Lyon 1 University, France</t>
  </si>
  <si>
    <t>Actuarial and Financial Science</t>
  </si>
  <si>
    <t>No. 258/7/22/3, Bong Sao Street, Ward 5, District 8, Ho Chi Minh City</t>
  </si>
  <si>
    <t>Số 258/7/22/3, Đường Bông Sao, Phường 5, Quận 8, Tp. Hồ Chí Minh</t>
  </si>
  <si>
    <t>0918 578 128</t>
  </si>
  <si>
    <t>Nguyễn Thị Cẩm Bình</t>
  </si>
  <si>
    <t>0938 768 782</t>
  </si>
  <si>
    <t>12201392</t>
  </si>
  <si>
    <t>Nguyễn Thị An</t>
  </si>
  <si>
    <t>183 859 462</t>
  </si>
  <si>
    <t>No.05, Lane C1, Tran Hung Nhuong Street, Hung Phuc Ward, Vinh City, Nghe An Province</t>
  </si>
  <si>
    <t>Số 05, Ngõ C1, Đường Trần Hưng Nhượng, Phường Hưng Phúc, Tp. Vinh, Tỉnh Nghệ An</t>
  </si>
  <si>
    <t>0373 038 585</t>
  </si>
  <si>
    <t>0932 312 797</t>
  </si>
  <si>
    <t>11600509</t>
  </si>
  <si>
    <t>Trần Thị Thanh Tú</t>
  </si>
  <si>
    <t xml:space="preserve">From 01/07/2016 - 01/12/2016, the guaranteed bonus at 30 Mil/ month beside the monthly Incentive Bonus (if any); from 01/01/2017 - 30/06/2017, the guaranteed sales bonus at the minimum 30 Mil/ month </t>
  </si>
  <si>
    <t>Regional Sales - Duyen Hai</t>
  </si>
  <si>
    <t>201 444 908</t>
  </si>
  <si>
    <t>Ong Ich Khiem High School</t>
  </si>
  <si>
    <t>Group 1 Thach Nham Tay, Hoa Nhon, Hoa Vang, Da Nang city</t>
  </si>
  <si>
    <t>Tổ 1 Thạch Nham Tây, Hòa Nhơn, Hòa Vang, Tp. Đà Nẵng</t>
  </si>
  <si>
    <t>Đặng Ngọc Vương</t>
  </si>
  <si>
    <t>0905 007 228</t>
  </si>
  <si>
    <t>12201402</t>
  </si>
  <si>
    <t>Cao Thị Thanh Loan</t>
  </si>
  <si>
    <t>079 188 018 317</t>
  </si>
  <si>
    <t>No.99, De Tham Street, Co Giang Ward, District 1, Ho Chi Minh City</t>
  </si>
  <si>
    <t>Số 99, Đường Đề Thám, Phường Cô Giang, Quận 1, Tp. Hồ Chí Minh</t>
  </si>
  <si>
    <t>No.17/13D, Tan Thuan Tay Street, Binh Thuan Ward, District 7, Ho Chi Minh City</t>
  </si>
  <si>
    <t>Số 17/13D, Đường Tân Thuận Tây, Phường Bình Thuận, District 7, Ho Chi Minh City</t>
  </si>
  <si>
    <t>0908 567 034</t>
  </si>
  <si>
    <t>Lê Kim Lan</t>
  </si>
  <si>
    <t>0937 800 145</t>
  </si>
  <si>
    <t>12101308</t>
  </si>
  <si>
    <t>Phan Đình Long</t>
  </si>
  <si>
    <t>Transportation 10mil/month, compensate 13th month salary (73 mil),This amount will be paid when the company pays out 13th month salary (2021 ) and commit to work with the company for at least 01 (one) Year from Joining date</t>
  </si>
  <si>
    <t>Regional Sales - South</t>
  </si>
  <si>
    <t>038 082 001 426</t>
  </si>
  <si>
    <t>No D22/609D, Trinh Quang Nghi Street, Hamlet 4, Phong Phu Ward, Binh Chanh District, Ho Chi Minh City</t>
  </si>
  <si>
    <t>Số D22/609D, Đường Trịnh Quang Nghị, Ấp 4, Xã Phong Phú, Huyện Bình Chánh, Tp. Hồ Chí Minh</t>
  </si>
  <si>
    <t>0909 819 505</t>
  </si>
  <si>
    <t>Bùi Kim Thụy</t>
  </si>
  <si>
    <t>0918 911 882</t>
  </si>
  <si>
    <t>12201528</t>
  </si>
  <si>
    <t>Corporate Learning Assistant Manager</t>
  </si>
  <si>
    <t>Phó phòng Đào tạo</t>
  </si>
  <si>
    <t>001 085 021 713</t>
  </si>
  <si>
    <t>Ninh Noi Tower, Tan Dan Ward, Soc Son District, Ha Noi City</t>
  </si>
  <si>
    <t>Thôn Ninh Nội, Xã Tân Dân, Huyện Sóc Sơn, Tp. Hà Nội</t>
  </si>
  <si>
    <t>No. 53, Nhat Tao Street, Ward 4, District 10, Ho Chi Minh City</t>
  </si>
  <si>
    <t>Số 53 Nhật Tảo, Phường 4, Quận 10, Tp Hồ Chí Minh</t>
  </si>
  <si>
    <t>090 871 389</t>
  </si>
  <si>
    <t>Trần Thủy Nguyên</t>
  </si>
  <si>
    <t>0833 186 886</t>
  </si>
  <si>
    <t>12201406</t>
  </si>
  <si>
    <t>Đào Trường Giang</t>
  </si>
  <si>
    <t xml:space="preserve"> Quản lý Kinh doanh</t>
  </si>
  <si>
    <t>001 089 038 613</t>
  </si>
  <si>
    <t>No.12, Phan Chu Trinh Street, Yet Kieu Ward, Ha Dong District, Ha Noi City</t>
  </si>
  <si>
    <t>Số 12, Đường Phan Chu Trinh, Phường Yết Kiêu, Quận Hà Đông, Tp. Hà Nội</t>
  </si>
  <si>
    <t>P2019A, Helios Apartment, No.75, Tam Trinh Street, Hoang Mai District, Ha Noi City.</t>
  </si>
  <si>
    <t>P2019A, Chung Cư Helios, số 75, Đường Tam Trinh, Quận Hoàng Mai, Tp. Hà Nội.</t>
  </si>
  <si>
    <t>0976 896 652</t>
  </si>
  <si>
    <t>Phạm Hồng Vân</t>
  </si>
  <si>
    <t>0906 398 893</t>
  </si>
  <si>
    <t>12101206</t>
  </si>
  <si>
    <t>Nguyễn Bảo Hưng</t>
  </si>
  <si>
    <t>Job allowance 50.000.000/month for the South Sales Development in the first six months (02/08/2021-31/01/2022). Will be entitled to monthly Incentive Bonus, based on the terms &amp; conditions set separately for Sales Force from the seventh month onward</t>
  </si>
  <si>
    <t>Territory Sales Director - South</t>
  </si>
  <si>
    <t>066 083 000 169</t>
  </si>
  <si>
    <t>University of Economic HCM City</t>
  </si>
  <si>
    <t xml:space="preserve">Commerce </t>
  </si>
  <si>
    <t>No. 788/18/3, Nguyen Kiem Street,Ward 3, Go Vap District, Ho Chi Minh City</t>
  </si>
  <si>
    <t>Số 788/18/3, Đường Nguyễn Kiệm, Phường 3, Quận Gò Vấp, Tp. Hồ Chí Minh</t>
  </si>
  <si>
    <t>No. 256/24, Street 6, Ward 7, Go Vap District, Ho Chi Minh City</t>
  </si>
  <si>
    <t>Số 256/24, Đường Số 6, Phường 7, Quận Gò Vấp, Tp. Hồ Chí Minh</t>
  </si>
  <si>
    <t xml:space="preserve">0906 303 193 </t>
  </si>
  <si>
    <t>Đỗ Thị Thúy Vân</t>
  </si>
  <si>
    <t>0906 303 182</t>
  </si>
  <si>
    <t>12101322</t>
  </si>
  <si>
    <t>Đoàn Thị Hiền</t>
  </si>
  <si>
    <t>Budget &amp; Reporting Part Leader</t>
  </si>
  <si>
    <t>Phó Bộ phận Tài chính Kế toán phụ trách Kế toán Ngân sách và Lập báo cáo</t>
  </si>
  <si>
    <t>022 722 967</t>
  </si>
  <si>
    <t>No.575/31/17B, Cach Mang Thang 8 Street, Ward 15, District 10, Ho Chi Minh City</t>
  </si>
  <si>
    <t>Số 575/31/17B, Đường Cách mạng Tháng 8, Phường 15, Quận 10, Tp. Hồ Chí Minh</t>
  </si>
  <si>
    <t>No.575/31/7, Cach Mang Thang 8 Street, Ward 15, District 10, Ho Chi Minh City</t>
  </si>
  <si>
    <t>Số 575/31/7, Đường Cách mạng Tháng 8, Phường 15, Quận 10, Tp. Hồ Chí Minh</t>
  </si>
  <si>
    <t>0918 417 589</t>
  </si>
  <si>
    <t>Nguyễn Hoàng Bảo Ân</t>
  </si>
  <si>
    <t>0938 567 847</t>
  </si>
  <si>
    <t>11900803</t>
  </si>
  <si>
    <t>Nguyễn Bỉnh Mạnh</t>
  </si>
  <si>
    <t>CTP</t>
  </si>
  <si>
    <t>Agency Training North</t>
  </si>
  <si>
    <t>182 394 591</t>
  </si>
  <si>
    <t>No. 12/22, Bui Huy Bich Street, Vinh City, Nghe An Province</t>
  </si>
  <si>
    <t>Số 12/22, Đường Bùi Huy Bích, Tp. Vinh, Tỉnh Nghệ An</t>
  </si>
  <si>
    <t>0961 050 928</t>
  </si>
  <si>
    <t>Lưu Thị Nguyên</t>
  </si>
  <si>
    <t>12201389</t>
  </si>
  <si>
    <t>Lý Hồng Tấn</t>
  </si>
  <si>
    <t>095 091 011 110</t>
  </si>
  <si>
    <t>No.149, Hamlet 1, Tan Phong Ward, Gia Rai District, Bac Lieu Province</t>
  </si>
  <si>
    <t>Số 149, Ấp 1, Xã Tân Phong, Huyện Giá Rai, Tỉnh Bạc Liêu</t>
  </si>
  <si>
    <t>C10.14, Block C, No. 49C, Le Quang Kim Street, Ward 8, District 8, Ho Chi Minh City</t>
  </si>
  <si>
    <t>C10.14, Block C,  Số 49C, Đường Lê Quang Kim, Phường 8, Quận 8, Tp. Hồ Chí Minh</t>
  </si>
  <si>
    <t>0944 111 561</t>
  </si>
  <si>
    <t>Lương Hoàng Việt Linh</t>
  </si>
  <si>
    <t>0835 678 333</t>
  </si>
  <si>
    <t>12301627</t>
  </si>
  <si>
    <t>Finance Accounting</t>
  </si>
  <si>
    <t>Group 2, An Long Village, Trieu Hoa Ward, Trieu Phong District, Quang Tri Province</t>
  </si>
  <si>
    <t>Đội 2, Thôn An Lộng, Xã Triệu Hòa, Huyện Triệu Phong, Tỉnh Quảng Trị</t>
  </si>
  <si>
    <t>hung.doan@hanwhalife.com.vn</t>
  </si>
  <si>
    <t>12201600</t>
  </si>
  <si>
    <t>Lê Thị Thu Thủy</t>
  </si>
  <si>
    <t>241 422 463</t>
  </si>
  <si>
    <t>No. 3, Hung Vuong Street, Easup Ward, Easup District, Dak Lak Province</t>
  </si>
  <si>
    <t>Số 3, Đường Hùng Vương, Thị trấn Easup, Huyện Easup, Tỉnh Đắk Lắk</t>
  </si>
  <si>
    <t>Sunview Town Apartment, Go Dua Street, Hiep Binh Phuoc Ward, Thu Duc City, Ho Chi Minh City</t>
  </si>
  <si>
    <t>Chung cư Sunview Town, Đường Gò Dưa, Phường Hiệp Bình Phước, Tp. Thủ Đức, Tp. Hồ Chí Minh</t>
  </si>
  <si>
    <t>0354 144 992</t>
  </si>
  <si>
    <t>Nguyễn Thế Danh</t>
  </si>
  <si>
    <t>0387 407 557</t>
  </si>
  <si>
    <t>thuthuy.le@hanwhalife.com.vn</t>
  </si>
  <si>
    <t>12301634</t>
  </si>
  <si>
    <t>Nguyễn Kiều Anh</t>
  </si>
  <si>
    <t>001 195 000 930</t>
  </si>
  <si>
    <t>Lane 185 Xuan Dinh, Xuan Dinh Ward, Bac Tu Liem District, Ha Noi City</t>
  </si>
  <si>
    <t>Ngõ 185 Xuân Đỉnh, Phường Xuân Đỉnh, Quận Bắc Từ Liêm, Tp. Hà Nội</t>
  </si>
  <si>
    <t>0903 206 247</t>
  </si>
  <si>
    <t>Nguyễn Xuân Dũng</t>
  </si>
  <si>
    <t>0982 116 926</t>
  </si>
  <si>
    <t>kieuanh.nguyen@hanwhalife.com.vn</t>
  </si>
  <si>
    <t>12201589</t>
  </si>
  <si>
    <t>Lê Mạnh Hảo</t>
  </si>
  <si>
    <t xml:space="preserve"> 077 097 001 015</t>
  </si>
  <si>
    <t>Spanish Linguistis and Literature</t>
  </si>
  <si>
    <t>No. 363/15, Dat Moi Street, Binh Tri Dong Ward, Binh Tan District, Ho Chi Minh City</t>
  </si>
  <si>
    <t>Số 363/15, Đường Đất Mới, Phường Bình Trị Đông, Quận Bình Tân, Tp. Hồ Chí Minh</t>
  </si>
  <si>
    <t>Số 363/15, Đường Đất Mới, Phường Bình Trị  Đông, Quận Bình Tân, Tp. Hồ Chí Minh</t>
  </si>
  <si>
    <t>0916 336 979</t>
  </si>
  <si>
    <t>Nguyễn Ngọc Giàu</t>
  </si>
  <si>
    <t>0903 359 738</t>
  </si>
  <si>
    <t>manhhao.le@hanwhalife.com.vn</t>
  </si>
  <si>
    <t>12201334</t>
  </si>
  <si>
    <t>Lê Bá Khương</t>
  </si>
  <si>
    <t>Partnership Planning Manager</t>
  </si>
  <si>
    <t>Trưởng phòng Lập kế hoạch Kênh đối tác</t>
  </si>
  <si>
    <t>046 089 000 054</t>
  </si>
  <si>
    <t>No. 130/13, Hong Lac Street, Ward 11, Tan Binh District, Ho Chi Minh City</t>
  </si>
  <si>
    <t>Số 130/13, Đường Hồng Lạc, Phường 11, Quận Tân Bình, Tp. Hồ Chí Minh</t>
  </si>
  <si>
    <t>0777 476 036</t>
  </si>
  <si>
    <t>Lê Thị Quỳnh Dư</t>
  </si>
  <si>
    <t>0932 564 081</t>
  </si>
  <si>
    <t>bakhuong.le@hanwhalife.com.vn</t>
  </si>
  <si>
    <t>12201607</t>
  </si>
  <si>
    <t>Nguyễn Thị Ninh</t>
  </si>
  <si>
    <t>036 188 015 853</t>
  </si>
  <si>
    <t>University of Natural Science</t>
  </si>
  <si>
    <t>T2, Loc Thanh Ward, Bao Lam District, Lam Dong Province</t>
  </si>
  <si>
    <t>T2, Xã Lộc Thành, Huyện Bảo Lâm, Tỉnh Lâm Đồng</t>
  </si>
  <si>
    <t>Oriental Plaza, No. 685, Au Co Street, Tan Thanh Ward, Tan Phu District, Ho Chi Minh City</t>
  </si>
  <si>
    <t>D807, Khu Căn Hộ và Trung Tâm Thương Mại Đông Phương, Số 685, Đường Âu Cơ, Phường Tân Thành, Quận Tân Phú, Tp. Hồ Chí Minh</t>
  </si>
  <si>
    <t>0973 729 273</t>
  </si>
  <si>
    <t>Nguyễn Văn Năng</t>
  </si>
  <si>
    <t>0909 576 045</t>
  </si>
  <si>
    <t>ninh.nguyen@hanwhalife.com.vn</t>
  </si>
  <si>
    <t>12101159</t>
  </si>
  <si>
    <t>Phạm Công Khang</t>
  </si>
  <si>
    <t>Regional Sales - Tay Nguyen</t>
  </si>
  <si>
    <t>187 030 722</t>
  </si>
  <si>
    <t>Nghia Minh Commune, Nghia Dan District, Nghe An Province</t>
  </si>
  <si>
    <t>Xã Nghĩa Minh, Huyện Nghĩa Đàn, Tỉnh Nghệ An</t>
  </si>
  <si>
    <t xml:space="preserve">Group 03, Nghia Thanh Ward, Gia Nghia City, Dak Nong City </t>
  </si>
  <si>
    <t>Tổ 03, Phường Nghĩa Thành, Tp. Gia Nghĩa, Tỉnh Đắk Nông</t>
  </si>
  <si>
    <t>0357 237 455</t>
  </si>
  <si>
    <t>Hoàng Mỹ Linh</t>
  </si>
  <si>
    <t>0973 840 896</t>
  </si>
  <si>
    <t>congkhang.pham@hanwhalife.com.vn</t>
  </si>
  <si>
    <t>12000940</t>
  </si>
  <si>
    <t>173 341 358</t>
  </si>
  <si>
    <t>No. 190, Thanh Thai Street, Dong Tho Ward, Thanh Hoa City, Thanh Hoa Province</t>
  </si>
  <si>
    <t>Số 190, Đường Thành Thái, Phường Đông Thọ, Tp. Thanh Hóa, Tỉnh Thanh Hóa</t>
  </si>
  <si>
    <t>No. 101, Trieu Quang Phuc Street, Dong Tho Ward, Thanh Hoa City, Thanh Hoa Province</t>
  </si>
  <si>
    <t>Số 101, Đường Triệu Quang Phục, Phường Đông Thọ, Tp. Thanh Hóa, Tỉnh Thanh Hóa</t>
  </si>
  <si>
    <t>0965 124 017</t>
  </si>
  <si>
    <t>Nguyễn Tuấn Trung</t>
  </si>
  <si>
    <t>0988 346 921</t>
  </si>
  <si>
    <t>vananh.truong@hanwhalife.com.vn</t>
  </si>
  <si>
    <t>12001041</t>
  </si>
  <si>
    <t>Trần Thị Hải Yến</t>
  </si>
  <si>
    <t>135 199 682</t>
  </si>
  <si>
    <t>No. 1/19/31, Le Thuc Hoach Street, Phu Tho Hoa Ward, Tan Phu District, Ho Chi Minh City</t>
  </si>
  <si>
    <t>Số 1/19/31, Đường Lê Thúc Hoạch, Phường Phú Thọ Hòa, Quận Tân Phú, Tp. Hồ Chí Minh</t>
  </si>
  <si>
    <t>0983 193 119</t>
  </si>
  <si>
    <t>Trần Minh Cường</t>
  </si>
  <si>
    <t>0985 337 428</t>
  </si>
  <si>
    <t>haiyen.tran@hanwhalife.com.vn</t>
  </si>
  <si>
    <t>12301628</t>
  </si>
  <si>
    <t>Hồ Thị Bích Ngọc</t>
  </si>
  <si>
    <t>351 863 358</t>
  </si>
  <si>
    <t>An Giang University</t>
  </si>
  <si>
    <t>No.290/14, Vinh An Street, Vinh Trach Ward, Thoai Son District, An Giang Province</t>
  </si>
  <si>
    <t>Số 290/14, Đường Vĩnh An, Xã Vĩnh Trạch, Huyện Thoại Sơn, Tỉnh An Giang</t>
  </si>
  <si>
    <t>No. 205/61/1, Tran Van Đang Street, District 3, Ho Chi Minh City</t>
  </si>
  <si>
    <t>Số 205/61/1, Đường Trần Văn Đang, Quận 3, Tp. Hồ Chí Minh</t>
  </si>
  <si>
    <t>0937 734 847</t>
  </si>
  <si>
    <t>0966 065 308</t>
  </si>
  <si>
    <t>bichngoc.ho@hanwhalife.com.vn</t>
  </si>
  <si>
    <t>12201552</t>
  </si>
  <si>
    <t>Trần Nam Anh</t>
  </si>
  <si>
    <t>3 months</t>
  </si>
  <si>
    <t>013 318 662</t>
  </si>
  <si>
    <t>No 641, Kim Nguu Street, Vinh Tuy Ward, Hai Ba Trung District, Ha Noi City</t>
  </si>
  <si>
    <t>Số 641, Đường Kim Ngưu, Xã Vĩnh Tuy, Quận Hai Ba Trưng, Tp. Hà Nội</t>
  </si>
  <si>
    <t>0915 062 228</t>
  </si>
  <si>
    <t>0839 966 167</t>
  </si>
  <si>
    <t>namanh.tran@hanwhalife.com.vn</t>
  </si>
  <si>
    <t>12201325</t>
  </si>
  <si>
    <t>Phạm Ngọc Tâm</t>
  </si>
  <si>
    <t>079 080 003 591</t>
  </si>
  <si>
    <t>Ho Chi Minh City University of Agriculture and Forestry</t>
  </si>
  <si>
    <t>Fisheries</t>
  </si>
  <si>
    <t>No.160/7/6, Street 4, Ward 16, Go Vap District, Ho Chi Minh City</t>
  </si>
  <si>
    <t>Số 160/7/6, Đường Số 4, Phường 16, Quận Gò Vấp, Tp. Hồ Chí Minh</t>
  </si>
  <si>
    <t>0907 197 200</t>
  </si>
  <si>
    <t>Vương Ngọc Diễm Loan</t>
  </si>
  <si>
    <t>0916 164 741</t>
  </si>
  <si>
    <t>ngoctam.pham@hanwhalife.com.vn</t>
  </si>
  <si>
    <t>12201586</t>
  </si>
  <si>
    <t>064 198 006 615</t>
  </si>
  <si>
    <t>Digital Art &amp; Designer</t>
  </si>
  <si>
    <t>No. 22, Nay Der Street, Tan Lap Ward, Buon Ma Thuot City, Dak Lak Province</t>
  </si>
  <si>
    <t>Số 22, Đường Nay Der, Phường Tân Lập, TP. Buôn Ma Thuột, Tỉnh Đắk Lắk</t>
  </si>
  <si>
    <t>Lavita Garden Apartment, No.17, No.3 Street, Truong Tho Ward, Thu Duc City, Ho Chi Minh City</t>
  </si>
  <si>
    <t>Lavita Garden, số 17, Đường Số 3, Phường Trường Thọ, TP.Thủ Đức, TP Hồ Chí Minh</t>
  </si>
  <si>
    <t>0368 977 392</t>
  </si>
  <si>
    <t>Mai Thị Hiền</t>
  </si>
  <si>
    <t>0974 357 011</t>
  </si>
  <si>
    <t>thuylinh.tran1@hanwhalife.com.vn</t>
  </si>
  <si>
    <t>12201521</t>
  </si>
  <si>
    <t>Nguyễn Tấn Hải</t>
  </si>
  <si>
    <t>Regional Sales - Mekong</t>
  </si>
  <si>
    <t>Mekong 2</t>
  </si>
  <si>
    <t>370 705 147</t>
  </si>
  <si>
    <t>No.90, Nguyen Binh Khiem Street, Vinh Quang Ward, Rach Gia City, Kien Giang Province</t>
  </si>
  <si>
    <t>Số 90 Nguyễn Bỉnh Khiêm, Phường Vĩnh Quang, Thành phố Rạch Giá, Tỉnh Kiên Giang</t>
  </si>
  <si>
    <t>No.19. Trinh Hoai Duc, Vinh Thanh Van Ward, Rach Gia City, Kien Giang Province</t>
  </si>
  <si>
    <t>Số 19 Đường Trịnh Hoài Đức, Phường Vĩnh Thanh Vân, Thành phố Rạch Giá, Tỉnh Kiên Giang</t>
  </si>
  <si>
    <t>0919 787 764</t>
  </si>
  <si>
    <t>Dương Mỹ Phương</t>
  </si>
  <si>
    <t>0918 404 065</t>
  </si>
  <si>
    <t>tanhai.nguyen@hanwhalife.com.vn</t>
  </si>
  <si>
    <t>12201574</t>
  </si>
  <si>
    <t>Mai Thế Vinh</t>
  </si>
  <si>
    <t>Regional Sales - Lam Son</t>
  </si>
  <si>
    <t>0310 9100 5738</t>
  </si>
  <si>
    <t>No.102, 3 Street, Him Lam, Hung Vuong Ward, Hong Bang District, Hai Phong City</t>
  </si>
  <si>
    <t>Lô 102, Đường số 3, Khu đô thị HimLam, Phường Hùng Vương, Quận Hồng Bàng, TP. Hải Phòng</t>
  </si>
  <si>
    <t>0916 860 366</t>
  </si>
  <si>
    <t>Vũ Thị Thu Hà</t>
  </si>
  <si>
    <t>0912 092 820</t>
  </si>
  <si>
    <t>thevinh.mai@hanwhalife.com.vn</t>
  </si>
  <si>
    <t>12201381</t>
  </si>
  <si>
    <t>Bùi Ngọc Khánh Quỳnh</t>
  </si>
  <si>
    <t>After 06 months from  joining date, monthly base salary will be increased to VNĐ 22,000,000 gross in case  complete all KPIs being set by Department Head.</t>
  </si>
  <si>
    <t>250 975 525</t>
  </si>
  <si>
    <t>Myungji University</t>
  </si>
  <si>
    <t>No.100/10, Van Hanh Street, Ward 8, Da Lat City, Lam Dong Province</t>
  </si>
  <si>
    <t>Số 100/10, Đường Vạn Hạnh, Phường 8, Tp. Đà Lạt, Tỉnh Lâm Đồng</t>
  </si>
  <si>
    <t>No.62, Phan Van Han Street, Ward 19, Binh Thanh District, Ho Chi Minh City</t>
  </si>
  <si>
    <t>Số 62, Đường Phan Văn Hân, Phường 19, Quận Bình Thạnh, Tp. Hồ Chí Minh</t>
  </si>
  <si>
    <t>0977 081 819</t>
  </si>
  <si>
    <t>Văn Thị  Phượng</t>
  </si>
  <si>
    <t>0869 908 095</t>
  </si>
  <si>
    <t>khanhquynh.bui@hanwhalife.com.vn</t>
  </si>
  <si>
    <t>12001072</t>
  </si>
  <si>
    <t>Đỗ Phước Hằng</t>
  </si>
  <si>
    <t>261 334 402</t>
  </si>
  <si>
    <t xml:space="preserve">No. 112, Group 1, Thanh Luong Village, Tuy Phong District, Binh Thuan Province </t>
  </si>
  <si>
    <t>Số 112, Xóm 1, Thông Thanh Lương, Huyện Tuy Phong, Tỉnh Bình Thuận</t>
  </si>
  <si>
    <t>No. 300/41/14, Nguyen Thai Son Street. Ward 4, Go Vap District, Ho Chi Minh City</t>
  </si>
  <si>
    <t>Số 300/41/14, Đường Nguyễn Thái Sơn, Phường 4, Quận Gò Vấp, Tp. Hồ Chí Minh</t>
  </si>
  <si>
    <t>0975 930 661</t>
  </si>
  <si>
    <t>Nguyễn Vương</t>
  </si>
  <si>
    <t xml:space="preserve">0336 553 924 </t>
  </si>
  <si>
    <t>phuochang.do@hanwhalife.com.vn</t>
  </si>
  <si>
    <t>12301644</t>
  </si>
  <si>
    <t>Nguyễn Thanh Ngọc</t>
  </si>
  <si>
    <t>095 195 007 588</t>
  </si>
  <si>
    <t>No.42, Saigonres Plaza, Street No.1, Ward 7, District 8, Ho Chi Minh City</t>
  </si>
  <si>
    <t>Số 42, KDC Saigonres,Đường số 1, Phường 7, Quận 8,Tp. Hồ Chí Minh</t>
  </si>
  <si>
    <t>No. 27/24/1, Dien Bien Phu Street, Ward 15, Binh Thanh District, Ho Chi Minh City</t>
  </si>
  <si>
    <t>Số 27/24/1, Đường Điện Biên Phủ, Phường 15, Quận Bình Thạnh, TP. Hồ Chí Minh</t>
  </si>
  <si>
    <t>0901 876 495</t>
  </si>
  <si>
    <t>Võ Hoà An</t>
  </si>
  <si>
    <t>0932 020 443</t>
  </si>
  <si>
    <t>thanhngoc.nguyen@hanwhalife.com.vn</t>
  </si>
  <si>
    <t>12301625</t>
  </si>
  <si>
    <t>Trần Văn Quyết</t>
  </si>
  <si>
    <t>036 092 024 483</t>
  </si>
  <si>
    <t>Environmental Engineering</t>
  </si>
  <si>
    <t>Village 17, Lam Son Street, Giao An Ward, Giao Thuy District, Nam Dinh Province</t>
  </si>
  <si>
    <t>Xóm 17, Đường Lam Sơn, Xã Giao An, Huyện Giao Thuỷ, Tỉnh Nam Định</t>
  </si>
  <si>
    <t>No.11B - U17/94, Lam Son Ward, Le Chan District, Hai Phong City</t>
  </si>
  <si>
    <t>Số 11B - U17/94, Phường Lam Sơn, Quận Lê Chân, Tp. Hải Phòng</t>
  </si>
  <si>
    <t>0392 031 687</t>
  </si>
  <si>
    <t>Đoàn Thị Hoa</t>
  </si>
  <si>
    <t>0977 880 951</t>
  </si>
  <si>
    <t>vanquyet.tran@hanwhalife.com.vn</t>
  </si>
  <si>
    <t>12301629</t>
  </si>
  <si>
    <t>Lê Chơn Quân</t>
  </si>
  <si>
    <t>079 091 032 185</t>
  </si>
  <si>
    <t>No. 212/89/18, Nguyen Thien Thuat Street, Ward 3, District 3, Ho Chi Minh City</t>
  </si>
  <si>
    <t>Số 212/89/18, Đường Nguyễn Thiện Thuật, Phường 3, Quận 3, Tp. Hồ Chí Minh</t>
  </si>
  <si>
    <t>No. 451/47, Xo Viet Nghe Tinh Street, Ward 26, Binh Thanh District, Ho Chi Minh City</t>
  </si>
  <si>
    <t>Số 451/47, Đường Xô Viết Nghệ Tĩnh, Phường 26, Quận Bình Thạnh, Tp. Hồ Chí Minh</t>
  </si>
  <si>
    <t>0902 381 115</t>
  </si>
  <si>
    <t>Lê Chơn Dũng</t>
  </si>
  <si>
    <t>0902 696 208</t>
  </si>
  <si>
    <t>chonquan.le@hanwhalife.com.vn</t>
  </si>
  <si>
    <t>12301632</t>
  </si>
  <si>
    <t>Trần Tấn Trung</t>
  </si>
  <si>
    <t>087 093 012 943</t>
  </si>
  <si>
    <t>No 223, Phu Thuan Hamlet, Tan Phu Dong Ward, Sa Dec City, Dong Thap Province</t>
  </si>
  <si>
    <t>Số 223, Ấp Phú Thuận, Xã Tân Phú Đông,Tp. Sa Đéc, Tỉnh Đồng Tháp</t>
  </si>
  <si>
    <t>No. 315, Nguyen Gia Tri Street, Ward 25, Binh Thanh District, Ho Chi Minh City</t>
  </si>
  <si>
    <t>Số 315, Đường Nguyễn Gia Trí, Phường 25, Quận Bình Thạnh, Tp. Hồ Chí Minh</t>
  </si>
  <si>
    <t>0933 777 910</t>
  </si>
  <si>
    <t>0335 487 144</t>
  </si>
  <si>
    <t>tantrung.tran@hanwhalife.com.vn</t>
  </si>
  <si>
    <t>12201523</t>
  </si>
  <si>
    <t>Phan Trâm Khanh</t>
  </si>
  <si>
    <t>Chuyên viên Triển khai Hiệu suất Kinh doanh Trực tuyến</t>
  </si>
  <si>
    <t>083 195 010 417</t>
  </si>
  <si>
    <t>No. 506, Tien Hung Street, Tien Long Ward, Chau Thanh District, Ben Tre Province</t>
  </si>
  <si>
    <t>Số 506, Đường Tiên Hưng, Xã Tiên Long, Huyện Châu Thành, Tình Bến Tre</t>
  </si>
  <si>
    <t>No. 338, Lanh Binh Thang Street, 11 Ward, 11 District, Ho Chi MInh City</t>
  </si>
  <si>
    <t>338 Lãnh Binh Thăng, Phường 11, Quận 11, Tp Hồ Chí Minh</t>
  </si>
  <si>
    <t>0985 570 385</t>
  </si>
  <si>
    <t>Phan Thanh Phong</t>
  </si>
  <si>
    <t>0986 131 407</t>
  </si>
  <si>
    <t>tramkhanh.phan@hanwhalife.com.vn</t>
  </si>
  <si>
    <t>12201543</t>
  </si>
  <si>
    <t>Trần Thị Tuyết Trinh</t>
  </si>
  <si>
    <t>079 193 016 295</t>
  </si>
  <si>
    <t>Human Resources Management</t>
  </si>
  <si>
    <t>No A2, 1A - 1B Apartment, Nguyen Dinh Chieu Street, Da Kao Ward, District 1, Ho Chi Minh City</t>
  </si>
  <si>
    <t>Lô A2, Chung cư 1A-1B, Đường Nguyễn Đình Chiểu, Phường Đa Kao, Quận 1, Tp. Hồ Chí Minh</t>
  </si>
  <si>
    <t>No 1225/40B, Huynh Tan Phat Street, Phu Thuan Ward, 7 Distric, Ho Chi Minh City</t>
  </si>
  <si>
    <t>Số 1225/40B Đường Huỳnh Tấn Phát, Phường Phú Thuận, Quận 7,Tp. Hồ Chí Minh</t>
  </si>
  <si>
    <t>0903 035 225</t>
  </si>
  <si>
    <t>Trương Thị Mỹ An</t>
  </si>
  <si>
    <t>0764 738 839</t>
  </si>
  <si>
    <t>tuyettrinh.tran@hanwhalife.com.vn</t>
  </si>
  <si>
    <t>11100178</t>
  </si>
  <si>
    <t>Trần Thị Minh Thư</t>
  </si>
  <si>
    <t>311 905 224</t>
  </si>
  <si>
    <t>Hamlet 16, Long Trung Commune, Cai Lay District, Tien Giang Province</t>
  </si>
  <si>
    <t>Ấp 16, xã Long Trung, huyện Cai Lậy, tỉnh Tiền Giang</t>
  </si>
  <si>
    <t>Nguyen Anh Thu Street, Hoc Mon District, Ho Chi Minh City</t>
  </si>
  <si>
    <t>Nguyễn Ảnh Thủ, Quận Hóc Môn, Tp. HCM</t>
  </si>
  <si>
    <t>0168 654 1115</t>
  </si>
  <si>
    <t>Trần Tấn Phát</t>
  </si>
  <si>
    <t>0944 067 756</t>
  </si>
  <si>
    <t>minhthu.tran@hanwhalife.com.vn</t>
  </si>
  <si>
    <t>12301653</t>
  </si>
  <si>
    <t>Nguyễn Khánh Huyền</t>
  </si>
  <si>
    <t>9339697</t>
  </si>
  <si>
    <t>001 194 045 253</t>
  </si>
  <si>
    <t>No.32b Alley670/46, Ngo Gia Tu Street, Duc Giang Ward, Long Bien District, Ha Noi City</t>
  </si>
  <si>
    <t>Số 32b Ngách 670/46, Đường Ngô Gia Tự, Phường Đức Giang, Quận Long Biên, Tp. Hà Nội</t>
  </si>
  <si>
    <t>Dong Ngac Ward, Bac Tu Liem District, Ha Noi City</t>
  </si>
  <si>
    <t>Phường Đông Ngạc, Quận Bắc Từ Liêm, Tp. Hà Nội</t>
  </si>
  <si>
    <t>0968 834 304</t>
  </si>
  <si>
    <t>Đỗ Thị Hường</t>
  </si>
  <si>
    <t>0961 649 489</t>
  </si>
  <si>
    <t>khanhhuyen.nguyen@hanwhalife.com.vn</t>
  </si>
  <si>
    <t>12301657</t>
  </si>
  <si>
    <t>Cam Hữu Bảo</t>
  </si>
  <si>
    <t>19037187546011</t>
  </si>
  <si>
    <t>079 095 039 862</t>
  </si>
  <si>
    <t>No. 88, Tran Binh Trong Street, Ward 1, District  5, Ho Chi Minh City</t>
  </si>
  <si>
    <t>Số 88, Đường Trần Bình Trọng, Phường 1, Quận 5, Tp. Hồ Chí Minh</t>
  </si>
  <si>
    <t>0938 067 252</t>
  </si>
  <si>
    <t>Hớn Bảo Phương</t>
  </si>
  <si>
    <t>0938 981 538</t>
  </si>
  <si>
    <t>huubao.cam@hanwhalife.com.vn</t>
  </si>
  <si>
    <t>12201432</t>
  </si>
  <si>
    <t>Đỗ Thị Thanh Xuân</t>
  </si>
  <si>
    <t>038 186 016 278</t>
  </si>
  <si>
    <t>University of Bedfordshire</t>
  </si>
  <si>
    <t>International Finance and Banking</t>
  </si>
  <si>
    <t xml:space="preserve">No. 64,Truc Khe Quarter, Lang Ha Ward, Dong Da District, Ha Noi City              </t>
  </si>
  <si>
    <t>Số 64, Khu Phố Trúc Khê, Phường Láng Hạ, Quận Đống Đa, Tp. Hà Nội</t>
  </si>
  <si>
    <t>No.17.4, CT1 Vimeco Tower, Nguyen Chanh Ward, Cau Giay District, Ha Noi City</t>
  </si>
  <si>
    <t>Số 17.4, Tòa CT1 Vimeco, Phường Nguyễn Chánh, Quận Cầu Giấy, Tp. Hà Nội</t>
  </si>
  <si>
    <t>0906 861 929</t>
  </si>
  <si>
    <t>Nguyễn Văn Tuyền</t>
  </si>
  <si>
    <t>0933 136 386</t>
  </si>
  <si>
    <t>thanhxuan.do@hanwhalife.com.vn</t>
  </si>
  <si>
    <t>12101286</t>
  </si>
  <si>
    <t>Nguyễn Xuân Tài</t>
  </si>
  <si>
    <t>040 088 005 769</t>
  </si>
  <si>
    <t>Nghe An College of Economics</t>
  </si>
  <si>
    <t>Hung Tay Hamlet, Tay Hieu Commune, Thai Hoa Town, Nghe An Province</t>
  </si>
  <si>
    <t>Xóm Hưng Tây, Xã Tây Hiếu, Thị Xã Thái Hòa, Tỉnh Nghệ An</t>
  </si>
  <si>
    <t>No 106. Dong Phat Apartment, Dong Son Ward, Thanh Hoa City, Thanh Hoa Province</t>
  </si>
  <si>
    <t>No.106, Chung Cư Đông Phát, Phường Đông Sơn, Tp. Thanh Hóa, Tỉnh Thanh Hóa</t>
  </si>
  <si>
    <t>0359 838 476</t>
  </si>
  <si>
    <t xml:space="preserve">Nguyễn Thị Hương </t>
  </si>
  <si>
    <t>0987 153 456</t>
  </si>
  <si>
    <t>xuantai.nguyen@hanwhalife.com.vn</t>
  </si>
  <si>
    <t>12201435</t>
  </si>
  <si>
    <t>Phạm Hạo Nhiên</t>
  </si>
  <si>
    <t>201 575 239</t>
  </si>
  <si>
    <t>Mahasarakham University</t>
  </si>
  <si>
    <t>Educational Administration</t>
  </si>
  <si>
    <t>No. K21/1, Dao Duy Tu Street, Vinh Trung Ward, Thanh Khe District, Da Nang City</t>
  </si>
  <si>
    <t>Số K21/1, Đường Đào Duy Từ, Phường Vĩnh Trung, Quận Thanh Khê, Tp. Đà Nẵng</t>
  </si>
  <si>
    <t>0793 589 442</t>
  </si>
  <si>
    <t>Lê Thị Hoài An</t>
  </si>
  <si>
    <t>0906 583 629</t>
  </si>
  <si>
    <t>haonhien.pham@hanwhalife.com.vn</t>
  </si>
  <si>
    <t>Workplace</t>
  </si>
  <si>
    <t>12201414</t>
  </si>
  <si>
    <t>Khương Thị Thùy Loan</t>
  </si>
  <si>
    <t>Mekong 1</t>
  </si>
  <si>
    <t>092 184 001 390</t>
  </si>
  <si>
    <t>No. 283, Pham Hung Street, Le Binh Ward, Cai Rang District, Can Tho City</t>
  </si>
  <si>
    <t>Số 283, Đường Phạm Hùng, Phường Lê Bình, Quận Cái Răng, Tp. Cần Thơ</t>
  </si>
  <si>
    <t>0989 007 121</t>
  </si>
  <si>
    <t>Trần Mỹ Thiện</t>
  </si>
  <si>
    <t>0907 196 818</t>
  </si>
  <si>
    <t>thuyloan.khuong@hanwhalife.com.vn</t>
  </si>
  <si>
    <t>12201527</t>
  </si>
  <si>
    <t>Hồ Mậu Lực</t>
  </si>
  <si>
    <t>040 086 001 047</t>
  </si>
  <si>
    <t>No.C7.3 CC, Huynh Tan Phat Street, Phu Xuan Ward, Nha Be District, Ho Chi Minh City</t>
  </si>
  <si>
    <t>Số C7.3 CC Đường Huỳnh Tấn Phát, Xã Phú Xuân, Huyện Nhà Bè, TP. Hồ Chí Minh</t>
  </si>
  <si>
    <t>No. E22.01 CC Sunrise Riverside, Nguyen Huu Tho Street, Phuoc Kien Ward, Nha Be District, Ho Chi Minh City</t>
  </si>
  <si>
    <t>Số E22. 01 CC Sunrise Riverside, Đường Nguyễn Hữu Thọ, Xã Phước Kiển, Huyện Nhà Bè, TP. Hồ Chí Minh</t>
  </si>
  <si>
    <t>0933 161 540</t>
  </si>
  <si>
    <t>Nguyễn Thị Hà</t>
  </si>
  <si>
    <t>0933 974 722</t>
  </si>
  <si>
    <t>mauluc.ho@hanwhalife.com.vn</t>
  </si>
  <si>
    <t>12201430</t>
  </si>
  <si>
    <t>Regional Sales - Song Lam</t>
  </si>
  <si>
    <t>184 460 999</t>
  </si>
  <si>
    <t>Dong Hung Village, Nghia My Ward, Thai Hoa Town, Nghe An Province</t>
  </si>
  <si>
    <t>Xóm Đông Hưng, Xã Nghĩa Mỹ, Thị Xã Thái Hòa, Tỉnh Nghệ An</t>
  </si>
  <si>
    <t>0962 044 124</t>
  </si>
  <si>
    <t>Trần Thị Minh Nhung</t>
  </si>
  <si>
    <t>0962 565 365</t>
  </si>
  <si>
    <t>minhtuan.nguyen@hanwhalife.com.vn</t>
  </si>
  <si>
    <t>12301656</t>
  </si>
  <si>
    <t>Nguyễn Hữu Trung Hậu</t>
  </si>
  <si>
    <t>0071002713712</t>
  </si>
  <si>
    <t>052 082 015 993</t>
  </si>
  <si>
    <t>General Accounting</t>
  </si>
  <si>
    <t>No. 9, Nguyen Lu Street, Ngo May Ward ,KV6, Quy Nhon City, Binh Dinh Province</t>
  </si>
  <si>
    <t>Số 9, Đường Nguyễn Lữ, Phường Ngô Mây,KV6, Tp.Quy Nhơn, Tỉnh Bình Định</t>
  </si>
  <si>
    <t>No.18, Cau Be Street, Vinh Thanh Ward, Nha Trang City, Khanh Hoa Province</t>
  </si>
  <si>
    <t>Số 18, Đường Cầu Bè, Xã Vĩnh Thạnh, Tp. Nha Trang, Tỉnh Khánh Hòa</t>
  </si>
  <si>
    <t>0372 867 749</t>
  </si>
  <si>
    <t>Bùi Thanh Loan</t>
  </si>
  <si>
    <t>0962 531 362</t>
  </si>
  <si>
    <t>trunghau.nguyen@hanwhalife.com.vn</t>
  </si>
  <si>
    <t>Inappropriate behavior</t>
  </si>
  <si>
    <t>12001054</t>
  </si>
  <si>
    <t>079 196 032 135</t>
  </si>
  <si>
    <t>Số 72, Đường 384, Ấp Cây Sộp, Xã Tân An Hội, Huyện Củ Chi, Tp. Hồ Chí Minh</t>
  </si>
  <si>
    <t>Alley 475, Cach Mang Thang 8 Street, Ward 13, District 10, Ho Chi Minh City</t>
  </si>
  <si>
    <t>Hẻm 475, Đường Cách Mạng Tháng 8, Phường 13, Quận 10, Tp. Hồ Chí Minh</t>
  </si>
  <si>
    <t>0985 922 273</t>
  </si>
  <si>
    <t>0378 446 098</t>
  </si>
  <si>
    <t>thao.nguyen1@hanwhalife.com.vn</t>
  </si>
  <si>
    <t>ng.phuongthao0396@gmail.com</t>
  </si>
  <si>
    <t>11800728</t>
  </si>
  <si>
    <t>Lê Đình Thủy</t>
  </si>
  <si>
    <t>0201000672943</t>
  </si>
  <si>
    <t>183 822 629</t>
  </si>
  <si>
    <t>Civil Engineering and Industry</t>
  </si>
  <si>
    <t>Group Tan Phu, Thach Trung Ward, Ha Tinh City, Ha Tinh Province</t>
  </si>
  <si>
    <t>Xóm Tân Phú, Xã Thạch Trung, Tp. Hà Tĩnh, Tỉnh Hà Tĩnh</t>
  </si>
  <si>
    <t>0985 200 246</t>
  </si>
  <si>
    <t>Phan Thị Thùy Hương</t>
  </si>
  <si>
    <t>0977 556 775; 0886 370 777</t>
  </si>
  <si>
    <t>dinhthuy.le@hanwhalife.com.vn</t>
  </si>
  <si>
    <t>12101261</t>
  </si>
  <si>
    <t>Nguyễn Thị Hường</t>
  </si>
  <si>
    <t xml:space="preserve"> Quản lý Kinh doanh (Đối tác Ngân hàng)</t>
  </si>
  <si>
    <t>5256668666</t>
  </si>
  <si>
    <t>033 192 003 657</t>
  </si>
  <si>
    <t>P1805 CT5A, Van Khe Urban Area, Ha Dong District, Ha Noi City</t>
  </si>
  <si>
    <t>P1805 CT5A KDT Văn Khê, Quận Hà Đông, Tp.Hà Nội</t>
  </si>
  <si>
    <t>0917 632 535</t>
  </si>
  <si>
    <t>Nguyễn Văn Bằng</t>
  </si>
  <si>
    <t>0971 612 364</t>
  </si>
  <si>
    <t>huong.nguyen1@hanwhalife.com.vn</t>
  </si>
  <si>
    <t>12301637</t>
  </si>
  <si>
    <t>Trương Thị Thu Thủy</t>
  </si>
  <si>
    <t>013341730041</t>
  </si>
  <si>
    <t>079 186 015 222</t>
  </si>
  <si>
    <t>No.249, Cach Mang Thang Tam Street, Ward 7, Tan Binh District, Ho Chi Minh City</t>
  </si>
  <si>
    <t>Số 249, Đường Cách Mạng Tháng Tám, Phường 7, Quận Tân Bình, Tp.Hồ Chí Minh</t>
  </si>
  <si>
    <t>No. B13F/87, Group 21,  Hamlet 2B, Vinh Loc B Ward, Binh Chanh District, Ho Chi Minh City</t>
  </si>
  <si>
    <t>Số B13F/87, Tổ 21, Ấp 2B, Phường Vĩnh Lộc B, Quận Bình Chánh, Tp.Hồ Chí Minh.</t>
  </si>
  <si>
    <t>0933 970 568</t>
  </si>
  <si>
    <t>Lê Ngọc Quốc</t>
  </si>
  <si>
    <t>0767 296 986</t>
  </si>
  <si>
    <t>thuthuy.truong@hanwhalife.com.vn</t>
  </si>
  <si>
    <t>11900888</t>
  </si>
  <si>
    <t>Tạ Thị Thùy Duyên</t>
  </si>
  <si>
    <t>21510001083665</t>
  </si>
  <si>
    <t>174 851 638</t>
  </si>
  <si>
    <t>Bai Say Village, Ha Tien Commune, Ha Trung District, Thanh Hoa Province</t>
  </si>
  <si>
    <t>Thôn Bãi Sậy, Xã Hà Tiến, Huyện Hà Trung, Tỉnh Thanh Hóa</t>
  </si>
  <si>
    <t>No. 38B6/274, Truong Dinh Street, Tuong Mai Ward, Hoang Mai District, Ha Noi City</t>
  </si>
  <si>
    <t>Số 38B6/274, Đường Trương Định, Phường Tương Mai, Quận Hoàng Mai, Tp. Hà Nội</t>
  </si>
  <si>
    <t>0366 073 463</t>
  </si>
  <si>
    <t>0836 400 236</t>
  </si>
  <si>
    <t>thuyduyen.ta@hanwhalife.com.vn</t>
  </si>
  <si>
    <t>12301645</t>
  </si>
  <si>
    <t>19026518230026</t>
  </si>
  <si>
    <t>054 090 011 086</t>
  </si>
  <si>
    <t>Ban Thach Village, Hoa Xuan Dong Ward, Huyện Đông Hòa, Tỉnh Phú Yên</t>
  </si>
  <si>
    <t>Thôn Bàn Thạch, Xã Hòa Xuân Đông, Huyện Đông Hòa, Tỉnh Phú Yên</t>
  </si>
  <si>
    <t>No.80, Street No. 49, Tan Quy Ward, District 7, Ho Chi Minh City</t>
  </si>
  <si>
    <t>Số 80, Đường 49, Phường Tân Quy, Quận 7, Tp.Hồ Chí Minh</t>
  </si>
  <si>
    <t>0977 715 460</t>
  </si>
  <si>
    <t>0908 158 079</t>
  </si>
  <si>
    <t>thanhhai.nguyen1@hanwhalife.com.vn</t>
  </si>
  <si>
    <t>12201330</t>
  </si>
  <si>
    <t>Đặng Thiện Mỹ</t>
  </si>
  <si>
    <t>022568030001</t>
  </si>
  <si>
    <t>LIENVIET POST BANK - 01357001</t>
  </si>
  <si>
    <t>361 734 573</t>
  </si>
  <si>
    <t>No. 95/12, Cach Mang Thang 8 Street, An Thoi Ward, Binh Thuy District, Can Tho City</t>
  </si>
  <si>
    <t>Số 95/12, Đường Cách Mạng Tháng 8, Phường An Thới, Quận Bình Thủy, Tp. Cần Thơ</t>
  </si>
  <si>
    <t>0982 828 700</t>
  </si>
  <si>
    <t>0908 539 616</t>
  </si>
  <si>
    <t>thienmy.dang@hanwhalife.com.vn</t>
  </si>
  <si>
    <t>12301646</t>
  </si>
  <si>
    <t>Đào Tiến Dũng</t>
  </si>
  <si>
    <t>3510155228888</t>
  </si>
  <si>
    <t>025 088 007 736</t>
  </si>
  <si>
    <t>University of Economics &amp; Business Administration</t>
  </si>
  <si>
    <t>Thuy Van Apartment, Thuy Van Ward, Viet Tri City, Phu Tho Province</t>
  </si>
  <si>
    <t>Chung Cư Thụy Vân, Xã Thụy Vân, Tp. Việt Trì, Tỉnh Phú Thọ</t>
  </si>
  <si>
    <t>0764 939 888</t>
  </si>
  <si>
    <t>Mạc Thị Như Quỳnh</t>
  </si>
  <si>
    <t>0866 902 868</t>
  </si>
  <si>
    <t>tiendung.dao@hanwhalife.com.vn</t>
  </si>
  <si>
    <t>12201448</t>
  </si>
  <si>
    <t>Policy Owner Services Senior Excecutive</t>
  </si>
  <si>
    <t>165915151</t>
  </si>
  <si>
    <t>285 247 013</t>
  </si>
  <si>
    <t>No. 356, Quarter 6, Hamlet 2, Loc Ninh District, Binh Phuoc Province</t>
  </si>
  <si>
    <t>Số 356, Tổ 6, Ấp 2, Huyện Lộc Ninh, Tỉnh Bình Phước</t>
  </si>
  <si>
    <t>No. 417/95/35b, Quang Trung Street, Ward 10, Go Vap District, Ho Chi Minh City</t>
  </si>
  <si>
    <t>Số 417/95/35b, Đường Quang Trung, Phường 10, Quận Gò Vấp, Tp. Hồ Chí Minh</t>
  </si>
  <si>
    <t>0763 236 330</t>
  </si>
  <si>
    <t>Trịnh Kim Hà</t>
  </si>
  <si>
    <t>0776 747 146</t>
  </si>
  <si>
    <t>yen.nguyen@hanwhalife.com.vn</t>
  </si>
  <si>
    <t>12001058</t>
  </si>
  <si>
    <t>Đinh Thị Tân Mỹ</t>
  </si>
  <si>
    <t>013048301041</t>
  </si>
  <si>
    <t>077 182 002 841</t>
  </si>
  <si>
    <t>No. 579, Truong Chinh Street, Tan Thoi Nhat Ward, District 12, Ho Chi Minh City</t>
  </si>
  <si>
    <t>579 Trường Chinh, Phường Tân Thới Nhất, Q12, TpHCM</t>
  </si>
  <si>
    <t>Phạm Thị Thúy Hằng</t>
  </si>
  <si>
    <t>0903 142 468</t>
  </si>
  <si>
    <t>tanmy.dinh@hanwhalife.com.vn</t>
  </si>
  <si>
    <t>dinhtanmy0403@gmail.com</t>
  </si>
  <si>
    <t>12301649</t>
  </si>
  <si>
    <t>Phan Bảo Tài</t>
  </si>
  <si>
    <t>19033597560016</t>
  </si>
  <si>
    <t>089 091 025 183</t>
  </si>
  <si>
    <t>Tourism Hospitality Management</t>
  </si>
  <si>
    <t>No.199, Group 9, Phu Lam Ward, Phu Tan District, An Giang Provice</t>
  </si>
  <si>
    <t>Số 199, Tổ 9, Xã Phú Lâm, Huyện Phú Tân, Tỉnh An Giang</t>
  </si>
  <si>
    <t>No. 243/16 A, Chu Van An Street, Ward 12, Binh Thanh District, Ho Chi Minh City</t>
  </si>
  <si>
    <t>Số 243/16 A, Đường Chu Văn An, Phường 12, Quận Bình Thạnh, Tp. Hồ Chí Minh</t>
  </si>
  <si>
    <t>0939 336 453</t>
  </si>
  <si>
    <t>Trần Mộng Tuyền</t>
  </si>
  <si>
    <t>0909 491 213</t>
  </si>
  <si>
    <t>baotai.phan@hanwhalife.com.vn</t>
  </si>
  <si>
    <t>12301670</t>
  </si>
  <si>
    <t>Huỳnh Minh Hoàng</t>
  </si>
  <si>
    <t>700012140178</t>
  </si>
  <si>
    <t>079 089 009 094</t>
  </si>
  <si>
    <t>No.1162/1, Truong Sa Street, Ward 13, Phu Nhuan District, Ho Chi Minh City</t>
  </si>
  <si>
    <t>Số 1162/1, Đường Trường Sa, Phường 13, Quận Phú Nhuận, Tp. Hồ Chí Minh</t>
  </si>
  <si>
    <t>0902 817 351</t>
  </si>
  <si>
    <t>Huỳnh Hưng</t>
  </si>
  <si>
    <t>minhhoang.huynh@hanwhalife.com.vn</t>
  </si>
  <si>
    <t>hmhoang209@gmai.com</t>
  </si>
  <si>
    <t>12301613</t>
  </si>
  <si>
    <t>19030212558017</t>
  </si>
  <si>
    <t>079 094 010 839</t>
  </si>
  <si>
    <t>No. 93/6/12, Xo Viet Nghe Tinh Street, Ward 17, Binh Thanh District, Ho Chi Minh City</t>
  </si>
  <si>
    <t>93/6/12 Xô Viết Nghệ Tĩnh, Phường 17, Quận Bình Thạnh, TP.HCM</t>
  </si>
  <si>
    <t>0909 113 037</t>
  </si>
  <si>
    <t>Tài</t>
  </si>
  <si>
    <t>0797 996 113</t>
  </si>
  <si>
    <t>anhtuan.mai1@hanwhalife.com.vn</t>
  </si>
  <si>
    <t>dannymai2012@gmail.com</t>
  </si>
  <si>
    <t>11900767</t>
  </si>
  <si>
    <t>Trần Thị Mai Liên</t>
  </si>
  <si>
    <t>19031897468666</t>
  </si>
  <si>
    <t>027 188 000 757</t>
  </si>
  <si>
    <t>No. 987 Tam Trinh Street, Hoang Mai District, Ha Noi City</t>
  </si>
  <si>
    <t>Số 987, Đường Tam Trinh, Quận Hoàng Mai, Tp Hà Nội</t>
  </si>
  <si>
    <t>0988 987 080</t>
  </si>
  <si>
    <t>Đỗ Tiến Dũng</t>
  </si>
  <si>
    <t>0974 089 147</t>
  </si>
  <si>
    <t>mailien.tran@hanwhalife.com.vn</t>
  </si>
  <si>
    <t>mailien.ktqd@gmail.com</t>
  </si>
  <si>
    <t>12201449</t>
  </si>
  <si>
    <t>Đinh Văn Mạnh</t>
  </si>
  <si>
    <t>109868151970</t>
  </si>
  <si>
    <t>017 080 001 260</t>
  </si>
  <si>
    <t xml:space="preserve">No. 48, Co Nhue Street, Co Nhue 2 Ward, Bac Tu Liem District, Ho Chi Minh City      </t>
  </si>
  <si>
    <t xml:space="preserve">Số 48, Đường Cổ Nhuế, Phường Cổ Nhuế 2, Quận Bắc Từ Liêm, Tp. Hà Nội  </t>
  </si>
  <si>
    <t>0964 902 299</t>
  </si>
  <si>
    <t>0983 380 387</t>
  </si>
  <si>
    <t>vanmanh.dinh@hanwhalife.com.vn</t>
  </si>
  <si>
    <t>11800695</t>
  </si>
  <si>
    <t>Tiêu Đức Thông</t>
  </si>
  <si>
    <t xml:space="preserve">Chuyên viên Cấp cao Phát hành Hợp đồng </t>
  </si>
  <si>
    <t>608704060202245</t>
  </si>
  <si>
    <t>066 090 003 811</t>
  </si>
  <si>
    <t>Ho Chi Minh Institude of Applied Science &amp; Technology</t>
  </si>
  <si>
    <t>No. 05, Han Mac Tu Street, Tan An Ward, Buon Ma Thuot City, DakLak Province</t>
  </si>
  <si>
    <t>05 Hàn Mạc Tử, P. Tân An, Tp. Buôn Ma Thuột, ĐăkLăk</t>
  </si>
  <si>
    <t>No I.1606, Tecco Town Apartment, No. 4449, Nguyen Cuu Phu Street, Tan Tao A Ward, Binh Tan District, Ho Chi Minh City</t>
  </si>
  <si>
    <t>I.1606 Chung cư Tecco Town, 4449 Nguyễn Cửu Phú, P. Tân Tạo A, Q. Bình Tân, HCM</t>
  </si>
  <si>
    <t>0905 121 529</t>
  </si>
  <si>
    <t>Tiêu Văn Cường</t>
  </si>
  <si>
    <t>0903 095 903</t>
  </si>
  <si>
    <t>ducthong.tieu@hanwhalife.com.vn</t>
  </si>
  <si>
    <t>tieuthong@gmail.com</t>
  </si>
  <si>
    <t>12301668</t>
  </si>
  <si>
    <t>Nguyễn Quý Trí</t>
  </si>
  <si>
    <t>0181003352564</t>
  </si>
  <si>
    <t>054 088 007 727</t>
  </si>
  <si>
    <t>No.513/2, Tran Hung Dao Street, Ward 1,Tuy Hoa City, Phu Yen Province</t>
  </si>
  <si>
    <t>Số 513/2, Đường Trần Hưng Đạo, Phường 1, Tp.Tuy Hòa, Tỉnh Phú Yên</t>
  </si>
  <si>
    <t>I1-12.01, Iris 1 Building, Hado Centrosa Apartment, Ward 12, District 10, Ho Chi Minh City</t>
  </si>
  <si>
    <t>Căn hộ I1-12.01, Tòa Iris 1, Chung Cư Hado Centrosa, Phường 12, Quận 10, Tp. Hồ Chí Minh</t>
  </si>
  <si>
    <t>0905 824 741</t>
  </si>
  <si>
    <t>Quách Thị Vũ Sinh</t>
  </si>
  <si>
    <t>0909 087 390</t>
  </si>
  <si>
    <t>quytri.nguyen@hanwhalife.com.vn</t>
  </si>
  <si>
    <t>nguyenquytri@gmail.com</t>
  </si>
  <si>
    <t>12101310</t>
  </si>
  <si>
    <t>Nguyễn Quý Hiếu</t>
  </si>
  <si>
    <t>3600188688888</t>
  </si>
  <si>
    <t>001 086 017 537</t>
  </si>
  <si>
    <t>Ha Noi Aptech</t>
  </si>
  <si>
    <t>Programmer</t>
  </si>
  <si>
    <t>No.18, Thanh Xuan Ward, Soc Son District, Ha Noi City</t>
  </si>
  <si>
    <t>Số 18, Phường Thanh Xuân, Phường Sóc Sơn, Tp. Hà Nội</t>
  </si>
  <si>
    <t>Village 4, Nong Tien Ward, Tuyen Quang City, Tuyen Quang Province</t>
  </si>
  <si>
    <t>Tổ 4, Phường Nông Tiến, Tp. Tuyên Quang, Tỉnh Tuyên Quang</t>
  </si>
  <si>
    <t>0988 467 267</t>
  </si>
  <si>
    <t>Nguyễn Quý Quân</t>
  </si>
  <si>
    <t>quyhieu.nguyen@hanwhalife.com.vn</t>
  </si>
  <si>
    <t>12000938</t>
  </si>
  <si>
    <t>Hồ Nguyên Thảo</t>
  </si>
  <si>
    <t xml:space="preserve">Sai Gon Customer Services Center </t>
  </si>
  <si>
    <t>0911000021235</t>
  </si>
  <si>
    <t>070 195 005 336</t>
  </si>
  <si>
    <t>Phu Xuan Group, Tan Phu Ward, Dong Xoai City, Binh Phuoc Province</t>
  </si>
  <si>
    <t>KP PHÚ XUÂN, TÂN PHÚ, THÀNH PHỐ ĐỒNG XOÀI, BÌNH PHƯỚC</t>
  </si>
  <si>
    <t>No. 688/57/99, SAI GON COOP HOME Apartment, Le Duc Tho Street, Ward 15, Go Vap District, Ho Chi Minh City</t>
  </si>
  <si>
    <t>688/57/99, CHUNG CƯ SÀI GÒN COOP HOME, LÊ ĐỨC THỌ, P15, GÒ VẤP, HỒ CHÍ MINH</t>
  </si>
  <si>
    <t>0961 902 903</t>
  </si>
  <si>
    <t>Hoàng Tiến Đạt</t>
  </si>
  <si>
    <t>0365 652 879</t>
  </si>
  <si>
    <t>nguyenthao.ho@hanwhalife.com.vn</t>
  </si>
  <si>
    <t>nguyenthao7795@gmail.com</t>
  </si>
  <si>
    <t>12201535</t>
  </si>
  <si>
    <t>Lương Khiết Phương</t>
  </si>
  <si>
    <t>19020220649018</t>
  </si>
  <si>
    <t>079 184 018 359</t>
  </si>
  <si>
    <t>No. 440/26/22, Nguyen Kiem Street, Ward 3, Phu Nhuan District, Ho Chi Minh City</t>
  </si>
  <si>
    <t>Số 440/26/22, Đường Nguyễn Kiệm, Phường 3, Quận Phú Nhuận, TP.HCM</t>
  </si>
  <si>
    <t>0908 293 516</t>
  </si>
  <si>
    <t>Lương Khiết Băng</t>
  </si>
  <si>
    <t>0908 970 355</t>
  </si>
  <si>
    <t>khietphuong.luong@hanwhalife.com.vn</t>
  </si>
  <si>
    <t>12101312</t>
  </si>
  <si>
    <t>Phan Thị Thanh Thúy</t>
  </si>
  <si>
    <t>7888997789</t>
  </si>
  <si>
    <t>079 190 024 684</t>
  </si>
  <si>
    <t>No. 209/88I/1, Ben Van Đon Street, Ward 2, District 4, Ho Chi Minh City</t>
  </si>
  <si>
    <t>KHÔNG THAY ĐỔI</t>
  </si>
  <si>
    <t>No. 48 ,1 Street , Binh Thuan Ward, District 7, Ho Chi Minh City</t>
  </si>
  <si>
    <t>0906 643 261</t>
  </si>
  <si>
    <t>Phan Thanh Hùng</t>
  </si>
  <si>
    <t>0768 174 717</t>
  </si>
  <si>
    <t>thanhthuy.phan@hanwhalife.com.vn</t>
  </si>
  <si>
    <t>thuyphan2431990@gmail.com</t>
  </si>
  <si>
    <t>11400405</t>
  </si>
  <si>
    <t>Nguyễn Hoàng Anh Phương</t>
  </si>
  <si>
    <t>0041000208146</t>
  </si>
  <si>
    <t>048 192 005 468</t>
  </si>
  <si>
    <t>University of Foreign Language Studies - The University of Da Nang</t>
  </si>
  <si>
    <t>K46/29 Dung Si Thanh Khe Street, Thanh Khe District, Da Nang City</t>
  </si>
  <si>
    <t>K46/29 Dũng Sĩ Thanh Khê, quận Thanh Khê, Tp. Đà Nẵng</t>
  </si>
  <si>
    <t>0787 515 070</t>
  </si>
  <si>
    <t>Huỳnh Tư Miễn</t>
  </si>
  <si>
    <t>0789 472 074</t>
  </si>
  <si>
    <t>anhphuong.nguyen@hanwhalife.com.vn</t>
  </si>
  <si>
    <t>anhphuong1310@gmail.com</t>
  </si>
  <si>
    <t>12101164</t>
  </si>
  <si>
    <t>Phạm Đình Oai</t>
  </si>
  <si>
    <t>0171003493727</t>
  </si>
  <si>
    <t>040 091 018 837</t>
  </si>
  <si>
    <t>Master - Doctor</t>
  </si>
  <si>
    <t>No. 15/17, Thuy Loi Street, Phuoc Long A Ward, Thu Duc City, Ho Chi Minh City</t>
  </si>
  <si>
    <t>15/17 Thủy Lợi, Phường Phước Long A, TP. Thủ Đức, TP.HCM</t>
  </si>
  <si>
    <t>No. 15/17 Thuy Loi, Phuoc Long A Ward, Thu Duc City</t>
  </si>
  <si>
    <t>0386 205 679</t>
  </si>
  <si>
    <t>Phan thị thanh trà</t>
  </si>
  <si>
    <t>0769 985 391</t>
  </si>
  <si>
    <t>dinhoai.pham@hanwhalife.com.vn</t>
  </si>
  <si>
    <t>oaiphamdinh@gmail.com</t>
  </si>
  <si>
    <t>12101136</t>
  </si>
  <si>
    <t>Lê Quang</t>
  </si>
  <si>
    <t>0231000570626</t>
  </si>
  <si>
    <t>241 096 216</t>
  </si>
  <si>
    <t>Vien Dong College of Advanced Technology</t>
  </si>
  <si>
    <t>Group 2, Eatu Ward, Buon Ma Thuoc City, Dak Lak Province</t>
  </si>
  <si>
    <t>Thôn 2, Xã Eatu, Tp. Buôn Ma Thuột, TỈnh Đăk Lăk</t>
  </si>
  <si>
    <t>0772 559 026</t>
  </si>
  <si>
    <t>Lê Như</t>
  </si>
  <si>
    <t>0905 484 480</t>
  </si>
  <si>
    <t>quang.le@hanwhalife.com.vn</t>
  </si>
  <si>
    <t>Le Quang</t>
  </si>
  <si>
    <t>12201398</t>
  </si>
  <si>
    <t>Nguyễn Minh Thuận</t>
  </si>
  <si>
    <t>31010002206593</t>
  </si>
  <si>
    <t>026 099 356</t>
  </si>
  <si>
    <t>No. 422, An Hoa 2 Apartment, Nam Long Residental Area, 3A Street, Tan Thuan Dong Ward, District 7, Ho Chi Minh City</t>
  </si>
  <si>
    <t>Số 422, Chung Cư An Hòa 2, Khu Dân Cư Nam Long, Đường Số 3A, Phường Tân Thuận Đông, Quận 7, Tp. Hồ Chí Minh</t>
  </si>
  <si>
    <t>0905 298 185</t>
  </si>
  <si>
    <t>Nguyễn Văn Huân</t>
  </si>
  <si>
    <t>0907 690 633</t>
  </si>
  <si>
    <t>minhthuan.nguyen@hanwhalife.com.vn</t>
  </si>
  <si>
    <t>Nguyen Minh Thuan</t>
  </si>
  <si>
    <t>12201591</t>
  </si>
  <si>
    <t>Nguyễn Thanh Quý Phi</t>
  </si>
  <si>
    <t xml:space="preserve"> 060030509903</t>
  </si>
  <si>
    <t>079 189 005 318</t>
  </si>
  <si>
    <t xml:space="preserve">No.237/62, Trinh Dinh Trong Street, Phu Trung Ward, Tan Phu, Ho Chi Minh City  </t>
  </si>
  <si>
    <t>237/62 Trịnh Đình Trọng, Phường Phú Trung, Quận Tân Phú, TP. Hồ Chí Minh</t>
  </si>
  <si>
    <t>No. 131/28, Kinh Duong Vuong Street, Ward 12, District 6, Ho Chi Minh City</t>
  </si>
  <si>
    <t>131/28 Kinh Dương Vương, Phường 12 Quận 6</t>
  </si>
  <si>
    <t>0779 229 124</t>
  </si>
  <si>
    <t>Từ Thị Chung</t>
  </si>
  <si>
    <t>0919 744 981</t>
  </si>
  <si>
    <t>quyphi.nguyen@hanwhalife.com.vn</t>
  </si>
  <si>
    <t>phi.nguyen.acc@gmail.com</t>
  </si>
  <si>
    <t>Nguyen Thanh Quy Phi</t>
  </si>
  <si>
    <t>11800743</t>
  </si>
  <si>
    <t>Nguyễn Lê Hạnh Nhân</t>
  </si>
  <si>
    <t>16643277777</t>
  </si>
  <si>
    <t>051 194 017 419</t>
  </si>
  <si>
    <t>No. 79, Nguyen Chi Thanh Street, Quang Phu Ward, Quang Ngai City, Quang Ngai Province</t>
  </si>
  <si>
    <t>Số 79, Đường Nguyễn Chí Thanh, Phường Quảng Phú, Tp. Quảng Ngãi, Tỉnh Quảng Ngãi</t>
  </si>
  <si>
    <t>No. 34/6, Street No. 07, Hiep Binh Phuoc Ward, Thu Duc District, Ho Chi Minh City</t>
  </si>
  <si>
    <t>Số 34/6, Đường Số 07, Phường Hiệp Bình Phước, Quận Thủ Đức, Tp. Hồ Chí Minh</t>
  </si>
  <si>
    <t>0762 676 132</t>
  </si>
  <si>
    <t>Nguyễn Lê Đức Nhân</t>
  </si>
  <si>
    <t>hanhnhan.nguyen@hanwhalife.com.vn</t>
  </si>
  <si>
    <t>Nguyen Le Hanh Nhan</t>
  </si>
  <si>
    <t>12301655</t>
  </si>
  <si>
    <t>Nguyễn Thị Quỳnh Anh</t>
  </si>
  <si>
    <t>6999194999</t>
  </si>
  <si>
    <t>040 194 035 563</t>
  </si>
  <si>
    <t xml:space="preserve"> Nghe An College of Economics</t>
  </si>
  <si>
    <t>Room 252, B2, Nam Nguyen Sy Sach Apartment, Hung Dung Ward, Vinh City, Nghe An Province</t>
  </si>
  <si>
    <t>Số Phòng 252, B2, Chung cư Nam Nguyễn Sỹ Sách, Phường Hưng Dũng,Tp. Vinh, Tỉnh Nghệ An</t>
  </si>
  <si>
    <t>0822 429 191</t>
  </si>
  <si>
    <t>Dương Hoài Phương</t>
  </si>
  <si>
    <t>0886 469 494</t>
  </si>
  <si>
    <t>quynhanh.nguyen@hanwhalife.com.vn</t>
  </si>
  <si>
    <t>Nguyen Thi Quynh Anh</t>
  </si>
  <si>
    <t>12201387</t>
  </si>
  <si>
    <t>Nguyễn Tiến Mạnh</t>
  </si>
  <si>
    <t>0343197222</t>
  </si>
  <si>
    <t>034 090 024 634</t>
  </si>
  <si>
    <t>In Transport Construction Engineering</t>
  </si>
  <si>
    <t>Hamlet 3, Vo Ngai Village, Tam Quang Ward, Vu Thu District, Thai Binh Province</t>
  </si>
  <si>
    <t>Xóm 3, thôn Vô Ngại, xã Tam Quang, huyện Vũ Thư, tỉnh Thái Bình</t>
  </si>
  <si>
    <t>0984 365 299</t>
  </si>
  <si>
    <t>Nguyễn Khả Trị</t>
  </si>
  <si>
    <t>0343 197 222</t>
  </si>
  <si>
    <t>tienmanh.nguyen@hanwhalife.com.vn</t>
  </si>
  <si>
    <t>tienmanh0103@gmail.com</t>
  </si>
  <si>
    <t>Nguyen Tien Manh</t>
  </si>
  <si>
    <t>11900776</t>
  </si>
  <si>
    <t>Phạm Như Lượng</t>
  </si>
  <si>
    <t>Increase to VND 15 Mil/month after 4 months based on the evaluation of Department Head</t>
  </si>
  <si>
    <t>0781000485272</t>
  </si>
  <si>
    <t>038 093 000 376</t>
  </si>
  <si>
    <t>Viet Hung University</t>
  </si>
  <si>
    <t>Group 5, Ha Chau Commune, Ha Trung District, Thanh Hoa City</t>
  </si>
  <si>
    <t>Xóm 5, Xã Hà Châu, Huyện Hà Trung, Tp. Thanh Hóa</t>
  </si>
  <si>
    <t>Xóm 5, Đường Hà Châu, Huyện Hà Trung, Tp. Thanh Hóa</t>
  </si>
  <si>
    <t>02376 584 617</t>
  </si>
  <si>
    <t>Hoàng Thị Hảo</t>
  </si>
  <si>
    <t>0853 568 333</t>
  </si>
  <si>
    <t>nhuluong.pham@hanwhalife.com.vn</t>
  </si>
  <si>
    <t>Pham Nhu Luong</t>
  </si>
  <si>
    <t>12301675</t>
  </si>
  <si>
    <t>Trần Thị Ngọc Diễm</t>
  </si>
  <si>
    <t>005704060351218</t>
  </si>
  <si>
    <t>049 197 003 423</t>
  </si>
  <si>
    <t>No. 6, DT 717 Street, Bac Ruong Ward, Tanh Linh District, Binh Thuan Province</t>
  </si>
  <si>
    <t>Số 6, Đường DT 717, Xã Bắc Ruộng, Huyện Tánh Linh, Tỉnh Bình Thuận</t>
  </si>
  <si>
    <t>No.14/16, No. 9 Street, Ward 9, Go Vap District, Ho Chi Minh City</t>
  </si>
  <si>
    <t>Số 14/16, Đường số 9, Phường 9, Quận Gò Vấp, Tp. Hồ Chí Minh</t>
  </si>
  <si>
    <t>0353 336 242</t>
  </si>
  <si>
    <t xml:space="preserve">Trần Quốc Dũng </t>
  </si>
  <si>
    <t>0348 762 327</t>
  </si>
  <si>
    <t>ngocdiem.tran@hanwhalife.com.vn</t>
  </si>
  <si>
    <t>diemtran2526@gmail.com</t>
  </si>
  <si>
    <t>Tran Thi Ngoc Diem</t>
  </si>
  <si>
    <t>12301621</t>
  </si>
  <si>
    <t>Đặng Thái Sơn</t>
  </si>
  <si>
    <t>0011004306756</t>
  </si>
  <si>
    <t>015 082 000 221</t>
  </si>
  <si>
    <t>P1505 D3 - Rung Co, Ecopark Urban Area, Rung co, Xuan Quan Ward, Van Giang District, Hung Yen Province</t>
  </si>
  <si>
    <t>P1505 D3 - Rừng Cọ, Khu đô thị Ecopark, Rừng Cọ, Xã Xuân Quan, Huyện Văn Giang, Tỉnh Hưng Yên</t>
  </si>
  <si>
    <t>0978 190 666</t>
  </si>
  <si>
    <t>Đinh Thị Hồng Loan</t>
  </si>
  <si>
    <t>0986 050 666</t>
  </si>
  <si>
    <t>thaison.dang@hanwhalife.com.vn</t>
  </si>
  <si>
    <t>Dang Thai Son</t>
  </si>
  <si>
    <t>12201375</t>
  </si>
  <si>
    <t>Phạm Lê Khánh Duyên</t>
  </si>
  <si>
    <t>0061001070935</t>
  </si>
  <si>
    <t>056 197 007 806</t>
  </si>
  <si>
    <t>No. 19B, Vo Thi Sau Street, Vinh Truong, Nha Trang City, Khanh Hoa Province</t>
  </si>
  <si>
    <t>19B Võ Thị Sáu, Vĩnh Trường, Nha Trang, Khánh Hoà</t>
  </si>
  <si>
    <t>No. 210/18/5, Cach Mang Thang 8 Street, Ward 10, District 3, Ho Chi Minh City</t>
  </si>
  <si>
    <t>210/18/5 Cách Mạng Tháng Tám, Phường 10, Quận 3, TP.HCM</t>
  </si>
  <si>
    <t>0919 042 856</t>
  </si>
  <si>
    <t>Ngọc Lễ</t>
  </si>
  <si>
    <t>0981 032 904</t>
  </si>
  <si>
    <t>khanhduyen.pham@hanwhalife.com.vn</t>
  </si>
  <si>
    <t>khanhduyen97.nt@gmail.com</t>
  </si>
  <si>
    <t>Pham Le Khanh Duyen</t>
  </si>
  <si>
    <t>12101251</t>
  </si>
  <si>
    <t>Nguyễn Nữ Bảo Ngân</t>
  </si>
  <si>
    <t>19036287531015</t>
  </si>
  <si>
    <t>079 187 013 548</t>
  </si>
  <si>
    <t>No. 688/53, Le Duc Tho Street, Ward 15, Go Vap District, Ho Chi Minh City</t>
  </si>
  <si>
    <t>Số 688/53, Đường Lê Đức Thọ, Phường 15, Quận Gò Vấp, Tp. Ho Chi Minh</t>
  </si>
  <si>
    <t>0763 948 615</t>
  </si>
  <si>
    <t>Nguyễn Đình Phương</t>
  </si>
  <si>
    <t>0333 128 799</t>
  </si>
  <si>
    <t>baongan.nguyen@hanwhalife.com.vn</t>
  </si>
  <si>
    <t>Nguyen Nu Bao Ngan</t>
  </si>
  <si>
    <t>12101165</t>
  </si>
  <si>
    <t>Ngô Nguyễn Thị Kim Giàu</t>
  </si>
  <si>
    <t>Nhân viên Cấp trung Thẩm định</t>
  </si>
  <si>
    <t>104868603662</t>
  </si>
  <si>
    <t>272 476 438</t>
  </si>
  <si>
    <t>No. 147, Lo Than Hamlet, Bao Binh Commune, Cam My District, Dong Nai Province</t>
  </si>
  <si>
    <t>Số 147, Ấp Lò Than, Xã Bảo Bình, Huyện Cẩm Mỹ, Tỉnh Đồng Nai</t>
  </si>
  <si>
    <t>No. 397, Tran Xuan Soan, Tan Kieng Ward, District 7, Ho Chi Minh City</t>
  </si>
  <si>
    <t>Số 397, Đường Trần Xuân Soạn, Phường Tân Kiểng, Quận 7, Tp. Hồ Chí Minh</t>
  </si>
  <si>
    <t>0353 510 767</t>
  </si>
  <si>
    <t>Triều Dâng</t>
  </si>
  <si>
    <t>0376 952 117</t>
  </si>
  <si>
    <t>kimgiau.ngo@hanwhalife.com.vn</t>
  </si>
  <si>
    <t>Ngo Nguyen Thi Kim Giau</t>
  </si>
  <si>
    <t>12201422</t>
  </si>
  <si>
    <t>Nguyễn Minh Nhựt</t>
  </si>
  <si>
    <t>0541000295911</t>
  </si>
  <si>
    <t>C9443948</t>
  </si>
  <si>
    <t>No. 54/2, Hoa Phu Street, Xuan Hoa Ward, Ke Sach District, Soc Trang Province</t>
  </si>
  <si>
    <t>Số 54/2, Đường Hòa Phú, Xã Xuân Hòa, Huyện Kế Sách, Tỉnh Sóc Trăng</t>
  </si>
  <si>
    <t>No.69, Street 9, Van Phuc Urban Area, Hiep Binh Phuoc Ward, Thu Duc District, Ho Chi Minh City</t>
  </si>
  <si>
    <t>Số 69, Đường số 9, Khu Đô Thị  Vạn Phúc, Phường Hiệp Bình Phước, Quận Thủ Đức, Tp. Hồ Chí Minh</t>
  </si>
  <si>
    <t>0911 134 733</t>
  </si>
  <si>
    <t>Nguyễn Minh Tường</t>
  </si>
  <si>
    <t>0917 235 325</t>
  </si>
  <si>
    <t>nhut.nguyen@hanwhalife.com.vn</t>
  </si>
  <si>
    <t>Nguyen Minh Nhut</t>
  </si>
  <si>
    <t>12301681</t>
  </si>
  <si>
    <t>Trần Nguyệt Thảo</t>
  </si>
  <si>
    <t>000000701572</t>
  </si>
  <si>
    <t>079 197 023 226</t>
  </si>
  <si>
    <t>No. 8A, No.2 Street, Lu Gia Housing Project, Ward 15, District 11, Ho Chi Minh City</t>
  </si>
  <si>
    <t>Số 8A, Đường số 2, Cư Xá Lữ Gia, Phường 15, Quận 11, Tp. Hồ Chí Minh</t>
  </si>
  <si>
    <t>0938 697 296</t>
  </si>
  <si>
    <t>0944 199 304</t>
  </si>
  <si>
    <t>nguyetthao.tran@hanwhalife.com.vn</t>
  </si>
  <si>
    <t>trannguyetthao.0911@gmail.com</t>
  </si>
  <si>
    <t>Tran Nguyet Thao</t>
  </si>
  <si>
    <t>12101133</t>
  </si>
  <si>
    <t>Phạm Anh Kiệt</t>
  </si>
  <si>
    <t>101004612568</t>
  </si>
  <si>
    <t>191 504 844</t>
  </si>
  <si>
    <t>No. 34, Dao  Tan Street, Truong An Ward, Hue City</t>
  </si>
  <si>
    <t>Số 34 Đường Đào Tấn, Phường Trường An, Tp. Huế</t>
  </si>
  <si>
    <t>0934 889 488</t>
  </si>
  <si>
    <t>Trịnh Thị Định</t>
  </si>
  <si>
    <t>0798 586 686</t>
  </si>
  <si>
    <t>anhkiet.pham@hanwhalife.com.vn</t>
  </si>
  <si>
    <t>Pham Anh Kiet</t>
  </si>
  <si>
    <t>12201426</t>
  </si>
  <si>
    <t>Lý Thuy Quỳnh</t>
  </si>
  <si>
    <t>0060100012525005</t>
  </si>
  <si>
    <t>381 676 390</t>
  </si>
  <si>
    <t>No. 31, Street 10, Ward 1, Ca Mau City, Ca Mau Province</t>
  </si>
  <si>
    <t>Số 31, Đường  Số 10, Phường 1, Tp. Cà Mau, Tỉnh Cà Mau</t>
  </si>
  <si>
    <t>0938 250 511</t>
  </si>
  <si>
    <t>0946 801 123</t>
  </si>
  <si>
    <t>thuyquynh.ly@hanwhalife.com.vn</t>
  </si>
  <si>
    <t>Ly Thuy Quynh</t>
  </si>
  <si>
    <t>12301708</t>
  </si>
  <si>
    <t>0051000496380</t>
  </si>
  <si>
    <t>052 084 004 295</t>
  </si>
  <si>
    <t>9B Hamlet, Nhon Thuan Village, Tay Vinh Ward, Tay Son District, Binh Đinh Province</t>
  </si>
  <si>
    <t>Xóm 9B,Thôn Nhơn Thuận, Xã Tây Vinh, Huyện Tây Sơn, Tỉnh Bình Định</t>
  </si>
  <si>
    <t>No.334/6/7, Hoang Van Thu Street, Ngo May Ward, Quy Nhon City, Binh Dinh Province</t>
  </si>
  <si>
    <t>Số 334/6/7, Đường Hoàng Văn Thụ, Phường Ngô Mây, Tp.Quy Nhơn, Tỉnh Bình Định</t>
  </si>
  <si>
    <t>0986 554 357</t>
  </si>
  <si>
    <t xml:space="preserve">Trần Khánh Chi </t>
  </si>
  <si>
    <t>0975 332 468</t>
  </si>
  <si>
    <t>xuanthang.bui@hanwhalife.com.vn</t>
  </si>
  <si>
    <t>louis.thang@gmail.com</t>
  </si>
  <si>
    <t>Bui Xuan Thang</t>
  </si>
  <si>
    <t>12201394</t>
  </si>
  <si>
    <t>Nguyễn Thị Ngọc Nhã</t>
  </si>
  <si>
    <t>Sales Training Strategy</t>
  </si>
  <si>
    <t>19030501264013</t>
  </si>
  <si>
    <t>075 196 007 352</t>
  </si>
  <si>
    <t>Provincial Highway 768, Tri An Ward, Vinh Cuu District, Dong Nai Province</t>
  </si>
  <si>
    <t>Tỉnh Lộ 768, Xã Trị An, Huyện Vĩnh Cửu, Tỉnh Đồng Nai</t>
  </si>
  <si>
    <t>No.60/78/8, Lam Van Ben Street, Tan Kieng Ward, District 7, Ho Chi Minh City</t>
  </si>
  <si>
    <t>Số 60/78/8, Đường Lâm Văn Bền, Phường Tân Kiểng, Quận 7, Tp. Hồ Chí Minh</t>
  </si>
  <si>
    <t>0383 643 879</t>
  </si>
  <si>
    <t>Nguyễn Bảo Toàn</t>
  </si>
  <si>
    <t>0348 769 219</t>
  </si>
  <si>
    <t>ngocnha.nguyen@hanwhalife.com.vn</t>
  </si>
  <si>
    <t>ngocnha2911@gmail.com</t>
  </si>
  <si>
    <t>Nguyen Thi Ngoc Nha</t>
  </si>
  <si>
    <t>11800752</t>
  </si>
  <si>
    <t>Nguyễn Đức Trường</t>
  </si>
  <si>
    <t>01/02/2023</t>
  </si>
  <si>
    <t>0451001958759</t>
  </si>
  <si>
    <t>034 082 018 840</t>
  </si>
  <si>
    <t>No. 36, Floor 26, Block CT11, Kim Van Kim Lu Urban Area, Dai Kim Ward, Hoang Mai District, Ha Noi City</t>
  </si>
  <si>
    <t>Số nhà 36 tầng 26, Tòa CT11, KĐT Kim Văn Kim Lũ , P. Đại Kim, Q. Hoàng Mai,  Tp Hà Nội</t>
  </si>
  <si>
    <t>No.16, Floor 41, Building CT12A,  Kim Van Kim Lu Urban Area, Dai Kim Ward, Hoang Mai District, Ha Noi City</t>
  </si>
  <si>
    <t>Số nhà 16 tầng 41, Tòa CT12A - KĐT Kim Văn Kim Lũ - P. Đại Kim, Q. Hoàng Mai, TP Hà Nội</t>
  </si>
  <si>
    <t>0987 627 642</t>
  </si>
  <si>
    <t>Đoàn Thị Hồng Liên</t>
  </si>
  <si>
    <t>0966 742 468</t>
  </si>
  <si>
    <t>ductruong.nguyen@hanwhalife.com.vn</t>
  </si>
  <si>
    <t>dtruong.ceo@gmail.com</t>
  </si>
  <si>
    <t>Nguyen Duc Truong</t>
  </si>
  <si>
    <t>12301726</t>
  </si>
  <si>
    <t>Nguyễn Thị Tuyết Thanh</t>
  </si>
  <si>
    <t>107867987110</t>
  </si>
  <si>
    <t>079 195 028 978</t>
  </si>
  <si>
    <t>Restaurant and Catering Management</t>
  </si>
  <si>
    <t>No. 05/21, Nguyen Trung Ngan Street, Ben Nghe Ward, District 1, Ho Chi Minh City</t>
  </si>
  <si>
    <t xml:space="preserve"> Số 05/21, Đường Nguyễn Trung Ngạn, Phường Bến Nghé, Quận 1, Tp. Hồ Chí Minh</t>
  </si>
  <si>
    <t>Binh Khanh Apartment, An Phu Ward, District 2, Ho Chi Minh City</t>
  </si>
  <si>
    <t>Chung cư Bình Khánh, Phường An Phú, Quận 2, Tp. Hồ Chí Minh</t>
  </si>
  <si>
    <t>0937 927 106</t>
  </si>
  <si>
    <t>0879 451 686</t>
  </si>
  <si>
    <t>tuyetthanh.nguyen@hanwhalife.com.vn</t>
  </si>
  <si>
    <t>thanh.ntt0409@gmail.com</t>
  </si>
  <si>
    <t>Nguyen Thi Tuyet Thanh</t>
  </si>
  <si>
    <t>11900890</t>
  </si>
  <si>
    <t>19037084785018</t>
  </si>
  <si>
    <t>087 186 000 094</t>
  </si>
  <si>
    <t>No. D22/609D, Trinh Quang Nghi Street, Binh Chanh District, Ho Chi Minh City</t>
  </si>
  <si>
    <t>Số D22/609D, Đường Trịnh Quang Nghị, Huyện Bình Chánh, Tp. Hồ Chí Minh</t>
  </si>
  <si>
    <t>Long</t>
  </si>
  <si>
    <t>0878 515 686</t>
  </si>
  <si>
    <t>kimthuy.bui@hanwhalife.com.vn</t>
  </si>
  <si>
    <t>thuybuics@gmail.com.vn</t>
  </si>
  <si>
    <t>Bui Kim Thuy</t>
  </si>
  <si>
    <t>11900907</t>
  </si>
  <si>
    <t>Nguyễn Thị Ngọc Hạnh</t>
  </si>
  <si>
    <t>0071000985655</t>
  </si>
  <si>
    <t>024 414 878</t>
  </si>
  <si>
    <t>Tat Thanh University</t>
  </si>
  <si>
    <t>No. 88/11/12, Nguyen Khoai Street, District 4, Ho Chi Minh City</t>
  </si>
  <si>
    <t>Số 88/11/12 , Đường Nguyễn Khoái, Quận 4, Tp. Hồ Chí Minh</t>
  </si>
  <si>
    <t>0906 767 862</t>
  </si>
  <si>
    <t>Phan Trung Hiếu</t>
  </si>
  <si>
    <t>0934 061 106</t>
  </si>
  <si>
    <t>ngochanh.nguyen@hanwhalife.com.vn</t>
  </si>
  <si>
    <t>Nguyen Thi Ngoc Hanh</t>
  </si>
  <si>
    <t>944/HR-23</t>
  </si>
  <si>
    <t>12201493</t>
  </si>
  <si>
    <t>Nguyễn Thị Hồng Hải</t>
  </si>
  <si>
    <t>000009900085</t>
  </si>
  <si>
    <t>001 196 031 949</t>
  </si>
  <si>
    <t>Hanoi-University of Medicine and Pharmacy</t>
  </si>
  <si>
    <t xml:space="preserve"> Doctor of Preventive Medicine</t>
  </si>
  <si>
    <t>Van Diem Village, Van Ha Ward, Dong Anh District, Ha Noi City</t>
  </si>
  <si>
    <t>Thôn Vân Điềm, Xã Vân Hà, Huyện Đông Anh, Tp.Hà Nội</t>
  </si>
  <si>
    <t>No.54/5/13A Bach Dang Street, 2 Ward, Tan Binh District, Ho Chi Minh City</t>
  </si>
  <si>
    <t>Số 54/5/13A Đường Bạch Đằng, Phường 2, Quận Tân Bình, Tp.Hồ Chí Minh</t>
  </si>
  <si>
    <t>0393 977 331</t>
  </si>
  <si>
    <t>Nguyễn Thuận Yến</t>
  </si>
  <si>
    <t>0962 743 753</t>
  </si>
  <si>
    <t>honghai.nguyen@hanwhalife.com.vn</t>
  </si>
  <si>
    <t>Nguyen Thi Hong Hai</t>
  </si>
  <si>
    <t>948/HR-23</t>
  </si>
  <si>
    <t>12301723</t>
  </si>
  <si>
    <t>Nguyễn Quỳnh Như</t>
  </si>
  <si>
    <t>66518905586</t>
  </si>
  <si>
    <t>080 195 005 985</t>
  </si>
  <si>
    <t>No. 71D/ 5, Area 7, Song Hanh Street, Trung My Tay Ward, District 12, Ho Chi Minh City</t>
  </si>
  <si>
    <t>Số 71D/ 5, Khu phố 7, Đường Song Hành, Phường Trung Mỹ Tây, Quận 12, Tp. Hồ Chí Minh</t>
  </si>
  <si>
    <t>0798 339 406</t>
  </si>
  <si>
    <t>Trần Thị Thanh Đoan</t>
  </si>
  <si>
    <t>0966 518 905</t>
  </si>
  <si>
    <t>quynhnhu.nguyen@hanwhalife.com.vn</t>
  </si>
  <si>
    <t>nhunguyen1995.12@gmail.com</t>
  </si>
  <si>
    <t>Nguyen Quynh Nhu</t>
  </si>
  <si>
    <t>12301699</t>
  </si>
  <si>
    <t>Phan Thị Lệ Thu</t>
  </si>
  <si>
    <t>21410002686769</t>
  </si>
  <si>
    <t>001 195 009 228</t>
  </si>
  <si>
    <t>Preschool education</t>
  </si>
  <si>
    <t xml:space="preserve">No. 232, Nhi Village, No. 23B Street, Van Noi Ward, Dong Anh District, Ha Noi City </t>
  </si>
  <si>
    <t xml:space="preserve">Số 232, Xóm Nhì, Đường số 23B, Xã Vân Nội, Huyện Đông Anh, Tp. Hà Nội </t>
  </si>
  <si>
    <t xml:space="preserve">Số 232, xóm Nhì, Đường số 23B, Xã Vân Nội, Huyện Đông Anh, Tp. Hà Nội </t>
  </si>
  <si>
    <t>0981 405 294</t>
  </si>
  <si>
    <t>Trương Công Lợi</t>
  </si>
  <si>
    <t>0988 165 930</t>
  </si>
  <si>
    <t>lethu.phan@hanwhalife.com.vn</t>
  </si>
  <si>
    <t>phanlethu33@gmail.com</t>
  </si>
  <si>
    <t>Phan Thi Le Thu</t>
  </si>
  <si>
    <t>12301652</t>
  </si>
  <si>
    <t>Trần Thị Quỳnh Giang</t>
  </si>
  <si>
    <t>109868733646</t>
  </si>
  <si>
    <t>080 199 008 491</t>
  </si>
  <si>
    <t>No. 9, DT 825 Street, Hoa Khanh Tay Ward, Duc Hoa District, Long An Province</t>
  </si>
  <si>
    <t>Số 9, Đường ĐT 825, Xã Hòa Khánh Tây, Huyện Đức Hòa, Tỉnh Long An</t>
  </si>
  <si>
    <t>No.318, Hoa Hao Street, Ward 4, District 10, Ho Chi Minh City</t>
  </si>
  <si>
    <t>Số 318, Đường Hòa Hảo, Phường 4, Quận 10, Tp. Hồ Chí Minh</t>
  </si>
  <si>
    <t>0944 665 670</t>
  </si>
  <si>
    <t>0965 324 858</t>
  </si>
  <si>
    <t>quynhgiang.tran@hanwhalife.com.vn</t>
  </si>
  <si>
    <t>Tran Thi Quynh Giang</t>
  </si>
  <si>
    <t>950/HR-23</t>
  </si>
  <si>
    <t>Better Opportunity</t>
  </si>
  <si>
    <t>12201452</t>
  </si>
  <si>
    <t>Phạm Thành Nhân</t>
  </si>
  <si>
    <t>56610000295916</t>
  </si>
  <si>
    <t>201 314 255</t>
  </si>
  <si>
    <t xml:space="preserve">No. K363H1/4, Ton DucThang Street, Hoa Minh Ward, Lien Chieu District, Da Nang City    </t>
  </si>
  <si>
    <t xml:space="preserve">Số K363H1/4 , Đường Tôn Đức Thắng, Phường Hòa Minh, Quận Liên Chiêu, Tp. Đà Nẵng     </t>
  </si>
  <si>
    <t>No. 98, Pham Van Dong Street, Tan An Ward, Hoi An City, Quang Nam province</t>
  </si>
  <si>
    <t>Số 98, Đường Phạm Văn Đồng, Phường Tân An, Tp. Hội An, Tỉnh Quảng Nam</t>
  </si>
  <si>
    <t>0905 790 970</t>
  </si>
  <si>
    <t>Trân</t>
  </si>
  <si>
    <t>0905 692 168</t>
  </si>
  <si>
    <t>thanhnhan.pham@hanwhalife.com.vn</t>
  </si>
  <si>
    <t>Pham Thanh Nhan</t>
  </si>
  <si>
    <t>12301640</t>
  </si>
  <si>
    <t>Vũ Tuấn Anh</t>
  </si>
  <si>
    <t>0291000277246</t>
  </si>
  <si>
    <t>017 089 009 802</t>
  </si>
  <si>
    <t>Central University of Construction</t>
  </si>
  <si>
    <t xml:space="preserve">No. 11/19, Hoang Van Thai Street, Hoa Lu Ward, Pleiku City, Gia Lai Province                   </t>
  </si>
  <si>
    <t>Số 11/19, Đường Hoàng Văn Thái, Phường Hoa Lư ,Tp. Pleiku,Tỉnh Gia Lai</t>
  </si>
  <si>
    <t>No. 11/19, Hoang Van Thai Street, Hoa Lu Ward, Pleiku City, Gia Lai Province</t>
  </si>
  <si>
    <t xml:space="preserve">Số 11/19, Đường Hoàng Văn Thái, Phường Hoa Lư ,Tp. Pleiku,Tỉnh Gia Lai               </t>
  </si>
  <si>
    <t>Nguyễn Hồ Thị Kiều Trinh</t>
  </si>
  <si>
    <t>0963 792 259 - 0906 537 177</t>
  </si>
  <si>
    <t>tuananh.vu@hanwhalife.com.vn</t>
  </si>
  <si>
    <t>Vu Tuan Anh</t>
  </si>
  <si>
    <t>12101191</t>
  </si>
  <si>
    <t>19020156897010</t>
  </si>
  <si>
    <t>040 180 000 236</t>
  </si>
  <si>
    <t>No. 2824, CT10A, KDT Đại Thanh, Phan rong Tue Street, Ta Thanh Oai Commune, Thanh Tri District, Ha Noi City</t>
  </si>
  <si>
    <t>Phòng 2824 CT10A KĐT Đại Thanh, Tả Thanh Oai, Thanh Trì Hà Nội</t>
  </si>
  <si>
    <t>0378 525 959</t>
  </si>
  <si>
    <t>Phạm Hồng Phương</t>
  </si>
  <si>
    <t>0988 905 455</t>
  </si>
  <si>
    <t>hoaithu.nguyen1@hanwhalife.com.vn</t>
  </si>
  <si>
    <t>nguyenthu.cdc@gmail.com</t>
  </si>
  <si>
    <t>11900819</t>
  </si>
  <si>
    <t>Đinh Sơn Hải</t>
  </si>
  <si>
    <t>104870144113</t>
  </si>
  <si>
    <t>079 090 002 927</t>
  </si>
  <si>
    <t>Oxford Brookers University</t>
  </si>
  <si>
    <t>No. 24/12, Ly Thuong Kiet Street, Ward 9, Tan Binh District, Ho Chi Minh City</t>
  </si>
  <si>
    <t>Số 24/12, Đường Lý Thường Kiệt, Phường 9, Quận Tân Bình, Tp. Hồ Chí Minh</t>
  </si>
  <si>
    <t>No. 53/97/27, Street 4, Binh Hung Hoa Street, Binh Tan District, Ho Chi Minh City</t>
  </si>
  <si>
    <t>53/97/27 Đường Số 4, Phường Bình Hưng Hòa B, Quận Bình Tân</t>
  </si>
  <si>
    <t>0906 360 991</t>
  </si>
  <si>
    <t>Trần Thị Phương thảo</t>
  </si>
  <si>
    <t>0979 525 082</t>
  </si>
  <si>
    <t>sonhai.dinh@hanwhalife.com.vn</t>
  </si>
  <si>
    <t>joseph.hai1909@gmail.com</t>
  </si>
  <si>
    <t>Dinh Son Hai</t>
  </si>
  <si>
    <t>12301650</t>
  </si>
  <si>
    <t>Vũ Thị Kim Trang</t>
  </si>
  <si>
    <t>0411000690887</t>
  </si>
  <si>
    <t>079 183 002 780</t>
  </si>
  <si>
    <t>No.1, Street No.57, Ward 10, District 6, Ho Chi Minh City</t>
  </si>
  <si>
    <t>Số 1, Đường Số 57, Phường 10, Quận 6, Tp. Hồ Chí Minh</t>
  </si>
  <si>
    <t>0908 352 258</t>
  </si>
  <si>
    <t>Đoàn Văn Trọn</t>
  </si>
  <si>
    <t>0937 527 009</t>
  </si>
  <si>
    <t>kimtrang.vu@hanwhalife.com.vn</t>
  </si>
  <si>
    <t>Vu Thi Kim Trang</t>
  </si>
  <si>
    <t>12301740</t>
  </si>
  <si>
    <t>1015316870</t>
  </si>
  <si>
    <t>070 096 009 174</t>
  </si>
  <si>
    <t>Ho Chi Minh University of Banking</t>
  </si>
  <si>
    <t>No. 40/12, Mai Xuan Thuong Street, Ward 21, Binh Thanh District, Ho Chi Minh City</t>
  </si>
  <si>
    <t>Số 40/12, Đường Mai Xuân Thưởng, Phường 21, Quận Bình Thạnh, Tp. Hồ Chí Minh</t>
  </si>
  <si>
    <t>033 306 7262</t>
  </si>
  <si>
    <t>Nguyễn Trọng Trường</t>
  </si>
  <si>
    <t>0977 524 780</t>
  </si>
  <si>
    <t>vantrong.nguyen@hanwhalife.com.vn</t>
  </si>
  <si>
    <t>trongnguyen10296@gmail.com</t>
  </si>
  <si>
    <t>Nguyen Van Trong</t>
  </si>
  <si>
    <t>12201517</t>
  </si>
  <si>
    <t>0353952937</t>
  </si>
  <si>
    <t>068 195 001 668</t>
  </si>
  <si>
    <t xml:space="preserve">HCMC University of Medicine &amp; Pharmacy </t>
  </si>
  <si>
    <t>Traditional Medicine</t>
  </si>
  <si>
    <t>No. 45, Dong Do Street, Tan Nghia Commune, Di Linh District, Lam Dong</t>
  </si>
  <si>
    <t>Số 45, Đường Đồng Đò, Xã Tân Nghĩa, Huyện Di Linh, Lâm Đồng</t>
  </si>
  <si>
    <t>No. 91/5B, 48 Street, 3 Branch, Hiep Binh Ward, Thu Duc City, Ho Chi Minh City</t>
  </si>
  <si>
    <t>Số 91/5B đường 48, nhánh 3, phường Hiệp Bình Chánh, TP Thủ Đức, TP HCM</t>
  </si>
  <si>
    <t xml:space="preserve">0382 027 519 </t>
  </si>
  <si>
    <t>Quỳnh Khánh Trương</t>
  </si>
  <si>
    <t>0353 952 937</t>
  </si>
  <si>
    <t>maiphuong.le1@hanwhalife.com.vn</t>
  </si>
  <si>
    <t>Le Thi Mai Phuong</t>
  </si>
  <si>
    <t>12101318</t>
  </si>
  <si>
    <t>Nguyễn Khánh Dự</t>
  </si>
  <si>
    <t>0501000213076</t>
  </si>
  <si>
    <t>079 098 011 636</t>
  </si>
  <si>
    <t>No.730/10B, Tinh Lo 15 Street, Tan Thanh Dong Ward, Cu Chi District, Ho Chi Minh City</t>
  </si>
  <si>
    <t>Số 730/10B, Đường Tỉnh Lộ 15, Xã Tân Thạnh Đông, Huyện Củ Chi, Tp. Hồ Chí Minh</t>
  </si>
  <si>
    <t>No. 195/14B, Ton That Thuyet Street, Ward 3, District 4, Ho Chi Minh City</t>
  </si>
  <si>
    <t>195/14B Tôn Thất Thuyết, Phường 3, Quận 4, HCM</t>
  </si>
  <si>
    <t>0973 959 753</t>
  </si>
  <si>
    <t>0383 197 711</t>
  </si>
  <si>
    <t>khanhdu.nguyen@hanwhalife.com.vn</t>
  </si>
  <si>
    <t>nguyenkhanhdu802@gmail.com</t>
  </si>
  <si>
    <t>Nguyen Khanh Du</t>
  </si>
  <si>
    <t>12001070</t>
  </si>
  <si>
    <t>Nguyễn Hải Bình</t>
  </si>
  <si>
    <t>53110001104783</t>
  </si>
  <si>
    <t>046 087 000 247</t>
  </si>
  <si>
    <t>Nakhon Pathom Rejabhat University</t>
  </si>
  <si>
    <t>No. 109, Ly Thanh Tong Street, Dong Hoi City, Quang Binh Province</t>
  </si>
  <si>
    <t>Số 109, Đường Lý Thánh Tông, Tp. Đồng Hới, Tỉnh Quảng Bình</t>
  </si>
  <si>
    <t>0912 581 616</t>
  </si>
  <si>
    <t>Đỗ Thị Xuân</t>
  </si>
  <si>
    <t>0912 203 773</t>
  </si>
  <si>
    <t>haibinh.nguyen@hanwhalife.com.vn</t>
  </si>
  <si>
    <t>Nguyen Hai Binh</t>
  </si>
  <si>
    <t>Passed away</t>
  </si>
  <si>
    <t>12301718</t>
  </si>
  <si>
    <t>Đỗ Thành Tấn</t>
  </si>
  <si>
    <t>Central 7</t>
  </si>
  <si>
    <t>0061000730326</t>
  </si>
  <si>
    <t>225 385 253</t>
  </si>
  <si>
    <t>No. 59/2/8, Lac Thien Street, Vinh Tho Street, Nha Trang City, Khanh Hoa Province</t>
  </si>
  <si>
    <t>Số 59/2/8, Đường Lạc Thiện, Phường Vĩnh Thọ, Tp. Nha Trang, Tỉnh Khánh Hòa</t>
  </si>
  <si>
    <t>No.155, Hung Vuong Avenue, Ward 5, Tuy Hoa City, Phu Yen Province</t>
  </si>
  <si>
    <t>Số 155,  Đại Lộ Hùng Vương, Phường 5, Tp. Tuy Hòa, Tỉnh Phú Yên</t>
  </si>
  <si>
    <t>0984 947 973</t>
  </si>
  <si>
    <t xml:space="preserve"> Đỗ Thành</t>
  </si>
  <si>
    <t>0942 926 464</t>
  </si>
  <si>
    <t>thanhtan.do@hanwhalife.com.vn</t>
  </si>
  <si>
    <t>dothanhtan1009@gmail.com</t>
  </si>
  <si>
    <t>Do Thanh Tan</t>
  </si>
  <si>
    <t>12201328</t>
  </si>
  <si>
    <t>Đào Ngọc Tuân</t>
  </si>
  <si>
    <t>0041000140785</t>
  </si>
  <si>
    <t>201 455 854</t>
  </si>
  <si>
    <t>No. 180, Tran Bach Dang Street, My An Ward, Ngu Hanh Son District, Da Nang City</t>
  </si>
  <si>
    <t>Số 180, Đường Trần Bạch Đằng, Phường Mỹ An, Phường Ngũ Hành Sơn, Tp. Đà Nẵng</t>
  </si>
  <si>
    <t>0905 289 252</t>
  </si>
  <si>
    <t>Trịnh Thị Hoàng</t>
  </si>
  <si>
    <t>0973 298 777</t>
  </si>
  <si>
    <t>ngoctuan.dao@hanwhalife.com.vn</t>
  </si>
  <si>
    <t>Dao Ngoc Tuan</t>
  </si>
  <si>
    <t>None</t>
  </si>
  <si>
    <t>11800690</t>
  </si>
  <si>
    <t>Nguyễn Cao Hoàng</t>
  </si>
  <si>
    <t xml:space="preserve">Acting Zone Sales Director </t>
  </si>
  <si>
    <t xml:space="preserve">Quyền Giám đốc Kinh doanh Vùng </t>
  </si>
  <si>
    <t>0291000159415</t>
  </si>
  <si>
    <t>230 675 843</t>
  </si>
  <si>
    <t>No. 23, Ngo Thoi Nham Street, Group 12, Phu Dong Ward, Pleiku, Gia Lai</t>
  </si>
  <si>
    <t>Số 23, Đường Ngô Thời Nhậm, Tổ 12, Phường Phù Đổng, Pleiku, Gia Lai</t>
  </si>
  <si>
    <t>0981 411 279</t>
  </si>
  <si>
    <t>0935 760 456</t>
  </si>
  <si>
    <t>caohoang.nguyen@hanwhalife.com.vn</t>
  </si>
  <si>
    <t>Nguyen Cao Hoang</t>
  </si>
  <si>
    <t>12301733</t>
  </si>
  <si>
    <t>Lê Ngọc Tuyết Nhung</t>
  </si>
  <si>
    <t>0121001574176</t>
  </si>
  <si>
    <t>079 184 024 917</t>
  </si>
  <si>
    <t>No. 1/40/33A, Dinh Bo Linh Street, Ward 15, Binh Thanh District, Ho Chi Minh City</t>
  </si>
  <si>
    <t>Số 1/40/33A, Đường Đinh Bộ Lĩnh, Phường 15, Quận Bình Thạnh, Tp. Hồ Chí Minh</t>
  </si>
  <si>
    <t>302 Block G2, Hung Vuong Apartment, Ward 11, District 5, Ho Chi Minh City</t>
  </si>
  <si>
    <t>302 Lô G2, Chung Cư Hùng Vương, Phường  11, Quận 5, Tp. Hồ Chí Minh</t>
  </si>
  <si>
    <t>0983 319 175</t>
  </si>
  <si>
    <t>Nguyễn Trung Hậu</t>
  </si>
  <si>
    <t>0934 119 149</t>
  </si>
  <si>
    <t>tuyetnhung.le@hanwhalife.com.vn</t>
  </si>
  <si>
    <t>nhunglengoctuyet@gmail.com</t>
  </si>
  <si>
    <t>Le Ngoc Tuyet Nhung</t>
  </si>
  <si>
    <t>12201474</t>
  </si>
  <si>
    <t>Nguyễn Hùng Anh Tuấn</t>
  </si>
  <si>
    <t>0071004219410</t>
  </si>
  <si>
    <t>079 076 028 345</t>
  </si>
  <si>
    <t>No. 44/14, Nha Tho Street, Thu Thiem Ward, Thu Duc City, Ho Chi Minh City</t>
  </si>
  <si>
    <t>Số 44/14, Đường Nhà Thờ, Phường Thủ Thiêm, Tp. Thủ Đức, Tp. Hồ Chí Minh</t>
  </si>
  <si>
    <t>No.1135/25/13, Huynh Tan Phat Street, Phu Thuan Ward, District 7, Ho Chi Minh City</t>
  </si>
  <si>
    <t>Số 1135/25/13, Đường Huỳnh Tấn Phát, Phường Phú Thuận, Quận 7, Tp. Hồ Chí Minh</t>
  </si>
  <si>
    <t>0386 974 608</t>
  </si>
  <si>
    <t>Nga</t>
  </si>
  <si>
    <t>0947 529 410</t>
  </si>
  <si>
    <t>anhtuan.nguyen3@hanwhalife.com.vn</t>
  </si>
  <si>
    <t>Nguyen Hung Anh Tuan</t>
  </si>
  <si>
    <t>Management Style</t>
  </si>
  <si>
    <t>12301636</t>
  </si>
  <si>
    <t>Ngô Lý Phát</t>
  </si>
  <si>
    <t>19036298094016</t>
  </si>
  <si>
    <t>371 916 990</t>
  </si>
  <si>
    <t>FPT Polytechnic College</t>
  </si>
  <si>
    <t>No.1397, My Hiep Son Ward, Hon Dat District, Kien Giang Province</t>
  </si>
  <si>
    <t>Số 1397, Xã Mỹ Hiệp Sơn, Huyện Hòn Đất, Tỉnh Kiên Giang</t>
  </si>
  <si>
    <t>No.117, Nguyen Huu Canh Street, Ward 22, Binh Thanh District, Ho Chi Minh City</t>
  </si>
  <si>
    <t>Số 117, Đường Nguyễn Hữu Cảnh, Phường 22, Quận Bình Thạnh, Tp. Hồ Chí Minh</t>
  </si>
  <si>
    <t>0868 924 052</t>
  </si>
  <si>
    <t>Ngô Thị Thùy Dương</t>
  </si>
  <si>
    <t>0378 501 030</t>
  </si>
  <si>
    <t>lyphat.ngo@hanwhalife.com.vn</t>
  </si>
  <si>
    <t>Ngo Ly Phat</t>
  </si>
  <si>
    <t>12001037</t>
  </si>
  <si>
    <t>Nguyễn Thị Mỹ Thành</t>
  </si>
  <si>
    <t>Compensation &amp; Reward Senior Officer</t>
  </si>
  <si>
    <t>Chuyên viên Cấp cao Lương thưởng &amp; Đãi ngộ</t>
  </si>
  <si>
    <t>03564515201</t>
  </si>
  <si>
    <t>051 193 000 172</t>
  </si>
  <si>
    <t>Cuc Truong Cuc Canh sat - Quan ly Hanh Chinh ve Dan cu</t>
  </si>
  <si>
    <t>No. 140/48/16A, Dien Bien Phu Street, Binh Thanh District, Ho Chi Minh City</t>
  </si>
  <si>
    <t>Số 140/48/16A, Đường Điện Biên Phủ, Quận Bình Thạnh, Tp. Hồ Chí Minh</t>
  </si>
  <si>
    <t>River Panorama Apartment, No.89 Hoang Quoc Viet stress, Phu Thuan Ward, District 7, Ho Chi Minh city</t>
  </si>
  <si>
    <t>Chung cư River Panorama, Số 89 đường Hoàng Quốc Việt, phường Phú Thuận, Quận 7, Tp. Hồ Chí Minh</t>
  </si>
  <si>
    <t>0937 083 452</t>
  </si>
  <si>
    <t>Lê Thị Xuân Hồng</t>
  </si>
  <si>
    <t>0908 924 452</t>
  </si>
  <si>
    <t>mythanh.nguyen@hanwhalife.com.vn</t>
  </si>
  <si>
    <t>Nguyen Thi My Thanh</t>
  </si>
  <si>
    <t>12001079</t>
  </si>
  <si>
    <t>Nguyễn Ngọc Phương Thảo</t>
  </si>
  <si>
    <t>Sign-on Bonus: 135,450,000 Mil pay on March 2021 payslip</t>
  </si>
  <si>
    <t>Training Quality Assurance Senior Manager</t>
  </si>
  <si>
    <t>Trưởng phòng Cấp cao Quản lý Chất lượng Huấn luyện</t>
  </si>
  <si>
    <t>0331000431421</t>
  </si>
  <si>
    <t>079 182 031 592</t>
  </si>
  <si>
    <t>No. 487/1D, Huynh Tan Phat Street, Tan Thuan Dong Ward, District 7, Ho Chi Minh City</t>
  </si>
  <si>
    <t>Số 487/1D, Đường Huỳnh Tấn Phát, Phường Tân Thuận Đông, Quận 7, Tp. Hồ Chí Minh</t>
  </si>
  <si>
    <t>0906 563 595</t>
  </si>
  <si>
    <t>Nguyễn Hoàng Phong</t>
  </si>
  <si>
    <t>0901 338 663</t>
  </si>
  <si>
    <t>thao.nguyen2@hanwhalife.com.vn</t>
  </si>
  <si>
    <t>thaophuongngocnguyen@gmail.com</t>
  </si>
  <si>
    <t>Nguyen Ngoc Phuong Thao</t>
  </si>
  <si>
    <t>12301683</t>
  </si>
  <si>
    <t>9017041425809</t>
  </si>
  <si>
    <t>037 198 003 109</t>
  </si>
  <si>
    <t>Group 10, An Son Hamlet, Thanh An Ward, Hon Quan District, Binh Phuoc Proivnce</t>
  </si>
  <si>
    <t>Tổ 10, Ấp An Sơn, Xã Thanh An, Huyện Hớn Quản, Tỉnh Bình Phước</t>
  </si>
  <si>
    <t>No. 31, No.30 Street, Cat Lai Ward, Thu Duc City, Ho Chi Minh City</t>
  </si>
  <si>
    <t>Số 31, Đường Số 30, Phường Cát Lái, Tp Thủ Đức, Tp. Hồ Chí Minh</t>
  </si>
  <si>
    <t>0355 103 420</t>
  </si>
  <si>
    <t>Vũ Thị Thiệm</t>
  </si>
  <si>
    <t>0353 988 042</t>
  </si>
  <si>
    <t>ngoclan.nguyen1@hanwhalife.com.vn</t>
  </si>
  <si>
    <t>lannguyen290298@gmail.com</t>
  </si>
  <si>
    <t>Nguyen Thi Ngoc Lan</t>
  </si>
  <si>
    <t>12301746</t>
  </si>
  <si>
    <t>Nguyễn Thị Linh</t>
  </si>
  <si>
    <t>HR Operations Executive</t>
  </si>
  <si>
    <t>Nhân viên Cấp trung Quản lý Vận hành Nhân sự</t>
  </si>
  <si>
    <t>0881000476532</t>
  </si>
  <si>
    <t>051 196 005 915</t>
  </si>
  <si>
    <t>Human Resources Administration</t>
  </si>
  <si>
    <t>No. 11, Street No.11, Long Binh Ward, District 9, Ho Chi Minh City</t>
  </si>
  <si>
    <t>Số 11, Đường Số  11, Phường Long Bình, Quận 9, Tp. Hồ Chí Minh</t>
  </si>
  <si>
    <t>0987 510 581</t>
  </si>
  <si>
    <t>Nguyễn Thanh Máy</t>
  </si>
  <si>
    <t>0364 555 890</t>
  </si>
  <si>
    <t>linh.nguyen@hanwhalife.com.vn</t>
  </si>
  <si>
    <t>linhnguyenou2601@gmail.com</t>
  </si>
  <si>
    <t>Nguyen Thi Linh</t>
  </si>
  <si>
    <t>12301755</t>
  </si>
  <si>
    <t>Lê Thị Liên</t>
  </si>
  <si>
    <t>Rewards &amp; Data Analysis Officer</t>
  </si>
  <si>
    <t>Chuyên viên Phúc lợi và Phân tích dữ liệu</t>
  </si>
  <si>
    <t>2820103081003</t>
  </si>
  <si>
    <t>079 193 027 601</t>
  </si>
  <si>
    <t>No.32, To Ky Street, Trung My Tay Ward, District 12, Ho Chi Minh City</t>
  </si>
  <si>
    <t>Số 32, Đường Tô Ký, Phường Trung Mỹ Tây, Quận 12, Tp. Hồ Chí Minh</t>
  </si>
  <si>
    <t>0948 995 599</t>
  </si>
  <si>
    <t>Lê Thị Lâm</t>
  </si>
  <si>
    <t xml:space="preserve">0945 033 919 </t>
  </si>
  <si>
    <t>lien.le@hanwhalife.com.vn</t>
  </si>
  <si>
    <t>lienle9793@gmail.com</t>
  </si>
  <si>
    <t>Le Thi Lien</t>
  </si>
  <si>
    <t>12201483</t>
  </si>
  <si>
    <t>Phan Hoài Nhi</t>
  </si>
  <si>
    <t>934905017</t>
  </si>
  <si>
    <t>191 837 339</t>
  </si>
  <si>
    <t>No 14/41 Le Quy Don Street, Phu Hoi Ward, Hue City, Thua Thien Hue Province</t>
  </si>
  <si>
    <t>Số 14/42 Đường Lê Qúy Đôn, phường Phú Hội, TP.Huế, Tỉnh Thừa Thiên Huế</t>
  </si>
  <si>
    <t>No 1135/83/13 Huynh Tan Phat Street, Phu Thuan Ward, 7 District, Ho Chi Minh City</t>
  </si>
  <si>
    <t>Số 1135/83/13, Đường Huỳnh Tấn Phát, Phường Phú Thuận, Quận 7, Tp. Hồ Chí Minh</t>
  </si>
  <si>
    <t>0989 320 670</t>
  </si>
  <si>
    <t>Phạm Thị Hường</t>
  </si>
  <si>
    <t>0934 905 017</t>
  </si>
  <si>
    <t>hoainhi.phan@hanwhalife.com.vn</t>
  </si>
  <si>
    <t>Phan Hoai Nhi</t>
  </si>
  <si>
    <t>12301682</t>
  </si>
  <si>
    <t>Nguyễn Thị Minh Huệ</t>
  </si>
  <si>
    <t>28727067</t>
  </si>
  <si>
    <t>077 190 007 561</t>
  </si>
  <si>
    <t>Hong Bang International University</t>
  </si>
  <si>
    <t>No. 324/4, Binh Gia Street, Nguyen An Ninh Street, Vung Tau City</t>
  </si>
  <si>
    <t>Số 324/4, Đường Bình Giã, Phường Nguyễn An Ninh, Tp. Vũng Tàu</t>
  </si>
  <si>
    <t>0908 414 416</t>
  </si>
  <si>
    <t xml:space="preserve">Nguyễn Thị Minh Hoàng </t>
  </si>
  <si>
    <t>0964 946 187</t>
  </si>
  <si>
    <t>minhhue.nguyen@hanwhalife.com.vn</t>
  </si>
  <si>
    <t>huenguyenminh187@gmail.com</t>
  </si>
  <si>
    <t>Nguyen Thi Minh Hue</t>
  </si>
  <si>
    <t>12301731</t>
  </si>
  <si>
    <t>Lê Phụng Khánh An</t>
  </si>
  <si>
    <t>31810000028432</t>
  </si>
  <si>
    <t>079 193 035 592</t>
  </si>
  <si>
    <t>No. 140/12, Kenh Tan Hoa Street, Phu Trung Ward, Tan Phu District, Ho Chi Minh City</t>
  </si>
  <si>
    <t>Số 140/12, Đường Kênh Tân Hóa, Phường Phú Trung, QuậnTân Phú, Tp. Hồ Chí Minh</t>
  </si>
  <si>
    <t>0919 179 791</t>
  </si>
  <si>
    <t>Lê Cao Vỹ</t>
  </si>
  <si>
    <t>0974 943 132</t>
  </si>
  <si>
    <t>khanhan.le@hanwhalife.com.vn</t>
  </si>
  <si>
    <t>kanle93@gmail.com</t>
  </si>
  <si>
    <t>Le Phung Khanh An</t>
  </si>
  <si>
    <t>12201339</t>
  </si>
  <si>
    <t>Đỗ Thành Toại</t>
  </si>
  <si>
    <t>Phát triển Hệ thống</t>
  </si>
  <si>
    <t>060128462549</t>
  </si>
  <si>
    <t>230 914 161</t>
  </si>
  <si>
    <t>No. 38/5, A Ma Quang Street, Hoa Lu Ward, Pleiku City, Gia Lai Province</t>
  </si>
  <si>
    <t>Số 38/5, Đường A Ma Quang, Phường Hoa Lư, Tp. Pleiku, Tỉnh Gia Lai</t>
  </si>
  <si>
    <t>No.136/33,  Nguyen Thuong Hien Street, Ward 1, Go Vap District, Ho Chi Minh City</t>
  </si>
  <si>
    <t>Số 136/33, Đường Nguyễn Thượng Hiền, Phường 1, Quận Gò Vấp, Tp. Hồ Chí Minh</t>
  </si>
  <si>
    <t>0934 720 359</t>
  </si>
  <si>
    <t>Lê Thị Kim Liên</t>
  </si>
  <si>
    <t>0905 947 746</t>
  </si>
  <si>
    <t>thanhtoai.do@hanwhalife.com.vn</t>
  </si>
  <si>
    <t>thanhtoai.pk@gmail.com</t>
  </si>
  <si>
    <t>Do Thanh Toai</t>
  </si>
  <si>
    <t>965/HR-23</t>
  </si>
  <si>
    <t>Nguyễn Phạm Tường Vy</t>
  </si>
  <si>
    <t>050054722361</t>
  </si>
  <si>
    <t>060 197 011 965</t>
  </si>
  <si>
    <t>No. 139, Le Phung Hieu Street, Phu Tai Ward, Phan Thiet City, Binh Thuan Province</t>
  </si>
  <si>
    <t>Số 139, Đường Lê Phụng Hiểu, Phường Phú Tài, Tp. Phan Thiết, Tỉnh Bình Thuận</t>
  </si>
  <si>
    <t>No.80/66/38, Duong Quang Ham Street, Ward 5, Go Vap District, Ho Chi Minh City</t>
  </si>
  <si>
    <t>Số 80/66/38, Đường Dương Quảng Hàm, Phường 5, Quận Gò Vấp, Tp. Hồ Chí Minh</t>
  </si>
  <si>
    <t>0989 508 205</t>
  </si>
  <si>
    <t>Nguyễn Phạm Đăng Khang</t>
  </si>
  <si>
    <t>0362 278 934</t>
  </si>
  <si>
    <t>tuongvy.nguyen@hanwhalife.com.vn</t>
  </si>
  <si>
    <t>nptuongvy6@gmail.com</t>
  </si>
  <si>
    <t>Nguyen Pham Tuong Vy</t>
  </si>
  <si>
    <t>12301701</t>
  </si>
  <si>
    <t>Lý Quốc Nhã Phượng</t>
  </si>
  <si>
    <t>1037098215</t>
  </si>
  <si>
    <t>052 190 020 855</t>
  </si>
  <si>
    <t>No.1349-1351, Huynh Tan Phat Street, Phu Thuan Ward, District 7, Ho Chi Minh City</t>
  </si>
  <si>
    <t>Số 1349-1351, Đường Huỳnh Tấn Phát, Phường Phú Thuận, Quận 7, Tp.Hồ Chí Minh</t>
  </si>
  <si>
    <t>0913 447 479</t>
  </si>
  <si>
    <t>Lê Hoàng Giang</t>
  </si>
  <si>
    <t>0979 104 253</t>
  </si>
  <si>
    <t>nhaphuong.ly@hanwhalife.com.vn</t>
  </si>
  <si>
    <t>nhaphuongly@gmail.com</t>
  </si>
  <si>
    <t>Ly Quoc Nha Phuong</t>
  </si>
  <si>
    <t>966/HR-23</t>
  </si>
  <si>
    <t>12301749</t>
  </si>
  <si>
    <t>Huỳnh Ngọc Bên</t>
  </si>
  <si>
    <t>0103207838</t>
  </si>
  <si>
    <t>DONGABANK - 79304001</t>
  </si>
  <si>
    <t>083 088 006 981</t>
  </si>
  <si>
    <t>No. 330, Hamlet 1, Phuoc Long Ward, Giong Trom District, Ben Tre Province</t>
  </si>
  <si>
    <t>Số 330, Ấp 1, Xã Phước Long, Huyện Giồng Trôm, Tỉnh Bến Tre</t>
  </si>
  <si>
    <t>0968 426 879</t>
  </si>
  <si>
    <t>0973 999 683</t>
  </si>
  <si>
    <t>ngocben.huynh@hanwhalife.com.vn</t>
  </si>
  <si>
    <t>huynhngocben88@gmail.com</t>
  </si>
  <si>
    <t>Huynh Ngoc Ben</t>
  </si>
  <si>
    <t>12301759</t>
  </si>
  <si>
    <t>Lê Hoàng Vũ</t>
  </si>
  <si>
    <t>4700205631162</t>
  </si>
  <si>
    <t>056 093 012 637</t>
  </si>
  <si>
    <t>Khanh Hoa University</t>
  </si>
  <si>
    <t>CT1 Apartment, Vinh Diem Trung Urban Area, Street No.19/5, Vinh Hiep Ward, Nha Trang City, Khanh Hoa Province</t>
  </si>
  <si>
    <t>Chung Cư CT1 - KĐT Vĩnh Điềm Trung, Đường số19/5, Xã Vĩnh Hiệp, Tp. Nha Trang, Tỉnh Khánh Hòa</t>
  </si>
  <si>
    <t>0974 711 747</t>
  </si>
  <si>
    <t>Lê Hoàng Phong</t>
  </si>
  <si>
    <t>0706 078 595</t>
  </si>
  <si>
    <t>hoangvu.le@hanwhalife.com.vn</t>
  </si>
  <si>
    <t>lhvunt@gmail.com</t>
  </si>
  <si>
    <t>Le Hoang Vu</t>
  </si>
  <si>
    <t>12301745</t>
  </si>
  <si>
    <t>Phạm Đình Sanh</t>
  </si>
  <si>
    <t>19035752749018</t>
  </si>
  <si>
    <t>066 089 010 508</t>
  </si>
  <si>
    <t>No. 22/36, Bui Thi Xuan Street, Tu An Ward, Buon Ma Thuot City, Dak Lak Province</t>
  </si>
  <si>
    <t>Số 22/36, Đường Bùi Thị Xuân, Phường Tự An,Tp. Buôn Ma Thuột, Tỉnh Đăk Lăk</t>
  </si>
  <si>
    <t>0339 963 746</t>
  </si>
  <si>
    <t>0913 312 121</t>
  </si>
  <si>
    <t>dinhsanh.pham@hanwhalife.com.vn</t>
  </si>
  <si>
    <t>sanhpham1002@gmail.com</t>
  </si>
  <si>
    <t>Pham Dinh Sanh</t>
  </si>
  <si>
    <t>Probation End</t>
  </si>
  <si>
    <t>12301747</t>
  </si>
  <si>
    <t>Hồ Thế Hải</t>
  </si>
  <si>
    <t>0161001726706</t>
  </si>
  <si>
    <t>046 097 012 182</t>
  </si>
  <si>
    <t>Doctor of Veterinary Medicine</t>
  </si>
  <si>
    <t>No. 530, Bui Thi Xuan Street, Thuy Bieu Ward, Hue City, Thua Thien Hue Province</t>
  </si>
  <si>
    <t>Số 530, Đường Bùi Thị Xuân,Phường Thủy Biều,Thành Phố Huế, Tỉnh Thừa Thiên Huế</t>
  </si>
  <si>
    <t>0818 037 103</t>
  </si>
  <si>
    <t>Hồ Hưng</t>
  </si>
  <si>
    <t>0702 399 638</t>
  </si>
  <si>
    <t>thehai.ho@hanwhalife.com.vn</t>
  </si>
  <si>
    <t>thehai.ho9999@gmail.com</t>
  </si>
  <si>
    <t>Ho The Hai</t>
  </si>
  <si>
    <t>12101229</t>
  </si>
  <si>
    <t>Đặng Thị Hương</t>
  </si>
  <si>
    <t>19036228797011</t>
  </si>
  <si>
    <t>125 960 368</t>
  </si>
  <si>
    <t>No. 594, Nguyen Trai Street, Vo Cuong Ward, Bac Ninh City, Bac Ninh Province</t>
  </si>
  <si>
    <t>Số 594, Đường Nguyễn Trãi, Phường Võ Cường, Tp. Bắc Ninh, Tỉnh Bắc Ninh</t>
  </si>
  <si>
    <t>No. 25, Group 7, Dong Mai Ward, Ha Dong District, Ha Noi City</t>
  </si>
  <si>
    <t>Số nhà 25 Tổ 7, Phường Đồng Mai, Quận Hà Đông, TP. Hà Nội</t>
  </si>
  <si>
    <t>0364 197 186</t>
  </si>
  <si>
    <t>Đặng Đình Hiệp</t>
  </si>
  <si>
    <t>0931 586 188</t>
  </si>
  <si>
    <t>huong.dang@hanwhalife.com.vn</t>
  </si>
  <si>
    <t>selenahuong86@gmail.com</t>
  </si>
  <si>
    <t>Dang Thi Huong</t>
  </si>
  <si>
    <t>969/HR-23</t>
  </si>
  <si>
    <t>12201443</t>
  </si>
  <si>
    <t>Hoàng Trọng Tân</t>
  </si>
  <si>
    <t>0531002507239</t>
  </si>
  <si>
    <t>072 092 002 615</t>
  </si>
  <si>
    <t>University of Economic Ho Chi Minh City &amp; Erasmus University Rotterdam</t>
  </si>
  <si>
    <t>No. 227/5, Go Dau Street, Tan Quy Ward, Tan Phu District, Ho Chi Minh City</t>
  </si>
  <si>
    <t>Số 227/5, Đường Gò Dầu, Phường Tân Qúy, Quận Tân Phú, Tp. Hồ Chí Minh</t>
  </si>
  <si>
    <t>No.1N, Đinh Bo Linh Street,  Ward 15, Binh Thanh District, Ho Chi Minh City</t>
  </si>
  <si>
    <t>Số 1N, Đường Đinh Bộ Lĩnh, Phường 15, Quận Bình Thạnh, Tp. Hồ Chí Minh</t>
  </si>
  <si>
    <t>0964 006 750</t>
  </si>
  <si>
    <t>Hoàng Văn Nghĩa</t>
  </si>
  <si>
    <t>0989 813 950</t>
  </si>
  <si>
    <t>trongtan.hoang@hanwhalife.com.vn</t>
  </si>
  <si>
    <t>Hoang Trong Tan</t>
  </si>
  <si>
    <t>970/HR-23</t>
  </si>
  <si>
    <t>11800648</t>
  </si>
  <si>
    <t>Trần Đình Kiên</t>
  </si>
  <si>
    <t>0341007020460</t>
  </si>
  <si>
    <t>030 086 001 586</t>
  </si>
  <si>
    <t>Hanoi University of Pedagogy</t>
  </si>
  <si>
    <t>Group 10, Quang Giang Village, Dai Hop Commune, Tu Ky District, Hai Duong Province</t>
  </si>
  <si>
    <t>Đội 10, thôn Quảng Giang, xã Đại Hợp, huyện Tứ Kỳ, tỉnh Hải Dương</t>
  </si>
  <si>
    <t>0936 962 686</t>
  </si>
  <si>
    <t>Phạm Thị Tuy</t>
  </si>
  <si>
    <t>0915 181 012</t>
  </si>
  <si>
    <t>dinhkien.tran@hanwhalife.com.vn</t>
  </si>
  <si>
    <t>trandinhkien1986@gmail.com</t>
  </si>
  <si>
    <t>Tran Dinh Kien</t>
  </si>
  <si>
    <t>967/HR-23</t>
  </si>
  <si>
    <t>12001073</t>
  </si>
  <si>
    <t>Đặng Trung Hiếu</t>
  </si>
  <si>
    <t>Increase to 18 Mil/month after 4 months, based on KPIs evaluated by Department Head</t>
  </si>
  <si>
    <t>060143336266</t>
  </si>
  <si>
    <t>068 094 000 136</t>
  </si>
  <si>
    <t>No. 7/5D, Ly Te Xuyen Street, Thu Duc District, Ho Chi Minh City</t>
  </si>
  <si>
    <t>Số 7/5D, Đường Lý Tế Xuyên, Quận Thủ Đức, Tp. Hồ Chí Minh</t>
  </si>
  <si>
    <t>0988 223 349</t>
  </si>
  <si>
    <t>Đặng Văn Hiển</t>
  </si>
  <si>
    <t>0988 812 007</t>
  </si>
  <si>
    <t>trunghieu.dang@hanwhalife.com.vn</t>
  </si>
  <si>
    <t>dangtrunghieu.law@gmail.com</t>
  </si>
  <si>
    <t>Dang Trung Hieu</t>
  </si>
  <si>
    <t>968/HR-23</t>
  </si>
  <si>
    <t>12201470</t>
  </si>
  <si>
    <t>Đỗ Hoàng Duy Linh</t>
  </si>
  <si>
    <t>19036149324017</t>
  </si>
  <si>
    <t>080 187 002 816</t>
  </si>
  <si>
    <t>Electronics Telecommunications</t>
  </si>
  <si>
    <t>No. 247, Zone 4, Phuoc Tinh Quarter, Long Hiep Ward, Ben Luc District, Long An Province</t>
  </si>
  <si>
    <t>Số 247, Khu 4, Ấp Phước Tỉnh, Xã Long Hiệp, Huyện Bến Lức, Tỉnh Long An</t>
  </si>
  <si>
    <t>0909 084 232</t>
  </si>
  <si>
    <t>Đỗ Hoàng Kim Tuyến</t>
  </si>
  <si>
    <t>0784 870 512
0987 08 3134</t>
  </si>
  <si>
    <t>duylinh.do@hanwhalife.com.vn</t>
  </si>
  <si>
    <t>dldolinh4@gmail.com</t>
  </si>
  <si>
    <t>Do Hoang Duy Linh</t>
  </si>
  <si>
    <t>12201526</t>
  </si>
  <si>
    <t>12510001557784</t>
  </si>
  <si>
    <t>038 085 003 812</t>
  </si>
  <si>
    <t>No.2, Kim Giang Street, Kim Giang Ward, Thanh Xuan District, Ha Noi</t>
  </si>
  <si>
    <t>Số 2 Đường Kim Giang, Phường Kim Giang, Quận Thanh Xuân, Hà Nội</t>
  </si>
  <si>
    <t>No.30 Tran Huu Duc Street, Cau Dien Ward, Nam Tu Liem District, Ha Noi</t>
  </si>
  <si>
    <t>Số 30, Đường Trần Hữu Dực, Phường Cầu Diễn, Quận Nam Từ Liêm, Hà Nội</t>
  </si>
  <si>
    <t>0971 080 190</t>
  </si>
  <si>
    <t>0096 001 007</t>
  </si>
  <si>
    <t>vanthanh.nguyen@hanwhalife.com.vn</t>
  </si>
  <si>
    <t>Nguyen Van Thanh</t>
  </si>
  <si>
    <t>978/HR-23</t>
  </si>
  <si>
    <t>12201530</t>
  </si>
  <si>
    <t>Phan Thanh Bình</t>
  </si>
  <si>
    <t>Acting Head of Marketing</t>
  </si>
  <si>
    <t>Quyền Trưởng Bộ Phận Marketing</t>
  </si>
  <si>
    <t>1589607</t>
  </si>
  <si>
    <t>079 078 006 829</t>
  </si>
  <si>
    <t>Southern California University for Professional Studies</t>
  </si>
  <si>
    <t>No.37, M7 Street, Long Binh Ward, Thu Duc City</t>
  </si>
  <si>
    <t>Số 37, Đường M7, Phường Long Bình, TP.Thủ Đức</t>
  </si>
  <si>
    <t>0903 961 330</t>
  </si>
  <si>
    <t>thanhbinh.phan@hanwhalife.com.vn</t>
  </si>
  <si>
    <t>Phan Thanh Binh</t>
  </si>
  <si>
    <t>973/HR-23</t>
  </si>
  <si>
    <t>None Exit Interview</t>
  </si>
  <si>
    <t>12101273</t>
  </si>
  <si>
    <t>700004639485</t>
  </si>
  <si>
    <t>194 472 761</t>
  </si>
  <si>
    <t>The University of Foreign LanguageStudies</t>
  </si>
  <si>
    <t>Korean Language</t>
  </si>
  <si>
    <t>Sky 9 Apartment, Lien Phuog Street, Phu Huu Ward, Thu Duc City, Ho Chi Minh City</t>
  </si>
  <si>
    <t>Chung Cư Sky 9, Đườn Liên Phường, Phường Phú Hữu, Thành Phố Thủ Đức, Thành Phố Hồ Chí Minh</t>
  </si>
  <si>
    <t>0823 898 204</t>
  </si>
  <si>
    <t>Nguyễn Văn Tài</t>
  </si>
  <si>
    <t>0377 110 917</t>
  </si>
  <si>
    <t>ha.nguyen1@hanwhalife.com.vn</t>
  </si>
  <si>
    <t>Nguyen Thi Ha</t>
  </si>
  <si>
    <t>976/HR-23</t>
  </si>
  <si>
    <t>12301757</t>
  </si>
  <si>
    <t>Cao Thái Ngọc</t>
  </si>
  <si>
    <t>070005573473</t>
  </si>
  <si>
    <t>087 182 002 646</t>
  </si>
  <si>
    <t>Ho Chi Minh University of Technical Education</t>
  </si>
  <si>
    <t>Printing Technology</t>
  </si>
  <si>
    <t>No.1/132, Hoa Khanh Village, Ward 2, Sa Dec City, Dong Thap Province</t>
  </si>
  <si>
    <t>Số 1/132, Khóm Hoà Khánh, Phường 2,Tp. Sa Đéc,Tỉnh Đồng Tháp</t>
  </si>
  <si>
    <t>No.336/17, Nguyen Van Cu Street, An Hoa Ward, Ninh Kieu District, Can Tho City</t>
  </si>
  <si>
    <t>Số 336/17, Đường Nguyễn Văn Cừ, Phường An Hoà, Quận Ninh Kiều, Tp. Cần Thơ</t>
  </si>
  <si>
    <t xml:space="preserve"> 0983 949 332</t>
  </si>
  <si>
    <t>Cao Trí Dũng</t>
  </si>
  <si>
    <t>0939 693 015</t>
  </si>
  <si>
    <t>thaingoc.cao@hanwhalife.com.vn</t>
  </si>
  <si>
    <t>caothaingoc015@gmail.com</t>
  </si>
  <si>
    <t>Cao Thai Ngoc</t>
  </si>
  <si>
    <t>12101210</t>
  </si>
  <si>
    <t>Nguyễn Văn Huệ</t>
  </si>
  <si>
    <t>Territory Sales Director - Thang Long</t>
  </si>
  <si>
    <t>Giám đốc Kinh doanh Miền Thăng Long</t>
  </si>
  <si>
    <t>19026502892010</t>
  </si>
  <si>
    <t>013 476 450</t>
  </si>
  <si>
    <t>No. 503-6E, Trung Tu Street, Dong Da District, Ha Noi City</t>
  </si>
  <si>
    <t>Số 503-6E, Phố Trung Tự, Quận Đống Đa, Tp. Hà Nội</t>
  </si>
  <si>
    <t>0368 222 503</t>
  </si>
  <si>
    <t>Nguyễn Văn Quang</t>
  </si>
  <si>
    <t>0912 062 009</t>
  </si>
  <si>
    <t>vanhue.nguyen@hanwhalife.com.vn</t>
  </si>
  <si>
    <t>Nguyen Van Hue</t>
  </si>
  <si>
    <t>972/HR-23</t>
  </si>
  <si>
    <t>12201541</t>
  </si>
  <si>
    <t>Lò Văn Hải</t>
  </si>
  <si>
    <t>7901205202877</t>
  </si>
  <si>
    <t>014 088 014 584</t>
  </si>
  <si>
    <t>3 Hamlet, Muong Giang Commune, Quynh Nhai District, Son La</t>
  </si>
  <si>
    <t>Xóm 3, Xã Mường Giàng, Huyện Quỳnh Nhai, Tỉnh Sơn La</t>
  </si>
  <si>
    <t>0961 772 689</t>
  </si>
  <si>
    <t>Lò Thị Hạnh</t>
  </si>
  <si>
    <t>0983 429 758</t>
  </si>
  <si>
    <t>vanhai.lo@hanwhalife.com.vn</t>
  </si>
  <si>
    <t>vanhaiqnsl@gmail.com</t>
  </si>
  <si>
    <t>Lo Van Hai</t>
  </si>
  <si>
    <t>974/HR-23</t>
  </si>
  <si>
    <t>12301743</t>
  </si>
  <si>
    <t>Nguyễn Thụy Thanh Tuyền</t>
  </si>
  <si>
    <t>2101218888</t>
  </si>
  <si>
    <t>079 190 023 637</t>
  </si>
  <si>
    <t>Ngo Gia Tu Apartment, Ward 2, District 10, Ho Chi Minh City</t>
  </si>
  <si>
    <t>Chung Cư Ngô Gia Tự, Phường 2, Quận 10, Tp. Hồ Chí Minh</t>
  </si>
  <si>
    <t>Le Thanh An Lac Apartment, No. 223, Le Tan Be Street, An Lac Ward, Binh Tan District, Ho Chi Minh City</t>
  </si>
  <si>
    <t>Chung cư Lê Thành An Lạc, Số 223, Đường Lê Tấn Bê, Phường An Lạc, Quận Bình Tân, Tp. Hồ Chí Minh</t>
  </si>
  <si>
    <t>0938 489 006</t>
  </si>
  <si>
    <t>Gian Thiệu Nguyên</t>
  </si>
  <si>
    <t>0937 575 621</t>
  </si>
  <si>
    <t>thanhtuyen.nguyen1@hanwhalife.com.vn</t>
  </si>
  <si>
    <t>tuyennguyen2808@gmail.com</t>
  </si>
  <si>
    <t>Nguyen Thuy Thanh Tuyen</t>
  </si>
  <si>
    <t>977/HR-23</t>
  </si>
  <si>
    <t>12101248</t>
  </si>
  <si>
    <t>Trương Thị Bích Hảo</t>
  </si>
  <si>
    <t>4040156868888</t>
  </si>
  <si>
    <t>001 180 022 096</t>
  </si>
  <si>
    <t>Thanh Dong University</t>
  </si>
  <si>
    <t>No. 2, Group 5, Quang Minh Ward, Me Linh District, Ha Noi City</t>
  </si>
  <si>
    <t>Số 2, Tổ 5, Phường Quang Minh, Huyện Mê Linh, Tp. Hà Nội</t>
  </si>
  <si>
    <t>0986 656 907</t>
  </si>
  <si>
    <t>Nguyễn Thị Thiềng</t>
  </si>
  <si>
    <t>0988 151 698</t>
  </si>
  <si>
    <t>bichhao.truong@hanwhalife.com.vn</t>
  </si>
  <si>
    <t>Truong Thi Bich Hao</t>
  </si>
  <si>
    <t>12301773</t>
  </si>
  <si>
    <t>Đỗ Thế Hoàng Phong</t>
  </si>
  <si>
    <t>000008604827</t>
  </si>
  <si>
    <t>066 093 010 907</t>
  </si>
  <si>
    <t>Village10, Hoa Son Ward, Krong Bong District, Dak Lak Province</t>
  </si>
  <si>
    <t>Thôn 10, Xã Hòa Sơn, Huyện Krông Bông, Tỉnh Đắk Lắk</t>
  </si>
  <si>
    <t>No.1/7, Nguyen Dinh Khoi Street, Ward 4, Tan Binh District, Ho Chi Minh City</t>
  </si>
  <si>
    <t>Số 1/7, Đường Nguyễn Đình Khơi, Phường 4, Quận Tân Bình, Tp. Hồ Chí Minh</t>
  </si>
  <si>
    <t>0365 827 796</t>
  </si>
  <si>
    <t>Đỗ Thế Hoàng</t>
  </si>
  <si>
    <t>0383 733 870</t>
  </si>
  <si>
    <t>hoangphong.do@hanwhalife.com.vn</t>
  </si>
  <si>
    <t xml:space="preserve"> Hoangphong.dh.ueh@mail.com</t>
  </si>
  <si>
    <t>Do The Hoang Phong</t>
  </si>
  <si>
    <t>12201546</t>
  </si>
  <si>
    <t>Nguyễn Quốc Đại</t>
  </si>
  <si>
    <t>Chuyên viên Cấp cao Huấn luyện và Phát triển Kênh  Đối tác Chiến lược</t>
  </si>
  <si>
    <t>1030129859008</t>
  </si>
  <si>
    <t>096 085 000 168</t>
  </si>
  <si>
    <t>Nantes University</t>
  </si>
  <si>
    <t>Project management</t>
  </si>
  <si>
    <t>No. 3-01 (An Gia Riverside), Quarter 4, Phu Thuan Ward, District 7, Ho Chi Minh City</t>
  </si>
  <si>
    <t>Căn hộ 3-01 (An Gia Riverside), Khu phố 4, Phường Phú Thuận, Quận 7, Tp.HCM</t>
  </si>
  <si>
    <t>D8.12 EhomeS Phu Huu Apartment, Phu Huu Ward, Thu Duc City, Ho Chi Minh City</t>
  </si>
  <si>
    <t>D8.12 Chung cư EhomeS Phú Hữu, Phường Phú Hữu, TP. Thủ Đức, TP. Hồ Chí Minh</t>
  </si>
  <si>
    <t>0937 904 396</t>
  </si>
  <si>
    <t>0931 349 934</t>
  </si>
  <si>
    <t>quocdai.nguyen@hanwhalife.com.vn</t>
  </si>
  <si>
    <t>Nguyen Quoc Dai</t>
  </si>
  <si>
    <t>979/HR-23</t>
  </si>
  <si>
    <t>11900770</t>
  </si>
  <si>
    <t>Lê Ngọc Dẫn</t>
  </si>
  <si>
    <t>0211000444302</t>
  </si>
  <si>
    <t>034 090 020 757</t>
  </si>
  <si>
    <t>Hung Nhuong, Vu Hoi, Vu Thu District, Thai Binh Province</t>
  </si>
  <si>
    <t>Vũ Hội, Vũ Thư, Thái Bình</t>
  </si>
  <si>
    <t>0965 719 951</t>
  </si>
  <si>
    <t>Nguyễn Thúy Hà</t>
  </si>
  <si>
    <t>0984 654 600</t>
  </si>
  <si>
    <t>ngocdan.le@hanwhalife.com.vn</t>
  </si>
  <si>
    <t>lengocdan1990@gmail.com</t>
  </si>
  <si>
    <t>Le Ngoc Dan</t>
  </si>
  <si>
    <t>988/HR-23</t>
  </si>
  <si>
    <t>12301664</t>
  </si>
  <si>
    <t>Đoàn Hữu Thọ</t>
  </si>
  <si>
    <t>Head of Sales Team</t>
  </si>
  <si>
    <t>0191000380186</t>
  </si>
  <si>
    <t>096 085 019 958</t>
  </si>
  <si>
    <t>No. 03, Tan Hung Street, Hoang Tam Area, Ly Van Lam Ward, Ca Mau City, Ca Mau Province</t>
  </si>
  <si>
    <t>Số 03, Đường Tân Hưng, Đô Thị Hoàng Tâm, Xã Lý Văn Lâm, Tp. Cà Mau, Tỉnh Cà Mau</t>
  </si>
  <si>
    <t>0943 989 972</t>
  </si>
  <si>
    <t>Trần Tú Thanh</t>
  </si>
  <si>
    <t>0916 060 918</t>
  </si>
  <si>
    <t>huutho.doan@hanwhalife.com.vn</t>
  </si>
  <si>
    <t>doanhuutho.camau@gmail.com</t>
  </si>
  <si>
    <t>Doan Huu Tho</t>
  </si>
  <si>
    <t>981/HR-23</t>
  </si>
  <si>
    <t>12201555</t>
  </si>
  <si>
    <t>Phạm Minh Đức</t>
  </si>
  <si>
    <t>53110000401375</t>
  </si>
  <si>
    <t>044 090 001 284</t>
  </si>
  <si>
    <t>Phu Quy Village, Duy Ninh Commune, Quang Binh Province</t>
  </si>
  <si>
    <t>Thôn Phú Vinh, Xã Duy Ninh, Tỉnh Quảng Bình</t>
  </si>
  <si>
    <t>0868 535 758</t>
  </si>
  <si>
    <t>Nguyễn Thị Xướng</t>
  </si>
  <si>
    <t>0888 928 338</t>
  </si>
  <si>
    <t>minhduc.pham@hanwhalife.com.vn</t>
  </si>
  <si>
    <t>Pham Minh duc</t>
  </si>
  <si>
    <t>980/HR-23</t>
  </si>
  <si>
    <t>Restructure</t>
  </si>
  <si>
    <t>12101116</t>
  </si>
  <si>
    <t>Giang Hồng Ý Nhi</t>
  </si>
  <si>
    <t>060124520692</t>
  </si>
  <si>
    <t>094 197 008 338</t>
  </si>
  <si>
    <t>No. 28A/8, Pham Viet Chanh Street, Binh Thanh District, Ho Chi Minh City</t>
  </si>
  <si>
    <t>Sô 28A/8, Đường Phạm Viết Chánh, Quận Bình Thạnh, Tp. Hồ Chí Minh</t>
  </si>
  <si>
    <t>No. 180/77/9, Nguyen Huu Canh Street,  Ward 22, Binh Thanh District, Ho Chi Minh City</t>
  </si>
  <si>
    <t>180/77/9 Nguyễn Hữu Cảnh, P22, quận Bình Thạnh, TP. HCM</t>
  </si>
  <si>
    <t>0917 824 737</t>
  </si>
  <si>
    <t>Nguyễn Trí Tâm</t>
  </si>
  <si>
    <t>0378 060 397</t>
  </si>
  <si>
    <t>ynhi.giang@hanwhalife.com.vn</t>
  </si>
  <si>
    <t>ynhigianghong@gmail.com</t>
  </si>
  <si>
    <t>Giang Hong Y Nhi</t>
  </si>
  <si>
    <t>987/HR-23</t>
  </si>
  <si>
    <t>12301694</t>
  </si>
  <si>
    <t>Ngô Lưu Nguyễn</t>
  </si>
  <si>
    <t>050127257288</t>
  </si>
  <si>
    <t>046 076 018 827</t>
  </si>
  <si>
    <t>PH Apartment, No. 11, Vo Thi Sau Street, Vinh Truong Ward, Nha Trang District, Khanh Hoa Province</t>
  </si>
  <si>
    <t>Chung Cư PH, Số 11, Đường Võ Thị Sáu, Phường Vĩnh Trường, Tp. Nha Trang, Tỉnh Khánh Hòa</t>
  </si>
  <si>
    <t>0945 071 699</t>
  </si>
  <si>
    <t xml:space="preserve"> 0905 678 099</t>
  </si>
  <si>
    <t>luunguyen.ngo@hanwhalife.com.vn</t>
  </si>
  <si>
    <t>luunguyenngo@gmail.com</t>
  </si>
  <si>
    <t>Ngo Luu Nguyen</t>
  </si>
  <si>
    <t>989/HR-23</t>
  </si>
  <si>
    <t>11800657</t>
  </si>
  <si>
    <t>Đặng Phước Cường</t>
  </si>
  <si>
    <t>Transportation &amp; entertainment allowance 22 Mil/ month</t>
  </si>
  <si>
    <t>0071001218757</t>
  </si>
  <si>
    <t>023 775 784</t>
  </si>
  <si>
    <t>No. 63/15, Pho Duc Chinh Street, Nguyen Thai Binh Ward, District 1, Ho Chi Minh City</t>
  </si>
  <si>
    <t>Số 63/15, Đường Phó Đức Chính, Phường Nguyễn Thái Bình, Quận 1, Tp.HCM</t>
  </si>
  <si>
    <t>0908 024 002</t>
  </si>
  <si>
    <t>Phạm Thị Kim Chiến</t>
  </si>
  <si>
    <t>0903 865 226</t>
  </si>
  <si>
    <t>phuoccuong.dang@hanwhalife.com.vn</t>
  </si>
  <si>
    <t>Dang Phuoc Cuong</t>
  </si>
  <si>
    <t>990/HR-23</t>
  </si>
  <si>
    <t>12301638</t>
  </si>
  <si>
    <t>Nguyễn Quang Ánh</t>
  </si>
  <si>
    <t>109874155888</t>
  </si>
  <si>
    <t>040 074 010 712</t>
  </si>
  <si>
    <t>No. 94, Nguyen Duc Dat Street, Ben Thuy Ward, Vinh City, Nghe An Province</t>
  </si>
  <si>
    <t>Số 94, Đường Nguyễn Đức Đạt, Phường Bến Thủy,Tp. Vinh, Tỉnh Nghệ An</t>
  </si>
  <si>
    <t>0868 615 225</t>
  </si>
  <si>
    <t>Nguyễn Thị La</t>
  </si>
  <si>
    <t>0904 229 055</t>
  </si>
  <si>
    <t>quanganh.nguyen1@hanwhalife.com.vn</t>
  </si>
  <si>
    <t>Nguyen Quang anh</t>
  </si>
  <si>
    <t>992/HR-23</t>
  </si>
  <si>
    <t>12101197</t>
  </si>
  <si>
    <t>Phạm An Viên</t>
  </si>
  <si>
    <t>0011002133819</t>
  </si>
  <si>
    <t>141 927 295</t>
  </si>
  <si>
    <t xml:space="preserve">University of Commercial </t>
  </si>
  <si>
    <t>LK 6 - 18A, Ecopark Group, Hai Tan District, Hai Duong City</t>
  </si>
  <si>
    <t>LK 6 -18A, Khu Đô Thị Ecopark, Quận Hải Tân, Tp. Hải Dương</t>
  </si>
  <si>
    <t>0976 466 468</t>
  </si>
  <si>
    <t>0908 780 000</t>
  </si>
  <si>
    <t>anvien.pham@hanwhalife.com.vn</t>
  </si>
  <si>
    <t>Pham An Vien</t>
  </si>
  <si>
    <t>991/HR-23</t>
  </si>
  <si>
    <t>12201559</t>
  </si>
  <si>
    <t>Lê Trung Tín</t>
  </si>
  <si>
    <t>0271001016807</t>
  </si>
  <si>
    <t>051 092 012 262</t>
  </si>
  <si>
    <t>Pham Van Dong University</t>
  </si>
  <si>
    <t>Group 9, Commune 4B, My Hue II Village, Binh Duong Ward, Binh Son District,Quang Ngai Province</t>
  </si>
  <si>
    <t>Đội 9, Xóm 4B, Thôn Mỹ Huệ II, Xã Bình Dương, Huyện Bình Sơn,Tỉnh Quảng Ngãi</t>
  </si>
  <si>
    <t>0349 795 645</t>
  </si>
  <si>
    <t>Võ Thị Oanh Kiều</t>
  </si>
  <si>
    <t>0988 532 671</t>
  </si>
  <si>
    <t>trungtin.le@hanwhalife.com.vn</t>
  </si>
  <si>
    <t>trungtin92qng@gmail.com</t>
  </si>
  <si>
    <t>Le Trung Tin</t>
  </si>
  <si>
    <t>984/HR-23</t>
  </si>
  <si>
    <t>12201560</t>
  </si>
  <si>
    <t>0060100070106666</t>
  </si>
  <si>
    <t>381 135 593</t>
  </si>
  <si>
    <t>No. 96, To Hien Thanh Street, Group 8, Ward 5, Ca Mau City</t>
  </si>
  <si>
    <t>Số 96, Đường Tô Hiến Thành, Khóm 8, Phường 5, Tp. Cà Mau</t>
  </si>
  <si>
    <t>0839 024 952</t>
  </si>
  <si>
    <t>Trần Thị Năm</t>
  </si>
  <si>
    <t>tinh.nguyen@hanwhalife.com.vn</t>
  </si>
  <si>
    <t>Nguyen Thi Tinh</t>
  </si>
  <si>
    <t>985/HR-23</t>
  </si>
  <si>
    <t>12301776</t>
  </si>
  <si>
    <t>Đinh Thị Thương Thương</t>
  </si>
  <si>
    <t>Management Reporting Analysis Senior Officer</t>
  </si>
  <si>
    <t>Chuyên viên Cấp cao Quản trị và Phân tích Báo cáo</t>
  </si>
  <si>
    <t>012792738</t>
  </si>
  <si>
    <t>042 196 005 078</t>
  </si>
  <si>
    <t>No.17/17/12,  Luong The Vinh Street, Ward 9, Vung Tau City</t>
  </si>
  <si>
    <t>Số 17/17/12, Đường Lương Thế Vinh, Phường 9, Tp. Vũng Tàu</t>
  </si>
  <si>
    <t>No. 114, Nam Chau Street, Ward 12, Tan Binh District, Ho Chi Minh City</t>
  </si>
  <si>
    <t>Số 114, Đường Năm Châu, Phường 12, Quận Tân Bình, Tp. Hồ Chí Minh</t>
  </si>
  <si>
    <t>0936 550 337</t>
  </si>
  <si>
    <t>Đinh Đức Tùng</t>
  </si>
  <si>
    <t>0792 264 398</t>
  </si>
  <si>
    <t>thuongthuong.dinh@hanwhalife.com.vn</t>
  </si>
  <si>
    <t>thuongdinh1410@gmail.com</t>
  </si>
  <si>
    <t>Dinh Thi Thuong Thuong</t>
  </si>
  <si>
    <t>12201564</t>
  </si>
  <si>
    <t>Trương Trọng Trường</t>
  </si>
  <si>
    <t>3508205083670</t>
  </si>
  <si>
    <t>038 087 015 265</t>
  </si>
  <si>
    <t>Pho Moi, Vinh Tien Commune, Vinh Loc District, Thanh Hoa Province</t>
  </si>
  <si>
    <t>Phố Mới, Xã Vĩnh Tiến, Huyện Vĩnh Lộc, Tỉnh Thanh Hóa</t>
  </si>
  <si>
    <t>0912 161 772</t>
  </si>
  <si>
    <t>Hà Thị Loan</t>
  </si>
  <si>
    <t>0834 001 168</t>
  </si>
  <si>
    <t>trongtruong.truong@hanwhalife.com.vn</t>
  </si>
  <si>
    <t>Truong Trong Truong</t>
  </si>
  <si>
    <t>986/HR-23</t>
  </si>
  <si>
    <t>12201566</t>
  </si>
  <si>
    <t>58110000949214</t>
  </si>
  <si>
    <t>052 198 010 132</t>
  </si>
  <si>
    <t>Village Thiet Trang, Nhon My Commune, An Nhon District, Binh Dinh Province</t>
  </si>
  <si>
    <t>Thôn Thiết Tràng, Xã Nhơn Mỹ, Thị Xã An Nhơn, Tỉnh Bình Định.</t>
  </si>
  <si>
    <t>Linh Dong 4S Apartment, Street 30, Linh Dong Ward, Thu Duc City</t>
  </si>
  <si>
    <t>Chung cư 4S Linh Đông, Đường số 30, Phường Linh Đông, Thành Phố Thủ Đức, Hồ Chí Minh.</t>
  </si>
  <si>
    <t>0376 447 491</t>
  </si>
  <si>
    <t>Nguyễn Thị Thúy Diễm</t>
  </si>
  <si>
    <t>0342 759 459</t>
  </si>
  <si>
    <t>thuykieu.nguyen@hanwhalife.com.vn</t>
  </si>
  <si>
    <t>thuykieu032@gmail.com</t>
  </si>
  <si>
    <t>Nguyen Thi Thuy Kieu</t>
  </si>
  <si>
    <t>1021/HR-23</t>
  </si>
  <si>
    <t>11700566</t>
  </si>
  <si>
    <t>Increase to 33 Mil/ month once new GA Office are opened</t>
  </si>
  <si>
    <t>19029723641011</t>
  </si>
  <si>
    <t>004 083 004 974</t>
  </si>
  <si>
    <t>No. 206, Group 8, Hop Giang Ward, Cao Bang City, Cao Bang Province</t>
  </si>
  <si>
    <t>Số 206, tổ 8, phường Hợp Giang, Tp.Cao Bằng, tỉnh Cao Bằng</t>
  </si>
  <si>
    <t>21/2A Group 8, Tan Phong Ward, Bien Hoa City, Dong Nai Province</t>
  </si>
  <si>
    <t>21/2A KP8, phường Tân Phong, Tp.Biên Hòa, tỉnh Đồng Nai</t>
  </si>
  <si>
    <t>0912 528 686</t>
  </si>
  <si>
    <t>Nguyễn Hồng Thúy</t>
  </si>
  <si>
    <t>0946 310 383</t>
  </si>
  <si>
    <t>tuananh.nguyen@hanwhalife.com.vn</t>
  </si>
  <si>
    <t>tuananhvn026@gmail.com</t>
  </si>
  <si>
    <t>Nguyen Tuan Anh</t>
  </si>
  <si>
    <t>993/HR-23</t>
  </si>
  <si>
    <t>11700578</t>
  </si>
  <si>
    <t>Dương Minh Quang</t>
  </si>
  <si>
    <t>37110000206538</t>
  </si>
  <si>
    <t>060 589 863</t>
  </si>
  <si>
    <t>Group 11, Yen Binh Town, Yen Binh District, Yen Bai Province</t>
  </si>
  <si>
    <t>Tổ 11, Thị trấn Yên Bình, Huyện Yên Bình, Tỉnh Yên Bái</t>
  </si>
  <si>
    <t>Triệu Thanh Tâm</t>
  </si>
  <si>
    <t>0356 313 631</t>
  </si>
  <si>
    <t>minhquang.duong@hanwhalife.com.vn</t>
  </si>
  <si>
    <t>Duong Minh Quang</t>
  </si>
  <si>
    <t>994/HR-23</t>
  </si>
  <si>
    <t>11700606</t>
  </si>
  <si>
    <t>Hoàng Quang Trường</t>
  </si>
  <si>
    <t>0771000283999</t>
  </si>
  <si>
    <t>Binh Tri Thien</t>
  </si>
  <si>
    <t>197 090 499</t>
  </si>
  <si>
    <t>8/27 Ham Nghi Street, Cam Lo Village, Cam Lo District, Quang Tri Province</t>
  </si>
  <si>
    <t>8/27 Đường Hàm Nghi, Thị trấn Cam Lộ, Huyện Cam Lộ, Tỉnh Quảng Trị</t>
  </si>
  <si>
    <t>0163 454 2091</t>
  </si>
  <si>
    <t>Lê Thị Xoa</t>
  </si>
  <si>
    <t>0941 283 999</t>
  </si>
  <si>
    <t>quangtruong.hoang@hanwhalife.com.vn</t>
  </si>
  <si>
    <t>Hoang Quang Truong</t>
  </si>
  <si>
    <t>995/HR-23</t>
  </si>
  <si>
    <t>12000961</t>
  </si>
  <si>
    <t>Thái Trường Giang</t>
  </si>
  <si>
    <t>00274517001</t>
  </si>
  <si>
    <t>365 729 259</t>
  </si>
  <si>
    <t>Inforworld  School</t>
  </si>
  <si>
    <t>No. 55/10, Ton Duc Thang Street, Soc Trang City, Soc Trang Province</t>
  </si>
  <si>
    <t>Số 55/10, Đường Tôn Đức Thắng, Tp. Sóc Trăng, Tỉnh Sóc Trăng</t>
  </si>
  <si>
    <t>No. 308, Ung Van Khiem Street, Ward 25, Binh Thanh District, Ho Chi Minh City</t>
  </si>
  <si>
    <t>Số 308, Đường Ung Văn Khiêm, Phường 25, Quận Bình Thạnh, Tp. Hồ Chí Minh</t>
  </si>
  <si>
    <t>0987 654 351</t>
  </si>
  <si>
    <t>Thái Kim Duy</t>
  </si>
  <si>
    <t>truonggiang.thai@hanwhalife.com.vn</t>
  </si>
  <si>
    <t>Thai Truong Giang</t>
  </si>
  <si>
    <t>1023/HR-23</t>
  </si>
  <si>
    <t>12101199</t>
  </si>
  <si>
    <t>Nguyễn Văn Minh</t>
  </si>
  <si>
    <t>52010000401162</t>
  </si>
  <si>
    <t>184 266 437</t>
  </si>
  <si>
    <t>No. 147, Ngo Phuc Van Street, Can Loc District, Ha Tinh Province</t>
  </si>
  <si>
    <t>Số 147, Đường Ngô Phúc Vạn, Huyện Can Lộc, Tỉnh Hà Tĩnh</t>
  </si>
  <si>
    <t>037 5300 546</t>
  </si>
  <si>
    <t>Phạm Thị Nguyệt</t>
  </si>
  <si>
    <t>0398 002 494</t>
  </si>
  <si>
    <t>vanminh.nguyen@hanwhalife.com.vn</t>
  </si>
  <si>
    <t>Nguyen Van Minh</t>
  </si>
  <si>
    <t>996/HR-23</t>
  </si>
  <si>
    <t>12101219</t>
  </si>
  <si>
    <t>Lê Đình Vinh</t>
  </si>
  <si>
    <t>3708333357999</t>
  </si>
  <si>
    <t>042 088 001 072</t>
  </si>
  <si>
    <t>Xanhpetecbua University</t>
  </si>
  <si>
    <t>An Tien group, Xuan Giang Commune, Nghi Xuan District, Ha Tinh Province</t>
  </si>
  <si>
    <t>Thôn An Tiên , X. Xuân Giang , H. Nghi Xuân , T. Hà Tĩnh</t>
  </si>
  <si>
    <t>Thôn An Tiên , X. Xuân Giang, H. Nghi Xuân , T. Hà Tĩnh</t>
  </si>
  <si>
    <t>0987 327 045</t>
  </si>
  <si>
    <t>Lê Đình Thông</t>
  </si>
  <si>
    <t>0918 754 777</t>
  </si>
  <si>
    <t>dinhvinh.le@hanwhalife.com.vn</t>
  </si>
  <si>
    <t>Ldvinh0610@gmail.com</t>
  </si>
  <si>
    <t>Le Dinh Vinh</t>
  </si>
  <si>
    <t>997/HR-23</t>
  </si>
  <si>
    <t>12101237</t>
  </si>
  <si>
    <t>Nguyễn Đình Tân</t>
  </si>
  <si>
    <t>0101001116696</t>
  </si>
  <si>
    <t>186 744 328</t>
  </si>
  <si>
    <t>No. 17, Nguyen Tai Street, Truong Thi Ward, Vinh - Nghe An City</t>
  </si>
  <si>
    <t>Số 17, Đường Nguyễn Tài, Phường Trường Thi, Tp. Vinh - Nghệ An</t>
  </si>
  <si>
    <t>0989 125 393</t>
  </si>
  <si>
    <t>Nguyễn Đinh Trường</t>
  </si>
  <si>
    <t>0976 296 967</t>
  </si>
  <si>
    <t>dinhtan.nguyen@hanwhalife.com.vn</t>
  </si>
  <si>
    <t>Nguyen Dinh Tan</t>
  </si>
  <si>
    <t>998/HR-23</t>
  </si>
  <si>
    <t>12101253</t>
  </si>
  <si>
    <t>Nguyễn Ngọc Thông</t>
  </si>
  <si>
    <t>011001060001686</t>
  </si>
  <si>
    <t>BAC A BANK - 01313007</t>
  </si>
  <si>
    <t>040 092 037 411</t>
  </si>
  <si>
    <t>Danang Architecture University</t>
  </si>
  <si>
    <t>Construction Industry</t>
  </si>
  <si>
    <t>Tan Long Group, Long Son Ward, Thai Hoa Town, Nghe An Province</t>
  </si>
  <si>
    <t xml:space="preserve">Khối Tân Long - Phường Long Sơn - Thị Xã Thái Hòa - Tỉnh Nghệ An </t>
  </si>
  <si>
    <t>0981 628 373</t>
  </si>
  <si>
    <t xml:space="preserve">Cao Thị Hoài </t>
  </si>
  <si>
    <t>0989 090 912</t>
  </si>
  <si>
    <t>ngocthong.nguyen@hanwhalife.com.vn</t>
  </si>
  <si>
    <t>ngocthongnguyen1903@gmail.com</t>
  </si>
  <si>
    <t>Nguyen Ngoc Thong</t>
  </si>
  <si>
    <t>999/HR-23</t>
  </si>
  <si>
    <t>12101256</t>
  </si>
  <si>
    <t>Nguyễn Lê Quỳnh Trang</t>
  </si>
  <si>
    <t>2715205075780</t>
  </si>
  <si>
    <t>025 187 003 454</t>
  </si>
  <si>
    <t>Lane 1, Tan Thinh Group, Thanh Son Town, Thanh Son District, Phu Tho Province</t>
  </si>
  <si>
    <t>Ngõ 1, Khu Tân Thịnh, Thị Trấn Thanh Sơn, Huyện Thanh Sơn, Tỉnh Phú Thọ</t>
  </si>
  <si>
    <t>Lane 2, Tan Thinh Street, Thanh Son Town, Thanh Son District, Phu Tho Province</t>
  </si>
  <si>
    <t>0858 365 388</t>
  </si>
  <si>
    <t>Phạm Đức Thịnh</t>
  </si>
  <si>
    <t>0352 852 258</t>
  </si>
  <si>
    <t>quynhtrang.nguyen@hanwhalife.com.vn</t>
  </si>
  <si>
    <t>smthanhson@gmail.com</t>
  </si>
  <si>
    <t>Nguyen Le Quynh Trang</t>
  </si>
  <si>
    <t>1000/HR-23</t>
  </si>
  <si>
    <t>12101311</t>
  </si>
  <si>
    <t>0271001056343</t>
  </si>
  <si>
    <t>051 089 016 301</t>
  </si>
  <si>
    <t>Ho Chi Minh City Institute of Applied Science &amp; Technology</t>
  </si>
  <si>
    <t>Nang Tay 3 Hamlet,  Nghia Phuong Ward, Tu Nghia District, Quang Ngai Province</t>
  </si>
  <si>
    <t>THÔN NĂNG TÂY 3, XÃ NGHĨA PHƯƠNG, HUYỆN TƯ NGHĨA, TỈNH QUẢNG NGÃI</t>
  </si>
  <si>
    <t>vanduc.le@hanwhalife.com.vn</t>
  </si>
  <si>
    <t>karick.le@gmail.com</t>
  </si>
  <si>
    <t>Le Van Duc</t>
  </si>
  <si>
    <t>1001/HR-23</t>
  </si>
  <si>
    <t>12201349</t>
  </si>
  <si>
    <t>Cao Đại Chiến</t>
  </si>
  <si>
    <t>0561000507367</t>
  </si>
  <si>
    <t>033 080 011 356</t>
  </si>
  <si>
    <t>No. 12A, Xuan Dieu Street, Loc Chau Ward, Bao Loc City, Lam Dong Province</t>
  </si>
  <si>
    <t>Số 12A, Đường Xuân Diệu, Xã Lộc Châu, Tp. Bảo Lộc, Tỉnh Lâm Đồng</t>
  </si>
  <si>
    <t>0908 500 449</t>
  </si>
  <si>
    <t>Ngô Thị Thương</t>
  </si>
  <si>
    <t>0919 380 500</t>
  </si>
  <si>
    <t>daichien.cao@hanwhalife.com.vn</t>
  </si>
  <si>
    <t>Cao Dai Chien</t>
  </si>
  <si>
    <t>1002/HR-23</t>
  </si>
  <si>
    <t>12201388</t>
  </si>
  <si>
    <t>Trần Ngọc An</t>
  </si>
  <si>
    <t>51210000525461</t>
  </si>
  <si>
    <t>040 093 004 261</t>
  </si>
  <si>
    <t>Nghe An University of Economics</t>
  </si>
  <si>
    <t>Lien Son Hamlet, Phuc Thanh Commune, Yen Thanh District, Nghe An Province</t>
  </si>
  <si>
    <t>xóm Liên Sơn, xã Phúc Thành, huyện Yên Thành, tỉnh Nghệ An</t>
  </si>
  <si>
    <t>0833 396 369</t>
  </si>
  <si>
    <t>Phan Thị Nhung</t>
  </si>
  <si>
    <t>0842 888 678</t>
  </si>
  <si>
    <t>ngocan.tran@hanwhalife.com.vn</t>
  </si>
  <si>
    <t>tranngocan.bh.19@gmail.com</t>
  </si>
  <si>
    <t>Tran Ngoc An</t>
  </si>
  <si>
    <t>1003/HR-23</t>
  </si>
  <si>
    <t>12201397</t>
  </si>
  <si>
    <t>Ngô Văn Minh</t>
  </si>
  <si>
    <t>0301000312307</t>
  </si>
  <si>
    <t>033 083 062 379</t>
  </si>
  <si>
    <t>Thuy Loi University</t>
  </si>
  <si>
    <t>Water Resources Engineering</t>
  </si>
  <si>
    <t>Village 1, Bat Trang Ancient Village, Bat Trang, Gia Lam District, Ha Noi City</t>
  </si>
  <si>
    <t xml:space="preserve"> Thôn 1, Làng cổ Bát Tràng, Bát Tràng, Gia Lâm, Hà Nội</t>
  </si>
  <si>
    <t>No. 34, Village 2, Bat Trang, Bat Trang, Gia Lam District, Ha Noi City</t>
  </si>
  <si>
    <t>Số nhà 34, Thôn 2, Bát Tràng, Bát Tràng, Gia Lâm, Hà Nội</t>
  </si>
  <si>
    <t>0368 708 720</t>
  </si>
  <si>
    <t>Trần Thị Thu Hoài</t>
  </si>
  <si>
    <t>0986 728 699</t>
  </si>
  <si>
    <t>vanminh.ngo@hanwhalife.com.vn</t>
  </si>
  <si>
    <t>ngominh.bhnt@gmail.com</t>
  </si>
  <si>
    <t>Ngo Van Minh</t>
  </si>
  <si>
    <t>1004/HR-23</t>
  </si>
  <si>
    <t>12201417</t>
  </si>
  <si>
    <t>Hà Thị Thu Hương</t>
  </si>
  <si>
    <t>19028932665010</t>
  </si>
  <si>
    <t>186 880 931</t>
  </si>
  <si>
    <t>Yen Xa Village, Hung Dong Ward, Vinh City, Nghe An Province</t>
  </si>
  <si>
    <t>Xóm Yên Xá, Xã Hưng Đông, Tp. Vinh, Tỉnh Nghệ An</t>
  </si>
  <si>
    <t>No.14, Lane 78, Nguyen Duy Trinh Street, Vinh City, Nghe An Province</t>
  </si>
  <si>
    <t>Số 14, Ngõ 78, Đường Nguyễn Duy Trinh, Tp. Vinh, Tỉnh Nghệ An</t>
  </si>
  <si>
    <t>0984 979 393</t>
  </si>
  <si>
    <t>Hoàng Văn Hảo</t>
  </si>
  <si>
    <t>0973 544 919</t>
  </si>
  <si>
    <t>thuhuong.ha@hanwhalife.com.vn</t>
  </si>
  <si>
    <t>Ha Thi Thu Huong</t>
  </si>
  <si>
    <t>1005/HR-23</t>
  </si>
  <si>
    <t>12201420</t>
  </si>
  <si>
    <t>0341007114017</t>
  </si>
  <si>
    <t>142 715 600</t>
  </si>
  <si>
    <t>Group 7, Quang Giang Village, Dai Hop Ward, Tu ky District, Hai Duong Province</t>
  </si>
  <si>
    <t>Đội 7, Thôn Quảng Giang, Xã Đại Hợp, Huyện Tứ Kỳ, Tỉnh Hải Dương</t>
  </si>
  <si>
    <t>No. 20, Le  Quy Don Street, Hai Tan Ward, Hai Duong Province</t>
  </si>
  <si>
    <t>Số 20, Đường Lê Quý Đôn, Phường Hải Tân, Tp. Hải Dương</t>
  </si>
  <si>
    <t>0932 291 392</t>
  </si>
  <si>
    <t>Lê Đinh Cẩn</t>
  </si>
  <si>
    <t>0349 665 570</t>
  </si>
  <si>
    <t>huong.le1@hanwhalife.com.vn</t>
  </si>
  <si>
    <t>1006/HR-23</t>
  </si>
  <si>
    <t>12201463</t>
  </si>
  <si>
    <t>Nguyễn Việt Hải</t>
  </si>
  <si>
    <t>5208111157777</t>
  </si>
  <si>
    <t>230 703 755</t>
  </si>
  <si>
    <t>Dat Hieu 5 Quarter, Dat Hieu Ward, Buon Ho District, Dak Lak Province</t>
  </si>
  <si>
    <t>Tổ Dân Phố Đạt Hiếu 5, Phường Đạt Hiếu,Thị Xã Buôn Hồ, Tỉnh Đắk Lắk</t>
  </si>
  <si>
    <t>No. 04 Ham Nghi,  Quarter 1,  Doan Ket Ward, Buon Ho Ward, Dak Lak Province</t>
  </si>
  <si>
    <t>Số 04 Hàm Nghi, Tổ Dân Phố 1, Phường Đoàn Kết, Thị Xã Buôn Hồ, Tỉnh Đắk Lắk</t>
  </si>
  <si>
    <t>0977 024 924</t>
  </si>
  <si>
    <t>Trương Thị Kiều Nương</t>
  </si>
  <si>
    <t>0945 399 991</t>
  </si>
  <si>
    <t>viethai.nguyen@hanwhalife.com.vn</t>
  </si>
  <si>
    <t>Nguyen Viet Hai</t>
  </si>
  <si>
    <t>1007/HR-23</t>
  </si>
  <si>
    <t>12201482</t>
  </si>
  <si>
    <t>Lê Anh Tâm</t>
  </si>
  <si>
    <t>2261992888888</t>
  </si>
  <si>
    <t>042 092 006 237</t>
  </si>
  <si>
    <t>VietNamese - German Technical College of Ha Tinh</t>
  </si>
  <si>
    <t>Network Administrator</t>
  </si>
  <si>
    <t>Village Thong Nhat, Ich Hau, Loc Ha District, Ha Tinh Province</t>
  </si>
  <si>
    <t>Thôn Thống Nhất, Xã Ích Hậu, Huyện Lộc Hà, Tỉnh Hà Tĩnh</t>
  </si>
  <si>
    <t>0967 083 279</t>
  </si>
  <si>
    <t>Ngô Thị Phương Thảo</t>
  </si>
  <si>
    <t>0918 178 885</t>
  </si>
  <si>
    <t>anhtam.le@hanwhalife.com.vn</t>
  </si>
  <si>
    <t>anhtam.le226@gmail.com</t>
  </si>
  <si>
    <t>Le Anh Tam</t>
  </si>
  <si>
    <t>1008/HR-23</t>
  </si>
  <si>
    <t>12201576</t>
  </si>
  <si>
    <t>1026582666</t>
  </si>
  <si>
    <t>Machenical Enginerring Technology</t>
  </si>
  <si>
    <t>Thanh Luong Village, Tan Thinh Commune, Yen Bai City, Yen Bai Province</t>
  </si>
  <si>
    <t>Thôn Thanh Lương, Xã Tân Thịnh, TP. Yên Bái, Tỉnh Yên Bái</t>
  </si>
  <si>
    <t>0375 020 786</t>
  </si>
  <si>
    <t>chithanh.pham@hanwhalife.com.vn</t>
  </si>
  <si>
    <t>Pham Chi Thanh</t>
  </si>
  <si>
    <t>1009/HR-23</t>
  </si>
  <si>
    <t>12301615</t>
  </si>
  <si>
    <t>Lê Thanh Thuận</t>
  </si>
  <si>
    <t>Nhân viên Cấp trung cao Huấn luyện &amp; Hỗ trợ Đại lý</t>
  </si>
  <si>
    <t>65010000006325</t>
  </si>
  <si>
    <t>074 079 004 497</t>
  </si>
  <si>
    <t>Ho Chi Minh City Pedagogical University</t>
  </si>
  <si>
    <t>No. 259,HL 601, Lai Hung Ward, Bau Bang, Binh Duong Province</t>
  </si>
  <si>
    <t>Số 259,HL 601, Xã Lai Hưng, Huyện Bàu Bàng, Tỉnh Bình Dương</t>
  </si>
  <si>
    <t>0913 681 758</t>
  </si>
  <si>
    <t>Nguyễn Thị Phương Nga</t>
  </si>
  <si>
    <t>0918 970 093</t>
  </si>
  <si>
    <t>thanhthuan.le@hanwhalife.com.vn</t>
  </si>
  <si>
    <t>thuan.pa79@gmail.com</t>
  </si>
  <si>
    <t>Le Thanh Thuan</t>
  </si>
  <si>
    <t>1010/HR-23</t>
  </si>
  <si>
    <t>12301626</t>
  </si>
  <si>
    <t>Viên Ngọc Sơn</t>
  </si>
  <si>
    <t>070720189999</t>
  </si>
  <si>
    <t>173 248 204</t>
  </si>
  <si>
    <t>No.01/205,Trinh Kha Street, Dong Ve Ward, Thanh Hoa City, Thanh Hoa Province</t>
  </si>
  <si>
    <t>Số 01/205, Đường Trịnh Khả, Phường Đông Vệ, Tp.Thanh Hóa, Tỉnh Thanh Hóa</t>
  </si>
  <si>
    <t>0967 214 212</t>
  </si>
  <si>
    <t>Lê Thị Linh</t>
  </si>
  <si>
    <t>0974 993 041</t>
  </si>
  <si>
    <t>ngocson.vien@hanwhalife.com.vn</t>
  </si>
  <si>
    <t>Vien Ngoc Son</t>
  </si>
  <si>
    <t>1011/HR-23</t>
  </si>
  <si>
    <t>12301630</t>
  </si>
  <si>
    <t>Vũ Ngọc Khiết</t>
  </si>
  <si>
    <t>0481000911884</t>
  </si>
  <si>
    <t>033 093 015 797</t>
  </si>
  <si>
    <t>No. 62/3Q, Quarter 2, Village 21, Thanh Hoa Hamlet, Ho Nai 3 Ward, Trang Bom District, Dong Nai Province</t>
  </si>
  <si>
    <t>Số 62/3Q, Khu 2, Tổ 21, Ấp Thanh Hóa, Xã Hố Nai 3, Huyện Trảng Bom, Tỉnh Đồng Nai</t>
  </si>
  <si>
    <t>0918 436 528</t>
  </si>
  <si>
    <t>Vũ Hoàng Khương</t>
  </si>
  <si>
    <t>0938 245 440</t>
  </si>
  <si>
    <t>ngockhiet.vu@hanwhalife.com.vn</t>
  </si>
  <si>
    <t>Vu Ngoc Khiet</t>
  </si>
  <si>
    <t>1012/HR-23</t>
  </si>
  <si>
    <t>12301654</t>
  </si>
  <si>
    <t>Nguyễn Xuân Mạnh</t>
  </si>
  <si>
    <t>19026073712017</t>
  </si>
  <si>
    <t>040 086 030 460</t>
  </si>
  <si>
    <t>No. 92/4, Tran Quy Cap Street, Ea Tam Ward, Buon Ma Thuot City, Dak Lak Province</t>
  </si>
  <si>
    <t>Số 92/4, Đường Trần Quý Cáp, Phường Ea Tam,Tp. Buôn Ma Thuột, Tỉnh Đắk Lắk</t>
  </si>
  <si>
    <t>0906 216 011</t>
  </si>
  <si>
    <t>0977 544 556</t>
  </si>
  <si>
    <t>xuanmanh.nguyen@hanwhalife.com.vn</t>
  </si>
  <si>
    <t>Nguyen Xuan Manh</t>
  </si>
  <si>
    <t>1013/HR-23</t>
  </si>
  <si>
    <t>12301658</t>
  </si>
  <si>
    <t>Nguyễn Đình Mẫn</t>
  </si>
  <si>
    <t>1018297124</t>
  </si>
  <si>
    <t>068 092 012 052</t>
  </si>
  <si>
    <t>No. 98C, Group 2, Thai Phien Street, Ward 12, Da Lat City, Lam Dong Province</t>
  </si>
  <si>
    <t>Số 98C, Tổ 2, Đường Thái Phiên, Phường 12,Tp. Đà Lạt, Tỉnh Lâm Đồng</t>
  </si>
  <si>
    <t>0968 343 494</t>
  </si>
  <si>
    <t>0938 365 479</t>
  </si>
  <si>
    <t>dinhman.nguyen@hanwhalife.com.vn</t>
  </si>
  <si>
    <t>Nguyen Dinh Man</t>
  </si>
  <si>
    <t>1014/HR-23</t>
  </si>
  <si>
    <t>12301662</t>
  </si>
  <si>
    <t>Trần Đình Vịnh</t>
  </si>
  <si>
    <t>60110001288456</t>
  </si>
  <si>
    <t>054 091 006 364</t>
  </si>
  <si>
    <t>No.50/36/1, Vo Thi Sau Street, Phuoc Long Ward, Nha Trang City, Khanh Hoa Province</t>
  </si>
  <si>
    <t>Số 50/36/1, Đường Võ Thị Sáu, Phường Phước Long, Tp.Nha Trang, Tỉnh Khánh Hòa</t>
  </si>
  <si>
    <t>0332 399 005</t>
  </si>
  <si>
    <t>Phan Thị Ngọc Thọ</t>
  </si>
  <si>
    <t>0702 280 590</t>
  </si>
  <si>
    <t>dinhvinh.tran1@hanwhalife.com.vn</t>
  </si>
  <si>
    <t>vinh.sunlife@gmail.com</t>
  </si>
  <si>
    <t>Tran Dinh Vinh</t>
  </si>
  <si>
    <t>1015/HR-23</t>
  </si>
  <si>
    <t>12301692</t>
  </si>
  <si>
    <t>Phan Văn Trang</t>
  </si>
  <si>
    <t>3700205175381</t>
  </si>
  <si>
    <t>042 088 017 630</t>
  </si>
  <si>
    <t>Nguyen Du Colleage</t>
  </si>
  <si>
    <t>Musicology</t>
  </si>
  <si>
    <t>C1 Vinhomes Ha Tinh Apartment, Ham Nghi Street, Thach Linh Ward, Ha Tinh City</t>
  </si>
  <si>
    <t>Chung cư C1 Vinhomes Hà Tĩnh, Đường Hàm Nghi, Phường Thạch Linh,Tp. Hà Tĩnh</t>
  </si>
  <si>
    <t>0974 510 321</t>
  </si>
  <si>
    <t>Phan Văn Ngạc</t>
  </si>
  <si>
    <t>0984 321 289</t>
  </si>
  <si>
    <t>vantrang.phan@hanwhalife.com.vn</t>
  </si>
  <si>
    <t>Phantrang88htt@gmail.com</t>
  </si>
  <si>
    <t>Phan Van Trang</t>
  </si>
  <si>
    <t>1016/HR-23</t>
  </si>
  <si>
    <t>12301706</t>
  </si>
  <si>
    <t>Nguyễn Phước Lập</t>
  </si>
  <si>
    <t>18610000277552</t>
  </si>
  <si>
    <t>351 233 461</t>
  </si>
  <si>
    <t>Long Thanh 2 Hamlet, Long Hoa Ward, Phu Tan District, An Giang Province, Tỉnh An Giang</t>
  </si>
  <si>
    <t>Ấp Long Thạnh 2, Xã Long Hòa, Huyện Phú Tân, An Giang, Tỉnh An Giang</t>
  </si>
  <si>
    <t>No.A2/6/9, Le Thanh Apartment, An Lac Ward, Binh Tan District, Ho Chi Minh City</t>
  </si>
  <si>
    <t>Số A2/6/9 Chung Cư Lê Thành, Phường An Lạc, Quận Bình Tân, Tp. Hồ Chí Minh</t>
  </si>
  <si>
    <t>0789 127 616</t>
  </si>
  <si>
    <t>Nguyễn An Khương</t>
  </si>
  <si>
    <t>0559 968 839</t>
  </si>
  <si>
    <t>phuoclap.nguyen@hanwhalife.com.vn</t>
  </si>
  <si>
    <t>phuoclap2005@gmail.com</t>
  </si>
  <si>
    <t>Nguyen Phuoc Lap</t>
  </si>
  <si>
    <t>1020/HR-23</t>
  </si>
  <si>
    <t>12301713</t>
  </si>
  <si>
    <t>Huỳnh Thị Tuyết Trinh</t>
  </si>
  <si>
    <t>060284136066</t>
  </si>
  <si>
    <t>051 184 000 311</t>
  </si>
  <si>
    <t>No. 51/47, Group 13A, Hamlet 6, Le Thi Kim Street, Xuan Thoi Son Ward, Hoc Mon District, Ho Chi Minh City</t>
  </si>
  <si>
    <t>Số 51/47 Tổ 13A, Ấp 6, Đường Lê Thị Kim, Xã Xuân Thới Sơn, Huyện Hóc Môn, Tp. Hồ Chí Minh</t>
  </si>
  <si>
    <t>Alley 25, No.164 Street, Hamlet 5, Binh My Ward, Cu Chi District, Ho Chi Minh City</t>
  </si>
  <si>
    <t>Hẻm 25, Đường 164, Ấp 5, Xã Bình Mỹ, Huyện Củ Chi, Tp. Hồ Chí Minh</t>
  </si>
  <si>
    <t>0931 922 512</t>
  </si>
  <si>
    <t>Bùi Huỳnh Ngọc Nhi</t>
  </si>
  <si>
    <t>0777 662 628</t>
  </si>
  <si>
    <t>tuyettrinh.huynh@hanwhalife.com.vn</t>
  </si>
  <si>
    <t>huynh.tuyettrinh2@gmail.com</t>
  </si>
  <si>
    <t>Huynh Thi Tuyet Trinh</t>
  </si>
  <si>
    <t>1022/HR-23</t>
  </si>
  <si>
    <t>12301724</t>
  </si>
  <si>
    <t>Đào Thị Tươi</t>
  </si>
  <si>
    <t>47110000697706</t>
  </si>
  <si>
    <t xml:space="preserve">18/11/1989                                </t>
  </si>
  <si>
    <t>034 189 021 471</t>
  </si>
  <si>
    <t>College of Hospitality and Tourism Engineering</t>
  </si>
  <si>
    <t>No.10, Lane 3, Group 15, Bui Si Tiem Ward, Tien Phong Ward, Thai Binh City, Thai Binh Province</t>
  </si>
  <si>
    <t>Số 10, Ngõ 3, Tổ 15, Đường Bùi Sĩ Tiêm, Phường Tiền Phong, Tp. Thái Bình,Tỉnh Thái Bình</t>
  </si>
  <si>
    <t>0972 471 706</t>
  </si>
  <si>
    <t>Đào Thị Sim</t>
  </si>
  <si>
    <t>0974 607 645</t>
  </si>
  <si>
    <t>tuoi.dao@hanwhalife.com.vn</t>
  </si>
  <si>
    <t>daotuoitptb@gmail.com</t>
  </si>
  <si>
    <t>Dao Thi Tuoi</t>
  </si>
  <si>
    <t>1017/HR-23</t>
  </si>
  <si>
    <t>12301727</t>
  </si>
  <si>
    <t>Nguyễn Văn Thân</t>
  </si>
  <si>
    <t>75010000353428</t>
  </si>
  <si>
    <t>371 300 678</t>
  </si>
  <si>
    <t xml:space="preserve">Intermediate </t>
  </si>
  <si>
    <t>Can Tho Pham Ngoc Thach College</t>
  </si>
  <si>
    <t>Physician Assistant</t>
  </si>
  <si>
    <t>No. 40B, Thanh Ngoc Street, Thanh Hung Ward, Giong Rieng District, Kien Giang Province</t>
  </si>
  <si>
    <t>Số 40B, Đường Thạnh Ngọc, Xã Thạnh Hưng, Huyện Giồng Riềng, Tỉnh Kiên Giang</t>
  </si>
  <si>
    <t>0702 816 788</t>
  </si>
  <si>
    <t xml:space="preserve">Bùi Thị Kim Loan </t>
  </si>
  <si>
    <t>0943 596 934</t>
  </si>
  <si>
    <t>vanthan.nguyen@hanwhalife.com.vn</t>
  </si>
  <si>
    <t>thannhukg1991@gmail.com</t>
  </si>
  <si>
    <t>Nguyen Van Than</t>
  </si>
  <si>
    <t>1018/HR-23</t>
  </si>
  <si>
    <t>12301741</t>
  </si>
  <si>
    <t>Nguyễn Thị Việt</t>
  </si>
  <si>
    <t>0401001363087</t>
  </si>
  <si>
    <t>001 181 044 055</t>
  </si>
  <si>
    <t>Group 4, Hamlet 1, Lien Ap Street, Bau Can Ward, Long Thanh District, Dong Nai Province</t>
  </si>
  <si>
    <t>Tổ 4, Ấp 1,Đường Liên ấp, Xã Bàu Cạn, Huyện Long Thành, Tỉnh Đồng Nai</t>
  </si>
  <si>
    <t>No. 1505/64/39/14, Bui Huu Nghia Street, Quarter 3, Tan Hanh Ward,  Bien Hoa City,  Dong Nai Province</t>
  </si>
  <si>
    <t>Số 1505/64/39/14, Đường Bùi Hữu Nghĩa, KP3, Phường Tân Hạnh, Tp. Biên Hòa, Tỉnh Đồng Nai</t>
  </si>
  <si>
    <t>0898 534 510</t>
  </si>
  <si>
    <t>0961 494 307</t>
  </si>
  <si>
    <t>viet.nguyen@hanwhalife.com.vn</t>
  </si>
  <si>
    <t>Nguyenviet1508@gmail.com</t>
  </si>
  <si>
    <t>Nguyen Thi Viet</t>
  </si>
  <si>
    <t>1019/HR-23</t>
  </si>
  <si>
    <t>12201578</t>
  </si>
  <si>
    <t>Hoàng Thị Thu Vân</t>
  </si>
  <si>
    <t>Trưởng phòng Hỗ trợ Văn phòng Tổng đại lý</t>
  </si>
  <si>
    <t>19022330905012</t>
  </si>
  <si>
    <t>046 173 000 347</t>
  </si>
  <si>
    <t>University of Southern California</t>
  </si>
  <si>
    <t>No. 387/2 Cach Mang Thang 8 Street, Ward 13, District 10, Ho Chi Minh City</t>
  </si>
  <si>
    <t>Số 387/2 Đường Cách Mạng Tháng 8, Phường 13, Quận 10, TP. Hồ Chí Minh</t>
  </si>
  <si>
    <t>No. 130 Dong Nai Street, Ward 15, District 10, Ho Chi Minh City</t>
  </si>
  <si>
    <t>Số130 Đường Đồng Nai, Phường 15, Quận 10, TP. Hồ Chí Minh</t>
  </si>
  <si>
    <t>0903 615 531</t>
  </si>
  <si>
    <t>Hoàng Di</t>
  </si>
  <si>
    <t>0903 755 554</t>
  </si>
  <si>
    <t>thuvan.hoang@hanwhalife.com.vn</t>
  </si>
  <si>
    <t>Hoang Thi Thu Van</t>
  </si>
  <si>
    <t>1025/HR-24</t>
  </si>
  <si>
    <t>12201583</t>
  </si>
  <si>
    <t>Trần Khánh Đạt</t>
  </si>
  <si>
    <t>Employer Branding &amp; Employee Experience Assistant Manager</t>
  </si>
  <si>
    <t>Phó phòng Phát triển Thương hiệu Tuyển dụng &amp; Trải nghiệm Nhân viên</t>
  </si>
  <si>
    <t>1307150591</t>
  </si>
  <si>
    <t>079 091 030 224</t>
  </si>
  <si>
    <t>Central Washington University</t>
  </si>
  <si>
    <t>No. 15/10, Cam Ba Thuoc, Ward 7, Phu Nhuan District, Ho Chi Minh City</t>
  </si>
  <si>
    <t>Số 15/10, Đường Cầm Bá Thước, Phường 7, Quận Phú Nhuận, TP. Hồ Chí Minh</t>
  </si>
  <si>
    <t>0903 949 855</t>
  </si>
  <si>
    <t>Trần Thị Thảo</t>
  </si>
  <si>
    <t>0903 087 400</t>
  </si>
  <si>
    <t>khanhdat.tran@hanwhalife.com.vn</t>
  </si>
  <si>
    <t>dattran1551@gmail.com</t>
  </si>
  <si>
    <t>Tran Khanh dat</t>
  </si>
  <si>
    <t>1027/HR-24</t>
  </si>
  <si>
    <t>12101303</t>
  </si>
  <si>
    <t>Trần Hồng Trân</t>
  </si>
  <si>
    <t>Sáng tạo Nội dung</t>
  </si>
  <si>
    <t>1016859514</t>
  </si>
  <si>
    <t>096 195 007 491</t>
  </si>
  <si>
    <t>No.129B/13, lam Thanh Mau Street, Ward 4, Ca Mau City, Ca Mau Province</t>
  </si>
  <si>
    <t>Số 129B/13, Đường Lâm Thành Mậu, Phường 4, Tp. Cà Mau, Tỉnh Cà Mau</t>
  </si>
  <si>
    <t>Lucky Palace Apartment, No. 50, Phan Van Khoe Street, Ward 2, District 6, Ho Chi Minh City</t>
  </si>
  <si>
    <t>Chung cư Lucky Palace, 50 Phan Văn Khỏe, Phường 2, Quận 6, TPHCM</t>
  </si>
  <si>
    <t>0919 816 546</t>
  </si>
  <si>
    <t>Trần Vĩnh Phúc</t>
  </si>
  <si>
    <t>0939 776 181</t>
  </si>
  <si>
    <t>hongtran.tran@hanwhalife.com.vn</t>
  </si>
  <si>
    <t>buh.thtran@gmail.com</t>
  </si>
  <si>
    <t>Tran Hong Tran</t>
  </si>
  <si>
    <t>1026/HR-24</t>
  </si>
  <si>
    <t>12201580</t>
  </si>
  <si>
    <t>Corporate Compliance Staff</t>
  </si>
  <si>
    <t>Nhân viên Kiểm soát tuân thủ</t>
  </si>
  <si>
    <t>0371000490737</t>
  </si>
  <si>
    <t>052 200 011 761</t>
  </si>
  <si>
    <t>Giang Bac Tower, Phuoc Hiep Ward, Tuy Phuoc District, Binh Dinh Province</t>
  </si>
  <si>
    <t>Thôn Giang Bắc, Xã Phước Hiệp, Huyện Tuy Phước, Tỉnh Bình Định</t>
  </si>
  <si>
    <t>808/5/1/41 National Route 13, Ward Hiep Binh Phuoc, Thu Duc City</t>
  </si>
  <si>
    <t>Số 808/5/1/41 Quốc lộ 13, Phường Hiệp Bình Phước, Tp. Thủ Đức</t>
  </si>
  <si>
    <t>0935 398 726</t>
  </si>
  <si>
    <t>Nguyễn Mạnh Hảo</t>
  </si>
  <si>
    <t>0368 649 633</t>
  </si>
  <si>
    <t>thanhnhan.nguyen1@hanwhalife.com.vn</t>
  </si>
  <si>
    <t>12/01/2024</t>
  </si>
  <si>
    <t>1024/HR-24</t>
  </si>
  <si>
    <t>12201338</t>
  </si>
  <si>
    <t>Trần Lê Nguyên Vũ</t>
  </si>
  <si>
    <t>Digital Sales Performance Assistant Manager</t>
  </si>
  <si>
    <t>Phó phòng Hiệu suất kênh Kinh doanh Trực tuyến</t>
  </si>
  <si>
    <t>19029115467017</t>
  </si>
  <si>
    <t>072 088 002 743</t>
  </si>
  <si>
    <t>KP2/99,Noi O A Quarter, Go Dau Town, Go Dau District, Tay Ninh Province</t>
  </si>
  <si>
    <t>KP2/99, Khu Phố Nội ô A, Thị Trấn Gò Dầu, Huyện Gò Dầu, Tỉnh Tây Ninh</t>
  </si>
  <si>
    <t>No.189/47, Hoang Hoa Tham Street, Ward 6, Binh Thanh District, Ho Chi Minh City</t>
  </si>
  <si>
    <t>Số 189/47, Đường Hoàng Hoa Thám, Phường 6, Quận Bình Thạnh, Tp. Hồ Chí Minh</t>
  </si>
  <si>
    <t>0913 647 887</t>
  </si>
  <si>
    <t>Trần Vũ Quang</t>
  </si>
  <si>
    <t>0932 755 778</t>
  </si>
  <si>
    <t>nguyenvu.tran@hanwhalife.com.vn</t>
  </si>
  <si>
    <t>tranlenguyenvu911@gmail.com</t>
  </si>
  <si>
    <t>Tran Le Nguyen Vu</t>
  </si>
  <si>
    <t>1033/HR-24</t>
  </si>
  <si>
    <t>12301781</t>
  </si>
  <si>
    <t>Mã Công Hậu</t>
  </si>
  <si>
    <t>1013680570</t>
  </si>
  <si>
    <t>093 094 000 026</t>
  </si>
  <si>
    <t>No. 364/13, Cach Mang Thang 8 Street, Bui Huu Nghia Ward, Binh Thuy District, Can Tho Province</t>
  </si>
  <si>
    <t>Số 364/13, Đường Cách Mạng Tháng 8, Phường Bùi Hữu Nghĩa, Quận Bình Thủy, Tp. Cần Thơ</t>
  </si>
  <si>
    <t xml:space="preserve">0949 292 066 </t>
  </si>
  <si>
    <t>Võ Thị Phương Thảo</t>
  </si>
  <si>
    <t xml:space="preserve">0973 037 202 </t>
  </si>
  <si>
    <t>conghau.ma@hanwhalife.com.vn</t>
  </si>
  <si>
    <t xml:space="preserve">Ma.conghau2802@gmail.com </t>
  </si>
  <si>
    <t>Ma Cong Hau</t>
  </si>
  <si>
    <t>End Probation, Poor Performance</t>
  </si>
  <si>
    <t>11900834</t>
  </si>
  <si>
    <t>Trần Kim Ngọc</t>
  </si>
  <si>
    <t>19034286450019</t>
  </si>
  <si>
    <t>079 185 015 538</t>
  </si>
  <si>
    <t>No. 130/4, Phan Van Khoe Street, Ward 5, District 6, Ho Chi Minh City</t>
  </si>
  <si>
    <t>130/4 Phan Văn Khỏe, P5, Q6, TP.Hồ Chí Minh</t>
  </si>
  <si>
    <t>Ehome 3 Tay Sai Gon, Ho Hoc Lam Street, An Lac Ward, Binh Tan District, Ho Chi Minh City</t>
  </si>
  <si>
    <t>Ehome 3 Tây Sài Gòn, đường Hồ Học Lãm, P. An Lạc, Q. Bình Tân, TP.HCM</t>
  </si>
  <si>
    <t>0938 725 912</t>
  </si>
  <si>
    <t>Trần Thị Thanh Xuân</t>
  </si>
  <si>
    <t>0916 062 683</t>
  </si>
  <si>
    <t>kimngoc.tran@hanwhalife.com.vn</t>
  </si>
  <si>
    <t>trankimngoc85@gmail.com</t>
  </si>
  <si>
    <t>Tran Kim Ngoc</t>
  </si>
  <si>
    <t>1031/HR-24</t>
  </si>
  <si>
    <t>12201468</t>
  </si>
  <si>
    <t>Nguyễn Lê Quang Anh</t>
  </si>
  <si>
    <t xml:space="preserve">19031265453019‬ </t>
  </si>
  <si>
    <t>079 090 032 972</t>
  </si>
  <si>
    <t xml:space="preserve">No. 84A, Tran Quoc Toan Street, Vo Thi Sau Ward, District 3, Ho Chi Minh City                                   </t>
  </si>
  <si>
    <t xml:space="preserve">Số 84A, Đường Trần Quốc Tỏan, Phường Võ Thị Sáu, Quận 3, Tp. Hồ Chí Minh                                   </t>
  </si>
  <si>
    <t>0933 056 664</t>
  </si>
  <si>
    <t>Lê Thị Hồng Nhan</t>
  </si>
  <si>
    <t>0903 300 681</t>
  </si>
  <si>
    <t>quanganh.nguyen@hanwhalife.com.vn</t>
  </si>
  <si>
    <t>nlqanh@gmail.com</t>
  </si>
  <si>
    <t>Nguyen Le Quang Anh</t>
  </si>
  <si>
    <t>1034/HR-24</t>
  </si>
  <si>
    <t>12201354</t>
  </si>
  <si>
    <t>Lê Võ Thúy Phượng</t>
  </si>
  <si>
    <t>107006379325</t>
  </si>
  <si>
    <t>225 441 595</t>
  </si>
  <si>
    <t>No. 30, Huong Lo 39 Street, Dien Lam Ward, Dien Khanh District, Khanh Hoa Province</t>
  </si>
  <si>
    <t>Số 30, Đường Hương Lộ 39, Xã Diên Lâm, Huyện Diên Khánh, Tỉnh Khánh Hòa</t>
  </si>
  <si>
    <t>No. 89, Nguyen Xien Street, Long Thanh My Ward, Thu Duc City, Ho Chi Minh City</t>
  </si>
  <si>
    <t>Số 89, Đường Nguyễn Xiển, Phường Long Thạnh Mỹ, Tp. Thủ Đức, Tp. Hồ Chí Minh</t>
  </si>
  <si>
    <t>0832 060 618</t>
  </si>
  <si>
    <t>Thái Thống Chí</t>
  </si>
  <si>
    <t>0935 316 682</t>
  </si>
  <si>
    <t>thuyphuong.le@hanwhalife.com.vn</t>
  </si>
  <si>
    <t>Le Vo Thuy Phuong</t>
  </si>
  <si>
    <t>1030/HR-24</t>
  </si>
  <si>
    <t>12201462</t>
  </si>
  <si>
    <t>Phạm Thành Khoa</t>
  </si>
  <si>
    <t>0061001024339</t>
  </si>
  <si>
    <t>052 090 015 434</t>
  </si>
  <si>
    <t>Thai Binh Duong University</t>
  </si>
  <si>
    <t>Dien Khanh Quarter, Hoai Duc Ward, Hoai Nhon District, Binh Dinh Province</t>
  </si>
  <si>
    <t>Khu Phố Diễn Khánh, Xã Hoài Đức, Huyện Hoài Nhơn, Tỉnh Bình Định</t>
  </si>
  <si>
    <t>Lot 26, No.3, Dat Lanh Resettlement, Vinh Thai Ward, Nha Trang City, Khanh Hoa Province</t>
  </si>
  <si>
    <t>Lô 26, Ô 3, Tái Định Cư Đất Lành, Xã Vĩnh Thái, Tp. Nha Trang, Tỉnh Khánh Hòa</t>
  </si>
  <si>
    <t>0935 574 258</t>
  </si>
  <si>
    <t>Lê Thị Minh Thùy</t>
  </si>
  <si>
    <t>0964 790 898</t>
  </si>
  <si>
    <t>thanhkhoa.pham@hanwhalife.com.vn</t>
  </si>
  <si>
    <t>Pham Thanh Khoa</t>
  </si>
  <si>
    <t>1028/HR-24</t>
  </si>
  <si>
    <t>12301705</t>
  </si>
  <si>
    <t>0071003925571</t>
  </si>
  <si>
    <t>001 172 011 608</t>
  </si>
  <si>
    <t>No. 115/7, Ngo Tat To Street, Ward 22, Binh Thanh District, Ho Chi Minh City</t>
  </si>
  <si>
    <t>Số 115/7, Đường Ngô Tất Tố, Phường 22, Quận Bình Thạnh, Tp. Hồ Chí Minh</t>
  </si>
  <si>
    <t>0918 531 001</t>
  </si>
  <si>
    <t>Võ Ngọc Tường Vy</t>
  </si>
  <si>
    <t>0878 889 688</t>
  </si>
  <si>
    <t>ngocdiep.phi1@hanwhalife.com.vn</t>
  </si>
  <si>
    <t>phingocdiep2902@gmail.com</t>
  </si>
  <si>
    <t>Phi Ngoc Diep</t>
  </si>
  <si>
    <t>1029/HR-24</t>
  </si>
  <si>
    <t>12301707</t>
  </si>
  <si>
    <t>Trần Việt Phương</t>
  </si>
  <si>
    <t>0331000399807_x000D_</t>
  </si>
  <si>
    <t>040 073 000 266</t>
  </si>
  <si>
    <t>No. 43/4Q, Pham Van Chieu Street, Ward 8, Go Vap District, Ho Chi Minh City</t>
  </si>
  <si>
    <t>43/4Q, Đường Phạm Văn Chiêu, Phường 8, Quận Gò Vấp, Tp. Hồ Chí Minh</t>
  </si>
  <si>
    <t>C402 Thoi An Apartment, Thoi An Ward, Le Thi Rieng Street, District 12, Ho Chi Minh City</t>
  </si>
  <si>
    <t>C402 Chung cư Thới An, Phường Thới An, Đường Lê Thị Riêng, Quận 12, Tp. Hồ Chí Minh</t>
  </si>
  <si>
    <t>0939 042 711</t>
  </si>
  <si>
    <t>Trần Thái Dương</t>
  </si>
  <si>
    <t>0908 957 879</t>
  </si>
  <si>
    <t>vietphuong.tran@hanwhalife.com.vn</t>
  </si>
  <si>
    <t>vietphuongtran73@gmail.com</t>
  </si>
  <si>
    <t>Tran Viet Phuong</t>
  </si>
  <si>
    <t>1032/HR-24</t>
  </si>
  <si>
    <t>12301725</t>
  </si>
  <si>
    <t>Nguyễn Thị Phương Uyên</t>
  </si>
  <si>
    <t>19033784714019</t>
  </si>
  <si>
    <t>080 193 007 967</t>
  </si>
  <si>
    <t>Internal Relations</t>
  </si>
  <si>
    <t>No. 96/20/9, Huynh Viet Thanh Street, Ward 2, Tan An City, Long An Province</t>
  </si>
  <si>
    <t>Số 96/20/9, Đường Huỳnh Việt Thanh, Phường 2, Tp. Tân An, Tỉnh Long An</t>
  </si>
  <si>
    <t>No. 769/11, Cach Mang Thang Tam Street, Ward 6, Tan Binh District, Ho Chi Minh City</t>
  </si>
  <si>
    <t>Số 769/11, Đường Cách Mạng Tháng Tám, Phường 6, QuậnTân Bình, Tp. Hồ Chí Minh</t>
  </si>
  <si>
    <t>0908 358 666</t>
  </si>
  <si>
    <t>0909 042 679</t>
  </si>
  <si>
    <t>phuonguyen.nguyen1@hanwhalife.com.vn</t>
  </si>
  <si>
    <t>phuonguyen.ntpu@gmail.com</t>
  </si>
  <si>
    <t>Nguyen Thi Phuong Uyen</t>
  </si>
  <si>
    <t>1035/HR-24</t>
  </si>
  <si>
    <t>12101250</t>
  </si>
  <si>
    <t>Vũ Thị Phúc</t>
  </si>
  <si>
    <t>060233454391</t>
  </si>
  <si>
    <t>250 825 281</t>
  </si>
  <si>
    <t>Finacial Banking</t>
  </si>
  <si>
    <t>Thang Long Market, Nam Ban Town, Lam Ha District, Lam Dong Province</t>
  </si>
  <si>
    <t>Chợ Thăng Long, Thị Trấn Nam Ban, Huyện Lâm Hà, Tỉnh Lâm Đồng</t>
  </si>
  <si>
    <t>No. 127/9, Hoang Hoa Tham Street, Ward 13, Tan Binh District, Ho Chi Minh City</t>
  </si>
  <si>
    <t>Số 127/9, Đường Hoàng Hoa Thám, Phường 13, Quận Tân Bình, Tp. Hồ Chí Minh</t>
  </si>
  <si>
    <t>0973 512 507</t>
  </si>
  <si>
    <t>0961 716 211</t>
  </si>
  <si>
    <t>phuc.vu@hanwhalife.com.vn</t>
  </si>
  <si>
    <t>Vu Thi Phuc</t>
  </si>
  <si>
    <t>1036/HR-24</t>
  </si>
  <si>
    <t>12201608</t>
  </si>
  <si>
    <t>Trần Thị Cẩm Bình</t>
  </si>
  <si>
    <t>10100013959888</t>
  </si>
  <si>
    <t>074 184 003 920</t>
  </si>
  <si>
    <t>No.1/6C, DT 743 Street, Dong Tac Quarter, Tan Dong Hiep Ward, Di An City, Binh Duong Province</t>
  </si>
  <si>
    <t>Số 1/6C, Đường DT 743, Khu Phố Đông Tác, Phường Tân Đông Hiệp, Tp. Dĩ An, Tỉnh Bình Dương</t>
  </si>
  <si>
    <t>Trần Hoàng Khải</t>
  </si>
  <si>
    <t>0908 758 345</t>
  </si>
  <si>
    <t>cambinh.tran@hanwhalife.com.vn</t>
  </si>
  <si>
    <t>BINHTTC02@GMAIL.COM</t>
  </si>
  <si>
    <t>Tran Thi Cam Binh</t>
  </si>
  <si>
    <t>1038/HR-24</t>
  </si>
  <si>
    <t>12201609</t>
  </si>
  <si>
    <t>Nguyễn Văn Dũng</t>
  </si>
  <si>
    <t>43210003148998</t>
  </si>
  <si>
    <t>027 090 002 030</t>
  </si>
  <si>
    <t>Infantry Officer Tranining College Number 1</t>
  </si>
  <si>
    <t>Army Staff Commanding</t>
  </si>
  <si>
    <t>Phu Man, Cho Town, Yen Phong District, Bac Ninh Province</t>
  </si>
  <si>
    <t>Phú Mẫn, Thị trấn Chờ, Huyện Yên Phong, Tỉnh Bắc Ninh</t>
  </si>
  <si>
    <t>No.139, Area 6, Dap Cau Ward, Bac Ninh City, Bac Ninh Province</t>
  </si>
  <si>
    <t>Số nhà 139, Khu 6, Phường Đáp Cầu, TP Bắc Ninh, Tỉnh Bắc Ninh</t>
  </si>
  <si>
    <t>0867 110 396</t>
  </si>
  <si>
    <t>Nguyễn Thị Dinh</t>
  </si>
  <si>
    <t>0969 187 888</t>
  </si>
  <si>
    <t>vandung.nguyen@hanwhalife.com.vn</t>
  </si>
  <si>
    <t>nguyendunglq2010@gmail.com</t>
  </si>
  <si>
    <t>Nguyen Van Dung</t>
  </si>
  <si>
    <t>1039/HR-24</t>
  </si>
  <si>
    <t>12201611</t>
  </si>
  <si>
    <t>Nguyễn Hoài Thùy Nhi</t>
  </si>
  <si>
    <t>0068 0529 001</t>
  </si>
  <si>
    <t>079 189 015 042</t>
  </si>
  <si>
    <t>UBIS University</t>
  </si>
  <si>
    <t>No.86, Nam Hoa Street, Phuoc Long A Ward, Thu Duc City, Ho Chi Minh City</t>
  </si>
  <si>
    <t>Số 86, Đường Nam Hòa, Phường Phước Long A,Tp.Thủ Đức, Tp. Hồ Chí Minh</t>
  </si>
  <si>
    <t>0938 032 699</t>
  </si>
  <si>
    <t>Đinh Công Tuấn</t>
  </si>
  <si>
    <t>0902 373 395</t>
  </si>
  <si>
    <t>thuynhi.nguyen@hanwhalife.com.vn</t>
  </si>
  <si>
    <t>Nguyen Hoai Thuy Nhi</t>
  </si>
  <si>
    <t>1041/HR-24</t>
  </si>
  <si>
    <t>12101254</t>
  </si>
  <si>
    <t>Phạm Thị Như Quỳnh</t>
  </si>
  <si>
    <t>601704060477579</t>
  </si>
  <si>
    <t>051 189 012 129</t>
  </si>
  <si>
    <t>Bachelor in Accounting</t>
  </si>
  <si>
    <t>No. 62, Phan Huy Ich Street, Group 4, Tran Hung Dao Ward, Quang Ngai City, Quang Ngai Province</t>
  </si>
  <si>
    <t>Số 62, Đường Phan Huy Ích, Tổ 4, Phường Trần Hưng Đạo, Tp. Quãng Ngãi, Tỉnh Quảng Ngãi</t>
  </si>
  <si>
    <t>No. 59/37 Duong so 9, Phuong Linh Chieu, TP Thu Duc, TP. Ho Chi Minh</t>
  </si>
  <si>
    <t>59/37 Đường số 9, Phường Linh Chiểu, TP Thủ Đức, TP. Hồ Chí Minh</t>
  </si>
  <si>
    <t>0947 755 113</t>
  </si>
  <si>
    <t>Nguyễn Văn Việt</t>
  </si>
  <si>
    <t>0906 786 096</t>
  </si>
  <si>
    <t>nhuquynh.pham@hanwhalife.com.vn</t>
  </si>
  <si>
    <t>quynhptn.info@gmail.com</t>
  </si>
  <si>
    <t>Pham Thi Nhu Quynh</t>
  </si>
  <si>
    <t>1040/HR-24</t>
  </si>
  <si>
    <t>12101233</t>
  </si>
  <si>
    <t>Ngô Xuân Hưởng</t>
  </si>
  <si>
    <t>13081990001</t>
  </si>
  <si>
    <t>001 090 035 230</t>
  </si>
  <si>
    <t>Military Academic of Logistics</t>
  </si>
  <si>
    <t xml:space="preserve"> 408C, Imperia Garden, No. 203 Nguyen Huy Tuong Street, Thanh Xuan Trung Ward, Thanh Xuan District, Ha Noi City</t>
  </si>
  <si>
    <t>Số 408C, Imperia Garden, Đường 203 Nguyễn Huy Tưởng, Phường Thanh Xuân Trung, Huyện Thanh Xuân, Tp.Hà Nội</t>
  </si>
  <si>
    <t xml:space="preserve"> 408C, Imperia Garden, 203 Nguyen Huy Tuong Street, Thanh Xuan Trung Ward, Thanh Xuan District, Ha Noi City</t>
  </si>
  <si>
    <t>408C, Imperia Garden, Đường 203 Nguyễn Huy Tưởng, Phường Thanh Xuân Trung, Huyện Thanh Xuân, Tp.Hà Nội</t>
  </si>
  <si>
    <t>0977 276 561</t>
  </si>
  <si>
    <t>Trần Phương Thảo</t>
  </si>
  <si>
    <t>0969 130 890</t>
  </si>
  <si>
    <t>xuanhuong.ngo@hanwhalife.com.vn</t>
  </si>
  <si>
    <t>Ngo Xuan Huong</t>
  </si>
  <si>
    <t>1044/HR-24</t>
  </si>
  <si>
    <t>12301643</t>
  </si>
  <si>
    <t>Bùi Minh Dương</t>
  </si>
  <si>
    <t>101867906388</t>
  </si>
  <si>
    <t>001 193 038 248</t>
  </si>
  <si>
    <t>Geology</t>
  </si>
  <si>
    <t>No.107/49, 4-5 Interregional , Binh Hung Hoa Ward, Tan Binh District, Ho Chi Minh City</t>
  </si>
  <si>
    <t>Số 107/49, Liên Khu 4-5, Phường Bình Hưng Hòa, Quận Tân Bình,Tp. Hồ Chí Minh</t>
  </si>
  <si>
    <t>0984 966 156</t>
  </si>
  <si>
    <t>0938 386 195</t>
  </si>
  <si>
    <t>minhduong.bui@hanwhalife.com.vn</t>
  </si>
  <si>
    <t>Bui Minh Duong</t>
  </si>
  <si>
    <t>1042/HR-24</t>
  </si>
  <si>
    <t>12401795</t>
  </si>
  <si>
    <t>Nguyễn Thị Ánh Nguyệt</t>
  </si>
  <si>
    <t>0814999960</t>
  </si>
  <si>
    <t>075 194 017 284</t>
  </si>
  <si>
    <t>No.A4/86, Area 4, Bui Huu Nghia Street, Tan Van Ward, Bien Hoa City, Dong Nai Province</t>
  </si>
  <si>
    <t>Số A4/86, Khu Phố 4, Đường Bùi Hữu Nghĩa, Phường Tân Vạn, Tp. Biên Hòa, Tỉnh Đồng Nai</t>
  </si>
  <si>
    <t>Alley 124, Ward 21, Xo Viet Nghe Tinh Street, Binh Thanh District, Ho Chi Minh City</t>
  </si>
  <si>
    <t>Hẻm 124, Phường 21, Đường Xô Viết Nghệ Tĩnh, Quận Bình Thạnh, Tp. Hồ Chí Minh</t>
  </si>
  <si>
    <t>0919 196 291</t>
  </si>
  <si>
    <t>Nguyễn Tấn Lợi</t>
  </si>
  <si>
    <t>0814 999 960</t>
  </si>
  <si>
    <t>anhnguyet.nguyen@hanwhalife.com.vn</t>
  </si>
  <si>
    <t>moonnguyen270594@gmail.com</t>
  </si>
  <si>
    <t>Nguyen Thi Anh Nguyet</t>
  </si>
  <si>
    <t>12201374</t>
  </si>
  <si>
    <t>Lưu Tuyết San</t>
  </si>
  <si>
    <t>0181003619932</t>
  </si>
  <si>
    <t>079 197 015 788</t>
  </si>
  <si>
    <t>No.100/6, Phong Phu Street, Ward 12, District 8, Ho Chi Minh City</t>
  </si>
  <si>
    <t>Số 100/6, Đường Phong Phú, Phường 12, Quận 8, Tp. Hồ Chí Minh</t>
  </si>
  <si>
    <t>0767 673 210</t>
  </si>
  <si>
    <t>Đoàn Ngọc Dương</t>
  </si>
  <si>
    <t>0907 463 121</t>
  </si>
  <si>
    <t>tuyetsan.luu@hanwhalife.com.vn</t>
  </si>
  <si>
    <t>sansan.150397@gmail.com</t>
  </si>
  <si>
    <t>Luu Tuyet San</t>
  </si>
  <si>
    <t>1046/HR-24</t>
  </si>
  <si>
    <t>12401794</t>
  </si>
  <si>
    <t>Nguyễn Hoàng Duy</t>
  </si>
  <si>
    <t>Nhân viên Sáng tạo Nội dung</t>
  </si>
  <si>
    <t>03328125301</t>
  </si>
  <si>
    <t>086 200 006 016</t>
  </si>
  <si>
    <t>Southeast Asian Studies</t>
  </si>
  <si>
    <t>No. 213E, Street No. 14/9, Ward 5, Vinh Long City, Vinh Long Province</t>
  </si>
  <si>
    <t>Số 213E, Đường 14/9, Phường 5, Tp. Vĩnh Long, Tỉnh Vĩnh Long</t>
  </si>
  <si>
    <t>No. 17/7A,  Phan Dinh Thong Street,  An Lac Ward, Binh Tan District, Ho Chi Minh City</t>
  </si>
  <si>
    <t>Số 17/7A, Đường Phan Đình Thông, Phường An Lạc, Quận Bình Tân, Tp. Hồ Chí Minh</t>
  </si>
  <si>
    <t>0909 417 800</t>
  </si>
  <si>
    <t>Hồ Ngọc Trinh Em</t>
  </si>
  <si>
    <t>0845 533 551</t>
  </si>
  <si>
    <t>hoangduy.nguyen@hanwhalife.com.vn</t>
  </si>
  <si>
    <t>nh.duy0201@gmail.com</t>
  </si>
  <si>
    <t>Nguyen Hoang Duy</t>
  </si>
  <si>
    <t>12301715</t>
  </si>
  <si>
    <t>Đặng Thái Khánh Như</t>
  </si>
  <si>
    <t>0371000414968</t>
  </si>
  <si>
    <t>079 191 015 045</t>
  </si>
  <si>
    <t>No.19/13, Lam Son Street, Ward 5, Phu Nhuan District, Ho Chi Minh City</t>
  </si>
  <si>
    <t xml:space="preserve">Số 19/13, Đường Lam Sơn, Phường 5, Quận Phú Nhuận, Tp. Hồ Chí Minh </t>
  </si>
  <si>
    <t>0946 753 357</t>
  </si>
  <si>
    <t xml:space="preserve">Phan Ngọc Bảo Trâm  </t>
  </si>
  <si>
    <t>0772 990 254</t>
  </si>
  <si>
    <t>khanhnhu.dang@hanwhalife.com.vn</t>
  </si>
  <si>
    <t>nhudang804@gmail.com</t>
  </si>
  <si>
    <t>Dang Thai Khanh Nhu</t>
  </si>
  <si>
    <t>1047/HR-24</t>
  </si>
  <si>
    <t>Line Manager’s Management style</t>
  </si>
  <si>
    <t>11900793</t>
  </si>
  <si>
    <t>Nguyễn Thanh Hoài</t>
  </si>
  <si>
    <t>Transportation allowance: 11Mil/month (Salary)</t>
  </si>
  <si>
    <t>97100014146789</t>
  </si>
  <si>
    <t>096 085 021 516</t>
  </si>
  <si>
    <t>No. 26, Nguyen Thi Nho Street, Group 5, Ward 1, Ca Mau City</t>
  </si>
  <si>
    <t>Số 26, Đường Nguyễn Thị Nho, Khóm 5, Phường 1, Tp. Cà Mau</t>
  </si>
  <si>
    <t>No. 50 - 52 Nguyen Thi Nho,  Hamlet 5, Ward 1, Ca Mau City, Ca Mau Province</t>
  </si>
  <si>
    <t>Số 50 - 52 Nguyễn Thị Nho, Khóm 5, Phường 1, TP. Cà Mau, Tỉnh Cà Mau</t>
  </si>
  <si>
    <t>0979 243 454</t>
  </si>
  <si>
    <t>Phạm Thị Mịnh</t>
  </si>
  <si>
    <t>0911 420 520</t>
  </si>
  <si>
    <t>thanhhoai.nguyen@hanwhalife.com.vn</t>
  </si>
  <si>
    <t>nguyenthanhhoaicamau@gmail.com</t>
  </si>
  <si>
    <t>Nguyen Thanh Hoai</t>
  </si>
  <si>
    <t>1048/HR-24</t>
  </si>
  <si>
    <t>12101317</t>
  </si>
  <si>
    <t>Nguyễn Ngọc Trinh</t>
  </si>
  <si>
    <t>Sales Support Senior Executive</t>
  </si>
  <si>
    <t>Nhân viên Cấp trung cao Hỗ trợ Phát triển Kinh Doanh</t>
  </si>
  <si>
    <t>0191000343320</t>
  </si>
  <si>
    <t>096 191 006 597</t>
  </si>
  <si>
    <t>No.216, Nguyen Dinh Chieu Street, 8 Ward, Ca Mau City , Ca Mau Province</t>
  </si>
  <si>
    <t>216 Nguyễn Đình Chiểu, Phường 8, TP. Cà Mau, Tỉnh Cà Mau</t>
  </si>
  <si>
    <t>0983 389 092</t>
  </si>
  <si>
    <t>Nguyễn Ngọc Trân</t>
  </si>
  <si>
    <t>0946 228 847</t>
  </si>
  <si>
    <t>ngoctrinh.nguyen@hanwhalife.com.vn</t>
  </si>
  <si>
    <t>nguyenngoctrinh219@gmail.com</t>
  </si>
  <si>
    <t>Nguyen Ngoc Trinh</t>
  </si>
  <si>
    <t>1049/HR-24</t>
  </si>
  <si>
    <t>Conflict</t>
  </si>
  <si>
    <t>12101271</t>
  </si>
  <si>
    <t>Huỳnh Thị Thúy Nga</t>
  </si>
  <si>
    <t>246849789</t>
  </si>
  <si>
    <t>089 190 030 226</t>
  </si>
  <si>
    <t>No.78, Ton That Tung Street, Chau long 7 Ward, Chau Phu B District, Chau Doc Town</t>
  </si>
  <si>
    <t xml:space="preserve">78 Đường Tôn Thất Tùng , Xã Châu Long7, Huyện Châu Phú B, Thị Xã Châu Đốc. </t>
  </si>
  <si>
    <t>No.496/1 Duong Quang Ham, Ward 6, Go Vap District, Ho Chi Minh City .</t>
  </si>
  <si>
    <t>496/1 Đường Dương Quảng Hàm, Phường 6, Quận Gò Vấp, Tp. Hồ Chí Minh</t>
  </si>
  <si>
    <t>0932 191 506</t>
  </si>
  <si>
    <t>Huỳnh Kim Xuân</t>
  </si>
  <si>
    <t>0938 375 506</t>
  </si>
  <si>
    <t>thuynga.huynh@hanwhalife.com.vn</t>
  </si>
  <si>
    <t>hnga1225@gmail.com</t>
  </si>
  <si>
    <t>Huynh Thi Thuy Nga</t>
  </si>
  <si>
    <t>1051/HR-24</t>
  </si>
  <si>
    <t>12101293</t>
  </si>
  <si>
    <t>Trần Mạnh Tùng</t>
  </si>
  <si>
    <t>19032727773010</t>
  </si>
  <si>
    <t>020 095 006 130</t>
  </si>
  <si>
    <t>Ha Noi Univerity of Business and Technology</t>
  </si>
  <si>
    <t>No. 31 Ba Trieu Street, Block 3, Dong Kinh Commune, Lang Son City, Lang Son Province</t>
  </si>
  <si>
    <t>Số 31 Đường Bà Triệu, Khối 3, Xã Đông Kinh TP. Lạng Sơn, Tỉnh Lạng Sơn</t>
  </si>
  <si>
    <t>S202 Vinhome Smart City Tay Mo Building, Nam Tu Liem District, Hanoi City</t>
  </si>
  <si>
    <t>Tòa s202 Vinhome Smart City Tây Mỗ, Quận Nam Từ Liêm, Hà Nội</t>
  </si>
  <si>
    <t>0943 089 298</t>
  </si>
  <si>
    <t>Trần Việt Dũng</t>
  </si>
  <si>
    <t>0982 261 234</t>
  </si>
  <si>
    <t>manhtung.tran@hanwhalife.com.vn</t>
  </si>
  <si>
    <t>Tranmanhtung195@gmail.com</t>
  </si>
  <si>
    <t>Tran Manh Tung</t>
  </si>
  <si>
    <t>1052/HR-24</t>
  </si>
  <si>
    <t>12301766</t>
  </si>
  <si>
    <t>Nguyễn Trần Bảo Phương</t>
  </si>
  <si>
    <t>107872545850</t>
  </si>
  <si>
    <t>079 195 022 267</t>
  </si>
  <si>
    <t>Arcada University of Applied Sciences</t>
  </si>
  <si>
    <t>No. 540, Nguyen Oanh Street, Ward 6, Go Vap District, Ho Chi Minh City</t>
  </si>
  <si>
    <t>Số 540, Đường Nguyễn Oanh, Phường 6, Quận Gò Vấp,  Tp. Hồ Chí Minh</t>
  </si>
  <si>
    <t>0934 406 739</t>
  </si>
  <si>
    <t>Nguyễn Đệ</t>
  </si>
  <si>
    <t>baophuong.nguyen@hanwhalife.com.vn</t>
  </si>
  <si>
    <t>baophuongnguyen2101@gmail.com</t>
  </si>
  <si>
    <t>Nguyen Tran Bao Phuong</t>
  </si>
  <si>
    <t>1056/HR-24</t>
  </si>
  <si>
    <t>12401797</t>
  </si>
  <si>
    <t>Đặng Thị Hiếu Hòa</t>
  </si>
  <si>
    <t>04301010682294</t>
  </si>
  <si>
    <t xml:space="preserve"> 079 191 024 600</t>
  </si>
  <si>
    <t>D2/12, Group 2, Hamlet 4, Le Minh Xuan Ward, Binh Chanh District, Ho Chi Minh City</t>
  </si>
  <si>
    <t>D2/12, Tổ 2, Ấp 4, Xã Lê Minh Xuân, Huyện Bình Chánh, Tp. Hồ Chí Minh</t>
  </si>
  <si>
    <t xml:space="preserve"> A2-26, Khang An Residential Quarter, Tan Tao A Ward, Binh Tan District, Ho Chi Minh City</t>
  </si>
  <si>
    <t xml:space="preserve"> A2-26 Khu Dân Cư Khang An, Phường 
Tân Tạo A, Quận Bình Tân, Tp. Hồ Chí Minh</t>
  </si>
  <si>
    <t>0988 896 748</t>
  </si>
  <si>
    <t>Đặng Thị Hòa 
Thuận_x000D_</t>
  </si>
  <si>
    <t xml:space="preserve"> 0764 682 367</t>
  </si>
  <si>
    <t>hieuhoa.dang@hanwhalife.com.vn</t>
  </si>
  <si>
    <t xml:space="preserve"> hoadth1705@gmail.com</t>
  </si>
  <si>
    <t>Dang Thi Hieu Hoa</t>
  </si>
  <si>
    <t>12101104</t>
  </si>
  <si>
    <t>Bùi Quang Nam</t>
  </si>
  <si>
    <t>Special allowance: + 1,001,880,000 for 2020 bonus (or lower depending on the actual ratio for 2020 announced by current employer) + 512,325,000 for Long Term Incentive. These allowances will be paid together with the payroll after probationary period and commit to work with the Company at least 01 year. Otherwise, Mr. Nam has to return full amount of this special allowance.</t>
  </si>
  <si>
    <t>0491001485071</t>
  </si>
  <si>
    <t>025 077 004 521</t>
  </si>
  <si>
    <t>No. 5/11/389, Group 11 Dich Vong, Cau Giay District, Ha Noi City</t>
  </si>
  <si>
    <t>Số 5/11/389 Tổ 11 Dịch Vọng, Cầu Giấy, Hà Nội</t>
  </si>
  <si>
    <t>No. B2509, T1 Masteri Thao Dien, Thu Duc City</t>
  </si>
  <si>
    <t>Phòng B2509 T1 Masteri Thảo Điền, Tp Thủ Đức</t>
  </si>
  <si>
    <t>0902 220 969</t>
  </si>
  <si>
    <t>Phạm Thị Thu Loan</t>
  </si>
  <si>
    <t>0912 113 636</t>
  </si>
  <si>
    <t>quangnam.bui@hanwhalife.com.vn</t>
  </si>
  <si>
    <t>quangnam.ajj@gmail.com</t>
  </si>
  <si>
    <t>Bui Quang Nam</t>
  </si>
  <si>
    <t>1057/HR-24</t>
  </si>
  <si>
    <t>12301783</t>
  </si>
  <si>
    <t>19031266369011</t>
  </si>
  <si>
    <t>052 090 003 719</t>
  </si>
  <si>
    <t xml:space="preserve">No.943/10, Tran Hung Dao Street, Dong Da Ward, Quy Nhon City. Binh Dinh Province  </t>
  </si>
  <si>
    <t xml:space="preserve">Số 943/10, Đường Trần Hưng Đạo, Phường Đống Đa,Tp. Quy Nhơn. Tỉnh Bình Định  </t>
  </si>
  <si>
    <t xml:space="preserve">No.943/10, Tran Hung Dao Street, Dong Da Ward , Quy Nhon City. Binh Dinh Province  </t>
  </si>
  <si>
    <t>0935 099 738</t>
  </si>
  <si>
    <t>Hoàng Thanh Thảo</t>
  </si>
  <si>
    <t>0935 777 742</t>
  </si>
  <si>
    <t>thanhhai.hoang1@hanwhalife.com.vn</t>
  </si>
  <si>
    <t>thanhhai.hoang2209@gmail.com</t>
  </si>
  <si>
    <t>Hoang Thanh Hai</t>
  </si>
  <si>
    <t>1058/HR-24</t>
  </si>
  <si>
    <t>12301677</t>
  </si>
  <si>
    <t>Huỳnh Phạm Nguyên</t>
  </si>
  <si>
    <t>99295295</t>
  </si>
  <si>
    <t>054 097 011 879</t>
  </si>
  <si>
    <t>Lot K, Thanh Da Housing Estate, Ward 27, Binh Thanh District, Ho Chi Minh City</t>
  </si>
  <si>
    <t>Lô K, Cư xá Thanh Đa, Phường 27, Quận Bình Thạnh, Tp. Hồ Chí Minh</t>
  </si>
  <si>
    <t>0972 327 878</t>
  </si>
  <si>
    <t>Huỳnh Đứng</t>
  </si>
  <si>
    <t>0383 030 232</t>
  </si>
  <si>
    <t>phamnguyen.huynh@hanwhalife.com.vn</t>
  </si>
  <si>
    <t>buh.phamnguyen@gmail.com</t>
  </si>
  <si>
    <t>Huynh Pham Nguyen</t>
  </si>
  <si>
    <t>1059/HR-24</t>
  </si>
  <si>
    <t>11800710</t>
  </si>
  <si>
    <t>Trịnh Trần Anh Thi</t>
  </si>
  <si>
    <t>0071000878841</t>
  </si>
  <si>
    <t>023 034 750</t>
  </si>
  <si>
    <t>No. 206/54, Xo Viet Nghe Tinh Street, Ward 21, Binh Thanh District, Ho Chi Minh City</t>
  </si>
  <si>
    <t>Số 206/54, Đường Xô Viết Nghệ Tĩnh, Phường 21, Quận Bình Thạnh, Tp. Hồ Chí Minh</t>
  </si>
  <si>
    <t>No. 4/23/13, No. 3 Street, Hiep Binh Phuoc Ward, Thu Duc District, Ho Chi Minh City</t>
  </si>
  <si>
    <t>Số 4/23/13, Đường Số 3, Phường Hiệp Bình Phước, Quận Thủ Đức, Tp. Hồ Chí Minh</t>
  </si>
  <si>
    <t>0903 658 865</t>
  </si>
  <si>
    <t>Trần Như Tùng</t>
  </si>
  <si>
    <t>0902 658 865</t>
  </si>
  <si>
    <t>anhthi.trinh@hanwhalife.com.vn</t>
  </si>
  <si>
    <t>Trinh Tran Anh Thi</t>
  </si>
  <si>
    <t>1050/HR-24</t>
  </si>
  <si>
    <t>12401798</t>
  </si>
  <si>
    <t>5317311177</t>
  </si>
  <si>
    <t>044 073 001 501</t>
  </si>
  <si>
    <t>No.01, Lane 67, Nguyen Cong Hoan Street, Bac Ly Ward, Dong Hoi City, Quang Binh Province</t>
  </si>
  <si>
    <t>Số 1, Ngõ 67, Đường Nguyễn Công Hoan, Phường Bắc Lý, Tp. Đồng Hới, Tỉnh Quảng Bình</t>
  </si>
  <si>
    <t>0837 079 968</t>
  </si>
  <si>
    <t>Phan Thu Hiền</t>
  </si>
  <si>
    <t>0945 810 666/ 0836 811 177</t>
  </si>
  <si>
    <t>anhduc.phan@hanwhalife.com.vn</t>
  </si>
  <si>
    <t>ducpaqb@gmail.com</t>
  </si>
  <si>
    <t>Phan Anh Duc</t>
  </si>
  <si>
    <t>12301738</t>
  </si>
  <si>
    <t>Cao Nữ Trân Trân</t>
  </si>
  <si>
    <t>0451001916126</t>
  </si>
  <si>
    <t>001 188 009 545</t>
  </si>
  <si>
    <t xml:space="preserve">Phu My Apartment, Area 1, Phu My Ward, District 7, Ho Chi Minh City </t>
  </si>
  <si>
    <t xml:space="preserve">Chung cư Phú Mỹ, Khu phố 1, Phường Phú Mỹ, Quận 7,Tp. Hồ Chí Minh </t>
  </si>
  <si>
    <t>0966 968 824</t>
  </si>
  <si>
    <t>Nguyễn Tuấn Anh Vũ</t>
  </si>
  <si>
    <t>0983 091 218</t>
  </si>
  <si>
    <t>trantran.cao@hanwhalife.com.vn</t>
  </si>
  <si>
    <t>caonutrantran@gmail.com</t>
  </si>
  <si>
    <t>Cao Nu Tran Tran</t>
  </si>
  <si>
    <t>1066/HR-24</t>
  </si>
  <si>
    <t>12301722</t>
  </si>
  <si>
    <t>Võ Tùng Hưng</t>
  </si>
  <si>
    <t>207514519</t>
  </si>
  <si>
    <t>001 090 056 942</t>
  </si>
  <si>
    <t xml:space="preserve">Villanova University </t>
  </si>
  <si>
    <t>P5-C11, Nam Dong Collective Area, Nam Dong Ward, Dong Da District, Ha Noi City</t>
  </si>
  <si>
    <t>P5-C11, Khu Tập Thể Nam Đồng, Phường Nam Đồng, Quận Đống Đa, Tp. Hà Nội</t>
  </si>
  <si>
    <t>No.6/1, Nguyen Huy Tưong Street, Ward 6, Binh Thanh District, Ho Chi Minh City</t>
  </si>
  <si>
    <t>Số 6/1, Đường Nguyễn Huy Tưởng, Phường 6, Quận Bình Thạnh, Tp. Hồ Chí Minh</t>
  </si>
  <si>
    <t>0913 554 316</t>
  </si>
  <si>
    <t>Trần Quỳnh Mai</t>
  </si>
  <si>
    <t>0982 516 321</t>
  </si>
  <si>
    <t>tunghung.vo@hanwhalife.com.vn</t>
  </si>
  <si>
    <t xml:space="preserve">hungvo@outlook.com </t>
  </si>
  <si>
    <t>Vo Tung Hung</t>
  </si>
  <si>
    <t>1060/HR-24</t>
  </si>
  <si>
    <t>Red Capital</t>
  </si>
  <si>
    <t>12301748</t>
  </si>
  <si>
    <t>Phạm Minh Triết</t>
  </si>
  <si>
    <t>Head of Sales Training Planning</t>
  </si>
  <si>
    <t>Trưởng Bộ phận Kế hoạch Huấn luyện Kinh doanh</t>
  </si>
  <si>
    <t>1031565555</t>
  </si>
  <si>
    <t>079 073 005 222</t>
  </si>
  <si>
    <t>Ho Chi Minh University of Technology - Open University of Malaysia</t>
  </si>
  <si>
    <t xml:space="preserve">   No. 4/6, Tran Khac Chan Street, Tan Dinh Ward, District 1, Ho Chi Minh City</t>
  </si>
  <si>
    <t>Số 4/6, Đường Trần Khắc Chân, Phường Tân Định, Quận 1, Tp. Hồ Chí Minh</t>
  </si>
  <si>
    <t>0972 661 828</t>
  </si>
  <si>
    <t>Mai Thụy Thanh Trúc</t>
  </si>
  <si>
    <t>0986 212 288</t>
  </si>
  <si>
    <t>minhtriet.pham@hanwhalife.com.vn</t>
  </si>
  <si>
    <t>trietpm@gmail.com</t>
  </si>
  <si>
    <t>Pham Minh Triet</t>
  </si>
  <si>
    <t>1061/HR-24</t>
  </si>
  <si>
    <t>12201331</t>
  </si>
  <si>
    <t>Đỗ Duy Ninh</t>
  </si>
  <si>
    <t>Compensate 142,900,000 as 13th month salary in 2021, will be paid when the Company pay out 13th month salary in 2021, commit to work at least 1 year.</t>
  </si>
  <si>
    <t>Chief Sales Training Principal</t>
  </si>
  <si>
    <t>Giám đốc Cấp cao Huấn Luyện Kinh doanh</t>
  </si>
  <si>
    <t>0071000713345</t>
  </si>
  <si>
    <t>001 074 019 794</t>
  </si>
  <si>
    <t>Solvay Business School</t>
  </si>
  <si>
    <t>EE1, Bach Ma Street,Bac Hai Housing Estate, Ward 15, District 10, Ho Chi Minh City</t>
  </si>
  <si>
    <t>EE1, Đường Bạch Mã, Cư Xá Bắc Hải, Phường 15, Quận 10, Tp. Hồ Chí Minh</t>
  </si>
  <si>
    <t>0913 927 471</t>
  </si>
  <si>
    <t>Đoàn Ngọc Anh Chi</t>
  </si>
  <si>
    <t>0903 173 332</t>
  </si>
  <si>
    <t>duyninh.do@hanwhalife.com.vn</t>
  </si>
  <si>
    <t>Do Duy Ninh</t>
  </si>
  <si>
    <t>1062/HR-24</t>
  </si>
  <si>
    <t>12101265</t>
  </si>
  <si>
    <t>Đoàn Thị Trân</t>
  </si>
  <si>
    <t>Talent Acquisition Business Partner Staff</t>
  </si>
  <si>
    <t>Nhân Viên Đối tác Thu hút Nhân tài</t>
  </si>
  <si>
    <t>014356846</t>
  </si>
  <si>
    <t>064 198 007 111</t>
  </si>
  <si>
    <t xml:space="preserve">Ho Chi Minh City University of Technology  </t>
  </si>
  <si>
    <t>No.122D Nguyen Duong Street, Iakring Ward, Pleiku City, Gia Lai Province</t>
  </si>
  <si>
    <t>Số 122D Nguyễn Đường, Phường Iakring,Tp.Pleiku, Tỉnh Gia Lai</t>
  </si>
  <si>
    <t>No.45/2/3, Do Xuan Hop Street,Phuoc Long B Ward, Thu Duc city, Ho Chi Minh City</t>
  </si>
  <si>
    <t>Số 45/2/3, Đường Đỗ Xuân Hợp, Phường Phước Long B , Tp. Thủ Đức ,Tp.Hồ Chí Minh</t>
  </si>
  <si>
    <t>0776 716 445</t>
  </si>
  <si>
    <t xml:space="preserve">Đoàn Văn Lý </t>
  </si>
  <si>
    <t>0899 470 623</t>
  </si>
  <si>
    <t>tran.doan@hanwhalife.com.vn</t>
  </si>
  <si>
    <t>doanthitran1998@gmail.com</t>
  </si>
  <si>
    <t>Doan Thi Tran</t>
  </si>
  <si>
    <t>1063/HR-24</t>
  </si>
  <si>
    <t>12301641</t>
  </si>
  <si>
    <t>Nguyễn Đình Thảo Nguyên</t>
  </si>
  <si>
    <t>Chuyên viên Cấp cao Dịch vụ Kỹ thuật số</t>
  </si>
  <si>
    <t>19029009660010</t>
  </si>
  <si>
    <t>079 196 021 787</t>
  </si>
  <si>
    <t>Viet Nam National University Ho Chi Minh City</t>
  </si>
  <si>
    <t>No. 453/80KC, Le Van Sy Street, Ward 12, District 03, Ho Chi Minh City</t>
  </si>
  <si>
    <t>Số 453/80KC, Đường Lê Văn Sỹ, Phường 12, Quận 03, Tp. Hồ Chí Minh</t>
  </si>
  <si>
    <t xml:space="preserve">No. 185/17, Pham Van Chieu Street, Ward 14, Go Vap District, Ho Chi Minh City </t>
  </si>
  <si>
    <t xml:space="preserve">Số 185/17, Đường Phạm Văn Chiêu, Phường 14, Quận Gò Vấp, Tp. Hồ Chí Minh </t>
  </si>
  <si>
    <t>0933 854 973</t>
  </si>
  <si>
    <t>0933854973</t>
  </si>
  <si>
    <t>0778 695 088</t>
  </si>
  <si>
    <t>thaonguyen.nguyen1@hanwhalife.com.vn</t>
  </si>
  <si>
    <t>ndtn175@gmail.com</t>
  </si>
  <si>
    <t>Nguyen Dinh Thao Nguyen</t>
  </si>
  <si>
    <t>1064/HR-24</t>
  </si>
  <si>
    <t>12201368</t>
  </si>
  <si>
    <t>Nguyễn Văn Xuyên</t>
  </si>
  <si>
    <t>0191000270610</t>
  </si>
  <si>
    <t>096 085 009 100</t>
  </si>
  <si>
    <t>No. 143, 3 Thang 2 Street, Ward 5, Ca Mau City, Ca Mau Province</t>
  </si>
  <si>
    <t>Số 143, Đường 3 Tháng 2, Phường 5, Tp. Cà Mau, Tỉnh Cà Mau</t>
  </si>
  <si>
    <t>0916 677 772</t>
  </si>
  <si>
    <t>Trần Bé Bắc</t>
  </si>
  <si>
    <t>0916 677 773</t>
  </si>
  <si>
    <t>vanxuyen.nguyen@hanwhalife.com.vn</t>
  </si>
  <si>
    <t>nguyenvanxuyencm1985@gmail.com</t>
  </si>
  <si>
    <t>Nguyen Van Xuyen</t>
  </si>
  <si>
    <t>1065/HR-24</t>
  </si>
  <si>
    <t>12301778</t>
  </si>
  <si>
    <t>Đỗ Ngọc Tân</t>
  </si>
  <si>
    <t>040110703203</t>
  </si>
  <si>
    <t>054 095 011 247</t>
  </si>
  <si>
    <t>Mien Trung Industry and Trade College</t>
  </si>
  <si>
    <t>Mau Than Street, Ninh Tinh 1 Quarter, Ward 9, Tuy Hoa City, Phu Yen Province</t>
  </si>
  <si>
    <t>Đường Mậu Thân, Khu Phố Ninh Tịnh 1, Phường 9,  Tp.Tuy Hòa,Tỉnh Phú Yên</t>
  </si>
  <si>
    <t>0935 017 124</t>
  </si>
  <si>
    <t>Đỗ Kim Thành</t>
  </si>
  <si>
    <t>0987 424 257</t>
  </si>
  <si>
    <t>ngoctan.do@hanwhalife.com.vn</t>
  </si>
  <si>
    <t>tando.8868@gmail.com</t>
  </si>
  <si>
    <t>Do Ngoc Tan</t>
  </si>
  <si>
    <t>1071/HR-24</t>
  </si>
  <si>
    <t>11900844</t>
  </si>
  <si>
    <t>Trần Sáng Tạo</t>
  </si>
  <si>
    <t>Territory Sales Director</t>
  </si>
  <si>
    <t>0231000007641</t>
  </si>
  <si>
    <t>033 075 010 198</t>
  </si>
  <si>
    <t>No. 18/02, Vo Thi Sau Street, Buon Me Thuot City, Dak Lak Province</t>
  </si>
  <si>
    <t>Số 18/02, Đường Võ Thị Sáu, Tp. Buôn Mê Thuột, Tỉnh Đăk Lắk</t>
  </si>
  <si>
    <t>0973 387 228</t>
  </si>
  <si>
    <t>Nguyện Thị Hương</t>
  </si>
  <si>
    <t>0962 041 075</t>
  </si>
  <si>
    <t>sangtao.tran@hanwhalife.com.vn</t>
  </si>
  <si>
    <t>Staobmt@gmail.com</t>
  </si>
  <si>
    <t>Tran Sang Tao</t>
  </si>
  <si>
    <t>1069/HR-24</t>
  </si>
  <si>
    <t>12101285</t>
  </si>
  <si>
    <t>Vũ Như Quỳnh</t>
  </si>
  <si>
    <t>0381000572534</t>
  </si>
  <si>
    <t>070 197 005 108</t>
  </si>
  <si>
    <t>No. 02, To Ma Khuong Street, Long Phuoc District, Phuoc Long Town, Binh Phuoc City</t>
  </si>
  <si>
    <t>02, Đường Tô Ma Khương, Phường Long Phước, Thị Xã Phước Long, Tỉnh Bình Phước</t>
  </si>
  <si>
    <t>No.34/9, 16 Street,  1 Quarter, Linh Chieu Ward, Thu Duc City</t>
  </si>
  <si>
    <t>34/9,  Đường 16, Khu Phố 1, Phường Linh Chiểu</t>
  </si>
  <si>
    <t>0975 309 756</t>
  </si>
  <si>
    <t>Tường</t>
  </si>
  <si>
    <t>0913 520 772</t>
  </si>
  <si>
    <t>nhuquynh.vu@hanwhalife.com.vn</t>
  </si>
  <si>
    <t>vunhuquynh1901@gmail.com</t>
  </si>
  <si>
    <t>Vu Nhu Quynh</t>
  </si>
  <si>
    <t>1067/HR-24</t>
  </si>
  <si>
    <t>12201587</t>
  </si>
  <si>
    <t>Hồ Thị Thùy Dung</t>
  </si>
  <si>
    <t>171356652</t>
  </si>
  <si>
    <t>040 193 033 420</t>
  </si>
  <si>
    <t>Tampere University of Applied Sciences</t>
  </si>
  <si>
    <t xml:space="preserve">No.52, Alley 7, Trung Nu Vuong Street, Ward 1, Tay Ninh City  </t>
  </si>
  <si>
    <t>Số 52, Hẻm 7, Đường Trưng Nữ Vương, Phường 1, Tp. Tây Ninh</t>
  </si>
  <si>
    <t>C508, Blook C, Florita Apartment, Tan Hung Ward, District 7, Ho Chi Minh City</t>
  </si>
  <si>
    <t>C508, Blook C, Chung Cư Florita, Phường Tân Hưng, Quận 7, Tp. Hồ Chí Minh</t>
  </si>
  <si>
    <t>0989 805 521</t>
  </si>
  <si>
    <t>Hồ Văn Thích</t>
  </si>
  <si>
    <t>0333 367 035</t>
  </si>
  <si>
    <t>thuydung.ho@hanwhalife.com.vn</t>
  </si>
  <si>
    <t>Ho Thi Thuy Dung</t>
  </si>
  <si>
    <t>1068/HR-24</t>
  </si>
  <si>
    <t>12201518</t>
  </si>
  <si>
    <t>Nguyễn Thu Phiến</t>
  </si>
  <si>
    <t>Local Valuation</t>
  </si>
  <si>
    <t>0181003440141</t>
  </si>
  <si>
    <t>082 192 015 406</t>
  </si>
  <si>
    <t>Mathametics &amp; Information Technology</t>
  </si>
  <si>
    <t>No. 111, Binh Thanh Street, Binh Trung Commune, Chau Thanh District, Tien Giang</t>
  </si>
  <si>
    <t>Số 111, Đường Bình Thạnh, Xã Bình Trưng, Huyện Châu Thành, Tỉnh Tiền Giang</t>
  </si>
  <si>
    <t>No. A53, Hoang Quoc Viet Street, Phu Thuan Ward, 7 District, Ho Chi Minh City</t>
  </si>
  <si>
    <t>Số A53 Hoàng Quốc Việt phường Phú Thuận, Quận 7, Tp Hồ Chí Minh</t>
  </si>
  <si>
    <t>0973 334 561</t>
  </si>
  <si>
    <t>Phiên</t>
  </si>
  <si>
    <t>0396 539 575</t>
  </si>
  <si>
    <t>thuphien.nguyen@hanwhalife.com.vn</t>
  </si>
  <si>
    <t>Nguyen Thu Phien</t>
  </si>
  <si>
    <t>1070/HR-24</t>
  </si>
  <si>
    <t>12201480</t>
  </si>
  <si>
    <t>Lê Bảo Phương Thục</t>
  </si>
  <si>
    <t>Content Marketing Officer</t>
  </si>
  <si>
    <t>Chuyên Viên Sáng Tạo Nội Dung</t>
  </si>
  <si>
    <t>625704060116320</t>
  </si>
  <si>
    <t>049 192 002 253</t>
  </si>
  <si>
    <t>No 375, Hung Vuong Street, An Xuan Ward, Tam Ky District, Quang Nam Province</t>
  </si>
  <si>
    <t>Số 375 Đường Hùng Vương, Xã An Xuân, Huyện Tam Kỳ, Tỉnh Quảng Nam</t>
  </si>
  <si>
    <t>No. 23, Le Quy Don Street, Vo Thị Sau Ward, 3 District, Ho Chi Minh City</t>
  </si>
  <si>
    <t>Số 23 Lê Qúy Đôn, Phường Võ Thị Sáu, Quận 3, Tp. Hồ Chí Minh</t>
  </si>
  <si>
    <t>0935 155 726</t>
  </si>
  <si>
    <t>0356 910 799</t>
  </si>
  <si>
    <t>phuongthuc.le@hanwhalife.com.vn</t>
  </si>
  <si>
    <t>phuongthuc.qtkd@gmail.com</t>
  </si>
  <si>
    <t>Le Bao Phuong Thuc</t>
  </si>
  <si>
    <t>1072/HR-24</t>
  </si>
  <si>
    <t>12201357</t>
  </si>
  <si>
    <t>Phó phòng Bảo mật &amp; An toàn Thông tin</t>
  </si>
  <si>
    <t>0071005686251</t>
  </si>
  <si>
    <t>No. E44, Nhat tao Street,  District 11, Ho Chi Minh City</t>
  </si>
  <si>
    <t>Số E44, Đường Nhật Tảo, Quận 11, Tp. Hồ Chí Minh</t>
  </si>
  <si>
    <t>thanhtrung.mai@hanwhalife.com.vn</t>
  </si>
  <si>
    <t>Mai Thanh Trung</t>
  </si>
  <si>
    <t>1073/HR-24</t>
  </si>
  <si>
    <t>Not shared yet</t>
  </si>
  <si>
    <t>11800762</t>
  </si>
  <si>
    <t>Nguyễn Thị Mai Hương</t>
  </si>
  <si>
    <t>0231000672179</t>
  </si>
  <si>
    <t>241 290 402</t>
  </si>
  <si>
    <t>No. 75, Group 4, Area 7, Khanh Xuan Ward, Buon Ma Thuot City, Daklak Province</t>
  </si>
  <si>
    <t>Số 75, Tổ 4, Khối 7, Phường Khánh Xuân, Tp. Buôn Ma Thuột, Tỉnh Đăk Lăk</t>
  </si>
  <si>
    <t>0378 351 442</t>
  </si>
  <si>
    <t>Nguyễn Thị Hồng Linh</t>
  </si>
  <si>
    <t>0368 235 606</t>
  </si>
  <si>
    <t>maihuong.nguyen@hanwhalife.com.vn</t>
  </si>
  <si>
    <t>Nguyen Thi Mai Huong</t>
  </si>
  <si>
    <t>1076/HR-24</t>
  </si>
  <si>
    <t>12101193</t>
  </si>
  <si>
    <t>19034993126015</t>
  </si>
  <si>
    <t>049 197 012 969</t>
  </si>
  <si>
    <t>Ea Chieu Village, Ea Tan Commune, Krong Năng District, Dak Lak Province</t>
  </si>
  <si>
    <t>Thôn Ea Chiêu, Xã Ea Tân, Huyện Krong Năng, Tỉnh Đăk Lắk</t>
  </si>
  <si>
    <t>3B.19 CT2, Sky 9 Apartment, Phu Huu Ward, Thu Duc City, Ho Chi Minh City</t>
  </si>
  <si>
    <t>3B.19 CT2, Chung cư Sky 9, Phường Phú Hữu, Tp. Thủ Đức, Tp. Hồ Chí Minh</t>
  </si>
  <si>
    <t>0989 157 395</t>
  </si>
  <si>
    <t>Võ Hồng Đức</t>
  </si>
  <si>
    <t>0966 408 919</t>
  </si>
  <si>
    <t>tram.nguyen@hanwhalife.com.vn</t>
  </si>
  <si>
    <t>Nguyen Thi Tram</t>
  </si>
  <si>
    <t>1080/HR-24</t>
  </si>
  <si>
    <t>12401810</t>
  </si>
  <si>
    <t>2010162702001</t>
  </si>
  <si>
    <t>089 196 005 714</t>
  </si>
  <si>
    <t>No. 700, Long Hoa 1 Hamlet, Long Dien Ward A, Cho Moi District, An Giang Province</t>
  </si>
  <si>
    <t>Số 700, Ấp Long Hòa 1, Xã Long Điền A, Huyện Chợ Mới, Tỉnh An Giang</t>
  </si>
  <si>
    <t>No. 130C, Street No. 28, Ward 6, Go Vap District, Ho Chi Minh City</t>
  </si>
  <si>
    <t>Số 130C, Đường Số 28, Phường 6, Quận Gò Vấp, Tp. Hồ Chí Minh</t>
  </si>
  <si>
    <t>0528 822 365</t>
  </si>
  <si>
    <t>Nguyễn Văn Sang</t>
  </si>
  <si>
    <t>0986 036 694</t>
  </si>
  <si>
    <t>thuyduong.nguyen1@hanwhalife.com.vn</t>
  </si>
  <si>
    <t>thuyduong101296@gmail.com</t>
  </si>
  <si>
    <t>12201476</t>
  </si>
  <si>
    <t>Partnership Distribution Design &amp; Development Assistant Manager</t>
  </si>
  <si>
    <t xml:space="preserve">Phó phòng Thiết kế và Phát triển Chương trình Huấn luyện Kênh Đối tác </t>
  </si>
  <si>
    <t>0421000450988</t>
  </si>
  <si>
    <t>066 186 000 162</t>
  </si>
  <si>
    <t>Orchid 2, 10-09, No. 200 3/2 Street, Ward 12, District 10, Ho Chi Minh City</t>
  </si>
  <si>
    <t>Orchid 2, 10-09, 200 đường 3/2, phường 12, Q.10, TP. HCM</t>
  </si>
  <si>
    <t>0909 795 589</t>
  </si>
  <si>
    <t>Nguyễn Đắc Khúc</t>
  </si>
  <si>
    <t>0937 795 589</t>
  </si>
  <si>
    <t>minhthu.do@hanwhalife.com.vn</t>
  </si>
  <si>
    <t>dotmthu@gmail.com</t>
  </si>
  <si>
    <t>1074/HR-24</t>
  </si>
  <si>
    <t>At home</t>
  </si>
  <si>
    <t>12301651</t>
  </si>
  <si>
    <t>Đậu Thị Hằng</t>
  </si>
  <si>
    <t>Nhân viên Cấp trung Kế toán Ngân Sách</t>
  </si>
  <si>
    <t>203393237</t>
  </si>
  <si>
    <t>038 196 002 579</t>
  </si>
  <si>
    <t>Truong Giang Ward, Nong Cong District, Thanh Hoa Province</t>
  </si>
  <si>
    <t>Xã Trường Giang, Huyện Nông Cống, Tỉnh Thanh Hóa</t>
  </si>
  <si>
    <t>No.102, Le Thi Hong Street, Ward 17, Go Vap District, Ho Chi Minh City</t>
  </si>
  <si>
    <t>Số 102, Đường Lê Thị Hồng, Phường 17, Quận Gò Vấp, Tp. Hồ Chí Minh</t>
  </si>
  <si>
    <t>0398 534 563</t>
  </si>
  <si>
    <t>Đậu Thị Thúy</t>
  </si>
  <si>
    <t>0384 191 823</t>
  </si>
  <si>
    <t>hang.dau@hanwhalife.com.vn</t>
  </si>
  <si>
    <t>Dau Thi Hang</t>
  </si>
  <si>
    <t>1075/HR-24</t>
  </si>
  <si>
    <t>12201390</t>
  </si>
  <si>
    <t>Trưởng phòng Đầu tư</t>
  </si>
  <si>
    <t>700006691826</t>
  </si>
  <si>
    <t>Vinh</t>
  </si>
  <si>
    <t>040 086 009 301</t>
  </si>
  <si>
    <t>T1-27.01 Palm Heights Apartment, An Phu Ward, Thu Duc City, Ho Chi Minh City</t>
  </si>
  <si>
    <t>T1-27.01 Chung cư Palm Heights, Phường An Phú, TP. Thủ Đức, TP. Hồ Chí Minh</t>
  </si>
  <si>
    <t>Building 1, Palm Heights Apartment, Street 2, Group 3, An Phu Ward, Thu Duc City, Ho Chi Minh City</t>
  </si>
  <si>
    <t>Tháp 1, Chung cư Palm Heights, Đường số 2, KP3, Phường An Phú, TP. Thủ Đức, TP. Hồ Chí Minh</t>
  </si>
  <si>
    <t>0989 989 882</t>
  </si>
  <si>
    <t>Trần Thùy Trang</t>
  </si>
  <si>
    <t>0909 121 105</t>
  </si>
  <si>
    <t>pk.hoang@gmail.com</t>
  </si>
  <si>
    <t>Phan Khanh Hoang</t>
  </si>
  <si>
    <t>1077/HR-24</t>
  </si>
  <si>
    <t>11600475</t>
  </si>
  <si>
    <t>Trần Anh Pha</t>
  </si>
  <si>
    <t>0161000273479</t>
  </si>
  <si>
    <t>043 085 019 443</t>
  </si>
  <si>
    <t>183/10 Phan Boi Chau, Hue City, Thua Thien Hue Province</t>
  </si>
  <si>
    <t>183/10 Phan Bội Châu, Tp. Huế, tỉnh Thừa Thiên Huế</t>
  </si>
  <si>
    <t>0901 120 901</t>
  </si>
  <si>
    <t>Trần Thị Phương Chi</t>
  </si>
  <si>
    <t>0905 692 345</t>
  </si>
  <si>
    <t>anhpha.tran@hanwhalife.com.vn</t>
  </si>
  <si>
    <t>trananhpha.vn@gmail.com.vn</t>
  </si>
  <si>
    <t>Tran Anh Pha</t>
  </si>
  <si>
    <t>1078/HR-24</t>
  </si>
  <si>
    <t>12301719</t>
  </si>
  <si>
    <t>Đoàn Hải Đăng</t>
  </si>
  <si>
    <t>54010000182320</t>
  </si>
  <si>
    <t>045 089 008 270</t>
  </si>
  <si>
    <t>Informatics Technology Software Engineering</t>
  </si>
  <si>
    <t>No. 21, Nguyen Huu Than Street, Ward 5, Dong Ha District, Quang Tri Province</t>
  </si>
  <si>
    <t>Số 21, Đường Nguyễn Hữu Thận, Phường 5, Tp. Đông Hà, Tỉnh Quảng Trị</t>
  </si>
  <si>
    <t>0982 440 678</t>
  </si>
  <si>
    <t>Phan Thị Diệu Hương</t>
  </si>
  <si>
    <t>0976 113 678</t>
  </si>
  <si>
    <t>haidang.doan@hanwhalife.com.vn</t>
  </si>
  <si>
    <t>doanhaidangit@gmail.com</t>
  </si>
  <si>
    <t>Doan Hai Dang</t>
  </si>
  <si>
    <t>1079/HR-24</t>
  </si>
  <si>
    <t>12401812</t>
  </si>
  <si>
    <t>Nguyễn Diệu Ly Ly</t>
  </si>
  <si>
    <t>00063503001</t>
  </si>
  <si>
    <t>024 191 019 860</t>
  </si>
  <si>
    <t>Lane 14, Ca Trong Village, Phon Xuong Ward, Yen The District, Bac Giang Province</t>
  </si>
  <si>
    <t>Ngõ 14,Phố Cả Trọng, Xã Phồn Xương, Huyện Yên Thế, Tỉnh Bắc Giang</t>
  </si>
  <si>
    <t>Q7 Riverside Residents Complex, No.04, Dao Tri Street, Phu My Ward, District 7, Ho Chi Minh City</t>
  </si>
  <si>
    <t>Q7 Riverside Residents Complex, Số 04, Đường Đào Trí, Phường Phú Mỹ, Quận 7, Tp. Hồ Chí Minh</t>
  </si>
  <si>
    <t>0912 901 919</t>
  </si>
  <si>
    <t>Nguyễn Tường Anh Minh</t>
  </si>
  <si>
    <t>0913 073 268</t>
  </si>
  <si>
    <t>lyly.nguyen1@hanwhalife.com.vn</t>
  </si>
  <si>
    <t>dieulyly.nguyen@gmail.com</t>
  </si>
  <si>
    <t>Nguyen Dieu Ly Ly</t>
  </si>
  <si>
    <t>A bank</t>
  </si>
  <si>
    <t>12401833</t>
  </si>
  <si>
    <t>Nguyễn Trung Hoàng</t>
  </si>
  <si>
    <t>Regional sales - Thang Long</t>
  </si>
  <si>
    <t>0982566512</t>
  </si>
  <si>
    <t>001093035262</t>
  </si>
  <si>
    <t>Thai Nguyen University of Economics and Business Administration</t>
  </si>
  <si>
    <t>TDP Tam Thai, Hoa Thuong Ward, Dong Hy District, Thai Nguyen Province</t>
  </si>
  <si>
    <t xml:space="preserve">TDP Tam Thái, xã Hóa Thượng, huyện Đồng Hỷ, Thái Nguyên </t>
  </si>
  <si>
    <t>0328486468</t>
  </si>
  <si>
    <t>Nguyễn Khắc Đinh</t>
  </si>
  <si>
    <t>Other (Uncle)</t>
  </si>
  <si>
    <t>0982 566 512</t>
  </si>
  <si>
    <t>trunghoang.nguyen@hanwhalife.com.vn</t>
  </si>
  <si>
    <t>trunghoang.tng@gmail.com</t>
  </si>
  <si>
    <t>Nguyen Trung Hoang</t>
  </si>
  <si>
    <t>12001027</t>
  </si>
  <si>
    <t>Nguyễn Phú Hải</t>
  </si>
  <si>
    <t>45510000385678</t>
  </si>
  <si>
    <t>017 090 011 593</t>
  </si>
  <si>
    <t>No. 84, Nguyen Bieu Street, Group 11, Huu Nghi Ward, Hoa Binh City, Hoa Binh Province</t>
  </si>
  <si>
    <t>Số 84, Đường Nguyễn Biểu, Tổ 11, Phường Hữu Nghị, Tp. Hòa Bình, Tỉnh Hòa Bình</t>
  </si>
  <si>
    <t>0989 225 521</t>
  </si>
  <si>
    <t xml:space="preserve">Nguyễn Ngọc Mai </t>
  </si>
  <si>
    <t>0949 296 986</t>
  </si>
  <si>
    <t>phuhai.nguyen@hanwhalife.com.vn</t>
  </si>
  <si>
    <t>Nguyen Phu Hai</t>
  </si>
  <si>
    <t>1090/HR-24</t>
  </si>
  <si>
    <t>12201451</t>
  </si>
  <si>
    <t>Phạm Châu Hải</t>
  </si>
  <si>
    <t>62510000092807</t>
  </si>
  <si>
    <t>062 084 004 756</t>
  </si>
  <si>
    <t>Thua Thie Hue College Education</t>
  </si>
  <si>
    <t>Music</t>
  </si>
  <si>
    <t>No. 155, Phan Chu Trinh Street, Group 1, Thang Loi Ward, Kon Tum City, Kon Tum Province</t>
  </si>
  <si>
    <t>155 Phan Chu Trinh, tổ 1, phường Thắng Lợi, TP Kon Tum, tỉnh Kon Tum</t>
  </si>
  <si>
    <t>0984 863 638</t>
  </si>
  <si>
    <t>Phan Thị Tường Vi</t>
  </si>
  <si>
    <t>0905 192 228</t>
  </si>
  <si>
    <t>chauhai.pham@hanwhalife.com.vn</t>
  </si>
  <si>
    <t>chauhai232ktu@gmail.com</t>
  </si>
  <si>
    <t>Pham Chau Hai</t>
  </si>
  <si>
    <t>1089/HR-24</t>
  </si>
  <si>
    <t>12201405</t>
  </si>
  <si>
    <t>Huỳnh Thị Bích Thủy</t>
  </si>
  <si>
    <t>AD-DT Development Senior Officer</t>
  </si>
  <si>
    <t>Chuyên viên Cấp cao Phát triển Đội ngũ Huấn luyện và Phát triển Kinh Doanh</t>
  </si>
  <si>
    <t>62978643</t>
  </si>
  <si>
    <t>091 189 005 200</t>
  </si>
  <si>
    <t>No. 392/4/1A, Tran Khanh Du Street, An Hoa Ward, Rach Gia City, Kien Giang Province</t>
  </si>
  <si>
    <t>Số 392/4/1A, Đường Trần Khánh Dư, Phường An Hòa, Tp. Rạch Giá, Tỉnh Kiên Giang</t>
  </si>
  <si>
    <t>25/19 Thang Long, Ward 4, Tan Binh District, Ho Chi Minh City</t>
  </si>
  <si>
    <t>25/19 Thăng Long, Phường 4, Quận Tân Bình, TP. Hồ Chí Minh</t>
  </si>
  <si>
    <t>0834 561 003</t>
  </si>
  <si>
    <t>Huỳnh Cẩm Thúy</t>
  </si>
  <si>
    <t>0902 389 259</t>
  </si>
  <si>
    <t>bichthuy.huynh@hanwhalife.com.vn</t>
  </si>
  <si>
    <t>antigone19@gmail.com</t>
  </si>
  <si>
    <t>Huynh Thi Bich Thuy</t>
  </si>
  <si>
    <t>1086/HR-24</t>
  </si>
  <si>
    <t>12301770</t>
  </si>
  <si>
    <t>Nguyễn Xuân Cương</t>
  </si>
  <si>
    <t>0781000395599</t>
  </si>
  <si>
    <t>038 076 000 327</t>
  </si>
  <si>
    <t>No. 9/8, Nguyen Cong Tru Street, Dong Son Ward, Thanh Hoa City</t>
  </si>
  <si>
    <t>Số 9/8, Đường Nguyễn Công Trứ, Phường  Đông Sơn, Tp. Thanh Hóa</t>
  </si>
  <si>
    <t>0942 304 082</t>
  </si>
  <si>
    <t>Trịnh Thị Hằng</t>
  </si>
  <si>
    <t>0903 470 798</t>
  </si>
  <si>
    <t>xuancuong.nguyen1@hanwhalife.com.vn</t>
  </si>
  <si>
    <t>nxcuong1976@gmail.com</t>
  </si>
  <si>
    <t>Nguyen Xuan Cuong</t>
  </si>
  <si>
    <t>1091/HR-24</t>
  </si>
  <si>
    <t>12101107</t>
  </si>
  <si>
    <t>Vũ Thị Hằng</t>
  </si>
  <si>
    <t>Special allowance VND199,600,000 will be paid in March 2021 payroll</t>
  </si>
  <si>
    <t>Trưởng Bộ phận Pháp lý &amp; Kiểm soát Tuân thủ</t>
  </si>
  <si>
    <t>0071003272954</t>
  </si>
  <si>
    <t>036 178 005 448</t>
  </si>
  <si>
    <t xml:space="preserve">Hanoi Law University </t>
  </si>
  <si>
    <t>Economics &amp; International Law</t>
  </si>
  <si>
    <t>No. 44/9, Street C1, Ward 13, Tan Binh District, Ho Chi Minh City</t>
  </si>
  <si>
    <t>Số 44/9, Đường C1, Phường 13, Quận Tân Bình, Tp. Hồ Chí Minh</t>
  </si>
  <si>
    <t>W4 23-05 Sunrise City Central, 25 Nguyen Huu Tho, Tan Hung Ward, District 7, Ho Chi Minh City</t>
  </si>
  <si>
    <t>W4 23-05 Sunrise City Central, 25 Nguyễn Hữu Thọ, Phường Tân Hưng, Quận 7, TP. Hồ Chí Minh</t>
  </si>
  <si>
    <t>0903 949 368</t>
  </si>
  <si>
    <t>Phạm Văn Nguyên</t>
  </si>
  <si>
    <t>0918 424 987</t>
  </si>
  <si>
    <t>hang.vu@hanwhalife.com.vn</t>
  </si>
  <si>
    <t>Vu Thi Hang</t>
  </si>
  <si>
    <t>1081/HR-24</t>
  </si>
  <si>
    <t>12301784</t>
  </si>
  <si>
    <t>Huỳnh Trương Thị Ngọc Anh</t>
  </si>
  <si>
    <t>Compensate 45.000.000 VND sign on bonus in 2023, that will be paid after pass probation period, commit to work at least 1 years.</t>
  </si>
  <si>
    <t>060212552898</t>
  </si>
  <si>
    <t>079 183 021 733</t>
  </si>
  <si>
    <t>The Industrial University of Ho Chi Minh City</t>
  </si>
  <si>
    <t>No. 118/7, Huynh Khuong An Street, Ward 5, Go Vap District, Ho Chi Minh City</t>
  </si>
  <si>
    <t>Số 118/7, Đường Huỳnh Khương An, Phường 5, Quận Gò Vấp, Tp. Hồ Chí Minh</t>
  </si>
  <si>
    <t>0785 366 199</t>
  </si>
  <si>
    <t>Trương Thị Quá</t>
  </si>
  <si>
    <t>0907 299 455</t>
  </si>
  <si>
    <t>ngocanh.huynh@hanwhalife.com.vn</t>
  </si>
  <si>
    <t>httngocanh@gmail.com</t>
  </si>
  <si>
    <t>Huynh Truong Thi Ngoc Anh</t>
  </si>
  <si>
    <t>1082/HR-24</t>
  </si>
  <si>
    <t>12201502</t>
  </si>
  <si>
    <t>La Huỳnh Kim Ngân</t>
  </si>
  <si>
    <t>167877168</t>
  </si>
  <si>
    <t>079 196 024 375</t>
  </si>
  <si>
    <t>No. 633/13, Au Co Street, Hoa Thanh Ward, Tan Phu District, Ho Chi Minh District</t>
  </si>
  <si>
    <t>Số 633/13, Đường Âu Cơ, Phường Hòa Thạnh, Quận Tân Phú, Tp. Ho Chi Minh</t>
  </si>
  <si>
    <t>0789 968 352</t>
  </si>
  <si>
    <t>Huỳnh Thị Lệ Thu</t>
  </si>
  <si>
    <t>0906 046 012</t>
  </si>
  <si>
    <t>kimngan.la@hanwhalife.com.vn</t>
  </si>
  <si>
    <t>La Huynh Kim Ngan</t>
  </si>
  <si>
    <t>1083/HR-24</t>
  </si>
  <si>
    <t>12101175</t>
  </si>
  <si>
    <t>Đàm Thị Tâm</t>
  </si>
  <si>
    <t>107832831</t>
  </si>
  <si>
    <t>038 195 002 504</t>
  </si>
  <si>
    <t>No. 2295/84/1/18, Huynh Tan Phat Street, Nha Be District, Ho Chi Minh City</t>
  </si>
  <si>
    <t>Sô 2295/84/1/18, Đường Huỳnh Tấn Phát, Huyện Nhà Bè, Tp. Hồ Chí Minh</t>
  </si>
  <si>
    <t>No. 74, N11 Street, Long Hau Group, Can Gio District, Long An Province</t>
  </si>
  <si>
    <t>Sô 74, Đường N11, Khu Dân Cư Long Hậu, Huyện Cần Giuộc, Tỉnh Long An</t>
  </si>
  <si>
    <t>0932 067 874</t>
  </si>
  <si>
    <t>Đàm Thị Thúy</t>
  </si>
  <si>
    <t>0962 671 107</t>
  </si>
  <si>
    <t>tam.dam@hanwhalife.com.vn</t>
  </si>
  <si>
    <t>Dam Thi Tam</t>
  </si>
  <si>
    <t>1084/HR-24</t>
  </si>
  <si>
    <t>11600546</t>
  </si>
  <si>
    <t>Nguyễn Quốc Khánh Vân</t>
  </si>
  <si>
    <t>0071005063062</t>
  </si>
  <si>
    <t>083 179 015 443</t>
  </si>
  <si>
    <t>56 Group 1, Luong Quoi Ward, Giong Tom District, Ben Tre Province</t>
  </si>
  <si>
    <t>56 Ấp 1, Xã Lương Quới, Huyện Giồng Tôm, Tỉnh Bến Tre</t>
  </si>
  <si>
    <t>Block A1.18.05 - CC Tara Residence, No. 1 - 1A,  Ta Quang Buu, Ward 6, District 8, Ho Chi Minh City</t>
  </si>
  <si>
    <t>Block A1.18.05 - CC Tara Residence, Số 1 - 1A, Tạ Quang Bửu, Phường 6, Quận 8, TP. Hồ Chí Minh</t>
  </si>
  <si>
    <t>0908 311 080</t>
  </si>
  <si>
    <t>Nguyễn Quốc Thùy Vân</t>
  </si>
  <si>
    <t>0903 315 699</t>
  </si>
  <si>
    <t>khanhvan.nguyen@hanwhalife.com.vn</t>
  </si>
  <si>
    <t>nqkhanhvan@gmail.com</t>
  </si>
  <si>
    <t>Nguyen Quoc Khanh Van</t>
  </si>
  <si>
    <t>1085/HR-24</t>
  </si>
  <si>
    <t>12201496</t>
  </si>
  <si>
    <t>Hồ Thị Ngọc Sương</t>
  </si>
  <si>
    <t>19029367243030</t>
  </si>
  <si>
    <t>072 188 014 694</t>
  </si>
  <si>
    <t xml:space="preserve">Tan Hoa Street, Tan Lap Ward, Tan Bien District, Tay Ninh Province </t>
  </si>
  <si>
    <t>Đường Tân Hòa, Xã Tân Lập, Huyện Tân Biên, Tỉnh Tây Ninh</t>
  </si>
  <si>
    <t>No. 37/13, Tran Quoc Toan Street, Ward 8, District 3, Ho Chi Minh City</t>
  </si>
  <si>
    <t>37/13 Trần Quốc Toản, Phường 8, Quận 3, TPHCM</t>
  </si>
  <si>
    <t>0974 702 757</t>
  </si>
  <si>
    <t>Trần Thị Phượng</t>
  </si>
  <si>
    <t>0937 659 333</t>
  </si>
  <si>
    <t>ngocsuong.ho@hanwhalife.com.vn</t>
  </si>
  <si>
    <t>ngocsuong0411@gmail.com</t>
  </si>
  <si>
    <t>Ho Thi Ngoc Suong</t>
  </si>
  <si>
    <t>1088/HR-24</t>
  </si>
  <si>
    <t>12301787</t>
  </si>
  <si>
    <t>Huỳnh Thái Định</t>
  </si>
  <si>
    <t>19021616267025</t>
  </si>
  <si>
    <t>001 073 019 352</t>
  </si>
  <si>
    <t>No.9, Lane 49, Quoc Tu Giam, Van Chuong Ward, Dong Da District, Ha Noi City</t>
  </si>
  <si>
    <t>Số 9 Ngõ 49, Quốc Tử Giám, Phường Văn Chương, Quận Đống Đa, Tp. Hà Nội</t>
  </si>
  <si>
    <t>Room 3409, 6th Element Apartment, Xuan Tao, Xuan La Ward, Tay Ho District, Ha Noi City</t>
  </si>
  <si>
    <t>P3409 Chung Cư 6th Element, Xuân Tảo, 
Phường Xuân La, Quận Tây Hồ, Tp. Hà Nội</t>
  </si>
  <si>
    <t>0985 228 686</t>
  </si>
  <si>
    <t>Nguyễn Thị Thúy Hà</t>
  </si>
  <si>
    <t>0979 229 898</t>
  </si>
  <si>
    <t>thaidinh.huynh@hanwhalife.com.vn</t>
  </si>
  <si>
    <t>dinhth09@gmail.com</t>
  </si>
  <si>
    <t>Huynh Thai Dinh</t>
  </si>
  <si>
    <t>1092/HR-24</t>
  </si>
  <si>
    <t>12201581</t>
  </si>
  <si>
    <t>Lê Thị Huyền</t>
  </si>
  <si>
    <t>Chuyên viên Cấp cao hỗ trợ Đầu tư</t>
  </si>
  <si>
    <t>6305638001</t>
  </si>
  <si>
    <t>051 194 011 750</t>
  </si>
  <si>
    <t>2 Hamlet, 15 Commune, Duc Lan Ward, Mo Duc District, Quang Ngai Province</t>
  </si>
  <si>
    <t>Xóm 2, Khu Dân Cư Số 15, Xã Đức Lân, Huyện Mộ Đức, Tỉnh Quãng Ngãi</t>
  </si>
  <si>
    <t>451/29/6A To Hien Thanh Street, Ward 14, District 10, Ho Chi Minh City</t>
  </si>
  <si>
    <t>451/29/6A Đường Tô Hiến Thành, Phường 14, Quận 10, TP. Hồ Chí Minh</t>
  </si>
  <si>
    <t>0935 699 672</t>
  </si>
  <si>
    <t>0789 727 485</t>
  </si>
  <si>
    <t>huyen.le@hanwhalife.com.vn</t>
  </si>
  <si>
    <t>huyenle1294@gmail.com</t>
  </si>
  <si>
    <t>Le Thi Huyen</t>
  </si>
  <si>
    <t>1093/HR-24</t>
  </si>
  <si>
    <t>12301622</t>
  </si>
  <si>
    <t>Trần Quang Khánh</t>
  </si>
  <si>
    <t>74110000596917</t>
  </si>
  <si>
    <t>092 092 001 582</t>
  </si>
  <si>
    <t>No. A9-38, No.9 Street, Thuong Thanh Ward, Cai Rang District, Can Tho City</t>
  </si>
  <si>
    <t>A9-38, Đường Số 9, Phường Thường Thạnh, Quận Cái Răng, Tp. Cần Thơ</t>
  </si>
  <si>
    <t>No. 34, No.85 Street, Tan Quy Ward, District 7, Ho Chi Minh City</t>
  </si>
  <si>
    <t>Số 34, Đường số 85, Phường Tân Quy, Quận 7, Tp. Hồ Chí Minh</t>
  </si>
  <si>
    <t>0939 016 111</t>
  </si>
  <si>
    <t>Trần Quang Khải</t>
  </si>
  <si>
    <t>0903 001 696</t>
  </si>
  <si>
    <t>quangkhanh.tran@hanwhalife.com.vn</t>
  </si>
  <si>
    <t>Tran Quang Khanh</t>
  </si>
  <si>
    <t>1094/HR-24</t>
  </si>
  <si>
    <t>12301659</t>
  </si>
  <si>
    <t>0331000455486</t>
  </si>
  <si>
    <t>351 503 797</t>
  </si>
  <si>
    <t>No.11/7, Tran Nguyen Han Street, Ward 8, My Tho City, Tien Giang Province</t>
  </si>
  <si>
    <t>Số 11/7, Đường Trần Nguyên Hãn, Phường 8, Tp. Mỹ Tho, Tỉnh Tiền Giang</t>
  </si>
  <si>
    <t>0907 844 158</t>
  </si>
  <si>
    <t>Huỳnh Thanh Thanh</t>
  </si>
  <si>
    <t>0971 464 047</t>
  </si>
  <si>
    <t>quocthang.nguyen@hanwhalife.com.vn</t>
  </si>
  <si>
    <t>mekongidc@gmail.com</t>
  </si>
  <si>
    <t>Nguyen Quoc Thang</t>
  </si>
  <si>
    <t>1095/HR-24</t>
  </si>
  <si>
    <t>12301700</t>
  </si>
  <si>
    <t>Nguyễn Phi Hoàng Oanh</t>
  </si>
  <si>
    <t>700012682690</t>
  </si>
  <si>
    <t>052 183 000 199</t>
  </si>
  <si>
    <t xml:space="preserve">No. 89/45, Huynh Van Banh Street, Ward 17, Phu Nhuan District, Ho Chi Minh City </t>
  </si>
  <si>
    <t xml:space="preserve">Số 89/45, Đường Huỳnh Văn Bánh, Phường 17, Quận Phú Nhuận, Tp. Hồ Chí Minh </t>
  </si>
  <si>
    <t>0332 262 438</t>
  </si>
  <si>
    <t xml:space="preserve">Nguyễn Phi Hoàng Bảo </t>
  </si>
  <si>
    <t>0903 690 189</t>
  </si>
  <si>
    <t>hoangoanh.nguyen@hanwhalife.com.vn</t>
  </si>
  <si>
    <t>nguyenphihoangoanh1@gmail.com</t>
  </si>
  <si>
    <t>Nguyen Phi Hoang Oanh</t>
  </si>
  <si>
    <t>1096/HR-24</t>
  </si>
  <si>
    <t>12401827</t>
  </si>
  <si>
    <t>Vũ Nguyễn Đức Huy</t>
  </si>
  <si>
    <t>0531002509977</t>
  </si>
  <si>
    <t>079 089 011 412</t>
  </si>
  <si>
    <t>No. 125/79 Nguyen Van Thuong Street, Ward 25, Binh Thanh District, Ho Chi Minh City</t>
  </si>
  <si>
    <t>Số 125/79 đường Nguyễn Văn Thương,  phường 25, quận Bình Thạnh, Tp. Hồ Chí Minh</t>
  </si>
  <si>
    <t>No. 3/7 Binh Gia Street, Ward 13, Tan Binh District, Ho Chi Minh City</t>
  </si>
  <si>
    <t>Số 3/7 đường Bình Giã, phường 13, quận Tân  Bình, Tp. Hồ Chí Minh</t>
  </si>
  <si>
    <t>0906 663 700</t>
  </si>
  <si>
    <t>Ngô Thị Kim Ngọc</t>
  </si>
  <si>
    <t>0888 171 368</t>
  </si>
  <si>
    <t>duchuy.vu@hanwhalife.com.vn</t>
  </si>
  <si>
    <t>duchuy8948@gmail.com</t>
  </si>
  <si>
    <t>Vu Nguyen Duc Huy</t>
  </si>
  <si>
    <t>12201604</t>
  </si>
  <si>
    <t>Lê Việt Đức</t>
  </si>
  <si>
    <t xml:space="preserve"> 030056594910</t>
  </si>
  <si>
    <t>019 093 013 314</t>
  </si>
  <si>
    <t>University of Economics and Business Administration</t>
  </si>
  <si>
    <t>No 10, Xuan Hoa Street, Phan Dinh Phung Ward, Thai Nguyen City, Thai Nguyen Province</t>
  </si>
  <si>
    <t>Số 10, Đường Xuân Hòa, Phường Phan Đình Phùng, Tp. Thái Nguyên, Tỉnh Thái Nguyên</t>
  </si>
  <si>
    <t>0364 271 678</t>
  </si>
  <si>
    <t>Nông Thị Thảo</t>
  </si>
  <si>
    <t>0853 122 555</t>
  </si>
  <si>
    <t>vietduc.le@hanwhalife.com.vn</t>
  </si>
  <si>
    <t>Le Viet duc</t>
  </si>
  <si>
    <t>1097/HR-24</t>
  </si>
  <si>
    <t>12000942</t>
  </si>
  <si>
    <t>Vũ Xuân Nghiêm</t>
  </si>
  <si>
    <t>41210000124993</t>
  </si>
  <si>
    <t>014 087 000 674</t>
  </si>
  <si>
    <t>Ha Noi University of Industry</t>
  </si>
  <si>
    <t>Group 8, To Hieu Ward, Son La City, Son La Province</t>
  </si>
  <si>
    <t>Tổ 8, Phường Tô Hiệu, Tp. Sơn La, Tỉnh Sơn La</t>
  </si>
  <si>
    <t>Hotel Group, Nong Truong Moc Chau Town, Moc Chau District, Son La Province</t>
  </si>
  <si>
    <t>Tiểu khu nhà nghỉ - Thị trấn Nông Trường Mộc Châu - Mộc Châu - Sơn La</t>
  </si>
  <si>
    <t>0356 762 999</t>
  </si>
  <si>
    <t>Vũ Thị Xuân</t>
  </si>
  <si>
    <t>0974 390 667</t>
  </si>
  <si>
    <t>xuannghiem.vu@hanwhalife.com.vn</t>
  </si>
  <si>
    <t>Hdiu.xuanvt@gmail.com</t>
  </si>
  <si>
    <t>Vu Xuan Nghiem</t>
  </si>
  <si>
    <t>1098/HR-24</t>
  </si>
  <si>
    <t>12101144</t>
  </si>
  <si>
    <t>Võ Quốc Hùng</t>
  </si>
  <si>
    <t>51010000224506</t>
  </si>
  <si>
    <t>040 085 015 913</t>
  </si>
  <si>
    <t>Hung Phuc Group, Hung Phuc Ward, Vinh City, Nghe An Province</t>
  </si>
  <si>
    <t xml:space="preserve"> Khối Hưng Phúc, Phường Hưng Phúc, Thành Phố Vinh, Nghệ An</t>
  </si>
  <si>
    <t>Bao Son Apartment, No 127, Nguyen Si Sach Street, Hung Phuc Ward, vinh City, Nghe An Province</t>
  </si>
  <si>
    <t>Chung Cư Bảo Sơn, Số 127, Đường Nguyễn Sĩ Sách, Phường Hưng Phúc, Tp. Vinh, Tỉnh Nghệ An</t>
  </si>
  <si>
    <t>0866 431 092</t>
  </si>
  <si>
    <t>Phan Anh Đào</t>
  </si>
  <si>
    <t>0988 580 085</t>
  </si>
  <si>
    <t>quochung.vo@hanwhalife.com.vn</t>
  </si>
  <si>
    <t>vqhung999@gmail.com</t>
  </si>
  <si>
    <t>Vo Quoc Hung</t>
  </si>
  <si>
    <t>1099/HR-24</t>
  </si>
  <si>
    <t>12201456</t>
  </si>
  <si>
    <t>Trần Thị Ngọc Thu</t>
  </si>
  <si>
    <t>Agency Training Management System Officer</t>
  </si>
  <si>
    <t xml:space="preserve">Chuyên viên Quản lý Hệ thống Dữ liệu Huấn luyện Đại lý </t>
  </si>
  <si>
    <t>101867492485</t>
  </si>
  <si>
    <t>080 189 000 574</t>
  </si>
  <si>
    <t xml:space="preserve">No 73/26,  Duong Ba Trac Street, Ward 1, District 8, Ho Chi Minh City                                  </t>
  </si>
  <si>
    <t xml:space="preserve">Số  73/26, Đường Dương Bá Trạc, Phường 1, Quận 8, Tp. Hồ Chí Minh                                  </t>
  </si>
  <si>
    <t xml:space="preserve">No 342/3 ,  Duong Ba Trac Street, Ward 1, District 8, Ho Chi Minh City                                  </t>
  </si>
  <si>
    <t xml:space="preserve">Số  342/3, Đường Dương Bá Trạc, Phường 1, Quận 8, Tp. Hồ Chí Minh                                  </t>
  </si>
  <si>
    <t>0983 738 479</t>
  </si>
  <si>
    <t>Trần Quang Trí</t>
  </si>
  <si>
    <t>0987 972 038</t>
  </si>
  <si>
    <t>ngocthu.tran@hanwhalife.com.vn</t>
  </si>
  <si>
    <t>tranthu.ueh@gmail.com</t>
  </si>
  <si>
    <t>Tran Thi Ngoc Thu</t>
  </si>
  <si>
    <t>1100/HR-24</t>
  </si>
  <si>
    <t>12101209</t>
  </si>
  <si>
    <t>Bùi Cát Tường Vy</t>
  </si>
  <si>
    <t>1015111425</t>
  </si>
  <si>
    <t>079 197 028 634</t>
  </si>
  <si>
    <t>No 79/9A, Tan Hoa Dong Street, Ward 14, District 6, Ho Chi Minh City</t>
  </si>
  <si>
    <t>Số 79/9A, Đường Tân Hòa Đông, Phường 14, Quận 6, Tp. Hồ Chí Minh</t>
  </si>
  <si>
    <t>0908 852 834</t>
  </si>
  <si>
    <t>Phan Thùy Uyên</t>
  </si>
  <si>
    <t>0582 494 795</t>
  </si>
  <si>
    <t>tuongvy.bui@hanwhalife.com.vn</t>
  </si>
  <si>
    <t>Bui Cat Tuong Vy</t>
  </si>
  <si>
    <t>1101/HR-24</t>
  </si>
  <si>
    <t>12101264</t>
  </si>
  <si>
    <t>Nguyễn Văn Công</t>
  </si>
  <si>
    <t>Job Allowance Nguyễn Văn Công: 15.000.000/month for the North 1 Sales Development in the first six months (04/10/2021-03/04/2022). Will be entitled to monthly Incentive Bonus, based on the terms &amp; conditions set separately for Sales Force from the seventh month onward.</t>
  </si>
  <si>
    <t>26010000758085</t>
  </si>
  <si>
    <t>030 080 021 788</t>
  </si>
  <si>
    <t>No.5-C10B, Nam Thanh Cong Street, Lang Ha Ward, Dong Da District, Ha Noi City</t>
  </si>
  <si>
    <t>Số 5-C10B, Đường Nam Thành Công, Phường Láng Hạ, Quận Đống Đa, Tp. Hà Nội</t>
  </si>
  <si>
    <t>Building C 3208A Masteri Vinhome smart Tay Mo Ward, Nam Tu Liem District, Hanoi City</t>
  </si>
  <si>
    <t>Toà C 3208A Masteri Vinhome smart Phường Tây Mỗ, Quận Nam Từ Liêm, TP. Hà Nội</t>
  </si>
  <si>
    <t>0973 278 383</t>
  </si>
  <si>
    <t>0912 168 080</t>
  </si>
  <si>
    <t>vancong.nguyen@hanwhalife.com.vn</t>
  </si>
  <si>
    <t>Nguyencongak@gmail.com</t>
  </si>
  <si>
    <t>Nguyen Van Cong</t>
  </si>
  <si>
    <t>1103/HR-24</t>
  </si>
  <si>
    <t>12101301</t>
  </si>
  <si>
    <t>Nguyễn Ngọc Tuyên</t>
  </si>
  <si>
    <t>0151000076472</t>
  </si>
  <si>
    <t>087 083 026 175</t>
  </si>
  <si>
    <t xml:space="preserve">No.183, My Đong Bon Ha, My Tho Commune, Cao Lanh City, Dong Thap Province     </t>
  </si>
  <si>
    <t>Số 183, Ấp Mỹ Đông Bốn, Xã Mỹ Thọ, Tp. Cao Lãnh, Tỉnh Đồng Tháp</t>
  </si>
  <si>
    <t>No. 183, My Dong Ba Hamlet, My Tho Commune, Cao Lanh District, Dong Thap Province</t>
  </si>
  <si>
    <t>Số 183, Ấp Mỹ Đông Bốn, Xã Mỹ Thọ, Huyện Cao Lãnh, Tỉnh Đồng Tháp</t>
  </si>
  <si>
    <t>0918 855 729</t>
  </si>
  <si>
    <t>Nguyễn Ngọc Tuyền</t>
  </si>
  <si>
    <t>0939 022 629</t>
  </si>
  <si>
    <t>ngoctuyen.nguyen@hanwhalife.com.vn</t>
  </si>
  <si>
    <t>nguyenngoctuyen171283@gmail.com</t>
  </si>
  <si>
    <t>Nguyen Ngoc Tuyen</t>
  </si>
  <si>
    <t>1102/HR-24</t>
  </si>
  <si>
    <t>12401832</t>
  </si>
  <si>
    <t>Vũ Ngọc Quang</t>
  </si>
  <si>
    <t>0011004162316</t>
  </si>
  <si>
    <t>001 092 007 621</t>
  </si>
  <si>
    <t>No 190, Nguyen Khoai street, Thanh Luong ward, Hai Ba Trung district, Ha Noi city</t>
  </si>
  <si>
    <t>số 190, đường Nguyễn Khoái, phường Thanh Lương, quận Hai Bà Trung, thành phố Hà Nội</t>
  </si>
  <si>
    <t>M One department, No 35/12 Be Van Cam street, Tan Kieng ward, District 7, Ho Chi Minh city</t>
  </si>
  <si>
    <t>Chung cư M one, 35/12 Bế Văn Cấm, phường Tân Kiêng, Quận 7, TP. Hồ Chí Minh</t>
  </si>
  <si>
    <t xml:space="preserve"> 0976 765 147</t>
  </si>
  <si>
    <t>0975 911 658</t>
  </si>
  <si>
    <t>ngocquang.vu@hanwhalife.com.vn</t>
  </si>
  <si>
    <t>Quangvngoc.tfac@gmail.com</t>
  </si>
  <si>
    <t>Vu Ngoc Quang</t>
  </si>
  <si>
    <t>NA/HR-24</t>
  </si>
  <si>
    <t>12201371</t>
  </si>
  <si>
    <t>Giang Tiểu Trinh</t>
  </si>
  <si>
    <t>03798512601</t>
  </si>
  <si>
    <t>079 194 002 984</t>
  </si>
  <si>
    <t>No. 231/ 33M2, Binh Tien Street, Ward 8, District 6, Ho Chi Minh City</t>
  </si>
  <si>
    <t>Số 231/33M2, Đường Bình Tiên, Phường 8, District 6, Ho Chi Minh City</t>
  </si>
  <si>
    <t>No.40, Ba Lai Street, Ward 7, District 6, Ho Chi Minh City</t>
  </si>
  <si>
    <t>Số 40, Đường Bà Lài, Phường 7, Quận 6, Tp. Hồ Chí Minh</t>
  </si>
  <si>
    <t>0909 416 418</t>
  </si>
  <si>
    <t>Giang Trân</t>
  </si>
  <si>
    <t>0764 901 088</t>
  </si>
  <si>
    <t>tieutrinh.giang@hanwhalife.com.vn</t>
  </si>
  <si>
    <t>giangtieutrinh@gmail.com</t>
  </si>
  <si>
    <t>Giang Tieu Trinh</t>
  </si>
  <si>
    <t>1104/HR-24</t>
  </si>
  <si>
    <t>Feel no recognition &amp; undervalued</t>
  </si>
  <si>
    <t>12101180</t>
  </si>
  <si>
    <t>147099134</t>
  </si>
  <si>
    <t>1105/HR-24</t>
  </si>
  <si>
    <t>11900798</t>
  </si>
  <si>
    <t>19029809163880</t>
  </si>
  <si>
    <t>1107/HR-24</t>
  </si>
  <si>
    <t>12301688</t>
  </si>
  <si>
    <t>6489868686</t>
  </si>
  <si>
    <t>1108/HR-24</t>
  </si>
  <si>
    <t>12301710</t>
  </si>
  <si>
    <t>651704060078079</t>
  </si>
  <si>
    <t>1109/HR-24</t>
  </si>
  <si>
    <t>12201529</t>
  </si>
  <si>
    <t>0071001630145</t>
  </si>
  <si>
    <t>1110/HR-24</t>
  </si>
  <si>
    <t>12301691</t>
  </si>
  <si>
    <t>99270433199</t>
  </si>
  <si>
    <t>1111/HR-24</t>
  </si>
  <si>
    <t>12301703</t>
  </si>
  <si>
    <t>8999914121998</t>
  </si>
  <si>
    <t>1115/HR-24</t>
  </si>
  <si>
    <t>12401841</t>
  </si>
  <si>
    <t>3913059496</t>
  </si>
  <si>
    <t>031182000831</t>
  </si>
  <si>
    <t>0906 255 818</t>
  </si>
  <si>
    <t>0913059496</t>
  </si>
  <si>
    <t>N?A</t>
  </si>
  <si>
    <t>12201485</t>
  </si>
  <si>
    <t xml:space="preserve"> 18110000233212</t>
  </si>
  <si>
    <t>1116/HR-24</t>
  </si>
  <si>
    <t>12201495</t>
  </si>
  <si>
    <t>105181911001</t>
  </si>
  <si>
    <t>10800025</t>
  </si>
  <si>
    <t>10900044</t>
  </si>
  <si>
    <t>10900057</t>
  </si>
  <si>
    <t>10900059</t>
  </si>
  <si>
    <t>10900073</t>
  </si>
  <si>
    <t>10900082</t>
  </si>
  <si>
    <t>10900083</t>
  </si>
  <si>
    <t>11000092</t>
  </si>
  <si>
    <t>11000095</t>
  </si>
  <si>
    <t>11000107</t>
  </si>
  <si>
    <t>11000113</t>
  </si>
  <si>
    <t>11000121</t>
  </si>
  <si>
    <t>11000122</t>
  </si>
  <si>
    <t>11000130</t>
  </si>
  <si>
    <t>11000134</t>
  </si>
  <si>
    <t>11100162</t>
  </si>
  <si>
    <t>11100174</t>
  </si>
  <si>
    <t>11100177</t>
  </si>
  <si>
    <t>11100200</t>
  </si>
  <si>
    <t>11100213</t>
  </si>
  <si>
    <t>11200216</t>
  </si>
  <si>
    <t>11200236</t>
  </si>
  <si>
    <t>11200242</t>
  </si>
  <si>
    <t>11200260</t>
  </si>
  <si>
    <t>11200262</t>
  </si>
  <si>
    <t>11200263</t>
  </si>
  <si>
    <t>11200265</t>
  </si>
  <si>
    <t>11300328</t>
  </si>
  <si>
    <t>11300337</t>
  </si>
  <si>
    <t>11400369</t>
  </si>
  <si>
    <t>11400370</t>
  </si>
  <si>
    <t>11400374</t>
  </si>
  <si>
    <t>11400394</t>
  </si>
  <si>
    <t>11400397</t>
  </si>
  <si>
    <t>11400398</t>
  </si>
  <si>
    <t>11400399</t>
  </si>
  <si>
    <t>11400401</t>
  </si>
  <si>
    <t>11400407</t>
  </si>
  <si>
    <t>11400410</t>
  </si>
  <si>
    <t>11400413</t>
  </si>
  <si>
    <t>11500436</t>
  </si>
  <si>
    <t>11500438</t>
  </si>
  <si>
    <t>11500465</t>
  </si>
  <si>
    <t>11500470</t>
  </si>
  <si>
    <t>11600474</t>
  </si>
  <si>
    <t>11600476</t>
  </si>
  <si>
    <t>11600483</t>
  </si>
  <si>
    <t>11600485</t>
  </si>
  <si>
    <t>11600489</t>
  </si>
  <si>
    <t>11600497</t>
  </si>
  <si>
    <t>11600505</t>
  </si>
  <si>
    <t>11600516</t>
  </si>
  <si>
    <t>11600521</t>
  </si>
  <si>
    <t>11600533</t>
  </si>
  <si>
    <t>11600535</t>
  </si>
  <si>
    <t>11600537</t>
  </si>
  <si>
    <t>11600539</t>
  </si>
  <si>
    <t>11700561</t>
  </si>
  <si>
    <t>11700569</t>
  </si>
  <si>
    <t>11700576</t>
  </si>
  <si>
    <t>11700583</t>
  </si>
  <si>
    <t>11700595</t>
  </si>
  <si>
    <t>11700603</t>
  </si>
  <si>
    <t>11700616</t>
  </si>
  <si>
    <t>11700622</t>
  </si>
  <si>
    <t>11700634</t>
  </si>
  <si>
    <t>11800645</t>
  </si>
  <si>
    <t>11800647</t>
  </si>
  <si>
    <t>11800678</t>
  </si>
  <si>
    <t>11800680</t>
  </si>
  <si>
    <t>11800689</t>
  </si>
  <si>
    <t>11800694</t>
  </si>
  <si>
    <t>11800699</t>
  </si>
  <si>
    <t>11800702</t>
  </si>
  <si>
    <t>11800704</t>
  </si>
  <si>
    <t>11800713</t>
  </si>
  <si>
    <t>11800720</t>
  </si>
  <si>
    <t>11800724</t>
  </si>
  <si>
    <t>11800735</t>
  </si>
  <si>
    <t>11800738</t>
  </si>
  <si>
    <t>11800739</t>
  </si>
  <si>
    <t>11800740</t>
  </si>
  <si>
    <t>11800741</t>
  </si>
  <si>
    <t>11800761</t>
  </si>
  <si>
    <t>11900765</t>
  </si>
  <si>
    <t>11900772</t>
  </si>
  <si>
    <t>11900773</t>
  </si>
  <si>
    <t>11900780</t>
  </si>
  <si>
    <t>11900783</t>
  </si>
  <si>
    <t>11900797</t>
  </si>
  <si>
    <t>11900804</t>
  </si>
  <si>
    <t>11900805</t>
  </si>
  <si>
    <t>11900808</t>
  </si>
  <si>
    <t>11900809</t>
  </si>
  <si>
    <t>11900814</t>
  </si>
  <si>
    <t>11900815</t>
  </si>
  <si>
    <t>10900046</t>
  </si>
  <si>
    <t>11900825</t>
  </si>
  <si>
    <t>11900828</t>
  </si>
  <si>
    <t>11900842</t>
  </si>
  <si>
    <t>11900845</t>
  </si>
  <si>
    <t>11900847</t>
  </si>
  <si>
    <t>11900851</t>
  </si>
  <si>
    <t>11900854</t>
  </si>
  <si>
    <t>11900856</t>
  </si>
  <si>
    <t>11900865</t>
  </si>
  <si>
    <t>11900880</t>
  </si>
  <si>
    <t>11900891</t>
  </si>
  <si>
    <t>11900893</t>
  </si>
  <si>
    <t>11900894</t>
  </si>
  <si>
    <t>11900898</t>
  </si>
  <si>
    <t>11900904</t>
  </si>
  <si>
    <t>11900911</t>
  </si>
  <si>
    <t>11900915</t>
  </si>
  <si>
    <t>11900917</t>
  </si>
  <si>
    <t>11900920</t>
  </si>
  <si>
    <t>11900924</t>
  </si>
  <si>
    <t>12000947</t>
  </si>
  <si>
    <t>12000951</t>
  </si>
  <si>
    <t>12000952</t>
  </si>
  <si>
    <t>12000956</t>
  </si>
  <si>
    <t>12000958</t>
  </si>
  <si>
    <t>12000960</t>
  </si>
  <si>
    <t>12000962</t>
  </si>
  <si>
    <t>12000964</t>
  </si>
  <si>
    <t>12000966</t>
  </si>
  <si>
    <t>12000967</t>
  </si>
  <si>
    <t>12000968</t>
  </si>
  <si>
    <t>12000973</t>
  </si>
  <si>
    <t>12000978</t>
  </si>
  <si>
    <t>12000980</t>
  </si>
  <si>
    <t>12000983</t>
  </si>
  <si>
    <t>12000984</t>
  </si>
  <si>
    <t>12000987</t>
  </si>
  <si>
    <t>12000988</t>
  </si>
  <si>
    <t>12000990</t>
  </si>
  <si>
    <t>12000992</t>
  </si>
  <si>
    <t>12001001</t>
  </si>
  <si>
    <t>12001004</t>
  </si>
  <si>
    <t>12001007</t>
  </si>
  <si>
    <t>12001008</t>
  </si>
  <si>
    <t>12001011</t>
  </si>
  <si>
    <t>12001013</t>
  </si>
  <si>
    <t>12001017</t>
  </si>
  <si>
    <t>12001020</t>
  </si>
  <si>
    <t>12001024</t>
  </si>
  <si>
    <t>12001031</t>
  </si>
  <si>
    <t>12001034</t>
  </si>
  <si>
    <t>12001035</t>
  </si>
  <si>
    <t>12001036</t>
  </si>
  <si>
    <t>12001039</t>
  </si>
  <si>
    <t>12001040</t>
  </si>
  <si>
    <t>12001047</t>
  </si>
  <si>
    <t>12001053</t>
  </si>
  <si>
    <t>12001055</t>
  </si>
  <si>
    <t>12001056</t>
  </si>
  <si>
    <t>12001059</t>
  </si>
  <si>
    <t>12001065</t>
  </si>
  <si>
    <t>12001066</t>
  </si>
  <si>
    <t>12001069</t>
  </si>
  <si>
    <t>12001071</t>
  </si>
  <si>
    <t>12001077</t>
  </si>
  <si>
    <t>12001082</t>
  </si>
  <si>
    <t>12001084</t>
  </si>
  <si>
    <t>12001085</t>
  </si>
  <si>
    <t>12001086</t>
  </si>
  <si>
    <t>12001089</t>
  </si>
  <si>
    <t>12001090</t>
  </si>
  <si>
    <t>12101095</t>
  </si>
  <si>
    <t>12101098</t>
  </si>
  <si>
    <t>12101101</t>
  </si>
  <si>
    <t>12101103</t>
  </si>
  <si>
    <t>12101106</t>
  </si>
  <si>
    <t>12101109</t>
  </si>
  <si>
    <t>12101112</t>
  </si>
  <si>
    <t>12101114</t>
  </si>
  <si>
    <t>12101115</t>
  </si>
  <si>
    <t>12101125</t>
  </si>
  <si>
    <t>12101132</t>
  </si>
  <si>
    <t>12101135</t>
  </si>
  <si>
    <t>12101139</t>
  </si>
  <si>
    <t>12101140</t>
  </si>
  <si>
    <t>12101142</t>
  </si>
  <si>
    <t>12101145</t>
  </si>
  <si>
    <t>12101148</t>
  </si>
  <si>
    <t>12101151</t>
  </si>
  <si>
    <t>12101154</t>
  </si>
  <si>
    <t>12101160</t>
  </si>
  <si>
    <t>12101166</t>
  </si>
  <si>
    <t>12101169</t>
  </si>
  <si>
    <t>12101172</t>
  </si>
  <si>
    <t>12101183</t>
  </si>
  <si>
    <t>12101184</t>
  </si>
  <si>
    <t>12101185</t>
  </si>
  <si>
    <t>12101187</t>
  </si>
  <si>
    <t>12101189</t>
  </si>
  <si>
    <t>12101192</t>
  </si>
  <si>
    <t>12101195</t>
  </si>
  <si>
    <t>12101201</t>
  </si>
  <si>
    <t>12101203</t>
  </si>
  <si>
    <t>12101204</t>
  </si>
  <si>
    <t>12101205</t>
  </si>
  <si>
    <t>12101207</t>
  </si>
  <si>
    <t>12101208</t>
  </si>
  <si>
    <t>12101212</t>
  </si>
  <si>
    <t>12101218</t>
  </si>
  <si>
    <t>12101220</t>
  </si>
  <si>
    <t>12101223</t>
  </si>
  <si>
    <t>12101226</t>
  </si>
  <si>
    <t>12101228</t>
  </si>
  <si>
    <t>12101231</t>
  </si>
  <si>
    <t>12101234</t>
  </si>
  <si>
    <t>12101236</t>
  </si>
  <si>
    <t>12101238</t>
  </si>
  <si>
    <t>12101243</t>
  </si>
  <si>
    <t>12101245</t>
  </si>
  <si>
    <t>12101249</t>
  </si>
  <si>
    <t>12101252</t>
  </si>
  <si>
    <t>12101257</t>
  </si>
  <si>
    <t>12101262</t>
  </si>
  <si>
    <t>12101263</t>
  </si>
  <si>
    <t>12101266</t>
  </si>
  <si>
    <t>12101268</t>
  </si>
  <si>
    <t>12101269</t>
  </si>
  <si>
    <t>12101270</t>
  </si>
  <si>
    <t>12101274</t>
  </si>
  <si>
    <t>12101278</t>
  </si>
  <si>
    <t>12101279</t>
  </si>
  <si>
    <t>12101281</t>
  </si>
  <si>
    <t>12101282</t>
  </si>
  <si>
    <t>12101288</t>
  </si>
  <si>
    <t>12101289</t>
  </si>
  <si>
    <t>12101290</t>
  </si>
  <si>
    <t>12101296</t>
  </si>
  <si>
    <t>12101298</t>
  </si>
  <si>
    <t>12101300</t>
  </si>
  <si>
    <t>12101304</t>
  </si>
  <si>
    <t>12101307</t>
  </si>
  <si>
    <t>12101315</t>
  </si>
  <si>
    <t>12101319</t>
  </si>
  <si>
    <t>12101324</t>
  </si>
  <si>
    <t>12201327</t>
  </si>
  <si>
    <t>12201337</t>
  </si>
  <si>
    <t>12201340</t>
  </si>
  <si>
    <t>12201342</t>
  </si>
  <si>
    <t>12201343</t>
  </si>
  <si>
    <t>12201344</t>
  </si>
  <si>
    <t>12201346</t>
  </si>
  <si>
    <t>12201347</t>
  </si>
  <si>
    <t>12201350</t>
  </si>
  <si>
    <t>12201351</t>
  </si>
  <si>
    <t>12201356</t>
  </si>
  <si>
    <t>12201360</t>
  </si>
  <si>
    <t>12201363</t>
  </si>
  <si>
    <t>12201364</t>
  </si>
  <si>
    <t>12201366</t>
  </si>
  <si>
    <t>12201370</t>
  </si>
  <si>
    <t>12201378</t>
  </si>
  <si>
    <t>12201382</t>
  </si>
  <si>
    <t>12201385</t>
  </si>
  <si>
    <t>12201391</t>
  </si>
  <si>
    <t>12201393</t>
  </si>
  <si>
    <t>12201395</t>
  </si>
  <si>
    <t>12201401</t>
  </si>
  <si>
    <t>12201403</t>
  </si>
  <si>
    <t>12201409</t>
  </si>
  <si>
    <t>12201410</t>
  </si>
  <si>
    <t>12201411</t>
  </si>
  <si>
    <t>12201412</t>
  </si>
  <si>
    <t>12201413</t>
  </si>
  <si>
    <t>12201415</t>
  </si>
  <si>
    <t>12201416</t>
  </si>
  <si>
    <t>12201419</t>
  </si>
  <si>
    <t>12201421</t>
  </si>
  <si>
    <t>12201425</t>
  </si>
  <si>
    <t>12201428</t>
  </si>
  <si>
    <t>12201429</t>
  </si>
  <si>
    <t>12201431</t>
  </si>
  <si>
    <t>12201433</t>
  </si>
  <si>
    <t>12201434</t>
  </si>
  <si>
    <t>12201436</t>
  </si>
  <si>
    <t>12201437</t>
  </si>
  <si>
    <t>12201438</t>
  </si>
  <si>
    <t>12201440</t>
  </si>
  <si>
    <t>12201441</t>
  </si>
  <si>
    <t>12201442</t>
  </si>
  <si>
    <t>12201444</t>
  </si>
  <si>
    <t>12201446</t>
  </si>
  <si>
    <t>12201447</t>
  </si>
  <si>
    <t>12201453</t>
  </si>
  <si>
    <t>12201455</t>
  </si>
  <si>
    <t>12201457</t>
  </si>
  <si>
    <t>12201458</t>
  </si>
  <si>
    <t>12201459</t>
  </si>
  <si>
    <t>12201460</t>
  </si>
  <si>
    <t>12201461</t>
  </si>
  <si>
    <t>12201464</t>
  </si>
  <si>
    <t>12201466</t>
  </si>
  <si>
    <t>12201477</t>
  </si>
  <si>
    <t>12201478</t>
  </si>
  <si>
    <t>12201479</t>
  </si>
  <si>
    <t>12201484</t>
  </si>
  <si>
    <t>12201486</t>
  </si>
  <si>
    <t>12201487</t>
  </si>
  <si>
    <t>12201488</t>
  </si>
  <si>
    <t>12201489</t>
  </si>
  <si>
    <t>12201490</t>
  </si>
  <si>
    <t>12201491</t>
  </si>
  <si>
    <t>12201492</t>
  </si>
  <si>
    <t>12201497</t>
  </si>
  <si>
    <t>12201498</t>
  </si>
  <si>
    <t>12201499</t>
  </si>
  <si>
    <t>12201500</t>
  </si>
  <si>
    <t>12201504</t>
  </si>
  <si>
    <t>12201505</t>
  </si>
  <si>
    <t>12201506</t>
  </si>
  <si>
    <t>12201508</t>
  </si>
  <si>
    <t>12201509</t>
  </si>
  <si>
    <t>12201510</t>
  </si>
  <si>
    <t>12201511</t>
  </si>
  <si>
    <t>12201512</t>
  </si>
  <si>
    <t>12201513</t>
  </si>
  <si>
    <t>12201519</t>
  </si>
  <si>
    <t>12201522</t>
  </si>
  <si>
    <t>12201524</t>
  </si>
  <si>
    <t>12201525</t>
  </si>
  <si>
    <t>12201532</t>
  </si>
  <si>
    <t>12201533</t>
  </si>
  <si>
    <t>12201534</t>
  </si>
  <si>
    <t>12201536</t>
  </si>
  <si>
    <t>12201538</t>
  </si>
  <si>
    <t>12201539</t>
  </si>
  <si>
    <t>12201540</t>
  </si>
  <si>
    <t>12201544</t>
  </si>
  <si>
    <t>12201547</t>
  </si>
  <si>
    <t>12201549</t>
  </si>
  <si>
    <t>12201550</t>
  </si>
  <si>
    <t>12201551</t>
  </si>
  <si>
    <t>12201553</t>
  </si>
  <si>
    <t>12201556</t>
  </si>
  <si>
    <t>12201557</t>
  </si>
  <si>
    <t>12201558</t>
  </si>
  <si>
    <t>12201562</t>
  </si>
  <si>
    <t>12201563</t>
  </si>
  <si>
    <t>12201565</t>
  </si>
  <si>
    <t>12201567</t>
  </si>
  <si>
    <t>12201568</t>
  </si>
  <si>
    <t>12201569</t>
  </si>
  <si>
    <t>12201570</t>
  </si>
  <si>
    <t>12201571</t>
  </si>
  <si>
    <t>12201575</t>
  </si>
  <si>
    <t>12201577</t>
  </si>
  <si>
    <t>12201579</t>
  </si>
  <si>
    <t>12201582</t>
  </si>
  <si>
    <t>12201584</t>
  </si>
  <si>
    <t>12201585</t>
  </si>
  <si>
    <t>12201588</t>
  </si>
  <si>
    <t>12201590</t>
  </si>
  <si>
    <t>12201593</t>
  </si>
  <si>
    <t>12201594</t>
  </si>
  <si>
    <t>12201596</t>
  </si>
  <si>
    <t>12201597</t>
  </si>
  <si>
    <t>12201598</t>
  </si>
  <si>
    <t>12201599</t>
  </si>
  <si>
    <t>12201601</t>
  </si>
  <si>
    <t>12201602</t>
  </si>
  <si>
    <t>12201603</t>
  </si>
  <si>
    <t>12201605</t>
  </si>
  <si>
    <t>12201606</t>
  </si>
  <si>
    <t>12201610</t>
  </si>
  <si>
    <t>12201612</t>
  </si>
  <si>
    <t>12301614</t>
  </si>
  <si>
    <t>12301616</t>
  </si>
  <si>
    <t>12301617</t>
  </si>
  <si>
    <t>12301618</t>
  </si>
  <si>
    <t>12301619</t>
  </si>
  <si>
    <t>12301623</t>
  </si>
  <si>
    <t>12301631</t>
  </si>
  <si>
    <t>12301633</t>
  </si>
  <si>
    <t>12301635</t>
  </si>
  <si>
    <t>12301639</t>
  </si>
  <si>
    <t>12301642</t>
  </si>
  <si>
    <t>12301647</t>
  </si>
  <si>
    <t>12301648</t>
  </si>
  <si>
    <t>12301660</t>
  </si>
  <si>
    <t>12301661</t>
  </si>
  <si>
    <t>12301663</t>
  </si>
  <si>
    <t>12301665</t>
  </si>
  <si>
    <t>12301666</t>
  </si>
  <si>
    <t>12301667</t>
  </si>
  <si>
    <t>12301669</t>
  </si>
  <si>
    <t>12301671</t>
  </si>
  <si>
    <t>12301672</t>
  </si>
  <si>
    <t>12301673</t>
  </si>
  <si>
    <t>12301674</t>
  </si>
  <si>
    <t>12301676</t>
  </si>
  <si>
    <t>12301678</t>
  </si>
  <si>
    <t>12301679</t>
  </si>
  <si>
    <t>12301680</t>
  </si>
  <si>
    <t>12301684</t>
  </si>
  <si>
    <t>12301685</t>
  </si>
  <si>
    <t>12301686</t>
  </si>
  <si>
    <t>12301687</t>
  </si>
  <si>
    <t>12301689</t>
  </si>
  <si>
    <t>12301690</t>
  </si>
  <si>
    <t>12301693</t>
  </si>
  <si>
    <t>12301695</t>
  </si>
  <si>
    <t>12301696</t>
  </si>
  <si>
    <t>12301697</t>
  </si>
  <si>
    <t>12301698</t>
  </si>
  <si>
    <t>12301702</t>
  </si>
  <si>
    <t>12301704</t>
  </si>
  <si>
    <t>12301709</t>
  </si>
  <si>
    <t>12301711</t>
  </si>
  <si>
    <t>12301712</t>
  </si>
  <si>
    <t>12301714</t>
  </si>
  <si>
    <t>12301716</t>
  </si>
  <si>
    <t>12301717</t>
  </si>
  <si>
    <t>12301720</t>
  </si>
  <si>
    <t>12301721</t>
  </si>
  <si>
    <t>12301728</t>
  </si>
  <si>
    <t>12301729</t>
  </si>
  <si>
    <t>12301730</t>
  </si>
  <si>
    <t>12301732</t>
  </si>
  <si>
    <t>12301734</t>
  </si>
  <si>
    <t>12301735</t>
  </si>
  <si>
    <t>12301736</t>
  </si>
  <si>
    <t>12301739</t>
  </si>
  <si>
    <t>12301742</t>
  </si>
  <si>
    <t>12301744</t>
  </si>
  <si>
    <t>12301750</t>
  </si>
  <si>
    <t>12301751</t>
  </si>
  <si>
    <t>12301752</t>
  </si>
  <si>
    <t>12301753</t>
  </si>
  <si>
    <t>12301756</t>
  </si>
  <si>
    <t>12301758</t>
  </si>
  <si>
    <t>12301760</t>
  </si>
  <si>
    <t>12301761</t>
  </si>
  <si>
    <t>12301762</t>
  </si>
  <si>
    <t>12301763</t>
  </si>
  <si>
    <t>12301764</t>
  </si>
  <si>
    <t>12301765</t>
  </si>
  <si>
    <t>12301767</t>
  </si>
  <si>
    <t>12301768</t>
  </si>
  <si>
    <t>12301769</t>
  </si>
  <si>
    <t>12301771</t>
  </si>
  <si>
    <t>12301772</t>
  </si>
  <si>
    <t>12301774</t>
  </si>
  <si>
    <t>12301775</t>
  </si>
  <si>
    <t>12301777</t>
  </si>
  <si>
    <t>12301779</t>
  </si>
  <si>
    <t>12301780</t>
  </si>
  <si>
    <t>12301782</t>
  </si>
  <si>
    <t>12301786</t>
  </si>
  <si>
    <t>12301788</t>
  </si>
  <si>
    <t>12301789</t>
  </si>
  <si>
    <t>12401790</t>
  </si>
  <si>
    <t>12401791</t>
  </si>
  <si>
    <t>12401792</t>
  </si>
  <si>
    <t>12401793</t>
  </si>
  <si>
    <t>12401796</t>
  </si>
  <si>
    <t>12401799</t>
  </si>
  <si>
    <t>12401800</t>
  </si>
  <si>
    <t>12401801</t>
  </si>
  <si>
    <t>12401803</t>
  </si>
  <si>
    <t>12401804</t>
  </si>
  <si>
    <t>12401805</t>
  </si>
  <si>
    <t>12401806</t>
  </si>
  <si>
    <t>12401808</t>
  </si>
  <si>
    <t>12401809</t>
  </si>
  <si>
    <t>12401811</t>
  </si>
  <si>
    <t>12401813</t>
  </si>
  <si>
    <t>12401814</t>
  </si>
  <si>
    <t>12401822</t>
  </si>
  <si>
    <t>12401823</t>
  </si>
  <si>
    <t>12401824</t>
  </si>
  <si>
    <t>12401825</t>
  </si>
  <si>
    <t>12401826</t>
  </si>
  <si>
    <t>12401831</t>
  </si>
  <si>
    <t>12401834</t>
  </si>
  <si>
    <t>12401835</t>
  </si>
  <si>
    <t>12401836</t>
  </si>
  <si>
    <t>12401837</t>
  </si>
  <si>
    <t>12401838</t>
  </si>
  <si>
    <t>12401839</t>
  </si>
  <si>
    <t>12401840</t>
  </si>
  <si>
    <t>12401842</t>
  </si>
  <si>
    <t>12401843</t>
  </si>
  <si>
    <t>12401844</t>
  </si>
  <si>
    <t>12401845</t>
  </si>
  <si>
    <t>12401846</t>
  </si>
  <si>
    <t>12401847</t>
  </si>
  <si>
    <t>12401848</t>
  </si>
  <si>
    <t>12401849</t>
  </si>
  <si>
    <t>12401850</t>
  </si>
  <si>
    <t>12401851</t>
  </si>
  <si>
    <t>12401852</t>
  </si>
  <si>
    <t>12401853</t>
  </si>
  <si>
    <t>12401854</t>
  </si>
  <si>
    <t>12401855</t>
  </si>
  <si>
    <t>12401857</t>
  </si>
  <si>
    <t>12401858</t>
  </si>
  <si>
    <t>12401859</t>
  </si>
  <si>
    <t>12401860</t>
  </si>
  <si>
    <t>12401864</t>
  </si>
  <si>
    <t>Sales Training Multimedia Design Team Leader</t>
  </si>
  <si>
    <t>10224572292014</t>
  </si>
  <si>
    <t>050083880330</t>
  </si>
  <si>
    <t>Design &amp; Development Executive</t>
  </si>
  <si>
    <t>Nhân viên Cấp trung Thiết Kế &amp; Phát triển Chương trình Huấn luyện Kinh doanh</t>
  </si>
  <si>
    <t>Design &amp; Development Assistant Manager</t>
  </si>
  <si>
    <t>Phó phòng Thiết Kế &amp; Phát triển Chương trình Huấn luyện Kinh doanh</t>
  </si>
  <si>
    <t>Chuyên viên Huấn luyện kênh FTA</t>
  </si>
  <si>
    <t>0231000636002</t>
  </si>
  <si>
    <t>Phó Bộ phận Nhân sự phụ trách Đối tác Thu hút Nhân tài</t>
  </si>
  <si>
    <t>2400020091993</t>
  </si>
  <si>
    <t xml:space="preserve"> 0983 790 609</t>
  </si>
  <si>
    <t>Design &amp; Development Officer</t>
  </si>
  <si>
    <t>Chuyên viên Thiết Kế &amp; Phát triển Chương trình Huấn luyện Kinh doanh</t>
  </si>
  <si>
    <t>63110000960723</t>
  </si>
  <si>
    <t xml:space="preserve"> hoaithuong.nguyen@hanwhalife.com.vn</t>
  </si>
  <si>
    <t xml:space="preserve"> 0916 232 225</t>
  </si>
  <si>
    <t>0371000442277</t>
  </si>
  <si>
    <t>0367 505 978</t>
  </si>
  <si>
    <t>12401861</t>
  </si>
  <si>
    <t>Vũ Ngọc Quyên</t>
  </si>
  <si>
    <t>1252351721</t>
  </si>
  <si>
    <t>Khe Mon Village, Van Hoi Ward, Tran Yen District, Yen Bai Province</t>
  </si>
  <si>
    <t>Thôn Khe Mon, Xã Vân Hội, Huyện Trấn Yên, Tỉnh Yên Bái</t>
  </si>
  <si>
    <t>Thai Bao Intersection, Nam Son Ward, Bac Ninh City</t>
  </si>
  <si>
    <t>Ngã ba Thái Bảo, Phường Nam Sơn, TP. Bắc Ninh</t>
  </si>
  <si>
    <t>0986 470 339</t>
  </si>
  <si>
    <t>Vũ Thị Thúy Nga</t>
  </si>
  <si>
    <t>0913 334 234</t>
  </si>
  <si>
    <t xml:space="preserve">ngocquyen.vu@hanwhalife.com.vn </t>
  </si>
  <si>
    <t>vungocquyenyb@gmail.com</t>
  </si>
  <si>
    <t>Vu Ngoc Quyen</t>
  </si>
  <si>
    <t>12401862</t>
  </si>
  <si>
    <t>Huỳnh Đức Duy</t>
  </si>
  <si>
    <t>ducduy.huynh@hanwhalife.com.vn</t>
  </si>
  <si>
    <t>12401863</t>
  </si>
  <si>
    <t>Đỗ Phương Nhung</t>
  </si>
  <si>
    <t>phuongnhung.do@hanwhalife.com.vn</t>
  </si>
  <si>
    <t>12401865</t>
  </si>
  <si>
    <t>Phạm Thị Sửu</t>
  </si>
  <si>
    <t>1028881602</t>
  </si>
  <si>
    <t>001185047635</t>
  </si>
  <si>
    <t>No 08, Le Loi Street, Yen Ninh Ward, Yen Bai City, Yen Bai Province</t>
  </si>
  <si>
    <t>Số 08, Đường Lê Lợi, Phường Yên Ninh, TP. Yên Bái, Tình Yên Bái</t>
  </si>
  <si>
    <t>0912 800 303</t>
  </si>
  <si>
    <t>Phạm Tuấn Vinh</t>
  </si>
  <si>
    <t>0976 390 986</t>
  </si>
  <si>
    <t>suu.pham@hanwhalife.com.vn</t>
  </si>
  <si>
    <t>Phamthuybb15@gmail.com</t>
  </si>
  <si>
    <t>Pham Thi Suu</t>
  </si>
  <si>
    <t>12401866</t>
  </si>
  <si>
    <t>0962 936 711</t>
  </si>
  <si>
    <t>quoctuan.nguyen@hanwhalife.com.vn</t>
  </si>
  <si>
    <t>12401867</t>
  </si>
  <si>
    <t>Hứa Lê Thiên Bảo</t>
  </si>
  <si>
    <t>0348 941 412</t>
  </si>
  <si>
    <t>thienbao.hua@hanwhalife.com.vn</t>
  </si>
  <si>
    <t>12401868</t>
  </si>
  <si>
    <t>Huỳnh Sơn Phong</t>
  </si>
  <si>
    <t xml:space="preserve">0918 918 995 </t>
  </si>
  <si>
    <t>sonphong.huynh@hanwhalife.com.vn</t>
  </si>
  <si>
    <t>12401869</t>
  </si>
  <si>
    <t xml:space="preserve">Regional Sales - Thang Long	</t>
  </si>
  <si>
    <t xml:space="preserve">Regional Director </t>
  </si>
  <si>
    <t>ngochai.tran1@hanwhalife.com.vn</t>
  </si>
  <si>
    <t>12401870</t>
  </si>
  <si>
    <t>Đinh Đức Thắng</t>
  </si>
  <si>
    <t>0985 830 304</t>
  </si>
  <si>
    <t>ducthang.dinh@hanwhalife.com.vn</t>
  </si>
  <si>
    <t>12401871</t>
  </si>
  <si>
    <t>Trần Thúy Vy</t>
  </si>
  <si>
    <t>thuyvy.tran@hanwhalife.com.vn</t>
  </si>
  <si>
    <t>12401872</t>
  </si>
  <si>
    <t>Lê Nhân Tín</t>
  </si>
  <si>
    <t>Trưởng phòng Cấp cao Vận hành Huấn luyện Kinh doanh</t>
  </si>
  <si>
    <t>0933 228 359</t>
  </si>
  <si>
    <t>nhantin.le@hanwhalife.com.vn</t>
  </si>
  <si>
    <t>12401873</t>
  </si>
  <si>
    <t>Trần Phạm Hoàng Yến</t>
  </si>
  <si>
    <t>hoangyen.tran@hanwhalife.com.vn</t>
  </si>
  <si>
    <t>12401874</t>
  </si>
  <si>
    <t xml:space="preserve">Agency Training Coordinator </t>
  </si>
  <si>
    <t>Nhân viên Cấp trung Điều phối Huấn luyện Kênh Đại lý</t>
  </si>
  <si>
    <t xml:space="preserve">0988 923 917 </t>
  </si>
  <si>
    <t>12401875</t>
  </si>
  <si>
    <t>Trần Thị Thanh Thảo</t>
  </si>
  <si>
    <t xml:space="preserve">039 638 2989 </t>
  </si>
  <si>
    <t>thanhthao.tran@hanwhalife.com.vn</t>
  </si>
  <si>
    <t>Mr.</t>
  </si>
  <si>
    <t>Dương Hà Thanh</t>
  </si>
  <si>
    <t>0908 507 706</t>
  </si>
  <si>
    <t>hathanh.duong@hanwhalife.com.vn</t>
  </si>
  <si>
    <t>Agency Training Operations Assistant Manager</t>
  </si>
  <si>
    <t>Agency Training Operations Officer</t>
  </si>
  <si>
    <t>Cam Ranh - Bus</t>
  </si>
  <si>
    <t>Nguyễn Đại Đức</t>
  </si>
  <si>
    <t>Mai Ngọc Thanh</t>
  </si>
  <si>
    <t>Trần Phú Lĩnh</t>
  </si>
  <si>
    <t>Trần Thị Thanh Lê</t>
  </si>
  <si>
    <t>Nguyễn Thái Nguyên</t>
  </si>
  <si>
    <t>Huỳnh Ngọc Khánh Yên</t>
  </si>
  <si>
    <t>Nguyễn Thế Thiêm</t>
  </si>
  <si>
    <t>Trương Thùy Trang</t>
  </si>
  <si>
    <t>Hồ Hoàng Lâm</t>
  </si>
  <si>
    <t>12401876</t>
  </si>
  <si>
    <t>12401877</t>
  </si>
  <si>
    <t>12401878</t>
  </si>
  <si>
    <t>12401879</t>
  </si>
  <si>
    <t>12401880</t>
  </si>
  <si>
    <t>12401881</t>
  </si>
  <si>
    <t>12401882</t>
  </si>
  <si>
    <t>12401883</t>
  </si>
  <si>
    <t>12401884</t>
  </si>
  <si>
    <t>12401885</t>
  </si>
  <si>
    <t>12401886</t>
  </si>
  <si>
    <t>12401887</t>
  </si>
  <si>
    <t>CEO Office</t>
  </si>
  <si>
    <t>Sales Support Task Force</t>
  </si>
  <si>
    <t>CEO Office Part Leader</t>
  </si>
  <si>
    <t>Phó Bộ phận phụ trách Văn phòng Tổng Giám đốc</t>
  </si>
  <si>
    <t>Phó phòng Vận hành Huấn luyện Kinh doanh</t>
  </si>
  <si>
    <t>Chuyên viên Vận hành Huấn luyện Kinh doanh</t>
  </si>
  <si>
    <t>g</t>
  </si>
  <si>
    <t>0334 618 399</t>
  </si>
  <si>
    <t>0933 308 672</t>
  </si>
  <si>
    <t>0906 355 695</t>
  </si>
  <si>
    <t xml:space="preserve">0965 849 293 </t>
  </si>
  <si>
    <t xml:space="preserve">0388 013 118 </t>
  </si>
  <si>
    <t>0932 566 254</t>
  </si>
  <si>
    <t>0919 255 274</t>
  </si>
  <si>
    <t>0946 828 477</t>
  </si>
  <si>
    <t>0914 717 749</t>
  </si>
  <si>
    <t>0907 713 556</t>
  </si>
  <si>
    <t xml:space="preserve">0985 528 843 </t>
  </si>
  <si>
    <t xml:space="preserve">0909 721 766 </t>
  </si>
  <si>
    <t>0969 870 008</t>
  </si>
  <si>
    <t>0908 010 081</t>
  </si>
  <si>
    <t>0933 821 108</t>
  </si>
  <si>
    <t>0766 989 789</t>
  </si>
  <si>
    <t>0918 844 944</t>
  </si>
  <si>
    <t xml:space="preserve">0936 477 197 </t>
  </si>
  <si>
    <t>0918 340 119</t>
  </si>
  <si>
    <t xml:space="preserve">0915 966 616 </t>
  </si>
  <si>
    <t xml:space="preserve">0792 111 868 </t>
  </si>
  <si>
    <t>0375 411 233</t>
  </si>
  <si>
    <t>0845 047 547</t>
  </si>
  <si>
    <t>0936 340 989</t>
  </si>
  <si>
    <t>0906 990 602</t>
  </si>
  <si>
    <t>0346 333 777</t>
  </si>
  <si>
    <t>0909 177 882</t>
  </si>
  <si>
    <t>0395 515 444</t>
  </si>
  <si>
    <t xml:space="preserve">0916 598 217 </t>
  </si>
  <si>
    <t>0904 054 151</t>
  </si>
  <si>
    <t>0983 230 383</t>
  </si>
  <si>
    <t>0347 971 515</t>
  </si>
  <si>
    <t>0937 166 556</t>
  </si>
  <si>
    <t>daiduc.nguyen@hanwhalife.com.vn</t>
  </si>
  <si>
    <t>ngocthanh.mai@hanwhalife.com.vn</t>
  </si>
  <si>
    <t xml:space="preserve"> phulinh.tran@hanwhalife.com.vn</t>
  </si>
  <si>
    <t>quanghieu.tran1@hanwhalife.com.vn</t>
  </si>
  <si>
    <t>thanhle.tran@hanwhalife.com.vn</t>
  </si>
  <si>
    <t>thainguyen.nguyen@hanwhalife.com.vn</t>
  </si>
  <si>
    <t xml:space="preserve"> khanhyen.huynh@hanwhalife.com.vn</t>
  </si>
  <si>
    <t>thethiem.nguyen@hanwhalife.com.vn</t>
  </si>
  <si>
    <t>thuytrang.truong@hanwhalife.com.vn</t>
  </si>
  <si>
    <t>quynhnhu.nguyen1@hanwhalife.com.vn</t>
  </si>
  <si>
    <t xml:space="preserve"> 
hoanglam.ho@hanwhalife.com.vn</t>
  </si>
  <si>
    <t>South - HCM</t>
  </si>
  <si>
    <t>Korean expat</t>
  </si>
  <si>
    <t>Flight (North)</t>
  </si>
  <si>
    <t>Bus (Central &amp; South)</t>
  </si>
  <si>
    <t>Unit price</t>
  </si>
  <si>
    <t>BOD &amp; Korean expats</t>
  </si>
  <si>
    <t>Thái Trúc Khên</t>
  </si>
  <si>
    <t>Vũ Ngọc Linh</t>
  </si>
  <si>
    <t>Outsource - Sales Admin</t>
  </si>
  <si>
    <t>SO Hải Phòng</t>
  </si>
  <si>
    <t>SO Bình Dương</t>
  </si>
  <si>
    <t xml:space="preserve">SO Dak Lak </t>
  </si>
  <si>
    <t>SO Thanh Hóa</t>
  </si>
  <si>
    <t xml:space="preserve">SO Libra Vinh </t>
  </si>
  <si>
    <t>SO Vĩnh Phúc</t>
  </si>
  <si>
    <t>SO Cần Thơ</t>
  </si>
  <si>
    <t xml:space="preserve">SO Đà Nẵng </t>
  </si>
  <si>
    <t>GA Quy Nhơn 5</t>
  </si>
  <si>
    <t>Active</t>
  </si>
  <si>
    <t>truckhen.thai@hanwhalife.com.vn</t>
  </si>
  <si>
    <t>ngoclinh.vu@hanwhalife.com.vn</t>
  </si>
  <si>
    <t>Email công ty</t>
  </si>
  <si>
    <t>Status</t>
  </si>
  <si>
    <t>SO Tân Bình</t>
  </si>
  <si>
    <t>Trương Tường Vy</t>
  </si>
  <si>
    <t>Admin Claim</t>
  </si>
  <si>
    <t>tuongvy.truong@hanwhalife.com.vn</t>
  </si>
  <si>
    <t>Outsource - NBU Claim</t>
  </si>
  <si>
    <t>No.room</t>
  </si>
  <si>
    <t>1129/HR-24</t>
  </si>
  <si>
    <t>/HR-24</t>
  </si>
  <si>
    <t>1125/HR-24</t>
  </si>
  <si>
    <t>066 193 012 875</t>
  </si>
  <si>
    <t>0932 475 005</t>
  </si>
  <si>
    <t>Not pass probation</t>
  </si>
  <si>
    <t>036 079 029 524</t>
  </si>
  <si>
    <t>1126/HR-24</t>
  </si>
  <si>
    <t>0901180239</t>
  </si>
  <si>
    <t>0707804446</t>
  </si>
  <si>
    <t>0774122063</t>
  </si>
  <si>
    <t>0779933418</t>
  </si>
  <si>
    <t>0902832301</t>
  </si>
  <si>
    <t>0327947402</t>
  </si>
  <si>
    <t>0775934796</t>
  </si>
  <si>
    <t>0969144146</t>
  </si>
  <si>
    <t>0935 613 858</t>
  </si>
  <si>
    <t>0346959810</t>
  </si>
  <si>
    <t>0347223833</t>
  </si>
  <si>
    <t>0973497005</t>
  </si>
  <si>
    <t>0389380858</t>
  </si>
  <si>
    <t>0868387848</t>
  </si>
  <si>
    <t>0397000138</t>
  </si>
  <si>
    <t>0961200095</t>
  </si>
  <si>
    <t>0919 947 080</t>
  </si>
  <si>
    <t>0962827862</t>
  </si>
  <si>
    <t>0936709366</t>
  </si>
  <si>
    <t>0905894117</t>
  </si>
  <si>
    <t>0399920026</t>
  </si>
  <si>
    <t xml:space="preserve">Local Travel </t>
  </si>
  <si>
    <t>Event (Outing Trip)</t>
  </si>
  <si>
    <t>FTE</t>
  </si>
  <si>
    <t>Forecast</t>
  </si>
  <si>
    <t>Danh sách nghỉ việc chưa update Staff Profile Vi gửi + Đã update trên Data xử lý</t>
  </si>
  <si>
    <t>Chưa xóa khỏi DS vì chưa có ngày</t>
  </si>
  <si>
    <t>ĐÃ xóa</t>
  </si>
  <si>
    <t>All Eligible staff (non Sales Admin)</t>
  </si>
  <si>
    <t>Count of Staff Group/BOD</t>
  </si>
  <si>
    <t>All staff info</t>
  </si>
  <si>
    <t>Back Office - ER</t>
  </si>
  <si>
    <t>Count of Local Travel</t>
  </si>
  <si>
    <t>Staff  Local Travel (non AD &amp; AT)</t>
  </si>
  <si>
    <t>Count of Type of Room</t>
  </si>
  <si>
    <t>Staff at HCMC (Sleep bus)</t>
  </si>
  <si>
    <t>Id No</t>
  </si>
  <si>
    <t>Functional Title</t>
  </si>
  <si>
    <t>Base on (SO/GA)</t>
  </si>
  <si>
    <t>Column3</t>
  </si>
  <si>
    <t>Column4</t>
  </si>
  <si>
    <t>Partnership Distribution Compensation</t>
  </si>
  <si>
    <t>19027244352029</t>
  </si>
  <si>
    <t>079 177 030 868</t>
  </si>
  <si>
    <t>Ha Noi University of Economics</t>
  </si>
  <si>
    <t>213 (P18) Dong Khoi Street, Ben Nghe Ward, District 1, Ho Chi Minh City</t>
  </si>
  <si>
    <t>213 (P18) Đồng Khởi, phường Bến Nghé, quận 1, Tp.HCM</t>
  </si>
  <si>
    <t>189B/A29 Cong Quynh, Nguyen Cu Trinh Ward, District 1, Ho Chi Minh City</t>
  </si>
  <si>
    <t>189B/A29 Cống Quỳnh, Phường Nguyễn Cư Trinh, Quận 1, Tp. Hồ Chí Minh</t>
  </si>
  <si>
    <t>0903 939 404</t>
  </si>
  <si>
    <t>Phùng Hoàng Sơn</t>
  </si>
  <si>
    <t>rebeccanguyen77@gmail.com</t>
  </si>
  <si>
    <t>Nguyen Thi Thanh Lan</t>
  </si>
  <si>
    <t>.</t>
  </si>
  <si>
    <t>0071000817458</t>
  </si>
  <si>
    <t>077 171 004 862</t>
  </si>
  <si>
    <t xml:space="preserve">435 Lot G, Thanh Da Housing Estate, Ward 27, Binh Thanh District, Ho Chi Minh City </t>
  </si>
  <si>
    <t>435 Lô G, Cư xá Thanh Đa, phường 27, quận Bình Thạnh, Tp.HCM</t>
  </si>
  <si>
    <t>Park View Residence, 152 Dien Bien Phu, Ward 25, Binh Thanh District, Ho Chi Minh City</t>
  </si>
  <si>
    <t>Tòa nhà Park View Residence, số 152 Điện Biên Phủ, Phường 25, Quận Bình Thạnh, TP. Hồ Chí Minh</t>
  </si>
  <si>
    <t>0943 694 545</t>
  </si>
  <si>
    <t>bachhuen2@gmail.com</t>
  </si>
  <si>
    <t>Nguyen Thi Bach Hue</t>
  </si>
  <si>
    <t>19034101582011</t>
  </si>
  <si>
    <t>001 182 025 162</t>
  </si>
  <si>
    <t>French</t>
  </si>
  <si>
    <t>105 C1 Thanh Xuan Bac Street, Thanh Xuan District, Hanoi City</t>
  </si>
  <si>
    <t>105 C1 Thanh Xuân Bắc, Quận Thanh Xuân, TP. Hà Nội</t>
  </si>
  <si>
    <t>0988 526 164</t>
  </si>
  <si>
    <t>Cô Thoa</t>
  </si>
  <si>
    <t>ha.nguyen02881@gmail.com</t>
  </si>
  <si>
    <t>Nguyen Thanh Ha</t>
  </si>
  <si>
    <t>-</t>
  </si>
  <si>
    <t>19032518905015</t>
  </si>
  <si>
    <t>046 183 000 159</t>
  </si>
  <si>
    <t>347/49 Le Van Tho Street, Ward 9, Go Vap District, Ho Chi Minh City</t>
  </si>
  <si>
    <t>347/49 Lê Văn Thọ, phường 9, quận Gò Vấp, Tp. HCM</t>
  </si>
  <si>
    <t>0903 878 286</t>
  </si>
  <si>
    <t>Nguyễn Hữu Anh Tuấn</t>
  </si>
  <si>
    <t>ngdiemphuc@gmail.com</t>
  </si>
  <si>
    <t>Nguyen Thi Diem Phuc</t>
  </si>
  <si>
    <t>Purchasing &amp; Property</t>
  </si>
  <si>
    <t>0071005146230</t>
  </si>
  <si>
    <t>060 176 000 145</t>
  </si>
  <si>
    <t>48 Than Nhan Trung Street, Ward 13, Tan Binh District, Ho Chi Minh City</t>
  </si>
  <si>
    <t>48 Thân Nhân Trung, Phường 13, Quận Tân Bình, Tp. HCM</t>
  </si>
  <si>
    <t xml:space="preserve">36/12 Le Dinh Tham, Tan Quy Ward, Tan Phu District, Ho Chi Minh City </t>
  </si>
  <si>
    <t>36/12 Lê Đình Thám, Phường Tân Quý, Quận Tân Phú, Tp. HCM</t>
  </si>
  <si>
    <t>0919 399 445</t>
  </si>
  <si>
    <t xml:space="preserve">Nguyễn Thị Minh Thơm </t>
  </si>
  <si>
    <t>hoanglinh141276@gmail.com</t>
  </si>
  <si>
    <t>Ong Thi Hoang Linh</t>
  </si>
  <si>
    <t>External Relations</t>
  </si>
  <si>
    <t>66186358466</t>
  </si>
  <si>
    <t>019 076 000 069</t>
  </si>
  <si>
    <t>P3-B5 Group 17B Lang Ha Street, Dong Da District, Ha Noi</t>
  </si>
  <si>
    <t>P3-B5 Tổ 17B Láng Hạ, Q. Đống Đa, Tp. Hà Nội</t>
  </si>
  <si>
    <t>607 CT3 Bac Linh Dam Town, Hoang Mai District, Ha Noi</t>
  </si>
  <si>
    <t>P607 CT3 Khu Đô Thị Bắc Linh Đàm, Q. Hoàng Mai, Tp. Hà Nội</t>
  </si>
  <si>
    <t>0943 526 899</t>
  </si>
  <si>
    <t>Hứa Thùy Trang</t>
  </si>
  <si>
    <t>Vu Phi Hoai</t>
  </si>
  <si>
    <t>0231000489241</t>
  </si>
  <si>
    <t>042 185 013 044</t>
  </si>
  <si>
    <t>Residential Group 12, Tan An Ward, Buon Ma Thuot City, Dak Lak Province</t>
  </si>
  <si>
    <t>Tổ Dân Phố 12, Phường Tân An, TP. Buôn Ma Thuột, Tỉnh Dak Lak</t>
  </si>
  <si>
    <t>7A/8A Nguyen Gia Thieu,  Group 12, Tan An Ward, Buon Ma Thuot City, Dak Lak Province</t>
  </si>
  <si>
    <t>7A/8A Nguyễn Gia Thiều, Tổ Dân Phố 12, Phường Tân An, TP. Buôn Ma Thuột, Tỉnh Dak Lak</t>
  </si>
  <si>
    <t>0906 555 224</t>
  </si>
  <si>
    <t>hongthomhlv@gmail.com</t>
  </si>
  <si>
    <t>Doan Thi Hong Thom</t>
  </si>
  <si>
    <t xml:space="preserve">CRO </t>
  </si>
  <si>
    <t>USA</t>
  </si>
  <si>
    <t>673 798 258</t>
  </si>
  <si>
    <t>Ball State University</t>
  </si>
  <si>
    <t>Vista Verde, T1 2811, No. 02 Phan Van Dang street, Thanh My Loi ward, District 2, Ho Chi Minh</t>
  </si>
  <si>
    <t>Vista Verde, T1 2811, số 02 Phan Văn Đáng, phường Thạnh Mỹ Lợi, Quận 2, Tp. HCM</t>
  </si>
  <si>
    <t>Ms. Kau Joan Juan Du</t>
  </si>
  <si>
    <t>146632378</t>
  </si>
  <si>
    <t>051 081 000 196</t>
  </si>
  <si>
    <t>107/43/6 street 38, Quarter 8, Hiep Binh Chanh ward, Thu Duc district, Ho Chi Minh city</t>
  </si>
  <si>
    <t>107/43/6 Đường 38, Khu phố 8, P. Hiệp Bình Chánh, Q. Thủ Đức, Tp. HCM</t>
  </si>
  <si>
    <t>0909 688 570</t>
  </si>
  <si>
    <t>Trần Quang Thái</t>
  </si>
  <si>
    <t>Tran Quang Son</t>
  </si>
  <si>
    <t>0181001442960</t>
  </si>
  <si>
    <t>079 187 021 402</t>
  </si>
  <si>
    <t>13/6 Dien Bien Phu Street, Ward 15, Binh Thanh District, Ho Chi Minh City</t>
  </si>
  <si>
    <t>13/6 Điện Biên Phủ, Phường 15, Quận Bình Thạnh, Tp. HCM</t>
  </si>
  <si>
    <t>0909 785 287</t>
  </si>
  <si>
    <t>Huỳnh Ngọc Nhẫn</t>
  </si>
  <si>
    <t>quimai.huynh@gmail.com</t>
  </si>
  <si>
    <t>Huynh Ngoc Qui Mai</t>
  </si>
  <si>
    <t>0011000907132</t>
  </si>
  <si>
    <t>001 071 005 211</t>
  </si>
  <si>
    <t>The People Police Academy</t>
  </si>
  <si>
    <t>No. 28 La Noi Street, Duong Noi Ward, Ha Dong, Ha Noi</t>
  </si>
  <si>
    <t>SN 28 đường La Nội, Dương Nội, Hà Đông, Hà Nội</t>
  </si>
  <si>
    <t>0904 605 582</t>
  </si>
  <si>
    <t>Ngô Thị Tâm</t>
  </si>
  <si>
    <t>ngoduysy@gmail.com</t>
  </si>
  <si>
    <t>Ngo Duy Sy</t>
  </si>
  <si>
    <t>Head of Territory</t>
  </si>
  <si>
    <t>0071000788716</t>
  </si>
  <si>
    <t>079 069 012 869</t>
  </si>
  <si>
    <t>Ph. D</t>
  </si>
  <si>
    <t>Paramount University of Technology</t>
  </si>
  <si>
    <t>69-71 Bau Cat 2 Street, Ward 14, Tan Binh District, Ho Chi Minh City</t>
  </si>
  <si>
    <t>69-71 Bàu Cát 2, Phường 14, Quận Tân Bình, Tp. HCM</t>
  </si>
  <si>
    <t>C15-07, The Peak Midtown M8, Tan Phu Street, Tan Phu Ward, District 7, Ho Chi Minh City</t>
  </si>
  <si>
    <t>C15-07 The Peak Midtown M8, Đường Tân Phú, Phường Tân Phú, Quận 7, TPHCM</t>
  </si>
  <si>
    <t>ninhdd@gmail.com</t>
  </si>
  <si>
    <t>Dao Duy Ninh</t>
  </si>
  <si>
    <t>0281001908565</t>
  </si>
  <si>
    <t>074 185 004 238</t>
  </si>
  <si>
    <t>179/27 Nguyen Thai Binh Street, Quarter 9, Phu Hoa Ward, Thu Dau Mot County Town, Binh Duong Province</t>
  </si>
  <si>
    <t>179/27 Nguyễn Thái Bình, khu 9, phường Phú Hòa, Tp. Thủ Dầu Một, tỉnh Bình Dương</t>
  </si>
  <si>
    <t>195 Nguyen Thi Minh Khai, Zone 9, Phu Hoa Ward, Thu Dau Mot County Town, Binh Duong Province</t>
  </si>
  <si>
    <t>195 Nguyễn Thị Minh Khai, khu 9, phường Phú Hòa, Tp. Thủ Dầu Một, Bình Dương</t>
  </si>
  <si>
    <t>0933 655 909</t>
  </si>
  <si>
    <t>Lê Kim Loan</t>
  </si>
  <si>
    <t>mongluu456@gmail.com</t>
  </si>
  <si>
    <t>Le Thi Mong Luu</t>
  </si>
  <si>
    <t>4419858888</t>
  </si>
  <si>
    <t>064 085 000 132</t>
  </si>
  <si>
    <t>Institute of Science and Financial Insurance</t>
  </si>
  <si>
    <t>No. 246/25/9, Street 26/3, Binh Hung Hoa Ward, Binh Tan District, Ho Chi Minh City</t>
  </si>
  <si>
    <t>246/25/9 đường 26/3, phường Bình Hưng Hòa, quận Bình Tân</t>
  </si>
  <si>
    <t>44/21 Nguyen Van Dau Street, Ward 6, Binh Thanh District, Ho Chi Minh City</t>
  </si>
  <si>
    <t>44/21 Nguyễn Văn Đậu, F6, quận Bình Thạnh</t>
  </si>
  <si>
    <t>0965 040 570</t>
  </si>
  <si>
    <t>Ong Nòi Hón</t>
  </si>
  <si>
    <t>tanduy.nguyen44@gmail.com</t>
  </si>
  <si>
    <t>Nguyen Tan Duy</t>
  </si>
  <si>
    <t>0061000808143</t>
  </si>
  <si>
    <t>056 183 003 226</t>
  </si>
  <si>
    <t>12/5 Dang Tat street, Vinh Phuoc ward, Nha Trang City, Khanh Hoa Province</t>
  </si>
  <si>
    <t xml:space="preserve">Số 12/5 Đặng Tất, Phường Vĩnh Phước, TP. Nha Trang, Tỉnh Khánh Hoà </t>
  </si>
  <si>
    <t>No. 37/11 Dang Tat street, Vinh Phuoc ward, Nha Trang City, Khanh Hoa Province</t>
  </si>
  <si>
    <t xml:space="preserve">Số 37/11 (số cũ 12/5) Đặng Tất, Phường Vĩnh Phước, TP. Nha Trang, Tỉnh Khánh Hoà </t>
  </si>
  <si>
    <t>0932 492 187</t>
  </si>
  <si>
    <t>Phạm Thị Cương</t>
  </si>
  <si>
    <t>npquynhthu@gmail.com</t>
  </si>
  <si>
    <t>Nguyen Pham Quynh Thu</t>
  </si>
  <si>
    <t>0181002234316</t>
  </si>
  <si>
    <t>079 073 027 021</t>
  </si>
  <si>
    <t>No. 11/58/5, Ho Dac Di Street, Tay Thanh Ward, Tan Phu District, Ho Chi Minh City</t>
  </si>
  <si>
    <t>11/58/5 Hồ Đắc Di, Phường Tây Thạnh, Quận Tân Phú, TP. HCM</t>
  </si>
  <si>
    <t>0337 780 301</t>
  </si>
  <si>
    <t>Nguyễn Phượng Uyên</t>
  </si>
  <si>
    <t>phuongvuthanh73@gmail.com</t>
  </si>
  <si>
    <t>Vu Thanh Phuong</t>
  </si>
  <si>
    <t>19036806699018</t>
  </si>
  <si>
    <t>082 175 000 172</t>
  </si>
  <si>
    <t>B101 An Lac Tenement, Bui Tu Toan Street, Binh Tan District, Ho Chi Minh City</t>
  </si>
  <si>
    <t>B101 Chung cư An Lạc, Bùi Tự Toàn, quận Bình Tân, Tp. HCM</t>
  </si>
  <si>
    <t>0945 896 767</t>
  </si>
  <si>
    <t>Nguyen Thanh Van</t>
  </si>
  <si>
    <t>0071001075965</t>
  </si>
  <si>
    <t>046 077 005 448</t>
  </si>
  <si>
    <t>Chiet Bi, Thuy Tan, Huong Thuy, Thua Thien- Hue Province</t>
  </si>
  <si>
    <t>Chiết Bi, Thủy Tân, Hương Thủy, Thừa Thiên - Huế</t>
  </si>
  <si>
    <t>No. 336/23/7, Luu Huu Phuoc Street, Group 100, Ward 15, District 8, Ho Chi Minh City</t>
  </si>
  <si>
    <t>336/23/7 Lưu Hữu Phước, Tổ 100, Phường 15, Quận 8, Tp Hồ Chí Minh</t>
  </si>
  <si>
    <t>0906 954 805</t>
  </si>
  <si>
    <t>Phạm Thị Thu Thanh</t>
  </si>
  <si>
    <t>kenle0803@gmail.com</t>
  </si>
  <si>
    <t>Le Quang Khanh</t>
  </si>
  <si>
    <t>19023559273016</t>
  </si>
  <si>
    <t>079 177 020 974</t>
  </si>
  <si>
    <t>311 (formerly: 174/120A) Chu Van An Street, Ward 12, Binh Thanh District, Ho Chi Minh City</t>
  </si>
  <si>
    <t>311 (số cũ: 174/120A) Chu Văn An, phường 12, quận Bình Thạnh, Tp. HCM</t>
  </si>
  <si>
    <t>C12.08 Lovera Vista Apartment, No. 2, Street 19, Phong Phu 4 Residential Area, Phong Phu Commune, Binh Chanh District, Ho Chi Minh City</t>
  </si>
  <si>
    <t>C12.08 Chung cư Lovera Vista, Số 2, Đường số 19, Khu dân cư Phong Phú 4, Xã Phong Phú, Huyện Bình Chánh, TP. Hồ Chí Minh</t>
  </si>
  <si>
    <t>0842 620 807</t>
  </si>
  <si>
    <t>Vũ Nhật Linh</t>
  </si>
  <si>
    <t>goldsnack77@yahoo.com</t>
  </si>
  <si>
    <t>Vo Thi Thanh Lan</t>
  </si>
  <si>
    <t>0251001583289</t>
  </si>
  <si>
    <t>062 184 001 345</t>
  </si>
  <si>
    <t>Kontum College of Economics and Technology</t>
  </si>
  <si>
    <t>Agroforestry</t>
  </si>
  <si>
    <t>No. 14/28, To Hoai Street, Group 4, Phu Dong Ward, Pleiku City, Gia Lai Province</t>
  </si>
  <si>
    <t>14/28 Tô Hoài, Tổ 4 Phường Phù Đổng, TP. Pleiku, Tỉnh Gia Lai</t>
  </si>
  <si>
    <t>108 Nguyen Tat Thanh Street, Hoa Lu Ward, Pleiku City, Gia Lai Province</t>
  </si>
  <si>
    <t>108 Nguyễn Tất Thành, phường Hoa Lư, Tp. Pleiku, Gia Lai</t>
  </si>
  <si>
    <t>0987 344 449</t>
  </si>
  <si>
    <t>Bùi Phương Thảo</t>
  </si>
  <si>
    <t>thuylinhtran84@gmail.com</t>
  </si>
  <si>
    <t>Tran Thi Thuy Linh</t>
  </si>
  <si>
    <t>0111000004533</t>
  </si>
  <si>
    <t>092 068 003 020</t>
  </si>
  <si>
    <t>125/43, Ward 30/4, Xuan Khanh Ward, Ninh Kieu District, Can Tho City</t>
  </si>
  <si>
    <t>125/43, đường 30/4, phường Xuân Khánh, quận Ninh Kiều, Tp. Cần Thơ</t>
  </si>
  <si>
    <t>38 Ngo Huu Hanh, An Cu Ward, Ninh Kieu District, Can Tho City</t>
  </si>
  <si>
    <t>38 Ngô Hữu Hạnh, phường An Cư, Ninh Kiều, Cần Thơ</t>
  </si>
  <si>
    <t>0919 803 839</t>
  </si>
  <si>
    <t>Trần Thị Phương Bình</t>
  </si>
  <si>
    <t>lehoangmanh1968@gmail.com</t>
  </si>
  <si>
    <t>Le Hoang Manh</t>
  </si>
  <si>
    <t>9007041007964</t>
  </si>
  <si>
    <t>079 087 001 210</t>
  </si>
  <si>
    <t>Niit College</t>
  </si>
  <si>
    <t>35/1B Tan Tien Street. Xuan Thoi Dong, Hoc Mon District, Ho Chi Minh City</t>
  </si>
  <si>
    <t>35/1B Tân Tiến, Xuân Thới Đông, Hóc Môn, Tp. HCM</t>
  </si>
  <si>
    <t>son.nguyenthai159@gmail.com</t>
  </si>
  <si>
    <t>Nguyen Thai Son</t>
  </si>
  <si>
    <t>700003586130</t>
  </si>
  <si>
    <t>079 189 017 227</t>
  </si>
  <si>
    <t>1127 Provincial Highway 43, Binh Chieu Ward, Thu Duc District, Ho Chi Minh City</t>
  </si>
  <si>
    <t>1127 tỉnh lộ 43, phường Bình Chiểu, quận Thủ Đức, Tp. HCM</t>
  </si>
  <si>
    <t>The Peak Midtown, Tan Phu Street, District 7, Ho Chi Minh City</t>
  </si>
  <si>
    <t>The Peak Midtown, Đường Tân Phú, Quận 7, TP. Hồ Chí Minh</t>
  </si>
  <si>
    <t>ritaphuonganh@gmail.com</t>
  </si>
  <si>
    <t>Nguyen Thi Phuong Anh</t>
  </si>
  <si>
    <t>108888222222</t>
  </si>
  <si>
    <t>PVCOMBANK - 01360002</t>
  </si>
  <si>
    <t>040 190 025 463</t>
  </si>
  <si>
    <t>Hamlet 3, Xuan Hoa Commune, Nam Dan District, Nghe An Province</t>
  </si>
  <si>
    <t>Xóm 3, xã Xuân Hòa, huyện Nam Đàn, tỉnh Nghệ An, Tp. HCM</t>
  </si>
  <si>
    <t>Xóm 3, Xã Xuân Hòa, Huyện Nam Đàn, Tỉnh Nghệ An</t>
  </si>
  <si>
    <t>0967 399 567</t>
  </si>
  <si>
    <t>Lương Văn Thông</t>
  </si>
  <si>
    <t>hai.bui651990@gmail.com</t>
  </si>
  <si>
    <t>Bui Thi Hai</t>
  </si>
  <si>
    <t>0041000266521</t>
  </si>
  <si>
    <t>036 077 019 906</t>
  </si>
  <si>
    <t>No. 141, Le Van Si Street, Group 72, Hoa Minh Ward, Lien Chieu District, Da Nang City</t>
  </si>
  <si>
    <t>141 Lê Văn Sĩ, tổ 72, phường Hòa Minh, quận Liên Chiểu, Tp Đà Nẵng</t>
  </si>
  <si>
    <t>Group 72, Hoa Minh Ward, Lien Chieu District, Da Nang City</t>
  </si>
  <si>
    <t>Tổ 72, phường Hòa Minh, quận Liên Chiểu, Tp Đà Nẵng</t>
  </si>
  <si>
    <t>0935 098 347</t>
  </si>
  <si>
    <t>Nguyễn Thị Điệp</t>
  </si>
  <si>
    <t>honglam.pham@gmail.com</t>
  </si>
  <si>
    <t>Pham Hong Lam</t>
  </si>
  <si>
    <t>0071000723662</t>
  </si>
  <si>
    <t>066 088 005 630</t>
  </si>
  <si>
    <t>Maritime</t>
  </si>
  <si>
    <t>145 Village 1B, Hoa An Commune, Krong Pak District, Daklak Province</t>
  </si>
  <si>
    <t>145 Thôn 1B, xã Hòa An, huyện Krông Păk, Đăk Lăk</t>
  </si>
  <si>
    <t>377/8 Dinh Bo Linh Street, Ward 26, Binh Thanh District, Ho Chi Minh City</t>
  </si>
  <si>
    <t>377/8 Đường Đinh Bộ Lĩnh, Phường 26, Quận Bình Thạnh, TP. Hồ Chí Minh</t>
  </si>
  <si>
    <t>0941 498 693</t>
  </si>
  <si>
    <t>Nguyễn Lê Thủy Trúc</t>
  </si>
  <si>
    <t>chautrungnguyendk1@gmail.com</t>
  </si>
  <si>
    <t>Chau Van Muoi</t>
  </si>
  <si>
    <t>109167167167</t>
  </si>
  <si>
    <t>040 174 022 787</t>
  </si>
  <si>
    <t>35, Lane 2, Quarter 14, Cua Nam Ward, Vinh City</t>
  </si>
  <si>
    <t>SN 35, ngõ 2, khối 14, phường Cửa Nam, Tp. Vinh</t>
  </si>
  <si>
    <t>0941 488 899</t>
  </si>
  <si>
    <t>Lê Công Kiên</t>
  </si>
  <si>
    <t>dungquyettram75@gmail.com</t>
  </si>
  <si>
    <t>Pham Thi Dung</t>
  </si>
  <si>
    <t>199037323</t>
  </si>
  <si>
    <t>075 088 009 157</t>
  </si>
  <si>
    <t>Urban Management</t>
  </si>
  <si>
    <t>Hamlet 2, Hieu Liem, Vinh Cuu, Dong Nai Province</t>
  </si>
  <si>
    <t>Ấp 2, Hiếu Liêm, Vĩnh Cửu, Đồng Nai</t>
  </si>
  <si>
    <t>No. 87/4, Bau Cat 9 Street, Ward 11, Tan Binh District, Ho Chi Minh City</t>
  </si>
  <si>
    <t>87/4 Bàu Cát 9, Phường 11, Quận Tân Bình, TP.HCM</t>
  </si>
  <si>
    <t>0915 605 312</t>
  </si>
  <si>
    <t>Lê Thị Lương</t>
  </si>
  <si>
    <t>dohuytung88@gmail.com</t>
  </si>
  <si>
    <t>Do Huy Tung</t>
  </si>
  <si>
    <t>0341006864916</t>
  </si>
  <si>
    <t>030 085 016 264</t>
  </si>
  <si>
    <t>7/15 Chuong Duong Street, Tran Phu Ward, Hai Duong City</t>
  </si>
  <si>
    <t>7/15 Chương Dương, phường Trần Phú, Tp. Hải Dương</t>
  </si>
  <si>
    <t>No. 19 Pham Tho Khao Street, Le Thanh Nghi Residential Area, Hai Tan Ward, Hai Duong City, Hai Duong Province</t>
  </si>
  <si>
    <t>Số 19 Phạm Thọ Khảo, Khu dân cư Lê Thanh Nghị, Phường Hải Tân, TP. Hải Dương, Tỉnh Hải Dương</t>
  </si>
  <si>
    <t>0976 964 680</t>
  </si>
  <si>
    <t>Nguyentruongsonhd@gmail.com</t>
  </si>
  <si>
    <t>Nguyen Truong Son</t>
  </si>
  <si>
    <t>Head of Zone</t>
  </si>
  <si>
    <t>0481000102511</t>
  </si>
  <si>
    <t>075 184 023 154</t>
  </si>
  <si>
    <t>47 Group 2, Suoi Chon Hamlet, Bao Vinh Commune, Long Khanh District, Dong Nai Province</t>
  </si>
  <si>
    <t>Số 47, tổ 2, ấp Suối chồn, xã Bảo Vinh, huyện Long Khánh, Đồng Nai</t>
  </si>
  <si>
    <t>666/82, 3/2 Street, Ward 14, District 10, Ho Chi Minh City</t>
  </si>
  <si>
    <t>666/82, Đường 3/2, Phường 14, Quận 10, TP. Hồ Chí Minh</t>
  </si>
  <si>
    <t>0907 366 448</t>
  </si>
  <si>
    <t>Đinh Huy Phương</t>
  </si>
  <si>
    <t>myphuong.hlv.nbu@gmail.com</t>
  </si>
  <si>
    <t>Dinh Thi My Phuong</t>
  </si>
  <si>
    <t>Allowance: 4 Mil/ month</t>
  </si>
  <si>
    <t>0761002350176</t>
  </si>
  <si>
    <t>062 082 004 998</t>
  </si>
  <si>
    <t>186 Phan Dinh Phung Street, Group 10, Quang Trung Ward, Kontum</t>
  </si>
  <si>
    <t>186 Phan Đình Phùng, Phường Quang Trung, TP. Kon Tum, Tỉnh Kon Tum (số cũ) số mới là 777 Phan Đình Phùng, Phường Quang Trung, TP. Kon Tum, Tỉnh Kon Tum</t>
  </si>
  <si>
    <t>Alley 50 Le Loi,  Hoi Thuong Ward, Pleiku City, Gia Lai Province</t>
  </si>
  <si>
    <t>Hẻm 50 Lê Lợi, Phường Hội Thương, TP. Pleiku, Tỉnh Gia Lai</t>
  </si>
  <si>
    <t>caothehakt@gmail.com</t>
  </si>
  <si>
    <t>Cao The Ha</t>
  </si>
  <si>
    <t>0161001632453</t>
  </si>
  <si>
    <t>045 192 008 463</t>
  </si>
  <si>
    <t>Linh An, Trieu Trach Street, Trieu Phong, Quang Tri Province</t>
  </si>
  <si>
    <t>Linh An, Đường Triệu Trạch, Triệu Phong, Quảng Trị</t>
  </si>
  <si>
    <t xml:space="preserve"> No. 17/157 Nguyen Lo Trach, Xuan Phu Commune, Hue City, Thua Thien Hue Province</t>
  </si>
  <si>
    <t>Số 17/157 Nguyễn Lộ Trạch, Xã Xuân Phú, TP. Huế, Tỉnh Thừa Thiên Huế</t>
  </si>
  <si>
    <t>0163 207 0411</t>
  </si>
  <si>
    <t>Lê Văn Dinh</t>
  </si>
  <si>
    <t>ledieu.tourism@gmail.com</t>
  </si>
  <si>
    <t>Le Thi Dieu</t>
  </si>
  <si>
    <t>19037132719014</t>
  </si>
  <si>
    <t>079 193 014 911</t>
  </si>
  <si>
    <t>B70/20 Nguyen Than Hien street, Ward 18, District 4, Ho Chi Minh</t>
  </si>
  <si>
    <t>B70/20 Nguyễn Thần Hiến, Phường 18, Quận 4, TPHCM</t>
  </si>
  <si>
    <t>101 Ly Phuc Man street, Binh Thuan Ward, District 7, Ho Chi Minh</t>
  </si>
  <si>
    <t>101 Lý Phục Man, Phường Bình Thuận, Quận 7, TPHCM</t>
  </si>
  <si>
    <t>0909 699 722</t>
  </si>
  <si>
    <t>Chu Nguyễn Thành</t>
  </si>
  <si>
    <t>mymynguyen1512@gmail.com</t>
  </si>
  <si>
    <t>Nguyen Thi Kim Thuy</t>
  </si>
  <si>
    <t>0201000622110</t>
  </si>
  <si>
    <t>183 361 991</t>
  </si>
  <si>
    <t>Hanoi University Of Culture</t>
  </si>
  <si>
    <t>Cultural Management</t>
  </si>
  <si>
    <t>Phu Ich Hamlet, Ich Hau Commune, Loc Ha District, Ha Tinh Province</t>
  </si>
  <si>
    <t>Xóm Phù Ích, xã Ích Hậu, huyện Lộc Hà, Hà Tĩnh</t>
  </si>
  <si>
    <t>0988 272 658</t>
  </si>
  <si>
    <t>Phan Thị Hoài</t>
  </si>
  <si>
    <t>Ho Phuc dong</t>
  </si>
  <si>
    <t>19026350992022</t>
  </si>
  <si>
    <t>068 185 003 777</t>
  </si>
  <si>
    <t>258A/18 Mai Anh Dao (Da Thien), Ward 8, Da Lat City, Lam Dong Province</t>
  </si>
  <si>
    <t>258A/18 Mai Anh Đào (Đa Thiện), phường 8, Đà Lạt</t>
  </si>
  <si>
    <t>27/5A Phan Huy Ich Street, Ward 12, Go Vap District, Ho Chi Minh City</t>
  </si>
  <si>
    <t>27/5A Phan Huy Ích, phường 12, quận Gò Vấp, Tp. HCM</t>
  </si>
  <si>
    <t>0982 602 253</t>
  </si>
  <si>
    <t>Bùi Thị Hoài Trang</t>
  </si>
  <si>
    <t>khanhdoan22@gmail.com</t>
  </si>
  <si>
    <t>Bui Thi Khanh doan</t>
  </si>
  <si>
    <t>Agency Training - Thang Long</t>
  </si>
  <si>
    <t>0541000202351</t>
  </si>
  <si>
    <t>001 178 022 051</t>
  </si>
  <si>
    <t>Luu Phai Village, Ngu Hiep Commune, Thanh Tri, Ha Noi</t>
  </si>
  <si>
    <t>Thôn Lưu Phái, xã Ngũ Hiệp, Thanh Trì, Tp. Hà Nội</t>
  </si>
  <si>
    <t>6 Group 1 Thach Ban Ward, Long Bien District, Ha Noi</t>
  </si>
  <si>
    <t>Số 6 Tổ 1 phường Thạch Bàn, quận Long Biên, Tp. Hà Nội</t>
  </si>
  <si>
    <t>(04) 3675 0304</t>
  </si>
  <si>
    <t>Trần Việt Trung</t>
  </si>
  <si>
    <t>Phung Thi Kim Hao</t>
  </si>
  <si>
    <t>0231000012515</t>
  </si>
  <si>
    <t>001 078 010 584</t>
  </si>
  <si>
    <t>Agroforestry Economics</t>
  </si>
  <si>
    <t>38 Nguyen Thi Dinh Street, Thanh Nhat Ward, Buon Me Thuot City, Daklak Province</t>
  </si>
  <si>
    <t xml:space="preserve">38 Nguyễn Thị Định, Phường Thành Nhất, Tp. Buôn Ma thuột, tỉnh Đăk Lăk </t>
  </si>
  <si>
    <t>0905 669 090</t>
  </si>
  <si>
    <t>Phạm Hải Thanh Huyền</t>
  </si>
  <si>
    <t>nv.bathang@gmail.com</t>
  </si>
  <si>
    <t>Nguyen Van Thang</t>
  </si>
  <si>
    <t>Head of Sales team</t>
  </si>
  <si>
    <t>10623680863011</t>
  </si>
  <si>
    <t>072 085 016 393</t>
  </si>
  <si>
    <t>Programming Software</t>
  </si>
  <si>
    <t>14/32A, Street 4, Binh Hung Hoa A Ward, Binh Tan District, Ho Chi Minh City</t>
  </si>
  <si>
    <t>14/32A, đường số 4, phường Bình Hưng Hoà A, quận Bình Tân, TP HCM</t>
  </si>
  <si>
    <t>No. 14/32A, Street 4, Binh Hung Hoa A Ward, Binh Tan District, Ho Chi Minh City</t>
  </si>
  <si>
    <t>0932 366 931</t>
  </si>
  <si>
    <t>Phạm Xuân Yến Nhi</t>
  </si>
  <si>
    <t>quocduy611@gmail.com</t>
  </si>
  <si>
    <t>Nguyen Quoc Duy</t>
  </si>
  <si>
    <t>19035366298011</t>
  </si>
  <si>
    <t>004 182 003 821</t>
  </si>
  <si>
    <t>Thai Nguyen University of Technology</t>
  </si>
  <si>
    <t>Group 2, De Tham Ward, Cao Bang City, Cao Bang</t>
  </si>
  <si>
    <t>Tổ 2, Phường Đề Thám, Thành phố Cao Bằng, Tỉnh Cao Bằng</t>
  </si>
  <si>
    <t>No. 666/82, 3/2 Street, Ward 14, District 10, Ho Chi Minh City</t>
  </si>
  <si>
    <t>Số 666/82 Đường 3/2, Phường 14, Quận 10, Tp. Hồ Chí Minh</t>
  </si>
  <si>
    <t>0984 060 989</t>
  </si>
  <si>
    <t>Ngôn Thị Bích</t>
  </si>
  <si>
    <t>Ngon Thi Dung</t>
  </si>
  <si>
    <t>0161001639332</t>
  </si>
  <si>
    <t>046 187 005 827</t>
  </si>
  <si>
    <t>Thua Thien Hue College of Education</t>
  </si>
  <si>
    <t>136 Mai Thuc Loan Street, Thuan Loc Ward, Hue City, Thua Thien Hue Province</t>
  </si>
  <si>
    <t>136 Mai Thúc Loan, Phường Thuận Lộc, TP. Huế, Tỉnh Thừa Thiên Huế</t>
  </si>
  <si>
    <t>No. 227, Tran Phu Street, Truong An Ward, Hue City, Thua Thien Hue Province</t>
  </si>
  <si>
    <t>Kiệt 227 Trần Phú,  P. Trường An, TP. Huế, Tỉnh Thừa Thiên Huế</t>
  </si>
  <si>
    <t>0916 921 452</t>
  </si>
  <si>
    <t>Lương Viết Long</t>
  </si>
  <si>
    <t>huongduongxanh0411@gmail.com</t>
  </si>
  <si>
    <t>Le Thi Thuy An</t>
  </si>
  <si>
    <t>0181000323582</t>
  </si>
  <si>
    <t>034 180 004 993</t>
  </si>
  <si>
    <t>College of Economics</t>
  </si>
  <si>
    <t xml:space="preserve"> 171/105/31 Nguyen Tu Giap Street, Ward 12, Go Vap District, Ho Chi Minh City</t>
  </si>
  <si>
    <t>171/105/31 Đường Nguyễn Tư Giản, Phường 12, Quận Gò Vấp, TP. Hồ Chí Minh</t>
  </si>
  <si>
    <t>171/105/35 Nguyen Tu Gian Street, Ward 12, Go Vap District, Ho Chi Minh City</t>
  </si>
  <si>
    <t>171/105/35 Nguyễn Tư Giản, Phường 12, Quận Gò Vấp, Tp. Hồ Chí Minh</t>
  </si>
  <si>
    <t>0908 546 187</t>
  </si>
  <si>
    <t>Nguyễn Huy Chiến</t>
  </si>
  <si>
    <t>tm.huong@yahoo.com.vn</t>
  </si>
  <si>
    <t>Tran My Huong</t>
  </si>
  <si>
    <t>0181001699300</t>
  </si>
  <si>
    <t>027 081 003 636</t>
  </si>
  <si>
    <t>Room 826, HH3A, Linh Dam Urban Area, Hoang Liet Ward, Hoang Mai District, Hanoi City</t>
  </si>
  <si>
    <t>Phòng 826, HH3A, KĐT Linh Đàm, Phường Hoàng Liệt, Quận Hoàng Mai, TP. Hà Nội</t>
  </si>
  <si>
    <t xml:space="preserve">0915 633 91 </t>
  </si>
  <si>
    <t>Nguyễn Việt Tố Uyên</t>
  </si>
  <si>
    <t>ducmanh.nguyen1403@gmai.com</t>
  </si>
  <si>
    <t>Nguyen Duc Manh</t>
  </si>
  <si>
    <t>0071004237229</t>
  </si>
  <si>
    <t>079 083 012 415</t>
  </si>
  <si>
    <t>Kookmin</t>
  </si>
  <si>
    <t xml:space="preserve">Master of Finance </t>
  </si>
  <si>
    <t>6/25D Chanh Hung, Ward 10, District 8, Ho Chi Minh</t>
  </si>
  <si>
    <t>6/25D Chánh Hưng, Phường 10, Quận 8, Tp. Hồ Chí Minh</t>
  </si>
  <si>
    <t>0906 998 385</t>
  </si>
  <si>
    <t xml:space="preserve">Lê Xuân Hoàng Vy </t>
  </si>
  <si>
    <t xml:space="preserve">atozfriend83@gmail.com </t>
  </si>
  <si>
    <t>Pham Phu Qui</t>
  </si>
  <si>
    <t>19020365716015</t>
  </si>
  <si>
    <t>024 084 000 222</t>
  </si>
  <si>
    <t>Group Ha Chin, Tay Tuu Ward, Bac Tu Liem, Ha Noi</t>
  </si>
  <si>
    <t>Tổ dân phố Hạ Chín, P. Tây Tựu, Quận Bắc Từ Liêm, Hà Nội</t>
  </si>
  <si>
    <t>116B Hoang Sam, Nghia Do Ward, Cau Giay District, Ha Noi</t>
  </si>
  <si>
    <t>116B Hoàng Sâm, P. Nghĩa Đô, Q. Cầu Giấy, Hà Nội</t>
  </si>
  <si>
    <t>0976 551 456</t>
  </si>
  <si>
    <t>Phan Thị Huyền</t>
  </si>
  <si>
    <t>Nguyen Van Sy</t>
  </si>
  <si>
    <t>0037100000885007</t>
  </si>
  <si>
    <t>079 089 008 055</t>
  </si>
  <si>
    <t>6/17 Pham Van Hai street, Ward 3, Tan Binh district, Ho Chi Minh City</t>
  </si>
  <si>
    <t>6/17 Phạm Văn Hai, Phường 3, Quận Tân Bình, Tp. HCM</t>
  </si>
  <si>
    <t>No. 1364/8, Truong Sa Street, Ward 3, Tan Binh District, Ho Chi Minh City</t>
  </si>
  <si>
    <t>1364/8 Trường Sa, Phường 3, Quận Tân Bình, TpHCM</t>
  </si>
  <si>
    <t>0909 948 901</t>
  </si>
  <si>
    <t>nhan617@gmail.com</t>
  </si>
  <si>
    <t>0031000900116</t>
  </si>
  <si>
    <t>037 184 000 610</t>
  </si>
  <si>
    <t>Vietnam Maritime University Hai Phong</t>
  </si>
  <si>
    <t>Foreign Economic</t>
  </si>
  <si>
    <t>15/1/319 Da Nang, Ngo Quyen, Hai Phong</t>
  </si>
  <si>
    <t>15/1/319 Đà Nẵng, Quận Ngô Quyền, Hải Phòng</t>
  </si>
  <si>
    <t>0904 920 572</t>
  </si>
  <si>
    <t>Tống Trần Trung</t>
  </si>
  <si>
    <t>nguyenthuananh15@gmail.com</t>
  </si>
  <si>
    <t>Nguyen Thi Thuan</t>
  </si>
  <si>
    <t>0291000144495</t>
  </si>
  <si>
    <t>064 188 007 558</t>
  </si>
  <si>
    <t>1092/14 Huynh Tan Phat, Tan Phu Ward, District 7, Ho Chi Minh City</t>
  </si>
  <si>
    <t>1092/14 Huỳnh Tấn Phát, Phường Tân Phú, Quận 7, TP. Hồ Chí Minh</t>
  </si>
  <si>
    <t>No. 67, Mai Chi Tho Street, An Phu Ward, Thu Duc City, Ho Chi Minh City</t>
  </si>
  <si>
    <t>67 Mai Chí Thọ, Phường An Phú, TP. Thủ Đức, TP. Hồ Chí Minh</t>
  </si>
  <si>
    <t>0906 926 237</t>
  </si>
  <si>
    <t>Phan Kiều Trinh</t>
  </si>
  <si>
    <t>ph.ph.thao@gmail.com</t>
  </si>
  <si>
    <t>Phan Phuong Thao</t>
  </si>
  <si>
    <t>100000279867</t>
  </si>
  <si>
    <t>NCB - 01352002</t>
  </si>
  <si>
    <t>079 167 028 639</t>
  </si>
  <si>
    <t xml:space="preserve">Finance and Accounting University Ho Chi Minh City </t>
  </si>
  <si>
    <t>207/2/14 Nguyen Van Dau Street, Binh Thanh District, Ho Chi Minh City</t>
  </si>
  <si>
    <t>207/2/14 Nguyễn Văn Đậu, Phường 11, Quận Bình Thạnh, Tp. HCM</t>
  </si>
  <si>
    <t>177/2/14 Nguyen Van Dau Street, Binh Thanh District, Ho Chi Minh City</t>
  </si>
  <si>
    <t>177/2/14 Nguyễn Văn Đậu, Phường 11, Quận Bình Thạnh, Tp. HCM</t>
  </si>
  <si>
    <t>0938 033 689</t>
  </si>
  <si>
    <t>Nguyễn Văn Huấn</t>
  </si>
  <si>
    <t>dunglt22@gmail.com</t>
  </si>
  <si>
    <t>Le Thi Phuong Dung</t>
  </si>
  <si>
    <t>0041000042514</t>
  </si>
  <si>
    <t>048 178 008 064</t>
  </si>
  <si>
    <t>96/3 Hai Ho Street, Thanh Binh Ward, Hai Chau District, Da Nang City</t>
  </si>
  <si>
    <t>96/3 Đường Hải Hồ, Huyện Thanh Bình, Quận Hải Châu, Tp. Đà Nẵng</t>
  </si>
  <si>
    <t>0903 152 654</t>
  </si>
  <si>
    <t>Trần Phương Sao Khuê</t>
  </si>
  <si>
    <t>tnkthanh@yahoo.com.vn</t>
  </si>
  <si>
    <t>Tran Nguyen Kieu Thanh</t>
  </si>
  <si>
    <t>19034358214021</t>
  </si>
  <si>
    <t>001 187 016 205</t>
  </si>
  <si>
    <t>20/7, Lane 105 Bach Mai, Thanh Nhan ward, Hai Ba Trung district, Ha Noi</t>
  </si>
  <si>
    <t>Số 20 Ngách 7, Ngõ 105 Bạch Mai, Phường Thanh Nhàn, Quận Hai Bà Trưng, TP. Hà Nội</t>
  </si>
  <si>
    <t>No. 2916 CT2, Eco Green Apartment, No. 286 Nguyen Xien Street, Tan Trieu Commune, Thanh Tri District, Ha Noi City</t>
  </si>
  <si>
    <t>2916 CT2, Chung cư Eco Green, 286 Nguyễn Xiển, Xã Tân Triều, Huyện Thanh Trì, TP. Hà Nội</t>
  </si>
  <si>
    <t>0979 799 191</t>
  </si>
  <si>
    <t>Trần Quang Huy</t>
  </si>
  <si>
    <t>thanhngoc0587@gmail.com</t>
  </si>
  <si>
    <t>Phan Thanh Ngoc</t>
  </si>
  <si>
    <t>99366482199</t>
  </si>
  <si>
    <t>091 193 012 195</t>
  </si>
  <si>
    <t>86 Phuong Thanh Street, Group 4, Dong Ho Ward, Ha Tien District, Kien Giang Province</t>
  </si>
  <si>
    <t>86 Đường Phương Thành, Khu phố 4, Phường Đông Hồ, Thị xã Hà Tiên, Tỉnh Kiên Giang</t>
  </si>
  <si>
    <t>242/26 Nguyen Xi Street, Ward 13, Binh Thanh District, Ho Chi Minh City</t>
  </si>
  <si>
    <t>242/26 Đường Nguyễn Xí, Phường 13, Quận Bình Thạnh, Tp. HCM</t>
  </si>
  <si>
    <t>0974 463 433</t>
  </si>
  <si>
    <t xml:space="preserve">Hoàng Quốc Đạt </t>
  </si>
  <si>
    <t>honganhduong93@gamil.com</t>
  </si>
  <si>
    <t>Duong Thi Hong anh</t>
  </si>
  <si>
    <t>Transportation &amp; entertainment allowance 20 Mil/ month; First 12 months (from 01/07/2016 to 30/06/2017), KPI compensation: 50 Mil/ month</t>
  </si>
  <si>
    <t>Saigon 2</t>
  </si>
  <si>
    <t>0111000187564</t>
  </si>
  <si>
    <t>056 073 000 076</t>
  </si>
  <si>
    <t>43 Truong Cong Kinh, Ninh Diem ward, Ninh Hoa county town, Khanh Hoa province</t>
  </si>
  <si>
    <t>43 Trương Công Kỉnh, P. Ninh Diêm, TX. Ninh Hòa, tỉnh Khánh Hòa</t>
  </si>
  <si>
    <t>99/13 Nguyen Thai Binh street, ward 4, Tan Binh district, Ho Chi Minh city</t>
  </si>
  <si>
    <t>99/13 Nguyễn Thái Bình, Phường 4, Q. Tân Bình, Tp. HCM</t>
  </si>
  <si>
    <t>0985 498 200</t>
  </si>
  <si>
    <t>Hồ Thị Nguyệt</t>
  </si>
  <si>
    <t>Le Thanh Hoang</t>
  </si>
  <si>
    <t>0231000626643</t>
  </si>
  <si>
    <t>017 084 010 973</t>
  </si>
  <si>
    <t>Psychology</t>
  </si>
  <si>
    <t>No. 60, Nguyen Phuc Chu Street, Thanh Nhat Ward, Buon Ma Thuot City, DakLak Province</t>
  </si>
  <si>
    <t>60 Nguyễn Phúc Chu, Phường Thành Nhất, TP. BMT, Tỉnh Đaklak</t>
  </si>
  <si>
    <t>06 Nguyen Phuc Chu, Thanh Nhat Ward, Buon Ma Thuot City, Daklak Province</t>
  </si>
  <si>
    <t>0963 032 737</t>
  </si>
  <si>
    <t xml:space="preserve">Võ Thị Hồng Hiếu </t>
  </si>
  <si>
    <t>nguyenanhtuan.daklak@gmail.com</t>
  </si>
  <si>
    <t>Nguyen Anh Tuan</t>
  </si>
  <si>
    <t>19035357887010</t>
  </si>
  <si>
    <t>082 089 006 344</t>
  </si>
  <si>
    <t>259 Dong Da Street, Ward 4, My Tho City, Tien Giang Province</t>
  </si>
  <si>
    <t>259 Đống Đa, Phường 4, TP Mỹ Tho , Tỉnh Tiền Giang</t>
  </si>
  <si>
    <t>56/33 Duong Ba Trac, Ward 2, District 8, Ho Chi Minh City</t>
  </si>
  <si>
    <t xml:space="preserve">56/33 Dương Bá Trạc, Phường 2, Quận 8, TP. HCM </t>
  </si>
  <si>
    <t>0396 609 992</t>
  </si>
  <si>
    <t>tvt.ducca201189@gmail.com</t>
  </si>
  <si>
    <t>Ca Duy Duc</t>
  </si>
  <si>
    <t>Agency Debt Collect</t>
  </si>
  <si>
    <t>0071000973574</t>
  </si>
  <si>
    <t>079 074 020 846</t>
  </si>
  <si>
    <t>24 Nguyen My Ca Street, Hiep Tan Ward, Tan Phu District, Ho Chi Minh City</t>
  </si>
  <si>
    <t>24 Nguyễn Mỹ Ca, Phường Hiệp Tân, Quận Tân Phú, Tp. Hồ Chí Minh</t>
  </si>
  <si>
    <t>0386 681 679</t>
  </si>
  <si>
    <t>Hoàng Thị Khởi</t>
  </si>
  <si>
    <t>highperfect@gmail.com</t>
  </si>
  <si>
    <t>Hoang Dinh Toan</t>
  </si>
  <si>
    <t>0231000178411</t>
  </si>
  <si>
    <t>066 188 000 920</t>
  </si>
  <si>
    <t>4/9 Nguyen Kim Street, Tan Thanh Ward, Buon Ma Thuot City, Daklak Province</t>
  </si>
  <si>
    <t>4/9 Đường Nguyễn Kim, Phường Tân Thành, Tp. Buôn Ma Thuột, Tỉnh ĐắkLắk</t>
  </si>
  <si>
    <t>0985 859 492</t>
  </si>
  <si>
    <t>hanbmt@gmail.com</t>
  </si>
  <si>
    <t>Tran Thi Thanh Hoan</t>
  </si>
  <si>
    <t>0721000587863</t>
  </si>
  <si>
    <t>079 187 000 900</t>
  </si>
  <si>
    <t>128/15B Co Bac Street, Co Giang Ward, District 1, Ho Chi Minh City</t>
  </si>
  <si>
    <t>128/15B Đường Cô Bắc, Phường Cô Giang, Quận 1, Tp. HCM</t>
  </si>
  <si>
    <t>128/15B CÔ BẮC, P. CÔ GIANG, QUẬN 1, TPHCM</t>
  </si>
  <si>
    <t>0762 330 117</t>
  </si>
  <si>
    <t>Phạm Nguyễn Thanh Uyên</t>
  </si>
  <si>
    <t>vanhawha@yahoo.com</t>
  </si>
  <si>
    <t>Nguyen Thi Hong Van</t>
  </si>
  <si>
    <t>19129133226013</t>
  </si>
  <si>
    <t>083 180 015 181</t>
  </si>
  <si>
    <t>A3 - 6.19, Ehome 3 tenement, Ho Ngoc Lam street, An Lac ward, Binh Tan district, Ho Chi Minh City</t>
  </si>
  <si>
    <t>A3 - 6.19, Chung cư Ehome 3, Hồ Ngọc Lãm, Phường An Lạc, Quận Bình Tân, Tp. Hồ Chí Minh</t>
  </si>
  <si>
    <t>A3 - 6.19, Ehome 3 tenement, Ho Ngoc Lam street, Quater 2, An Lac ward, Binh Tan district, Ho Chi Minh City</t>
  </si>
  <si>
    <t>0982 140 114</t>
  </si>
  <si>
    <t>Nguyễn Vĩnh Thụy</t>
  </si>
  <si>
    <t>honghanhtran80@gmail.com</t>
  </si>
  <si>
    <t>Tran Thi Hong Hanh</t>
  </si>
  <si>
    <t>19035534513010</t>
  </si>
  <si>
    <t>091 184 013 577</t>
  </si>
  <si>
    <t>Ho Chi Minh City College of Economics</t>
  </si>
  <si>
    <t>17 Dinh An Tai Street, Ward 7, District 8, Ho Chi Minh City</t>
  </si>
  <si>
    <t>17 Đình An Tài, phường 7, Quận 8, HCM</t>
  </si>
  <si>
    <t>1/7/14/3a Dinh An Tai Street, Ward 7, District 8, Ho Chi Minh City</t>
  </si>
  <si>
    <t>1/7/14/3a Đình An Tài, phường 7, Quận 8, HCM</t>
  </si>
  <si>
    <t>0833 509 087</t>
  </si>
  <si>
    <t>Trần Nguyễn Minh Châu</t>
  </si>
  <si>
    <t>tranvan7665@gmail.com</t>
  </si>
  <si>
    <t>Tran Nguyen Hong Van</t>
  </si>
  <si>
    <t>19034653305012</t>
  </si>
  <si>
    <t>091 090 024 550</t>
  </si>
  <si>
    <t>No. 79 An Phu, Vinh Phuoc B Ward, Go Quao District, Kien Giang Province</t>
  </si>
  <si>
    <t>Số 79 Ấp An Phú, Xã Vĩnh Phước B, Huyện Gò Quao, Tỉnh Kiên Giang</t>
  </si>
  <si>
    <t>115 Street 1, Nam Hung Vuong Residental Area, An Lac Ward, Binh Tan District, Ho Chi Minh City</t>
  </si>
  <si>
    <t>115 đường số 1, khu dân cư Nam Hùng Vương, P.An Lạc, Q. Bình Tân, Tp. hồ Chí Minh</t>
  </si>
  <si>
    <t>0986 656 502</t>
  </si>
  <si>
    <t>Danh Hoài</t>
  </si>
  <si>
    <t>danhhoanglong09@gmail.com</t>
  </si>
  <si>
    <t>Danh Hoang Long</t>
  </si>
  <si>
    <t>0731000611376</t>
  </si>
  <si>
    <t>024 176 016 943</t>
  </si>
  <si>
    <t>Hanoi Open University</t>
  </si>
  <si>
    <t>No. 03, Lane 94, Thanh Thien Street, Le Loi Ward, Bac Giang City, Bac Giang Province</t>
  </si>
  <si>
    <t>Số nhà 03 - Ngõ 94 - Đường Thánh Thiên - Phường Lê Lợi - TP Bắc GIang - Tỉnh Bắc Giang.</t>
  </si>
  <si>
    <t>No. 3, Lane 94, Thanh Thien Street, Le Loi Ward, Bac Giang City, Bac Giang Province</t>
  </si>
  <si>
    <t xml:space="preserve">Số nhà 03 ngõ 94 đường Thánh Thiên - Phường Lê Lợi - TP Bắc Giang - Tỉnh Bắc Giang </t>
  </si>
  <si>
    <t>0906 103 888</t>
  </si>
  <si>
    <t>Lê Thanh San</t>
  </si>
  <si>
    <t>tam.gabgi@gmail.com.vn</t>
  </si>
  <si>
    <t>Nguyen Thi Bang Tam</t>
  </si>
  <si>
    <t>0161000842297</t>
  </si>
  <si>
    <t>046 090 019 016</t>
  </si>
  <si>
    <t>University of Economics Hue City</t>
  </si>
  <si>
    <t>Xuan Phu Apartment , D711 Hoang Lanh Street, Xuan Phu Ward, Hue City, Thua Thien Hue Province</t>
  </si>
  <si>
    <t>Chung cư Xuân Phú, D711, đường Hoàng Lanh, Phường Xuân Phú, TP Huế, Tỉnh TT Huế</t>
  </si>
  <si>
    <t>Xuan Phu Apartment, D711, Hoang Lanh Street, Xuan Phu Ward, Hue City, Thua Thien Hue Province</t>
  </si>
  <si>
    <t>0905 202 686</t>
  </si>
  <si>
    <t>Lê Quý Thi</t>
  </si>
  <si>
    <t>go.hungtiny@gmail.com</t>
  </si>
  <si>
    <t>Nguyen Thanh Hung</t>
  </si>
  <si>
    <t>0291000320342</t>
  </si>
  <si>
    <t>001 186 041 193</t>
  </si>
  <si>
    <t>117 Hung Vuong Street, Tu An Ward, Buon Ma Thuot City, Dak Lak Province</t>
  </si>
  <si>
    <t>117 Hùng Vương, P. Tự An, Tp. Buôn Ma Thuột, Đăk Lăk</t>
  </si>
  <si>
    <t>17/30/12 Le Dinh Chinh Street, Hoa Lu Ward, Pleiku City, Gia Lai Province</t>
  </si>
  <si>
    <t>17/30/12 Đường Lê Đình Chinh, Phường Hoa Lư, Tp. Pleiku, Tỉnh Gia Lai</t>
  </si>
  <si>
    <t>0888 187 788</t>
  </si>
  <si>
    <t>Nguyễn Ngọc Lâm</t>
  </si>
  <si>
    <t>nhungbmt23@gmail.com</t>
  </si>
  <si>
    <t>Nguyen Thi Nhung</t>
  </si>
  <si>
    <t>0071001074088</t>
  </si>
  <si>
    <t>079 172 023 394</t>
  </si>
  <si>
    <t>48/2 Tran Quoc Tuan Street, Ward 1, Go Vap District, Ho Chi Minh City</t>
  </si>
  <si>
    <t>48/2 Đường Trần Quốc Tuấn, Phường 1, Quận Gò Vấp, Tp. HCM</t>
  </si>
  <si>
    <t>0903 724 255</t>
  </si>
  <si>
    <t xml:space="preserve">Pham Thanh Phong </t>
  </si>
  <si>
    <t>n.thaihoa129@gmail.com</t>
  </si>
  <si>
    <t>Nguyen Thi Thai Hoa</t>
  </si>
  <si>
    <t>0721000552041</t>
  </si>
  <si>
    <t>079 188 008 756</t>
  </si>
  <si>
    <t>No. 340B, Bai Say Street, Ward 4, District 6, Ho Chi Minh City</t>
  </si>
  <si>
    <t>Số 340B Đường Bãi Sậy, Phường 4, Quận 6, Tp. HCM</t>
  </si>
  <si>
    <t>0966 241 911</t>
  </si>
  <si>
    <t>Nguyễn Tấn Phát</t>
  </si>
  <si>
    <t>hongoctien1988@gmail.com</t>
  </si>
  <si>
    <t>Ho Ngoc Tien</t>
  </si>
  <si>
    <t>0601000386595</t>
  </si>
  <si>
    <t>087 089 006 509</t>
  </si>
  <si>
    <t>No. 613, Phu Thuan Ward, Tan Phu Dong District, Sa Dec City, Dong Thap Province</t>
  </si>
  <si>
    <t>613, Phú Thuận, Tân Phú Đông, TP Sa Đéc, Đồng Tháp</t>
  </si>
  <si>
    <t>0932 897 781</t>
  </si>
  <si>
    <t>Huỳnh Ngọc Thu</t>
  </si>
  <si>
    <t>nt.duy1989@yahoo.com.vn</t>
  </si>
  <si>
    <t>Nguyen Tuan Duy</t>
  </si>
  <si>
    <t>Transportation &amp; Housing allowance: 5,28 Mil/month</t>
  </si>
  <si>
    <t>3510166688999</t>
  </si>
  <si>
    <t>037 086 003 068</t>
  </si>
  <si>
    <t xml:space="preserve">University of Banking </t>
  </si>
  <si>
    <t>Village 3, Dinh Hoa Ward, Kim Son District, Ninh Binh Province</t>
  </si>
  <si>
    <t>Xóm 3, Xã Định Hóa, Huyện Kim Sơn, Tỉnh Ninh Bình</t>
  </si>
  <si>
    <t>0362 872 345</t>
  </si>
  <si>
    <t>Tran Huy Hung</t>
  </si>
  <si>
    <t>03353298626</t>
  </si>
  <si>
    <t>082 194 013 977</t>
  </si>
  <si>
    <t>No.  394/15, Tran Hung Dao Street, Ward 4, My Tho City, Tien Giang</t>
  </si>
  <si>
    <t>Số 394/15, Đường Trần Hưng Đạo, Phường 4, Tp. Mỹ Tho, Tiền Giang</t>
  </si>
  <si>
    <t>No. 57/68, Dien Bien Phu Street, Ward 15, Binh Thanh District, Ho Chi Minh City</t>
  </si>
  <si>
    <t>57/68 Điện Biên Phủ, P.15, Bình Thạnh</t>
  </si>
  <si>
    <t>0914 445 778</t>
  </si>
  <si>
    <t>Dung</t>
  </si>
  <si>
    <t>pdnhi1994@gmail.com.vn</t>
  </si>
  <si>
    <t>Phan Dong Nhi</t>
  </si>
  <si>
    <t>0128103866668888</t>
  </si>
  <si>
    <t>240 990 501</t>
  </si>
  <si>
    <t>Ninh Thanh 1, Eak Mut, Eakar, Daklak</t>
  </si>
  <si>
    <t>Ninh Thanh 1, Eak Mút, Eakar, Đắk Lắk</t>
  </si>
  <si>
    <t>0168 749 5247</t>
  </si>
  <si>
    <t>Trần Văn Nháng</t>
  </si>
  <si>
    <t>Tran Van Tu</t>
  </si>
  <si>
    <t>0121002401510</t>
  </si>
  <si>
    <t>Bien Hoa</t>
  </si>
  <si>
    <t>079 182 025 176</t>
  </si>
  <si>
    <t>Số 67, Đường số 4, Khu phố 4, Phường Tam Phú, Quận Thủ Đức, Tp. Hồ Chí Minh</t>
  </si>
  <si>
    <t>67 đường số 4, Phường Tam Phú, TP. Thủ Đức, Hồ Chí Minh</t>
  </si>
  <si>
    <t>No.67, Street 4, Tam Phu Ward, Thu Duc City, Ho Chi Minh City</t>
  </si>
  <si>
    <t>0939 665 949</t>
  </si>
  <si>
    <t xml:space="preserve">Ngô Thành Tân </t>
  </si>
  <si>
    <t>ngothuyhoangoanh.hlvnbu@gmail.com</t>
  </si>
  <si>
    <t>Ngo Thuy Hoang Oanh</t>
  </si>
  <si>
    <t>19022421381016</t>
  </si>
  <si>
    <t>024 186 000 380</t>
  </si>
  <si>
    <t>Bachelor in Russian</t>
  </si>
  <si>
    <t>No. 17, Thich Minh Nguyet Street, Ward 2, Tan Binh District, Ho Chi Minh City</t>
  </si>
  <si>
    <t>17 Thích Minh Nguyệt, P. 2, Q. Tân Bình, TP. Hồ chí minh</t>
  </si>
  <si>
    <t>0908 413 207</t>
  </si>
  <si>
    <t>Trịnh Thái Ninh</t>
  </si>
  <si>
    <t>thuyduong103@gmail.com</t>
  </si>
  <si>
    <t>Tran Thi Thuy Duong</t>
  </si>
  <si>
    <t>8232696868</t>
  </si>
  <si>
    <t>042 093 017 767</t>
  </si>
  <si>
    <t>Huong Thuy Village, Son Thuy Ward, Huong Son District, Ha Tinh Province</t>
  </si>
  <si>
    <t>Thôn Hương Thủy, Xã Sơn Thủy, Huyện Hương Sơn, Tỉnh Hà Tĩnh</t>
  </si>
  <si>
    <t>House No. 17, Lane 18, Dang Tat Street, Thach Hung, Ha Tinh City</t>
  </si>
  <si>
    <t>Số nhà 17, ngõ 18, đường đặng tất, thạch hưng, tp hà tĩnh</t>
  </si>
  <si>
    <t>0962 518 986</t>
  </si>
  <si>
    <t xml:space="preserve">Trần Thị Ngân </t>
  </si>
  <si>
    <t>doancaoson0512@gmail.com</t>
  </si>
  <si>
    <t>doan Cao Son</t>
  </si>
  <si>
    <t>0071000844144</t>
  </si>
  <si>
    <t>034 073 003 869</t>
  </si>
  <si>
    <t>University of Hawaii</t>
  </si>
  <si>
    <t>C11-02, Green Valley Apartment, Nguyen Dong Chi Street, Tan Phu Ward, District 7, Ho Chi Minh City</t>
  </si>
  <si>
    <t>C11-02, Chung Cư Green Valley, Đường Nguyễn Đổng Chi, Phường Tân Phú, Quận 7, Tp. Hồ Chí Minh</t>
  </si>
  <si>
    <t>0938 827 888</t>
  </si>
  <si>
    <t>Trần Thị Hiền</t>
  </si>
  <si>
    <t>khanh.truong.pham@gmail.com</t>
  </si>
  <si>
    <t>Pham Truong Khanh</t>
  </si>
  <si>
    <t>0051000551759</t>
  </si>
  <si>
    <t>052 086 013 407</t>
  </si>
  <si>
    <t>Dong A University</t>
  </si>
  <si>
    <t>Bridge &amp; Road Construction</t>
  </si>
  <si>
    <t>Area 17, Luong Tho 1 Village, Hoai Phu Ward, Hoai Nhon District, Binh Dinh Province</t>
  </si>
  <si>
    <t>Xóm 17, Thôn Lương Thọ 1, Xã Hoài Phú, Huyện Hoài Nhơn, Tỉnh Bình Định</t>
  </si>
  <si>
    <t>0349 843 778</t>
  </si>
  <si>
    <t>Đỗ Thị Hồng Thoa</t>
  </si>
  <si>
    <t>congsahn@gmail.com</t>
  </si>
  <si>
    <t>Dinh Cong Sa</t>
  </si>
  <si>
    <t>6380236007979</t>
  </si>
  <si>
    <t>079 185 019 701</t>
  </si>
  <si>
    <t>No. 68/45, Phung Van Cung Street, Ward 7, Phu Nhuan District, Ho Chi Minh City</t>
  </si>
  <si>
    <t>68/45 Phùng Văn Cung, Phường 7, Q.Phú Nhuận, Tp.Hồ Chí Minh</t>
  </si>
  <si>
    <t>0976 882 468</t>
  </si>
  <si>
    <t>Trần Phước Bửu Lâm</t>
  </si>
  <si>
    <t>phamtu3103@gmail.com</t>
  </si>
  <si>
    <t>Pham Thanh Tu</t>
  </si>
  <si>
    <t>000001102972</t>
  </si>
  <si>
    <t>Dien Chau</t>
  </si>
  <si>
    <t>040 190 038 422</t>
  </si>
  <si>
    <t>No. 92, Nguyen Su Hoi - Trung Thanh Street, Hung Dong Ward, Vinh City, Nghe An Province</t>
  </si>
  <si>
    <t>Số 92, Đường Nguyễn Sư Hồi -Trung Thanh, Huyện Hưng Đông, Tp. Vinh, Tỉnh Nghệ An</t>
  </si>
  <si>
    <t>Cuong Thuan Apartment, Alley 77 Dong Khoi Street, Tam Hoa Ward, Bien Hoa City, Dong Nai Province</t>
  </si>
  <si>
    <t>Chung cư Cường Thuận,hẻm 77 Đường Đồng khởi, PhườngTam Hòa, TP. Biên Hòa, Tỉnh Đồng Nai</t>
  </si>
  <si>
    <t>0976 573 797</t>
  </si>
  <si>
    <t>Dũng</t>
  </si>
  <si>
    <t>lena272890@gmail.com.vn</t>
  </si>
  <si>
    <t>Nguyen Thi Le Na</t>
  </si>
  <si>
    <t>0441003811919</t>
  </si>
  <si>
    <t>197 167 452</t>
  </si>
  <si>
    <t>Trieu Thanh Commune, Trieu Phong District, Quang Tri Province</t>
  </si>
  <si>
    <t>Xã Triệu Thành, Huyện Triệu Phong, Tỉnh Quảng Trị</t>
  </si>
  <si>
    <t>Apartment 05.10, S8.02 Vinhome Grand Park, Long Thanh My Ward, District 9, Thu Duc City, Ho Chi Minh City</t>
  </si>
  <si>
    <t>Căn hộ 05.10 tòa nhà S8.02 Vinhome Grand Park, Phường Long Thạnh Mỹ, Quận 9, TP. Thủ Đức, TP. Hồ Chí Minh</t>
  </si>
  <si>
    <t>0932 068 152</t>
  </si>
  <si>
    <t>Nguyễn Thị Ngọc Thảo</t>
  </si>
  <si>
    <t>lapantiem@gmail.com</t>
  </si>
  <si>
    <t>Nguyen Thanh Lap</t>
  </si>
  <si>
    <t>1150105332980001</t>
  </si>
  <si>
    <t>096 190 019 239</t>
  </si>
  <si>
    <t>Ngoc Chanh, Dam Doi, Ca Mau</t>
  </si>
  <si>
    <t>Ngọc Chánh, Đầm Dơi, Cà Mau</t>
  </si>
  <si>
    <t>408B1 Gia Phuc Apartment Nguyen Chi Thanh Street, Tra Noc Commune, Binh Thuy District, Can Tho City</t>
  </si>
  <si>
    <t>408B1 Chung Cư Gia Phúc Đường Nguyễn Chí Thanh, Xã Trà Nóc, Quận Bình Thủy, TP. Cần Thơ</t>
  </si>
  <si>
    <t>0916 757 036</t>
  </si>
  <si>
    <t>Phan Văn Tín</t>
  </si>
  <si>
    <t>dkngot2002@gmail.com</t>
  </si>
  <si>
    <t>Doan Kieu Ngot</t>
  </si>
  <si>
    <t>19038410864019</t>
  </si>
  <si>
    <t>019 086 015 947</t>
  </si>
  <si>
    <t>Public Policy</t>
  </si>
  <si>
    <t>No. 60, Hoang Dieu Street, DIen Bien Ward, Ba Dinh District, Ha Noi City</t>
  </si>
  <si>
    <t>Số 60, Đường Hoàng Diệu, Phường Điện Biên, Quận Ba Đình, Tp. Hà Nội</t>
  </si>
  <si>
    <t>No. 25, Lane 25, Nguyen Ngoc Vu Street, Trung Hoa Ward, Cau Giay District, Ha Noi City</t>
  </si>
  <si>
    <t>Số 25, Ngõ 25, Đường Nguyễn Ngọc Vũ, Phường Trung Hòa, Quận Cầu Giấy, Tp. Hà Nội</t>
  </si>
  <si>
    <t>0903 445 299</t>
  </si>
  <si>
    <t>Vũ Kim Quý</t>
  </si>
  <si>
    <t>lvmquan@gmail.com.vn</t>
  </si>
  <si>
    <t>Luu Vu Minh Quan</t>
  </si>
  <si>
    <t>0171003455936</t>
  </si>
  <si>
    <t>075 095 021 131</t>
  </si>
  <si>
    <t>Vo Truong Toan High School</t>
  </si>
  <si>
    <t>No. 06, Be Bac Hamlet, Xuan Dong Commune, Cam My District, Dong Nai Province</t>
  </si>
  <si>
    <t>Số 06, Ấp Bể Bạc, Xã Xuân Đông, Huyện Cẩm Mỹ, Tỉnh Đồng Nai</t>
  </si>
  <si>
    <t>Lane 84/90, Tan Son Nhi Street, Tan Son Nhi Ward, Tan Phu Street, Ho Chi Minh City</t>
  </si>
  <si>
    <t>Hẻm 84/90, Đường Tân Sơn Nhì, Phường Tân Sơn Nhì, Quận Tân Phú, Tp. Hồ Chí Minh</t>
  </si>
  <si>
    <t>0349 937 558</t>
  </si>
  <si>
    <t>Trương Văn Lập</t>
  </si>
  <si>
    <t>truongquangvy95@gmail.com</t>
  </si>
  <si>
    <t>Truong Quang Vy</t>
  </si>
  <si>
    <t>19035357357011</t>
  </si>
  <si>
    <t>070 193 006 337</t>
  </si>
  <si>
    <t>No. 121, Long Ha, Phu Rieng District, Binh Phuoc Province</t>
  </si>
  <si>
    <t>Số 121, Long Hà, Huyện Phú Riềng, Tỉnh Bình Phước</t>
  </si>
  <si>
    <t>No. 1102 Huynh Tan Phat Street, District 7, Ho Chi Minh City</t>
  </si>
  <si>
    <t>Số 1102 Đường Huỳnh Tấn Phát, Quận 7, TP. Hồ Chí Minh</t>
  </si>
  <si>
    <t>0988 880 835</t>
  </si>
  <si>
    <t>Huỳnh Đức Quý</t>
  </si>
  <si>
    <t>Le Thu Huyen</t>
  </si>
  <si>
    <t>0251002698127</t>
  </si>
  <si>
    <t>079 186 002 147</t>
  </si>
  <si>
    <t>The University of Economics Ho Chi Minh City</t>
  </si>
  <si>
    <t>No. 213, Pham Van Chi Street, Ward 3, District 6, Ho Chi Minh City</t>
  </si>
  <si>
    <t>Số 213, Đường Phạm Văn Chí, Phường 3, Quận 6, Tp. Hồ Chí Minh</t>
  </si>
  <si>
    <t>0909 360 142</t>
  </si>
  <si>
    <t>Phạm Thanh Phong</t>
  </si>
  <si>
    <t>phamthihongphuc1986@gmail.com</t>
  </si>
  <si>
    <t>Pham Thi Hong Phuc</t>
  </si>
  <si>
    <t>0071005797928</t>
  </si>
  <si>
    <t>046 189 004 498</t>
  </si>
  <si>
    <t>No. 23, Nguyen Quang Bich Street, Hue City</t>
  </si>
  <si>
    <t>Số 23, Đường Nguyễn Quang Bích, Tp. Huế</t>
  </si>
  <si>
    <t>No. 216, Block C, Nguyen Thien Tuat Apartment, Ward 1, District 3, Ho Chi Minh City</t>
  </si>
  <si>
    <t>Số 216, Lô C, Chung Cư Nguyễn Thiện Thuật, Phường 1, Quận 3, Tp. Hồ Chí Minh</t>
  </si>
  <si>
    <t>0937 846 307</t>
  </si>
  <si>
    <t xml:space="preserve">Lợi </t>
  </si>
  <si>
    <t>phanquynh2612@gmail.com</t>
  </si>
  <si>
    <t>Phan Thi Diem Quynh</t>
  </si>
  <si>
    <t>0231000575557</t>
  </si>
  <si>
    <t>066 188 007 008</t>
  </si>
  <si>
    <t>No. 51 Huynh Thuc Khang Street, Tan Loi Ward, Buon Ma Thuot City, Daklak Province</t>
  </si>
  <si>
    <t>Số 51 Huỳnh Thúc Kháng, Phường Tân Lợi, TP.Buôn Ma thuột, Tỉnh Daklak</t>
  </si>
  <si>
    <t>0913 829 849</t>
  </si>
  <si>
    <t>Nguyễn Võ Anh Khoa</t>
  </si>
  <si>
    <t>thaongabmt@gmail.com</t>
  </si>
  <si>
    <t>Le Thi Thao Nga</t>
  </si>
  <si>
    <t>19034375873012</t>
  </si>
  <si>
    <t>079 189 020 107</t>
  </si>
  <si>
    <t>No. 18A/6B1, Nguyen Thi Minh Khai Street, District 1, Ho Chi Minh City</t>
  </si>
  <si>
    <t>Số 18A/6B1, Đường Nguyễn Thị Minh Khai, Quận 1, Tp. HCM</t>
  </si>
  <si>
    <t>No. C1.13-P2, Sai Gon Avenue Apartment, Tam Binh Ward, Thu Duc City, Ho Chi Minh City</t>
  </si>
  <si>
    <t>C1.13-P2, chung cư Sài Gòn Avenue, P. Tam Bình, TP Thủ Đức</t>
  </si>
  <si>
    <t>0934 142 204</t>
  </si>
  <si>
    <t>Nguyễn Trọng Nhân</t>
  </si>
  <si>
    <t>hau.phan1803@gmail.com</t>
  </si>
  <si>
    <t>Phan Ngoc Thai Hau</t>
  </si>
  <si>
    <t>105522555555</t>
  </si>
  <si>
    <t>040 191 024 922</t>
  </si>
  <si>
    <t>Banking Acadyme</t>
  </si>
  <si>
    <t>Block 9, Le Loi Ward, Vinh City, Nghe An Province</t>
  </si>
  <si>
    <t>Khối 9, Phường Lê Lợi, TP. Vinh, Tỉnh Nghệ An</t>
  </si>
  <si>
    <t>0904 562 737</t>
  </si>
  <si>
    <t>Hoàng Văn Chiến</t>
  </si>
  <si>
    <t>thombi10031991@gmail.com</t>
  </si>
  <si>
    <t>Luong Thi Mo Thom</t>
  </si>
  <si>
    <t>0421000402023</t>
  </si>
  <si>
    <t>079 081 005 953</t>
  </si>
  <si>
    <t xml:space="preserve">No. 37, Block A1, 830 Apartment, Su Van Hanh Street, District 10, Ho Chi Minh City </t>
  </si>
  <si>
    <t>Số 37 Lô A1, Chung Cư 830, Đường Sư Vạn Hạnh, Quận 10, Tp. Hồ Chí Minh</t>
  </si>
  <si>
    <t>0937 803 668</t>
  </si>
  <si>
    <t>Thái Kim Phượng</t>
  </si>
  <si>
    <t>nguyenngocthanhphong.668@gmail.com</t>
  </si>
  <si>
    <t>Nguyen Ngoc Thanh Phong</t>
  </si>
  <si>
    <t>0291000445067</t>
  </si>
  <si>
    <t>062 184 000 441</t>
  </si>
  <si>
    <t>No.13, A Dua Street, Group 9, Duy Tan Ward, Kon Tum City, Kon Tum Province</t>
  </si>
  <si>
    <t>13 A Dừa ,tổ 9, phường Duy Tân Tp Kon Tum tỉnh Kon Tum</t>
  </si>
  <si>
    <t>0377 337 799</t>
  </si>
  <si>
    <t xml:space="preserve">Trương Thị Thảo </t>
  </si>
  <si>
    <t>lephongtran2312@gmail.com</t>
  </si>
  <si>
    <t>Le Thi Thanh Hai</t>
  </si>
  <si>
    <t>Agency Training - Lam Kinh</t>
  </si>
  <si>
    <t>104870143984</t>
  </si>
  <si>
    <t>040 190 008 971</t>
  </si>
  <si>
    <t xml:space="preserve">Group 2, Quan Hanh Town, Nghi Loc District, Nghe An Province </t>
  </si>
  <si>
    <t>Khối 2, Thị Trấn Quán Hành, Huyện Nghi Lộc, Tỉnh Nghệ An</t>
  </si>
  <si>
    <t>0928 619 628</t>
  </si>
  <si>
    <t>Chồng: Hoàng Văn Dương</t>
  </si>
  <si>
    <t>hoangduongtd2212@gmail.com</t>
  </si>
  <si>
    <t>Dang Thi Thuy Dung</t>
  </si>
  <si>
    <t>19033799880012</t>
  </si>
  <si>
    <t>056 193 005 028</t>
  </si>
  <si>
    <t>Postharvest Technology</t>
  </si>
  <si>
    <t>Ninh Ma Hamlet, Van Tho Commune, Van Ninh District, Khanh Hoa Province</t>
  </si>
  <si>
    <t xml:space="preserve">Thôn Ninh Mã, Xã Vạn Thọ, Huyên Vạn Ninh, Tỉnh Khánh Hòa </t>
  </si>
  <si>
    <t>0397 760 576</t>
  </si>
  <si>
    <t>Đặng Như Tứ</t>
  </si>
  <si>
    <t>phanlili2003@gmail.com</t>
  </si>
  <si>
    <t>Phan Thi Thuy Linh</t>
  </si>
  <si>
    <t>101155898989</t>
  </si>
  <si>
    <t>035 188 010 303</t>
  </si>
  <si>
    <t xml:space="preserve"> Block 9, Le Loi Ward, Vinh City, Nghe An Province</t>
  </si>
  <si>
    <t>P1413, Green View 3 Apartment, Hoang Nghia Luong, Block 9, Le Loi Ward, Vinh City, Nghe An Province</t>
  </si>
  <si>
    <t>P1413, chung cư Green View 3, Hoàng Nghĩa Lương, Khối 9, Phường Lê Lợi, TP. Vinh, Tỉnh Nghệ An</t>
  </si>
  <si>
    <t>0963 883 737</t>
  </si>
  <si>
    <t xml:space="preserve">Võ Tất Thành </t>
  </si>
  <si>
    <t>trunghoadhv@gmail.com.vn</t>
  </si>
  <si>
    <t>Do Thi Trung Hoa</t>
  </si>
  <si>
    <t>19035359296011</t>
  </si>
  <si>
    <t>079 191 018 389</t>
  </si>
  <si>
    <t>No. 38/2A1, Huynh Tan Phat Street, Group 1, Tan Thuan Tay Ward, District 1, Ho Chi Minh City</t>
  </si>
  <si>
    <t>38/2A1 Huỳnh Tấn Phát, KP1, P Tân Thuận Tây, Quận 1, TP.HCM</t>
  </si>
  <si>
    <t>No. 38/2A1, Huynh Tan Phat Street, Tan Thuan Tay Ward, District 7, Ho Chi Minh</t>
  </si>
  <si>
    <t>0909 736 882</t>
  </si>
  <si>
    <t>Võ Thị Cúc</t>
  </si>
  <si>
    <t>luutrang2006152@gmail.com</t>
  </si>
  <si>
    <t>Luu Thi Xuan Trang</t>
  </si>
  <si>
    <t>0191000290889</t>
  </si>
  <si>
    <t>096 187 004 133</t>
  </si>
  <si>
    <t>No. 97/1 Pham Hong Thai Street, Group 1, Ward 4, Ca Mau City, Ca Mau Province</t>
  </si>
  <si>
    <t>Số 97/1, Đường Phạm Hồng Thái, Khóm 1, Phường 4, Tp. Cà Mau, Tỉnh Cà Mau</t>
  </si>
  <si>
    <t>No. 240/118/2, Nguyen Van Luong Street, Ward 11, District 6, Ho Chi Minh City</t>
  </si>
  <si>
    <t>240/118/2 Nguyễn Văn Luông, P11, Q6. TPHCM</t>
  </si>
  <si>
    <t>0916 155 611</t>
  </si>
  <si>
    <t>nhulna2410@gmail.com</t>
  </si>
  <si>
    <t>Lam Ngoc Ai Nhu</t>
  </si>
  <si>
    <t>0071000901424</t>
  </si>
  <si>
    <t>079 192 028 088</t>
  </si>
  <si>
    <t>No. 10/27, Tan Thoi Nhat 10 Street, Tan Thoi Nhat Ward, District 12, Ho Chi Minh City</t>
  </si>
  <si>
    <t>Số 10/27, Đường Tân Thới Nhất 10, Phường Tân Thới Nhất, Quận 12, Tp. Hồ Chí Minh</t>
  </si>
  <si>
    <t>0938 500 797</t>
  </si>
  <si>
    <t>Đào Thị Thu Hà</t>
  </si>
  <si>
    <t>linhkieu190192@gmail.com.vn</t>
  </si>
  <si>
    <t>Nguyen Thi Linh Kieu</t>
  </si>
  <si>
    <t>Increase to 6.8 Mil/month after 6 months, based on the eveluation of Department Head</t>
  </si>
  <si>
    <t>0281000302830</t>
  </si>
  <si>
    <t>074 190 008 971</t>
  </si>
  <si>
    <t>No. 1325, Binh Duong Avenue, Thu Dau Mot City, Binh Duong Province</t>
  </si>
  <si>
    <t>Số 1325, Đại Lộ Bình Dương, Tp. Thủ Dầu Một, Tỉnh Bình Dương</t>
  </si>
  <si>
    <t>0778 773 840</t>
  </si>
  <si>
    <t>phandoanhngan22@gmail.com</t>
  </si>
  <si>
    <t>Phan Doanh Ngan</t>
  </si>
  <si>
    <t>9907288831</t>
  </si>
  <si>
    <t>019 175 000 328</t>
  </si>
  <si>
    <t>G2-13.12A Galaxy 9 Apartment, Ward 1, District 4, Ho Chi Minh City</t>
  </si>
  <si>
    <t>G2-13.12A Chung cư Galaxy 9, Phường 1, Quận 4, Tp.Hồ Chí Minh</t>
  </si>
  <si>
    <t>G2-13.12A Chung cư Galaxy 9, Phường 1, Quận 4, TpHCM</t>
  </si>
  <si>
    <t>0913 114 003</t>
  </si>
  <si>
    <t>vuongluong99@gmail.com</t>
  </si>
  <si>
    <t>Vuong Thi Luong</t>
  </si>
  <si>
    <t>M66130144</t>
  </si>
  <si>
    <t>Hongik University</t>
  </si>
  <si>
    <t>Room 228 Waterfront, Group A Phu My Hung, Nguyen Luong Bang Street, Tan Phu Ward, District 7, Ho Chi Minh City</t>
  </si>
  <si>
    <t>Căn 228 Waterfront, Khu  A Phú Mỹ Hưng, Đường  Nguyễn Lương Bằng,  Phường Tân Phú,  Quận 7, Tp. Hồ Chí Minh</t>
  </si>
  <si>
    <t>00046617001</t>
  </si>
  <si>
    <t>068 077 002 307</t>
  </si>
  <si>
    <t>No. 45, Street 13, Tan Kieng Ward, District 7, Ho Chi Minh City</t>
  </si>
  <si>
    <t>45 Đường 13, Phường Tân Kiểng, Q7, HCM</t>
  </si>
  <si>
    <t>0909 252 891</t>
  </si>
  <si>
    <t>Hoàng Tuyết Phượng</t>
  </si>
  <si>
    <t>quachbaonguyen@gmail.com</t>
  </si>
  <si>
    <t>Quach Bao Nguyen</t>
  </si>
  <si>
    <t>0721000525287</t>
  </si>
  <si>
    <t>079 085 023 082</t>
  </si>
  <si>
    <t xml:space="preserve">No. 86/19/20 Thich Quang Duc Street, Phu Nhuan District, Ho Chi Minh </t>
  </si>
  <si>
    <t>Số 86/19/20 Đường Thích Quảng Đức, Quận Phú Nhuận, Tp. Hồ Chị Minh</t>
  </si>
  <si>
    <t>0909 900 340</t>
  </si>
  <si>
    <t>phucthinhnguyentran@yahoo.com</t>
  </si>
  <si>
    <t>Nguyen Tran Phuc Thinh</t>
  </si>
  <si>
    <t>0161001730233</t>
  </si>
  <si>
    <t>046 193 007 840</t>
  </si>
  <si>
    <t>University Of Education, Hue University</t>
  </si>
  <si>
    <t>Biology Teaching Methodology</t>
  </si>
  <si>
    <t>Luong Co Village, Quang Tho Commune, Quang Dien District, Thua Thien Hue</t>
  </si>
  <si>
    <t>Làng Lương Cổ, Xã Quảng Thọ, Huyện Quảng Điền, Thừa Thiên Huế</t>
  </si>
  <si>
    <t>0935 680 938</t>
  </si>
  <si>
    <t>Hoàng Trọng Án</t>
  </si>
  <si>
    <t>sm.gahue2@gmail.com</t>
  </si>
  <si>
    <t>Hoang Thi My Linh</t>
  </si>
  <si>
    <t>1039434085</t>
  </si>
  <si>
    <t>070 194 001 804</t>
  </si>
  <si>
    <t>No. 238, Group 4, Chon Thanh District, Binh Phuoc Province</t>
  </si>
  <si>
    <t>Số 238 Khu Phố 4, Huyện Chơn Thành, Tỉnh Bình Phước</t>
  </si>
  <si>
    <t>No. 501/10A, Xo Viet Nghe Tinh, Ward 26, Binh Thanh District, Ho Chi Minh City</t>
  </si>
  <si>
    <t>Số 501/10A, Đường Xô Viết Nghệ Tĩnh, Phường 26, Quận Bình Thạnh, Tp. Hồ Chí Minh</t>
  </si>
  <si>
    <t>0369 841 076</t>
  </si>
  <si>
    <t>Nguyễn Phạm Thanh Giang</t>
  </si>
  <si>
    <t>nguyenthithuynhien1994@gmail.com</t>
  </si>
  <si>
    <t>Nguyen Thi Thuy Nhien</t>
  </si>
  <si>
    <t>Transportation and Housing allowance: 15Mil/month (Salary)</t>
  </si>
  <si>
    <t>0161000349964</t>
  </si>
  <si>
    <t>046 089 003 403</t>
  </si>
  <si>
    <t>Quang Tay University</t>
  </si>
  <si>
    <t>Giap Nhat Village, Huong Van Commune, Huong Tra District, Thua Thien Hue Province</t>
  </si>
  <si>
    <t>Thôn Giáp Nhất, Xã Hương Văn, Huyện Hương Trà, Tỉnh Thừa Thiên Huế</t>
  </si>
  <si>
    <t>I4/1-I/2, Group 6, Trung Dung Ward, Bien Hoa City, Dong Nai Province</t>
  </si>
  <si>
    <t>I4/1-I/2, Khu Phố 6, Phường Trung Dũng, Tp. Biên Hòa, Tỉnh Đồng Nai</t>
  </si>
  <si>
    <t>0935 917 256</t>
  </si>
  <si>
    <t xml:space="preserve">Nguyễn Thị Hoài </t>
  </si>
  <si>
    <t>phunguyen0305@gmail.com</t>
  </si>
  <si>
    <t>Nguyen Van Thien Phu</t>
  </si>
  <si>
    <t>0421003999596</t>
  </si>
  <si>
    <t>052 084 009 378</t>
  </si>
  <si>
    <t>Group 7, Quarter 5, Bong Son Ward, Hoai Nhon Town, Binh Dinh Province</t>
  </si>
  <si>
    <t>Tổ 7, Khu phố 5, Phường Bồng Sơn, Thị xã Hoài Nhơn, Tỉnh Bình Định</t>
  </si>
  <si>
    <t>Sen Hong An Binh Aparment, Di An City, Binh Duong Province</t>
  </si>
  <si>
    <t>Chung cư Sen Hồng An Bình, Tp Dĩ An, Bình Dương</t>
  </si>
  <si>
    <t>0906 723 584</t>
  </si>
  <si>
    <t>Võ Thị Hiền</t>
  </si>
  <si>
    <t>holeduy@gmail.com</t>
  </si>
  <si>
    <t>Ho Le Duy</t>
  </si>
  <si>
    <t>102345352001</t>
  </si>
  <si>
    <t>066 193 013 817</t>
  </si>
  <si>
    <t>Village 1, Ia J Loi Street, Easup District, Dak Lak Province</t>
  </si>
  <si>
    <t>Thôn 1- Ia JLơi - Ea Súp - Đắk Lắk</t>
  </si>
  <si>
    <t>No. 441/5B, To Ngoc Van Street, Thanh Xuan Ward, District 12, Ho Chi Minh City</t>
  </si>
  <si>
    <t>441/5B Tô Ngọc Vân, phường Thạnh Xuân, quận 12, TPHCM</t>
  </si>
  <si>
    <t>0942 725 191</t>
  </si>
  <si>
    <t>Phạm Quốc Đạt</t>
  </si>
  <si>
    <t>giangdang3000@gmail.com</t>
  </si>
  <si>
    <t>Dang Thi Thu Giang</t>
  </si>
  <si>
    <t>0041000239710</t>
  </si>
  <si>
    <t>075 191 012 830</t>
  </si>
  <si>
    <t>No. K249H82/14, Ha Huy Tap Street, Thanh Khe District, Da Nang City</t>
  </si>
  <si>
    <t>Số K249H83/14, Đường Hà Huy Tập, Quận Thanh Khê, Tp. Đà Nẵng</t>
  </si>
  <si>
    <t>No. 160, Bac Son Street, Cam Le District, Da Nang City</t>
  </si>
  <si>
    <t>Số 160, Đường Bắc Sơn, Quận Cẩm Lệ, Tp. Đà Nẵng</t>
  </si>
  <si>
    <t>0773 467 112</t>
  </si>
  <si>
    <t>Đỗ Mạnh Hùng</t>
  </si>
  <si>
    <t>minhhuong0108@gmail.com</t>
  </si>
  <si>
    <t>Mai Nguyen Minh Huong</t>
  </si>
  <si>
    <t>19035818377011</t>
  </si>
  <si>
    <t>183 507 926</t>
  </si>
  <si>
    <t>No. 7, Nguyen Hue Street, Huong Khe District, Ha Tinh Province</t>
  </si>
  <si>
    <t>Số 7, Đường Nguyễn Huệ, Huyện Hương Khê, Tỉnh Hà Tĩnh</t>
  </si>
  <si>
    <t>No. 6, Xuan Dieu Street, Huong Khe District, Ha Tinh Province</t>
  </si>
  <si>
    <t>Số 6, Đường Xuân Diệu, Huyện Hương Khê, Tỉnh Hà Tĩnh</t>
  </si>
  <si>
    <t>0987 731 841</t>
  </si>
  <si>
    <t>Lê Ly Na</t>
  </si>
  <si>
    <t>Nguyen Van Thuyet</t>
  </si>
  <si>
    <t>08198622166</t>
  </si>
  <si>
    <t>066 086 010 010</t>
  </si>
  <si>
    <t>NIIT University</t>
  </si>
  <si>
    <t>No. 57/22, Nguyen Luong Bang Street, Village 11, Hoa Thang Commune, Buon Ma Thuot City, Dak Lak Province</t>
  </si>
  <si>
    <t>57/22 Nguyễn Lương Bằng, Thôn 11, Xã Hòa Thắng, TP. Buôn Ma Thuột, Tỉnh Đăk Lăk</t>
  </si>
  <si>
    <t>No. 160, Y Nue Street, Eatam Ward, Buon Me Thuot City, Dak Lak Province</t>
  </si>
  <si>
    <t>160 Y Nuê, Phường Ea Tam, TP. Buôn Ma Thuột, Tỉnh Đăk Lăk</t>
  </si>
  <si>
    <t>0965 849 293</t>
  </si>
  <si>
    <t>nguyenphuocvinhbao@gmail.com</t>
  </si>
  <si>
    <t>Nguyen Phuoc Vinh Bao</t>
  </si>
  <si>
    <t>0071001227534</t>
  </si>
  <si>
    <t>079 176 030 795</t>
  </si>
  <si>
    <t>No. 45/22A2, Dinh Tien Hoang Street, Ben Nghe Ward, District 1, Ho Chi Minh City</t>
  </si>
  <si>
    <t>45/22A2 ĐINH TIÊN HOÀNG, P. BẾN NGHÉ, QUẬN 1, TP.HCM</t>
  </si>
  <si>
    <t>No. 523A, DO XUAN HOP Street, PHUOC LONG B Ward, District 9, Ho Chi Minh City</t>
  </si>
  <si>
    <t>523A ĐỖ XUÂN HỢP, PHƯỜNG PHƯỚC LONG B, QUẬN 9, TPHCM</t>
  </si>
  <si>
    <t>0908 397 757</t>
  </si>
  <si>
    <t>Nguyễn Thụy Ngọc Anh</t>
  </si>
  <si>
    <t>ngoclan1976@gmail.com.vn</t>
  </si>
  <si>
    <t>Nguyen Thuy Ngoc Lan</t>
  </si>
  <si>
    <t>11524703989013</t>
  </si>
  <si>
    <t>048 185 008 220</t>
  </si>
  <si>
    <t>Antwarp Management School</t>
  </si>
  <si>
    <t>B1.16.10, 4S Apartment, Group 7, Linh Dong Ward, Thu Duc City, Ho Chi Minh City</t>
  </si>
  <si>
    <t>B1.16.10 Chung cư 4S, Khu phố 7, Phường Linh Đông, TP. Thủ Đức, TP. Hồ Chí Minh</t>
  </si>
  <si>
    <t>No. B1.16.10, 4S Linh Dong Apartment, 30 Linh Dong Street, Linh Dong Ward, Thu Duc District, Ho Chi Minh City</t>
  </si>
  <si>
    <t>Số B1.16.10, Chưng Cư 4S Linh Đông, Đường 30 Linh Đông, Phường Linh Đông, Quận Thủ Đức, Tp. Hồ Chí Minh</t>
  </si>
  <si>
    <t>0986 281 627</t>
  </si>
  <si>
    <t>Phạm Thị Kim Chi</t>
  </si>
  <si>
    <t>sunnykate@live.com</t>
  </si>
  <si>
    <t>Pham Thi Kim Phuong</t>
  </si>
  <si>
    <t>100303054416</t>
  </si>
  <si>
    <t>WOORI BANK - 01663001</t>
  </si>
  <si>
    <t>022 093 000 018</t>
  </si>
  <si>
    <t>No 510, Block N6B, Trung Hoa Nhan Chinh, Thanh Xuan District, Ha Noi City</t>
  </si>
  <si>
    <t>P510, nhà N6B, Trung Hòa Nhân Chính, Quận Thanh Xuân, Thành Phố Hà Nội</t>
  </si>
  <si>
    <t>No. 16/116/27, Mieu Dam Street, Nam Tu Liem District, Ha Noi City</t>
  </si>
  <si>
    <t>Số 16 ngõ 116/27 Miếu Đầm, Phường Mễ Trì, Quận Nam Từ Liêm, Thành Phố Hà Nội</t>
  </si>
  <si>
    <t>0989 899 004</t>
  </si>
  <si>
    <t>Hoàng Thị Tuyến</t>
  </si>
  <si>
    <t>hainsk7@gmail.com</t>
  </si>
  <si>
    <t>Nguyen Son Hai</t>
  </si>
  <si>
    <t>0381000544053</t>
  </si>
  <si>
    <t>054 194 005 719</t>
  </si>
  <si>
    <t>Uat Lam Village, Hoa Hiep Bac Commune, Dong Hoa District, Phu Yen Province</t>
  </si>
  <si>
    <t>Thôn Uất Lâm, Xã Hòa Hiệp Bắc, Huyện Đông Hòa, Tỉnh Phú Yên</t>
  </si>
  <si>
    <t>Building B, Bcons Plaza Apartment, No. 22A/6 Thong Nhat Street, Dong Hoa Ward, Di An City, Binh Duong Province</t>
  </si>
  <si>
    <t>Tòa B, Chung cư Bcons Plaza, Số 22A/6 Đường Thống Nhất, Phường Đông Hòa, TP. Dĩ An, Tỉnh Bình Dương</t>
  </si>
  <si>
    <t>0977 469 144</t>
  </si>
  <si>
    <t>Trần Thị Lan Hương</t>
  </si>
  <si>
    <t>huongly284@gmail.com</t>
  </si>
  <si>
    <t>Tran Thi Huong Ly</t>
  </si>
  <si>
    <t>0181003369677</t>
  </si>
  <si>
    <t>075 089 005 351</t>
  </si>
  <si>
    <t>No. 530, Avenue 1, Xuan Binh District, Long Khanh City, Dong Nai Province</t>
  </si>
  <si>
    <t>Số 530, Quốc Lộ 1, Huyện Xuân Bình, Tp. Long Khánh, Tỉnh Đồng Nai</t>
  </si>
  <si>
    <t>Mai Van Vinh, District 7, Ho Chi Minh City</t>
  </si>
  <si>
    <t>Mai Vẵn Vĩnh, Quận 7, TP. Hồ Chí Minh</t>
  </si>
  <si>
    <t>0918 850 963</t>
  </si>
  <si>
    <t>Lê Nguyễn Thùy Mi</t>
  </si>
  <si>
    <t>gigletachi@gmail.com</t>
  </si>
  <si>
    <t>Le Ta Chi</t>
  </si>
  <si>
    <t>19035655367011</t>
  </si>
  <si>
    <t>079 194 000 207</t>
  </si>
  <si>
    <t>No. 174/75, Nguyen Thien Thuat Street, District 3, Ho Chi Minh City</t>
  </si>
  <si>
    <t>Số 174/75, Đường Nguyễn Thiện Thuật, Quận 3, Tp. Hồ Chí Minh</t>
  </si>
  <si>
    <t>No. 558/15/31, Binh Quoi Street, Ward 28, Binh Thanh District, Ho Chi Minh City</t>
  </si>
  <si>
    <t>Số 558/15/31, Đường Bình Quới, Phường 28, Quận Bình Thạnh, Tp. Hồ Chí Minh</t>
  </si>
  <si>
    <t>0902 924 852</t>
  </si>
  <si>
    <t>Trương Tấn Phúc</t>
  </si>
  <si>
    <t>Truong Phuong Hau</t>
  </si>
  <si>
    <t>50110000200829</t>
  </si>
  <si>
    <t>038 186 016 419</t>
  </si>
  <si>
    <t xml:space="preserve">Dong Da Village, Quang Phong Commune, Quang Xuong District. Thanh Hoa Province </t>
  </si>
  <si>
    <t>Thôn Đông Đa, Xã Quảng Phong, Huyện Quảng Xương, Tỉnh Thanh Hóa</t>
  </si>
  <si>
    <t>House No. 46, Yen Vuong 1 Village, Quang Yen Commune, Quang Xuong District, Thanh Hoa Province</t>
  </si>
  <si>
    <t>Số nhà 46, Thôn Yên Vực 1, Xã Quảng Yên, Huyện Quảng Xương, Tỉnh Thanh Hóa</t>
  </si>
  <si>
    <t>0329 695 123</t>
  </si>
  <si>
    <t>Nguyễn Thị Toản</t>
  </si>
  <si>
    <t>ngothidao241285@gmail.com</t>
  </si>
  <si>
    <t>Ngo Thi dao</t>
  </si>
  <si>
    <t>0371000472092</t>
  </si>
  <si>
    <t>075 090 021 976</t>
  </si>
  <si>
    <t>No. 556, Tran Cao Van Street, Bau Ham Commune, Thong Nhat District, Dong Nai Province</t>
  </si>
  <si>
    <t>Số 556, Đường Trần Cao Vân, Xã Bàu Hàm 2, Huyện Thống Nhất, Tỉnh Đồng Nai</t>
  </si>
  <si>
    <t>21b Street 10, Quarter 2, An Khanh, Thu Duc City, Ho Chi Minh City</t>
  </si>
  <si>
    <t>21b Đường 10, Khu phố 2, An Khánh, TP. Thủ Đức, TP. Hồ Chí Minh</t>
  </si>
  <si>
    <t>tuantruong.ngo09@gmail.com</t>
  </si>
  <si>
    <t>Ngo Tuan Truong</t>
  </si>
  <si>
    <t>Special Allowance 23,212,000 as Bonus of 2019 on March's payroll</t>
  </si>
  <si>
    <t>0441003908082</t>
  </si>
  <si>
    <t>079 084 022 953</t>
  </si>
  <si>
    <t>No. 165/5F, Van Than Street, Ward 8, District 6, Ho Chi Minh City</t>
  </si>
  <si>
    <t>Số 165/5F, Đường Văn Thân, Phường 8, Quận 6, Tp. Hồ Chí Minh</t>
  </si>
  <si>
    <t>0389 902 933</t>
  </si>
  <si>
    <t>Nguyễn Thị Huỳnh Như</t>
  </si>
  <si>
    <t>nhuthuynh310184@gmail.com</t>
  </si>
  <si>
    <t>Huynh Minh Nhut</t>
  </si>
  <si>
    <t>0011004055522</t>
  </si>
  <si>
    <t>038 190 015 324</t>
  </si>
  <si>
    <t>No. 63B, Dao Duy Tu Street, Thanh Hoa City, Thanh Hoa Province</t>
  </si>
  <si>
    <t>Số 63B, Đường Đào Duy Từ, Tp. Thanh Hóa, Tỉnh Thanh Hóa</t>
  </si>
  <si>
    <t>0989 274 984</t>
  </si>
  <si>
    <t>Trần Nam Hải</t>
  </si>
  <si>
    <t>huetranminh71@gmail.com</t>
  </si>
  <si>
    <t>Tran Thi Minh Hue</t>
  </si>
  <si>
    <t>Compensate allowance, with commitment is working with HLV at least 3 year, in case resignation below 3 yrs, a prorated amount will have to be returned: + 341,654,000 (13th month salary and Pension fund in 2019), pay on 28/02/2020 ; + 478,953,000 (2019 Annual bonus and unvested stock), pay on 28/03/2020 ;+ 71,875,000 (Unvested stock), pay on 28/03/2021</t>
  </si>
  <si>
    <t>0251001073989</t>
  </si>
  <si>
    <t>079 071 042 408</t>
  </si>
  <si>
    <t>No. 142, Group 3, Hiep Tam 2 Village, Dinh Quan Town, Dinh Quan District, Dong Nai Province</t>
  </si>
  <si>
    <t>Số 142, Khu phố 3, Ấp Hiệp Tâm 2, Thị Trấn Định Quán, Huyện Định Quán, Tỉnh Đồng Nai</t>
  </si>
  <si>
    <t>No. 595/33/18, Cach Mang Thang Tam Street, Ward 15, District 10, Ho Chi Minh City</t>
  </si>
  <si>
    <t>Số 595/33/18, Đường Cách Mạng Tháng Tám, Phường 15, Quận 10, Tp. Hồ Chí Minh</t>
  </si>
  <si>
    <t xml:space="preserve">0903 724 185 </t>
  </si>
  <si>
    <t>Nguyen Quoc Cuong</t>
  </si>
  <si>
    <t>19034050941011</t>
  </si>
  <si>
    <t>001 175 070 605</t>
  </si>
  <si>
    <t>No. 22, Kham Thien Street, Dong Da District, Ha Noi City</t>
  </si>
  <si>
    <t>Số 22, Đường Khâm Thiên, Quận Đống Đa, Tp. Hà Nội</t>
  </si>
  <si>
    <t>0986 872 525</t>
  </si>
  <si>
    <t>Hoàng Ngọc Thăng</t>
  </si>
  <si>
    <t>Nguyen Thi Minh Nguyet</t>
  </si>
  <si>
    <t>0011001277394</t>
  </si>
  <si>
    <t>051 069 011 196</t>
  </si>
  <si>
    <t>Applied Liguistics</t>
  </si>
  <si>
    <t>No. 35/7 Tran Cam Street, Le Hong Phong Ward, Quang Ngai City</t>
  </si>
  <si>
    <t xml:space="preserve">Số 35/7 Đường Trần Cẩm, Phường Lê Hồng Phong, TP. Quảng Ngãi, Tỉnh Quảng Ngãi  </t>
  </si>
  <si>
    <t>No. 916 HH3B, Linh Dam Street, Hoang Liet Ward, Hoang Mai District, Ha Noi City</t>
  </si>
  <si>
    <t>Căn hộ 916 HH3B, Linh Đàm, phường Hoàng Liệt, quận Hoàng Mai, thành phố Hà Nội</t>
  </si>
  <si>
    <t>0904 574 759</t>
  </si>
  <si>
    <t>Lê Hoài Thu</t>
  </si>
  <si>
    <t>thieplv69@gmail.com</t>
  </si>
  <si>
    <t>Le Van Thiep</t>
  </si>
  <si>
    <t>5200128898888</t>
  </si>
  <si>
    <t>008 187 011 474</t>
  </si>
  <si>
    <t>Group 4, My Lam Ward, Ho Chi Minh City Tuyen Quang, Tuyen Quang Province</t>
  </si>
  <si>
    <t>Tổ 4, Phường Mỹ Lâm, TP.Tuyên Quang, Tỉnh Tuyên Quang</t>
  </si>
  <si>
    <t>Group 4, Nong Tien Ward, Tuyen Quang City, Tuyen Quang Province</t>
  </si>
  <si>
    <t>Tổ 4, Phường Nông Tiến, TP. Tuyên Quang, Tỉnh Tuyên Quang</t>
  </si>
  <si>
    <t xml:space="preserve">Nguyễn Quý Hiếu </t>
  </si>
  <si>
    <t>doanthutrangtq@gmail.com</t>
  </si>
  <si>
    <t>Doan Thi Thu Trang</t>
  </si>
  <si>
    <t>001 088 037 725</t>
  </si>
  <si>
    <t>Cluster 7, Hong Ha Commune, Dan Phuong District, Hanoi City</t>
  </si>
  <si>
    <t>Cụm 7, Xã Hồng Hà, Huyện Đan Phượng, TP. Hà Nội</t>
  </si>
  <si>
    <t>P303, Truong Dinh Complex Apartment, Lane 129D, Truong Dinh Street, Truong Dinh Ward, Hai Ba Trung District, Hanoi City</t>
  </si>
  <si>
    <t>P303, Chung cư Trương Định Complex, Ngõ 129D, Đường Trương Định, Phường Trương Định, Quận Hai Bà Trưng, TP. Hà Nội</t>
  </si>
  <si>
    <t>0982 331 378</t>
  </si>
  <si>
    <t>Nguyễn Tất Đình</t>
  </si>
  <si>
    <t>khangnguyen296@gmail.com</t>
  </si>
  <si>
    <t>Nguyen Tat Khang</t>
  </si>
  <si>
    <t>Transportation 10Mil/month and Entertaiment allowance: 5Mil/month, Job allowance: 10mil (Salary)</t>
  </si>
  <si>
    <t>0781000668866</t>
  </si>
  <si>
    <t>038 079 005 837</t>
  </si>
  <si>
    <t>Lo 52, Xanh Urban Area, Le Thai Tong Street, Lam Son Ward, Thanh Hoa City</t>
  </si>
  <si>
    <t>Lô 52, Khu Đô Thị Xanh, Đường Lê Thái Tông, Phường Lam Sơn, Tp. Thanh Hóa</t>
  </si>
  <si>
    <t>0888 121 236</t>
  </si>
  <si>
    <t>Lê Thu Hiền</t>
  </si>
  <si>
    <t>aiglife.vn@gmail.com</t>
  </si>
  <si>
    <t>Le Trong Loi</t>
  </si>
  <si>
    <t>060160027099</t>
  </si>
  <si>
    <t>075 190 024 106</t>
  </si>
  <si>
    <t>No. 137, Street 6, Long Buu Group, Long Binh Ward, District 9, Ho Chi Minh City</t>
  </si>
  <si>
    <t>Số 137, Đường Số 6, Khu Phố Long Bửu, Phường Long Bình, Quận 9, Tp. Hồ Chí Minh</t>
  </si>
  <si>
    <t>0908 061 887</t>
  </si>
  <si>
    <t>Trương Thị Mỹ Dung</t>
  </si>
  <si>
    <t>truongmylinh90@gmail.com</t>
  </si>
  <si>
    <t>Truong Thi My Linh</t>
  </si>
  <si>
    <t>19033876008013</t>
  </si>
  <si>
    <t>038 090 005 795</t>
  </si>
  <si>
    <t>Technical Machine</t>
  </si>
  <si>
    <t>Bao Son Apartment, No. 72 Le Loi Street, Vinh Tien, Hung Binh, Vinh City, Nghe An Province</t>
  </si>
  <si>
    <t>CC Bảo Sơn, 72 Lê Lợi, Vĩnh Tiến, Hưng Bình, TP Vinh, Nghệ An</t>
  </si>
  <si>
    <t>0964 408 006</t>
  </si>
  <si>
    <t>Lê Thị Lý</t>
  </si>
  <si>
    <t>gabvlnankd@gmail.com</t>
  </si>
  <si>
    <t>Dang Thanh Tuan</t>
  </si>
  <si>
    <t>0341006970460</t>
  </si>
  <si>
    <t>173 580 956</t>
  </si>
  <si>
    <t xml:space="preserve">Building and Industrial Contruction </t>
  </si>
  <si>
    <t>Den Market, Hoa Thang Commune, Hoang Hoa District, Thanh Hoa Province</t>
  </si>
  <si>
    <t>Chợ Đền, Xã Hòa Thắng, Huyện Hoằng Hóa, Tỉnh Thanh Hóa</t>
  </si>
  <si>
    <t>No. 2/11, Kim Son Group, Tan Binh Ward, Hai Duong City, Hai Duong Province</t>
  </si>
  <si>
    <t>Số 2/11, Phố Kim Sơn, Phường Tân Bình, Tp. Hải Dương, Tỉnh Hải Dương</t>
  </si>
  <si>
    <t>0982 733 024</t>
  </si>
  <si>
    <t>Bùi Thị Hiền</t>
  </si>
  <si>
    <t>Nguyen Van Hien</t>
  </si>
  <si>
    <t>050087283337</t>
  </si>
  <si>
    <t>241 556 007</t>
  </si>
  <si>
    <t>No. 13, Group 5, Village 1, Eakao Commune, Buon Me Thuot City, Dak Lak Province</t>
  </si>
  <si>
    <t>Số 13, Tổ 5, Thôn 1, Xã Eakao, Tp. Buôn Mê Thuột, Tỉnh Đăk Lăk</t>
  </si>
  <si>
    <t>0366 909 240</t>
  </si>
  <si>
    <t>Phạm Thị Tơ</t>
  </si>
  <si>
    <t>Vu Thi Hoang Yen</t>
  </si>
  <si>
    <t>19130386771016</t>
  </si>
  <si>
    <t>131 251 833</t>
  </si>
  <si>
    <t>Tan Dan Street, Viet Tri District, Phu Tho Province</t>
  </si>
  <si>
    <t>Đường Tân Dân, Huyện Việt Trì, Tỉnh Phú Thọ</t>
  </si>
  <si>
    <t>Dinh Cong Group, Hoang Mai District, Ha Noi City</t>
  </si>
  <si>
    <t xml:space="preserve">Khu Đô Thị Định Công, Quận Hoàng Mai, Tp. Hà Nội </t>
  </si>
  <si>
    <t>0912 741 745</t>
  </si>
  <si>
    <t>Trần Ngọc Thắng</t>
  </si>
  <si>
    <t>Tran Thi Kim Dung</t>
  </si>
  <si>
    <t>199255179</t>
  </si>
  <si>
    <t>079 187 007 362</t>
  </si>
  <si>
    <t>No. 25/37, Tran Khac Chan Street, District 1, Ho Chi Minh City</t>
  </si>
  <si>
    <t>Số 25/37, Đường Trần Khắc Chân, Quận 1, Tp. Hồ Chí Minh</t>
  </si>
  <si>
    <t>No. 72/19/9, Street 4, Group 6, Hiep Binh Phuoc Ward, Thu Duc District, Ho Chi Minh City</t>
  </si>
  <si>
    <t>Số 72/19/9, Đường Số 4, Khu Phố 6, Phường Hiệp Bình Phước, Quận Thủ Đức , Tp. Hồ Chí Minh</t>
  </si>
  <si>
    <t>0909 762 955</t>
  </si>
  <si>
    <t>Nguyễn Ngọc Lân</t>
  </si>
  <si>
    <t>diemmy.vothi@gmail.com</t>
  </si>
  <si>
    <t>Vo Thi Diem My</t>
  </si>
  <si>
    <t>19035780319010</t>
  </si>
  <si>
    <t>079 097 008 527</t>
  </si>
  <si>
    <t>No. 191A, Le Quang Dinh Street, Binh Thanh District, Ho Chi Minh City</t>
  </si>
  <si>
    <t>Số 191A, Đường Lê Quang Định, Quận Bình Thạnh, Tp. Hồ Chí Minh</t>
  </si>
  <si>
    <t>0968 192 102</t>
  </si>
  <si>
    <t>Vũ Thị Hồng Xuân</t>
  </si>
  <si>
    <t>quangvinh0297@gmail.com</t>
  </si>
  <si>
    <t>Le Thanh Quang Vinh</t>
  </si>
  <si>
    <t>0201000643584</t>
  </si>
  <si>
    <t>183 886 087</t>
  </si>
  <si>
    <t>Phu Ich Village, Ich Hau Commune, Loc Ha District, Ha Tinh Province</t>
  </si>
  <si>
    <t>Thôn Phú Ích, Xã Ích Hậu, Huyện Lộc Hà, Tỉnh Hà Tĩnh</t>
  </si>
  <si>
    <t>No. 58, Le Hong Phong Street, Thach Linh Ward, Ha Tinh Province</t>
  </si>
  <si>
    <t>Ngõ 58, Đường Lê Hồng Phong, Phường Thạch Linh, Tp. Hà Tĩnh</t>
  </si>
  <si>
    <t>0326 436 500</t>
  </si>
  <si>
    <t>Hồ Phúc Thông</t>
  </si>
  <si>
    <t>Ho Thi Tu Oanh</t>
  </si>
  <si>
    <t>060150133788</t>
  </si>
  <si>
    <t>052 095 005 538</t>
  </si>
  <si>
    <t>Ho Chi Minh City of Transport</t>
  </si>
  <si>
    <t>automotive Engineering Technology</t>
  </si>
  <si>
    <t>Quarter 5, An Kieu Group, No. 512 Quang Trung Street, Ngo May Town, Phu Cat District, Binh Dinh Province</t>
  </si>
  <si>
    <t>Tổ 5, Khu An Kiều, 512 Quang Trung, TT. Ngô Mây, Huyện Phù Cát, Tỉnh Bình Định</t>
  </si>
  <si>
    <t>No. 37/4A, Street 41, Linh Dong Ward, Thu Duc City, Ho Chi Minh City</t>
  </si>
  <si>
    <t>37/4A Đường Số 41, Phường Linh Đông, TP. Thử Đức, TP. HCM</t>
  </si>
  <si>
    <t>0387 461 543</t>
  </si>
  <si>
    <t>Nguyễn Thị Lệ Quyên</t>
  </si>
  <si>
    <t>hanhan2455@gmail.com</t>
  </si>
  <si>
    <t>Nguyen Ngoc Han</t>
  </si>
  <si>
    <t>0371003722234</t>
  </si>
  <si>
    <t>079 183 022 694</t>
  </si>
  <si>
    <t>No. 70, Le Quang Dinh Street, Ward 14, Binh Thanh District, Ho Chi Minh City</t>
  </si>
  <si>
    <t>70 Lê Quang Định, P. 14, Q. Bình Thạnh, TP. HCM</t>
  </si>
  <si>
    <t>No. 621/24/11, Nguyen Anh Thu Street, Hiep Thanh Ward, District 12, Ho Chi Minh City</t>
  </si>
  <si>
    <t>621/24/11 Nguyễn Ảnh Thủ, P. Hiệp Thành, Q. 12, TP. HCM</t>
  </si>
  <si>
    <t>0387 575 056</t>
  </si>
  <si>
    <t>Lê Thanh Thanh</t>
  </si>
  <si>
    <t>nhhuongthao@yahoo.de</t>
  </si>
  <si>
    <t>Nguyen Ha Thao Huong</t>
  </si>
  <si>
    <t>1013739285</t>
  </si>
  <si>
    <t>074 093 005 652</t>
  </si>
  <si>
    <t>No. 12/05, Phu Hoi Group, Vinh Phu Ward, Thuan An City, Binh Duong Province</t>
  </si>
  <si>
    <t>12/5 Khu phố Phú Hội, Phường Vĩnh Phú, TP. Thuận An, Tỉnh Bình Dương</t>
  </si>
  <si>
    <t>0707 776 154</t>
  </si>
  <si>
    <t>Lâm Thu Tuyết</t>
  </si>
  <si>
    <t>vothanhphu1993@gmail.com</t>
  </si>
  <si>
    <t>Vo Thanh Phu</t>
  </si>
  <si>
    <t>19036863057014</t>
  </si>
  <si>
    <t>068 185 008 003</t>
  </si>
  <si>
    <t>No. 750/3, Nguyen Kiem Street, Ward 4, Phu Nhuan District, Ho Chi Minh City</t>
  </si>
  <si>
    <t>750/3 Nguyễn Kiệm, Phường 4, Quận Phú Nhuận, TP. Hồ Chí Minh</t>
  </si>
  <si>
    <t>vlquynhphuong@yahoo.com</t>
  </si>
  <si>
    <t>Vu Le Quynh Phuong</t>
  </si>
  <si>
    <t>0181003553939</t>
  </si>
  <si>
    <t>075 087 002 470</t>
  </si>
  <si>
    <t>No. D150, Phuoc Ly Village, Dai Phuoc Commune, Nhon Tran District, Dong Nai Province</t>
  </si>
  <si>
    <t>Số D150, Ấp Phước Lý, Xã Đại Phước, Huyện Nhơn Trạch, Tỉnh Đồng Nai</t>
  </si>
  <si>
    <t>No. 314/48/17, Au Duong Lan Street, Ward 3, District 8, Ho Chi Minh City</t>
  </si>
  <si>
    <t>Số 314/48/17, Đường Âu Dương Lân, Phường 3, Quận 8, Tp. Hồ Chí Minh</t>
  </si>
  <si>
    <t>0908 341 501</t>
  </si>
  <si>
    <t>Lâm Nguyễn Hạnh Dung</t>
  </si>
  <si>
    <t>Nguyen Huu Duy duc</t>
  </si>
  <si>
    <t>0051000538543</t>
  </si>
  <si>
    <t>052 094 006 594</t>
  </si>
  <si>
    <t>No. 02/72, Pham Ngoc Thach Street, Quy Nhon City, Binh Dinh Province</t>
  </si>
  <si>
    <t>Số 02/72, Đường Phạm Ngọc Thạch, Tp. Quy Nhơn, Tỉnh Bình Định</t>
  </si>
  <si>
    <t>0973 450 026</t>
  </si>
  <si>
    <t>Nguyễn Trần Mỹ Linh</t>
  </si>
  <si>
    <t>dangthanhphu180194@gmail.com</t>
  </si>
  <si>
    <t>Dang Thanh Phu</t>
  </si>
  <si>
    <t>58210000132473</t>
  </si>
  <si>
    <t>052 093 001 819</t>
  </si>
  <si>
    <t>Van Cang Street, Hoai Duc Commune, Hoai Nhon District, Binh Dinh Province</t>
  </si>
  <si>
    <t xml:space="preserve">Đường Văn Cang, Xã Hoài Đức, Huyện Hoài Nhơn, Tỉnh Bình Định </t>
  </si>
  <si>
    <t>0984 847 515</t>
  </si>
  <si>
    <t>Đào Văn Đi</t>
  </si>
  <si>
    <t>congthangk35@gmail.com</t>
  </si>
  <si>
    <t>Dao Cong Thang</t>
  </si>
  <si>
    <t>Job allowance 20mil/month (salary)</t>
  </si>
  <si>
    <t>0071001047507</t>
  </si>
  <si>
    <t>079 071 037  631</t>
  </si>
  <si>
    <t>No. 4C, Le Lai Street, Tan Binh District, Ho Chi Minh City</t>
  </si>
  <si>
    <t>Số 4C, Đường Lê Lai, Quạn Tân Bình, Tp. Hồ Chí Minh</t>
  </si>
  <si>
    <t>0907 200 072</t>
  </si>
  <si>
    <t>Huỳnh Thị Ánh Tuyết</t>
  </si>
  <si>
    <t>Doan Vi Gia Khanh</t>
  </si>
  <si>
    <t>13010001201858</t>
  </si>
  <si>
    <t>079 191 013 254</t>
  </si>
  <si>
    <t>No. 133/32/1A, Ngo Duc Ke, Binh Thanh District, Ho Chi Minh City</t>
  </si>
  <si>
    <t>Số 133/32/1A, Đường Ngô Đức Kế, Quận Bình Thạnh, Tp. Hồ Chí Minh</t>
  </si>
  <si>
    <t>0909 641 035</t>
  </si>
  <si>
    <t>anhhong.ttruong@gmail.com</t>
  </si>
  <si>
    <t>Truong Thi Anh Hong</t>
  </si>
  <si>
    <t>700013006495</t>
  </si>
  <si>
    <t>079 193 000 502</t>
  </si>
  <si>
    <t>No. 538/71/8, Doan Van Bo Street, Ward 14, District 4, Ho Chi Minh City</t>
  </si>
  <si>
    <t>538/71/8 Đoàn Văn Bơ, Phường 14, Quaahn 4, Thành Phố Hồ Chí Minh</t>
  </si>
  <si>
    <t>0785 129 960</t>
  </si>
  <si>
    <t>Trần Việt Hà</t>
  </si>
  <si>
    <t>queanh.c93@gmail.com</t>
  </si>
  <si>
    <t>Chau Que Anh</t>
  </si>
  <si>
    <t>0071001427394</t>
  </si>
  <si>
    <t>091 179 000 271</t>
  </si>
  <si>
    <t>No. 16/78, Area 7, Tan Chanh Hiep Ward, District 12, Ho Chi Minh City</t>
  </si>
  <si>
    <t>Số 16/78, Khu phố 7, Phường Tân Chánh Hiệp, Quận 12, Tp. Hồ Chí Minh</t>
  </si>
  <si>
    <t>0918 918 072</t>
  </si>
  <si>
    <t>Lưu Ngọc Quý</t>
  </si>
  <si>
    <t>anhtrangdl@yahoo.com</t>
  </si>
  <si>
    <t>Nguyen Vu Ngoc Anh Trang</t>
  </si>
  <si>
    <t>0441000659081</t>
  </si>
  <si>
    <t>052 090 018 813</t>
  </si>
  <si>
    <t>C0601 Citiesto, Group 3, Cat Lai Ward, Thu Duc City, Ho Chi Minh City</t>
  </si>
  <si>
    <t>C0601 Citiesto, KP3, Cát Lái, TP. Thủ Đức, TP. Hồ Chí Minh</t>
  </si>
  <si>
    <t>0981 820 201</t>
  </si>
  <si>
    <t>Lê Thị Tình</t>
  </si>
  <si>
    <t>truongdatminh@gmail.com</t>
  </si>
  <si>
    <t>Truong Dat Minh</t>
  </si>
  <si>
    <t xml:space="preserve">Compensate 16.959.543 VND in first month payroll for SOA membership &amp; FAS exam from previous company (in case submit support documents to demonstrate the return for previous company), with commitment is working with HLV at least 1 years. Actuarial Career Program will be applied after probationary period. </t>
  </si>
  <si>
    <t>0071000686943</t>
  </si>
  <si>
    <t>051 185 015 137</t>
  </si>
  <si>
    <t>Pole University France in Ho Chi Minh City</t>
  </si>
  <si>
    <t>Application Math</t>
  </si>
  <si>
    <t>No. 175/50/11, Ni Su Huynh Lien Street, Ward 10, Tan Binh District, Ho Chi Minh City</t>
  </si>
  <si>
    <t>175/50/11 Ni Sư Huỳnh Liên, Phường 10, Quận Tân Bình, Thành phố Hồ Chí Minh</t>
  </si>
  <si>
    <t>0934 104 121</t>
  </si>
  <si>
    <t>Đặng Minh Dưỡng</t>
  </si>
  <si>
    <t>mydiem153@yahoo.com</t>
  </si>
  <si>
    <t>Le Thi My Diem</t>
  </si>
  <si>
    <t>Transfer from Temp to Permanent</t>
  </si>
  <si>
    <t>0031000170385</t>
  </si>
  <si>
    <t>031 184 008 731</t>
  </si>
  <si>
    <t>Bac Ta Village, Hung Tien Commune, Vinh Bao District, Hai Phong City</t>
  </si>
  <si>
    <t>Thôn Bắc Tạ, Xã Hùng Tiến, Huyện Vĩnh Bảo, TP. Hải Phòng</t>
  </si>
  <si>
    <t>15/10/191 Da Nang Street, Cau Tre Ward, Ngo Quyen District, Hai Phong City</t>
  </si>
  <si>
    <t>Số 15/10/191 Đường Đà Nẵng, Phường Cầu Tre, Quận Ngô Quyền, TP. Hải Phòng</t>
  </si>
  <si>
    <t>0979 833 773</t>
  </si>
  <si>
    <t>Nguyễn Thị Thơm</t>
  </si>
  <si>
    <t>anhkt1984@gmail.com</t>
  </si>
  <si>
    <t>Nguyen Ngoc anh</t>
  </si>
  <si>
    <t>19026168531028</t>
  </si>
  <si>
    <t>079 188 030 853</t>
  </si>
  <si>
    <t>Chinese Linguistics and Literature</t>
  </si>
  <si>
    <t>No. 402/8, Le Van Sy Street, Ward 14, District 3, Ho Chi Minh City</t>
  </si>
  <si>
    <t>402/8 Lê Văn Sỹ, Phường 14, Quận 3, Thành Phố Hồ Chí Minh</t>
  </si>
  <si>
    <t>Topaz City Apartment, No. 39, Cao Lo Street, Ward 4, District 8, Ho Chi Minh City</t>
  </si>
  <si>
    <t>Chung cư Topaz City, Số 39 Cao Lỗ, Phường 4, Quận 8</t>
  </si>
  <si>
    <t>0359 495 627</t>
  </si>
  <si>
    <t>Lê Quang Hòa</t>
  </si>
  <si>
    <t>nhungnle@gmail.com</t>
  </si>
  <si>
    <t>Le Nhat Nhung</t>
  </si>
  <si>
    <t>Market Analyst ​&amp; Product Marketing​</t>
  </si>
  <si>
    <t>0421000488187</t>
  </si>
  <si>
    <t>079 190 034 214</t>
  </si>
  <si>
    <t>University of Bradford</t>
  </si>
  <si>
    <t>No. CC1, Truong Son Street, District 10, Ho Chi Minh City</t>
  </si>
  <si>
    <t>Số CC1, Đường Trường Sơn, Quận 10, Tp. Hồ Chí Minh</t>
  </si>
  <si>
    <t>0949 738 668</t>
  </si>
  <si>
    <t>Hoàng Đăng Hưng</t>
  </si>
  <si>
    <t>vohoangyen21@gmail.com</t>
  </si>
  <si>
    <t>Vo Hoang Yen</t>
  </si>
  <si>
    <t>173447663</t>
  </si>
  <si>
    <t>079 085 026 341</t>
  </si>
  <si>
    <t>No. 38/2D. My Hue Village, Trung Chánh Commune, Hoc Mon District, Ho Chi Minh City</t>
  </si>
  <si>
    <t>Số 38/2D, Ấp Mỹ Huề, Xã Trung Chánh, Huyện Hóc Môn, Tp. Hồ Chí Minh</t>
  </si>
  <si>
    <t>No. 171/1K, Duong Cong Khi Street, Thoi Tay 2 Hamlet, Tan Hiep Commune, Hoc Mon District, Ho Chi Minh City</t>
  </si>
  <si>
    <t>171/1K Dương Công Khi, ấp Thới Tây 2, xã Tân Hiệp, huyện Hóc Môn, TP. Hồ Chí Minh</t>
  </si>
  <si>
    <t>0792 525 280</t>
  </si>
  <si>
    <t>fyzasnguyen@naver.com</t>
  </si>
  <si>
    <t>Nguyen Van Nghia</t>
  </si>
  <si>
    <t>100006277009</t>
  </si>
  <si>
    <t>075 195 008 954</t>
  </si>
  <si>
    <t xml:space="preserve">Viet Nam Aviation Academy </t>
  </si>
  <si>
    <t>Group 6, Long Binh Ward, Bien Hoa City, Dong Nai Province</t>
  </si>
  <si>
    <t>Khu Phố 6, Phường Long Bình, Biên Hòa, Đồng Nai</t>
  </si>
  <si>
    <t>0974 790 213</t>
  </si>
  <si>
    <t>Hoàng Thị Xuân</t>
  </si>
  <si>
    <t>minhthunguyen1802@gmail.com</t>
  </si>
  <si>
    <t>Nguyen Thi Minh Thu</t>
  </si>
  <si>
    <t>99382728399</t>
  </si>
  <si>
    <t>051 185 000 063</t>
  </si>
  <si>
    <t>No. 51/5C, Street 5, Ward 16, Go Vap District, Ho Chi Minh City</t>
  </si>
  <si>
    <t>Số 51/5C, Đường Số 5, Phường 16, Quận Gò Vấp, Tp. Hồ Chí Minh</t>
  </si>
  <si>
    <t>No. 258/22, Street 6, Ward 7, Go Vap District, Ho Chi Minh City</t>
  </si>
  <si>
    <t>Số 258/22. Đường Số 6, Phường 7, Quận Gò Vấp, Tp. Hồ Chí Minh</t>
  </si>
  <si>
    <t>0907 060 401</t>
  </si>
  <si>
    <t>Chung Quang Khánh</t>
  </si>
  <si>
    <t>ntcloan@gmail.com</t>
  </si>
  <si>
    <t>Nguyen Thi Cam Loan</t>
  </si>
  <si>
    <t>9986907124</t>
  </si>
  <si>
    <t>038 192 033 830</t>
  </si>
  <si>
    <t>Group 4, Tan Dong Ward, Dong Xoai City, Binh Phuoc Province</t>
  </si>
  <si>
    <t>Khu Phố 4, Phường Tân Đồng, Tp. Đồng Xoài, Tỉnh Bình Phước</t>
  </si>
  <si>
    <t>0942 779 939</t>
  </si>
  <si>
    <t>Chồng</t>
  </si>
  <si>
    <t>buihuong1005@gmail.com</t>
  </si>
  <si>
    <t>Bui Thi Huong</t>
  </si>
  <si>
    <t>0011000050661</t>
  </si>
  <si>
    <t>001 174 025 032</t>
  </si>
  <si>
    <t>Paris Dauphine University</t>
  </si>
  <si>
    <t xml:space="preserve">Economics in Bank </t>
  </si>
  <si>
    <t>B607, The Manor, Me Tri Street, Nam Tu Lien District, Ha Noi City</t>
  </si>
  <si>
    <t>B607, The Manor, Đường Mễ Trì, Quận Nam Từ Liêm, Tp. Hà Nội</t>
  </si>
  <si>
    <t>No 1A/49, Thinh Hao 1, Ton Duc Thang Street, Dong Da District, Ha Noi City</t>
  </si>
  <si>
    <t>Số 1A/49 Thịnh Hảo 1, Đường Tôn Đức Thắng, Quận Đống Đa, Tp. Hà Nội</t>
  </si>
  <si>
    <t>0912 528 574</t>
  </si>
  <si>
    <t>Đinh Phạm Tri</t>
  </si>
  <si>
    <t>hhoaig@gmail.com</t>
  </si>
  <si>
    <t>Hoang Hoai Giang</t>
  </si>
  <si>
    <t>3620205023116</t>
  </si>
  <si>
    <t>040 078 003 671</t>
  </si>
  <si>
    <t>Zoology</t>
  </si>
  <si>
    <t>No. 41, Ly Nhat Quang Street, Tan Hoa Group, Nghia Dan Town, Nghia Dan District, Nghe An Province</t>
  </si>
  <si>
    <t>Số 41, Đường Lý Nhật Quang, Khối Tân Hòa, Thị Trấn Nghĩa Đàn, Huyện Nghĩa Đàn, Tỉnh Nghệ An</t>
  </si>
  <si>
    <t>0976 701 071</t>
  </si>
  <si>
    <t>Vợ: Bùi Thị Hoa Mai</t>
  </si>
  <si>
    <t>Không dùng</t>
  </si>
  <si>
    <t>Chu Van Son</t>
  </si>
  <si>
    <t>2820111170414</t>
  </si>
  <si>
    <t>079 183 023 109</t>
  </si>
  <si>
    <t>No. 288, Ly Thai To Street, District 3, Ho Chi Minh City</t>
  </si>
  <si>
    <t>Số 288, Đường Lý Thái Tổ, Quận 3, Tp. Hồ Chí Minh</t>
  </si>
  <si>
    <t>No. 3, Street 69, Tan Quy Ward, District 7, Ho Chi Minh City</t>
  </si>
  <si>
    <t>Số 3, Đường 69, Phường Tân Quy, Quận 7, TP. Hồ Chí Minh</t>
  </si>
  <si>
    <t>0988 274 218</t>
  </si>
  <si>
    <t>Thành</t>
  </si>
  <si>
    <t>suki6783@gmail.com</t>
  </si>
  <si>
    <t>Sign-on Bonus: 103,741,000 pay for 13th month salary of 2020</t>
  </si>
  <si>
    <t>0071001991012</t>
  </si>
  <si>
    <t>052 177 005 250</t>
  </si>
  <si>
    <t xml:space="preserve">No. 012, Block Y, Ngo Gia Tu Apartment, Ward 2, District 10, Ho Chi Minh City </t>
  </si>
  <si>
    <t xml:space="preserve">Số 012, Lô Y, Chung Cư Ngô Gia Tự, Phường 2, Quận 10, Tp. Hồ Chí Minh </t>
  </si>
  <si>
    <t xml:space="preserve">Hommyland Riverside Aparment, 403 Nguyen Duy Trinh, Binh Trung Dong Ward, Thu Duc City, Ho Chi Minh City </t>
  </si>
  <si>
    <t>Chung cư Hommyland Riverside, 403 Nguyễn Duy Trinh, P. Bình Trưng Đông, Tp. Thủ Đức, Tp. HCM</t>
  </si>
  <si>
    <t>0765 532 901</t>
  </si>
  <si>
    <t>Bùi Văn Vinh</t>
  </si>
  <si>
    <t>vothixuanviet@yahoo.com</t>
  </si>
  <si>
    <t>Vo Thi Xuan Viet</t>
  </si>
  <si>
    <t>19025264707017</t>
  </si>
  <si>
    <t>040 189 025 988</t>
  </si>
  <si>
    <t>No. 136A, Group 10, Phuoc Nguon A Village, Phuoc Hau Commune, Long Ho District, Vinh Long Province</t>
  </si>
  <si>
    <t>Số 136A, Tổ 10, Ấp Phước Ngươn A, Xã Phước Hậu, Huyện Long Hồ, Tỉnh Vĩnh Long</t>
  </si>
  <si>
    <t>No. 617/17, Ba Dinh Street, Ward 09, District 8, Ho Chi Minh City</t>
  </si>
  <si>
    <t>617/17 Ba Đình, Phường 09, Quận 8, Hồ Chí Minh</t>
  </si>
  <si>
    <t>0909  04 249</t>
  </si>
  <si>
    <t>Phan Dũng Trí</t>
  </si>
  <si>
    <t>vanthuhien89@gmail.com</t>
  </si>
  <si>
    <t>Van Thi Thu Hien</t>
  </si>
  <si>
    <t>67863607</t>
  </si>
  <si>
    <t>046 191 014 772</t>
  </si>
  <si>
    <t>Kim Doi Village, Quang Thanh Commune, Quang Dien District, Thua Thien Hue Province</t>
  </si>
  <si>
    <t>Thôn Kim Đôi, Xã Quảng Thành, Huyện Quảng Điền, Tỉnh Thừa Thiên Huế</t>
  </si>
  <si>
    <t>47/30/7 Truong Luu Street, Long Truong Ward, Thu Duc City, Ho Chi Minh City</t>
  </si>
  <si>
    <t>47/30/7 Đường Trường Lưu, Phường Long Trường, TP. Thủ Đức, TP. Hồ Chí Minh</t>
  </si>
  <si>
    <t>0909 000 546</t>
  </si>
  <si>
    <t>Phạm Minh Quân</t>
  </si>
  <si>
    <t>thanhnguyet.truong@yahoo.com</t>
  </si>
  <si>
    <t>Truong Thi Thanh Nguyet</t>
  </si>
  <si>
    <t>04001012897075</t>
  </si>
  <si>
    <t>086 182 000 573</t>
  </si>
  <si>
    <t>Hung Vuong University</t>
  </si>
  <si>
    <t>No. 06-02, Block 4, Group B, My Phuoc Apartment, Ward 2, Binh Thanh District, Ho Chi Minh City</t>
  </si>
  <si>
    <t>Số 06-02, Tòa 4, Lô B, Chung Cư Mỹ Phước, Phường 2, Quận Bình Thạnh, Tp. Hồ Chí Minh</t>
  </si>
  <si>
    <t>0909 011398</t>
  </si>
  <si>
    <t>Huỳnh Phúc Thành Nhân</t>
  </si>
  <si>
    <t>Huynh Phuc Bich Tuyen</t>
  </si>
  <si>
    <t>00045915001</t>
  </si>
  <si>
    <t>079 082 022 914</t>
  </si>
  <si>
    <t>No. 417/49/79 Quang Trung Street, Ward 10, Go Vap District, Ho Chi Minh Province</t>
  </si>
  <si>
    <t>Số 417/49/79 Đường Quang Trung, Phường 10,  Quận Gò Vấp, Tp. Hồ Chí Minh</t>
  </si>
  <si>
    <t>0908 225 046</t>
  </si>
  <si>
    <t>Nguyễn Thị Thư</t>
  </si>
  <si>
    <t>Vo Ngoc Thach</t>
  </si>
  <si>
    <t>0251002331660</t>
  </si>
  <si>
    <t>089 085 001 587</t>
  </si>
  <si>
    <t>No. 6/3, Bui Chu Street, Hoc Mon District, Ho Chi Minh City</t>
  </si>
  <si>
    <t>Số 6/3, Đường Bùi Chu, Huyện Hóc Môn, Tp. Hồ Chí Minh</t>
  </si>
  <si>
    <t>0987 483 083</t>
  </si>
  <si>
    <t>Trần Đặng Ngọc Hữu</t>
  </si>
  <si>
    <t>ngocld33@gmail.com</t>
  </si>
  <si>
    <t>Le Dung Ngoc</t>
  </si>
  <si>
    <t>"Special Allowance: 90Mil for 13th month salary will be paid when the Company pays out 13th month salary. 252Mil for 2020 Performanace Bonus will be paid in March 2021 payroll. Commit to work with the Company for at least 01 (one) year.  Transportation: 15Mil &amp; Entertainment: 10Mil (Claim). Housing Allowance: 7Mil (Salary)"</t>
  </si>
  <si>
    <t>0611001545399</t>
  </si>
  <si>
    <t>024 082 018 254</t>
  </si>
  <si>
    <t>No. 24/47/77, Xuan La Street, Tay Ho District, Ha Noi City</t>
  </si>
  <si>
    <t>Số 24/47/77, Đường Xuân La, Quận Tây Hồ, Tp. Hà Nội</t>
  </si>
  <si>
    <t>0977 469 988</t>
  </si>
  <si>
    <t xml:space="preserve">Nguyễn Thị Hạnh </t>
  </si>
  <si>
    <t>hiepduongvan@gmail.com</t>
  </si>
  <si>
    <t>Duong Van Hiep</t>
  </si>
  <si>
    <t>060058095845</t>
  </si>
  <si>
    <t>079 090 029 276</t>
  </si>
  <si>
    <t>No. 235B/A9/1C, Nguyen Van Cu Street, District 1, Ho Chi Minh City</t>
  </si>
  <si>
    <t>Số 235B/A9/1C, Đường Nguyễn Văn Cừ, Quận 1, Tp. Hồ Chí Minh</t>
  </si>
  <si>
    <t>0903 658 872</t>
  </si>
  <si>
    <t>Lê Việt Bảo</t>
  </si>
  <si>
    <t>lminhhai254@gmail.com</t>
  </si>
  <si>
    <t>Le Minh Hai</t>
  </si>
  <si>
    <t>0801000236643</t>
  </si>
  <si>
    <t>132 095 476</t>
  </si>
  <si>
    <t>No. 506, Nguyen Khoai Street, Thanh Tri Ward, Hoang Mai District, Ha Noi City</t>
  </si>
  <si>
    <t>Số 506, Đường Nguyễn Khoái, Phường Thanh Trì, Quận Hoàng Mai, Tp. Hà Nội</t>
  </si>
  <si>
    <t>0387 777 384</t>
  </si>
  <si>
    <t>Vũ Cẩm Chi</t>
  </si>
  <si>
    <t>Cao Ho Quang</t>
  </si>
  <si>
    <t>19026732088024</t>
  </si>
  <si>
    <t>089 094 014 750</t>
  </si>
  <si>
    <t>130/1, Avenue 30, Group 18, Commune My Phu, My Phu Ward, Cao Lanh City, Dong Thap Province</t>
  </si>
  <si>
    <t>130/1, QL 30, Tổ 18, Khóm Mỹ Phú, Phường Mỹ Phú, TP. Cao Lãnh, Đồng Tháp</t>
  </si>
  <si>
    <t>130/1, Avenue 30, My Phu Ward, Cao Lanh City, Dong Thap Province</t>
  </si>
  <si>
    <t>130/1, QL 30, Phường Mỹ Phú, TP. Cao Lãnh, Đồng Tháp</t>
  </si>
  <si>
    <t>0988 138 366</t>
  </si>
  <si>
    <t>Nguyễn Minh Thảo</t>
  </si>
  <si>
    <t>anhlt.mos@gmail.com</t>
  </si>
  <si>
    <t>Le Tuan Anh</t>
  </si>
  <si>
    <t>19034688743012</t>
  </si>
  <si>
    <t>052 195 003 772</t>
  </si>
  <si>
    <t>Group 5, An Dương 2 Village, Hoai Tan Commune, Hoai Nhon District, Binh Dinh Province</t>
  </si>
  <si>
    <t xml:space="preserve">Xóm 5, Thôn an Dưỡng 2, Xã Hoài Tân, Huyện Hoài Nhơn, Tỉnh Bình Định </t>
  </si>
  <si>
    <t>78 Street 6, Binh Trung Dong Ward, Thu Duc City, Ho Chi Minh City</t>
  </si>
  <si>
    <t>78 Đường số 6, Phường Bình Trưng Đông, TP. Thủ Đức, TP. Hồ Chí Minh</t>
  </si>
  <si>
    <t>0372 040 747</t>
  </si>
  <si>
    <t>mydungnt.202@gmail.com</t>
  </si>
  <si>
    <t>Nguyen Thi My Dung</t>
  </si>
  <si>
    <t>Transportation allowance of 15,000,000 VND/month and Entertainment allowance of 10,000,000 VND/month.</t>
  </si>
  <si>
    <t>Hai Van</t>
  </si>
  <si>
    <t>10100013959519</t>
  </si>
  <si>
    <t>046 072 011 947</t>
  </si>
  <si>
    <t>Group 36 An Hai Dong, Son Tra District, Da Nang City</t>
  </si>
  <si>
    <t>Tổ 36 An Hải Đông, Quận Sơn Trà, TP. Đà Nẵng</t>
  </si>
  <si>
    <t>No. 198, Nguyen Van Linh Street, Thanh Khe District, Da Nag City</t>
  </si>
  <si>
    <t>Số 198, Đường Nguyễn Văn Linh, Quận Thanh Khê, Tp. Đà Nẵng</t>
  </si>
  <si>
    <t>0905 212 133</t>
  </si>
  <si>
    <t>Trần Phước Hạ Nhi</t>
  </si>
  <si>
    <t>hai.ngodinhan@gmail.com</t>
  </si>
  <si>
    <t>Ngo Dinh An Hai</t>
  </si>
  <si>
    <t>11523994129011</t>
  </si>
  <si>
    <t>033 187 002 696</t>
  </si>
  <si>
    <t>No. 20, Quarter 5, Group 1, Trung Vuong Ward, Uong Bi District, Quang Ninh Province</t>
  </si>
  <si>
    <t>Số 20, Tổ 5, Khu 1, Phường Trưng Vương, Huyện Uông Bí, Tỉnh Quảng Ninh</t>
  </si>
  <si>
    <t>No. 215/1, Hoa Binh Street, Quarter 5, Yen Nghia Ward, Ha Dong District, Ha Noi City</t>
  </si>
  <si>
    <t>Ngõ 215/11, Đường Hòa Bình, Tổ 16, Phường Yên Nghĩa, Quận Hà Đông, Tp. Hà Nội</t>
  </si>
  <si>
    <t>0962 651 222</t>
  </si>
  <si>
    <t>Phạm Xuân Thanh</t>
  </si>
  <si>
    <t>andychi1687@gmail.com</t>
  </si>
  <si>
    <t>Nguyen Thi Tuyet Nhung</t>
  </si>
  <si>
    <t>200014949753471</t>
  </si>
  <si>
    <t>EXIMBANK - 79305001</t>
  </si>
  <si>
    <t>093 087 000 138</t>
  </si>
  <si>
    <t xml:space="preserve">Automotive Engineering </t>
  </si>
  <si>
    <t>No. 220/66/7/9, Hoang Hoa Tham Street, Ward 5, Binh Thanh District, Ho Chi Minh City</t>
  </si>
  <si>
    <t>Sô 220/66/7/9, Đường Hoàng Hoa Thám, Phường 5, Quận Bình Thạnh, Tp. Hồ Chí Minh</t>
  </si>
  <si>
    <t>0908 756 959</t>
  </si>
  <si>
    <t>Tiên</t>
  </si>
  <si>
    <t>tranduyvina@gmail.com</t>
  </si>
  <si>
    <t>Tran Phuc Duy</t>
  </si>
  <si>
    <t>7500205146812</t>
  </si>
  <si>
    <t>096 189 011 994</t>
  </si>
  <si>
    <t>No.149, Ngo Gia Tu Street, Ward 5, Ca Mau City, Ca Mau Province</t>
  </si>
  <si>
    <t>Số 149, Đường Ngô Gia Tự, Phường 5, Tp. Cà Mau, Tỉnh Cà Mau</t>
  </si>
  <si>
    <t xml:space="preserve"> Lê Hằng My</t>
  </si>
  <si>
    <t>lediemmy1990@gmail.com.vn</t>
  </si>
  <si>
    <t>Le Diem My</t>
  </si>
  <si>
    <t>091782250041</t>
  </si>
  <si>
    <t>072 087 000 436</t>
  </si>
  <si>
    <t>No. 303B, Group A - Group  DTM, An Phu Ward, District 2, Ho Chi Minh City</t>
  </si>
  <si>
    <t>Số 303B Khu A, Khu ĐTM, Phường An Phú, Quận 2, Tp. Hồ Chí Minh</t>
  </si>
  <si>
    <t>An Thinh Apartment, An Phu Ward, District 2, Ho Chi Minh City</t>
  </si>
  <si>
    <t>Cao ốc An Thịnh, Phường An Phú, Quận 2, Tp. Hồ Chí Minh</t>
  </si>
  <si>
    <t>Nguyễn Thị Ngân Hà</t>
  </si>
  <si>
    <t>phanchikhang@gmail.com</t>
  </si>
  <si>
    <t>Phan Chi Khang</t>
  </si>
  <si>
    <t>75010000500093</t>
  </si>
  <si>
    <t>089 197 000 961</t>
  </si>
  <si>
    <t>No. 235, Tan Hiep B Group, Oc Eo Town, Thuan Son District, An Giang Province</t>
  </si>
  <si>
    <t>Số 235, Ấp Tân Hiệp B, Thị Trấn Óc Eo, Huyện Thuận Sơn, Tỉnh An Giang</t>
  </si>
  <si>
    <t>No. 55 Tran Nhat Duat Street, An Hoa Ward, Rach Gia City, Kien Giang Province</t>
  </si>
  <si>
    <t>Số 55 Đường Trần Nhật Duật, Phường An Hòa, TP. Rạch Giá, Tỉnh Kiên Giang</t>
  </si>
  <si>
    <t>0907 052 719</t>
  </si>
  <si>
    <t>Đõ Thị Huệ</t>
  </si>
  <si>
    <t>huyentram28021997@gmail.com</t>
  </si>
  <si>
    <t>Dao Thi Huyen Tram</t>
  </si>
  <si>
    <t>103869039387</t>
  </si>
  <si>
    <t>045 098 008 584</t>
  </si>
  <si>
    <t>Thu Duc Technology College</t>
  </si>
  <si>
    <t>Communication &amp; Network</t>
  </si>
  <si>
    <t>Vinh Thuy Commune, Vinh Linh District, Quang Tri Province</t>
  </si>
  <si>
    <t>Xã Vĩnh Thủy, Huyện Vĩnh Linh, Tỉnh Quảng Trị</t>
  </si>
  <si>
    <t>Group 434, Binh Dang, Binh Hoa, Thuan An, Binh Duong Province</t>
  </si>
  <si>
    <t>Khu Dân Cư 434, Bình Đáng, Bình Hòa, Thuận An, Tỉnh Bình Dương</t>
  </si>
  <si>
    <t>0962 076 151</t>
  </si>
  <si>
    <t>Trần Thị Dung</t>
  </si>
  <si>
    <t>khanhlongqt7498@gmail.com</t>
  </si>
  <si>
    <t>Nguyen Khanh Long</t>
  </si>
  <si>
    <t>Special Allowance: 74Mil for the compensation of 2020 Performance Bonus will be paid when signed labor contract. Commit one year.</t>
  </si>
  <si>
    <t>060097165249</t>
  </si>
  <si>
    <t>079 190 000 710</t>
  </si>
  <si>
    <t>No 435/77/C30, Le Van Sy Street, District 3, Ho Chi Minh City</t>
  </si>
  <si>
    <t>Sô 435/77/C30, Đường Lê Văn Sỹ, Quận 3, Tp. Hồ Chí Minh</t>
  </si>
  <si>
    <t>0902 977 133</t>
  </si>
  <si>
    <t>Đặng Ngọc Hạnh</t>
  </si>
  <si>
    <t>Dang Quynh Nhu</t>
  </si>
  <si>
    <t>3010111998888</t>
  </si>
  <si>
    <t>048 187 005 178</t>
  </si>
  <si>
    <t>Da Nang Foreign Languages University</t>
  </si>
  <si>
    <t>Group 5, Bau Cau, Hoa Chau Ward, Hoa Vang District, Da Nang city</t>
  </si>
  <si>
    <t>Tổ 5, Thôn Bàu Cầu, Xã Hòa Châu, Huyện Hòa Vang, Tp. Đà Nẵng</t>
  </si>
  <si>
    <t>0903 576 917</t>
  </si>
  <si>
    <t>Trịnh Đình Niên</t>
  </si>
  <si>
    <t>ngocha87dn@gmail.com</t>
  </si>
  <si>
    <t>Trinh Thi Ngoc Ha</t>
  </si>
  <si>
    <t>Entertainment allowance 7 mil/month (Claim), Housing allowance 7 mil/month</t>
  </si>
  <si>
    <t>19034522878017</t>
  </si>
  <si>
    <t>191 475 271</t>
  </si>
  <si>
    <t>No. 140, Do Quy Street, Hoa Xuan Ward, Cam Le District, Da Nang City</t>
  </si>
  <si>
    <t>Số 140, Đường Đỗ Quỳ, Phường Hòa Xuân, Quận Cẩm Lệ, Tp. Đà Nẵng</t>
  </si>
  <si>
    <t>0935 551 599</t>
  </si>
  <si>
    <t>Cao Thị Thanh Nhung</t>
  </si>
  <si>
    <t>0601000509954</t>
  </si>
  <si>
    <t>087 183 005 628</t>
  </si>
  <si>
    <t>No. 170, Nguyen Hue Street, Group 2, Sa Rai Town, Tan Hoang District, Dong Thap Province</t>
  </si>
  <si>
    <t>Số 170, Đường Nguyễn Huệ, Khóm 2, Thị Trấn Sa Rài, Huyện Tân Hồng, Tỉnh Đồng Tháp</t>
  </si>
  <si>
    <t>No. 26, Group 3, Nguyen Sinh Sac Street, Ward 4, Cao Lanh City, Dong Thap Province</t>
  </si>
  <si>
    <t>Tổ 26, Khóm 3, Đường Nguyễn Sinh Sắc, Phường 4, Tp. Cao Lãnh, Tỉnh Đồng Tháp</t>
  </si>
  <si>
    <t>0932 922 909</t>
  </si>
  <si>
    <t>Trần Thị Kim Linh</t>
  </si>
  <si>
    <t>ttklien68@gmail.com</t>
  </si>
  <si>
    <t>Tran Thi Kim Lien</t>
  </si>
  <si>
    <t>99286841599</t>
  </si>
  <si>
    <t>079 195 030 693</t>
  </si>
  <si>
    <t>No. 354/22, Doan Van Bo Street, Ward 10, District 4, Ho Chi Minh City</t>
  </si>
  <si>
    <t>Số 354/22, Đường Đoàn Văn Bơ, Phường 10, Quận 4, Tp Hồ Chí Minh</t>
  </si>
  <si>
    <t>0936 302 193</t>
  </si>
  <si>
    <t>Phan Tuấn Quốc</t>
  </si>
  <si>
    <t>nhuphan274@gmail.com</t>
  </si>
  <si>
    <t>Phan Quynh Nhu</t>
  </si>
  <si>
    <t>19035533516016</t>
  </si>
  <si>
    <t>025 181 000 207</t>
  </si>
  <si>
    <t>Group 5, Dai Thinh Commune, Me Linh District, Ha Noi City</t>
  </si>
  <si>
    <t>Khu 5, Xã Đại Thịnh, Huyện Mê Linh, Tp. Hà Nội</t>
  </si>
  <si>
    <t>0989 287 545</t>
  </si>
  <si>
    <t>Vũ Duy Dương</t>
  </si>
  <si>
    <t>hangduong8178@gmail.com</t>
  </si>
  <si>
    <t>Do Thi Thu Hang</t>
  </si>
  <si>
    <t>101006327563</t>
  </si>
  <si>
    <t>038 194 039 036</t>
  </si>
  <si>
    <t>S105-15.01 Vinhomes Grand Park, Nguyen Xien Street, Long Thanh My, Thu Duc City</t>
  </si>
  <si>
    <t>S105-15.01 Vinhomes Grand Park, Đường Nguyễn Xiển, Phường Long Thạnh Mỹ, Tp. Thủ Đức</t>
  </si>
  <si>
    <t>0345 883 555</t>
  </si>
  <si>
    <t>Trịnh Việt Anh</t>
  </si>
  <si>
    <t>ngocanh.bh54@gmail.com</t>
  </si>
  <si>
    <t>Le Thi Ngoc Anh</t>
  </si>
  <si>
    <t>107004793795</t>
  </si>
  <si>
    <t>034 087 015 938</t>
  </si>
  <si>
    <t>Da Nang Architecture University</t>
  </si>
  <si>
    <t>Urban Planning</t>
  </si>
  <si>
    <t>No. 151, Kim Thi Apartment, Bau Quan Ward, Vinh City, Nghe An Province</t>
  </si>
  <si>
    <t xml:space="preserve">Số 151, Chung Cư Kim Thi, Phường Bàu Quán, Tp. Vinh, Tỉnh Nghệ An </t>
  </si>
  <si>
    <t>0946 268 099</t>
  </si>
  <si>
    <t>Đặng Thị Thúy Lan</t>
  </si>
  <si>
    <t>ltdaoktd@gmail.com</t>
  </si>
  <si>
    <t>Le Thanh Dao</t>
  </si>
  <si>
    <t>0271000746965</t>
  </si>
  <si>
    <t>025 184 017 789</t>
  </si>
  <si>
    <t>University of Finance and Accountancy Ho Chi Minh City</t>
  </si>
  <si>
    <t>No. 43, Le Van Sy Street, Nghia Lo Ward, Quang Ngai City</t>
  </si>
  <si>
    <t>Số 43, Đường Lê Văn Sỹ, Phường Nghĩa Lộ, Tp. Quãng Ngãi</t>
  </si>
  <si>
    <t>0919 344 796</t>
  </si>
  <si>
    <t>Trần Thanh Lâm</t>
  </si>
  <si>
    <t>phuongkimoanhqn@gmail.com</t>
  </si>
  <si>
    <t>Phuong Kim Oanh</t>
  </si>
  <si>
    <t>100201019839</t>
  </si>
  <si>
    <t>001 194 036 684</t>
  </si>
  <si>
    <t>No. 1103 (28/5), Tu Lap Street, Ward 4, Tan Binh District, Ho Chi Minh City</t>
  </si>
  <si>
    <t>1103 (28/5) Đường Tự Lập, Phường 4, Quận Tân Bình, TPHCM</t>
  </si>
  <si>
    <t>0903 715 167</t>
  </si>
  <si>
    <t>ngthaonhung94@gmail.com</t>
  </si>
  <si>
    <t>Nguyen Thao Nhung</t>
  </si>
  <si>
    <t>107005036093</t>
  </si>
  <si>
    <t>040 085 003 240</t>
  </si>
  <si>
    <t>Agriculture</t>
  </si>
  <si>
    <t>No.1/11, Hoang Trung Thong Street, Dong Vinh Ward, Vinh City, Nghe An Province</t>
  </si>
  <si>
    <t>Số 1, Ngõ 11, Đường Hoàng Trung Thông, Phường Đông Vĩnh, Tp. Vinh, Tỉnh Nghệ An</t>
  </si>
  <si>
    <t>0917 510 501</t>
  </si>
  <si>
    <t>Nguyễn Thị Phương Hà</t>
  </si>
  <si>
    <t>Nguyen Hai Hung</t>
  </si>
  <si>
    <t>19030290857020</t>
  </si>
  <si>
    <t>082 092 013 510</t>
  </si>
  <si>
    <t>No. 38 Group 2, Hoa Qui Hamlet , Hoa Khanh Commune, Cai Be District, Tien Giang Province</t>
  </si>
  <si>
    <t>38 tổ 2, ấp Hòa Quí, xã Hòa Khánh, huyện Cái Bè, tỉnh Tiền Giang</t>
  </si>
  <si>
    <t>No. 504/44 Kinh Duong Vuong Street, An Lac A, Binh Tan District, Ho Chi Minh City</t>
  </si>
  <si>
    <t>504/44 Kinh Dương Vương, Phường An Lạc A, Quận Bình Tân</t>
  </si>
  <si>
    <t>0909 616 577</t>
  </si>
  <si>
    <t>Phan Thị Mỹ Phương</t>
  </si>
  <si>
    <t>tmnhat2772@outlook.com.vn</t>
  </si>
  <si>
    <t>Tran Minh Nhat</t>
  </si>
  <si>
    <t>60110001014615</t>
  </si>
  <si>
    <t>046 195 015 310</t>
  </si>
  <si>
    <t>Hamlet Vinh Tri, Hai Duong Commune, Hue City, Thua Thien Hue Province</t>
  </si>
  <si>
    <t>Thôn Vĩnh Trị - Xã Hải Dương - TP Huế - tỉnh Thừa Thiên Huế</t>
  </si>
  <si>
    <t>No. 860/7, Huynh Tan Phat Street, Tan Phu Ward, District 7, Ho Chi Minh City</t>
  </si>
  <si>
    <t>Số 860/7, Đường Huỳnh Tấn Phát, Phường Tân Phú, Quận 7, Tp. Hồ Chí Minh</t>
  </si>
  <si>
    <t>0386 632 023</t>
  </si>
  <si>
    <t>Đỗ Thị Thu</t>
  </si>
  <si>
    <t>thuongthuong13052908@gmail.com</t>
  </si>
  <si>
    <t>Le Thi Thuong</t>
  </si>
  <si>
    <t>8007041157529</t>
  </si>
  <si>
    <t>079 197 002 795</t>
  </si>
  <si>
    <t>No. 357/2C, Cach Mang Thang 8 Street, Ward 12, District 10, Ho Chi Minh City</t>
  </si>
  <si>
    <t>Số 357/2C, Đường Cách Mạng Tháng 8, Phường 12, Quận 10, Tp. Hồ Chí Minh</t>
  </si>
  <si>
    <t>0934 161 096</t>
  </si>
  <si>
    <t>Nguyễn Đình Trí</t>
  </si>
  <si>
    <t>Thanhthaonguyen0402@gmail.com</t>
  </si>
  <si>
    <t>Nguyen Ngoc Thanh Thao</t>
  </si>
  <si>
    <t>67910000290428</t>
  </si>
  <si>
    <t>075 189 007 774</t>
  </si>
  <si>
    <t>Ngo Quyen Street, Bau Tram Hamlet, Bau Tram, Long Khanh City, Dong Nai Province</t>
  </si>
  <si>
    <t>Ngô Quyền, ấp Bàu Trâm, Bàu Trâm, Thành phố Long Khánh, Đồng Nai</t>
  </si>
  <si>
    <t>No. 25, Song Hanh Street, Ward 10, District 6, Ho Chi Minh City</t>
  </si>
  <si>
    <t>25 Song Hành, Phường 10, Quận 6, Thành phố Hồ Chí Minh</t>
  </si>
  <si>
    <t>0937 719 624</t>
  </si>
  <si>
    <t>Nguyễn Như Phương Uyên</t>
  </si>
  <si>
    <t>nguyennhuthuyuyen1511@gmail.com</t>
  </si>
  <si>
    <t>Nguyen Nhu Thuy Uyen</t>
  </si>
  <si>
    <t>19021311886019</t>
  </si>
  <si>
    <t>042 086 004 740</t>
  </si>
  <si>
    <t>Ha Noi University of Technology</t>
  </si>
  <si>
    <t>Telecommunication</t>
  </si>
  <si>
    <t>Nam Linh Village, Thach Dien Commune, Thach Ha District, Ha Tinh Province</t>
  </si>
  <si>
    <t>Thôn Nam Lĩnh, Xã Thạch Điền, Huyện Thạch Hà, Tỉnh Hà Tĩnh</t>
  </si>
  <si>
    <t>0822 841 111</t>
  </si>
  <si>
    <t>Phạm Thị Lý</t>
  </si>
  <si>
    <t>thienphan86@gmail.com</t>
  </si>
  <si>
    <t>Phan Anh Thien</t>
  </si>
  <si>
    <t>0861000009922</t>
  </si>
  <si>
    <t>040 085 016 069</t>
  </si>
  <si>
    <t>No. 19B/2, Phan Cong Tinh Street, Hung Dung Ward, Vinh City, Nghe An Province</t>
  </si>
  <si>
    <t>Số 19B, Ngõ 2, Đường Phan Công Tích, Phường Hưng Dũng, Tp. Vinh, Tỉnh Nghệ An</t>
  </si>
  <si>
    <t>0945 330 123</t>
  </si>
  <si>
    <t>tgproit@gmail.com</t>
  </si>
  <si>
    <t>Nguyen Duc Anh Tuan</t>
  </si>
  <si>
    <t>0311000719992</t>
  </si>
  <si>
    <t>044 091 002 500</t>
  </si>
  <si>
    <t>Quang Binh University</t>
  </si>
  <si>
    <t>Trung Thuy Village, Quang Thuy Commune, Ba Don Town, Quang Binh Province</t>
  </si>
  <si>
    <t>Thôn Trung Thủy, Xã Quảng Thủy, Thị Xã Ba Đồn, Tỉnh Quảng Bình</t>
  </si>
  <si>
    <t>0869 173 640</t>
  </si>
  <si>
    <t>Hoàng Thị Hạnh</t>
  </si>
  <si>
    <t>ducthang991991@gmail.com</t>
  </si>
  <si>
    <t>Nguyen Duc Thang</t>
  </si>
  <si>
    <t>133035966</t>
  </si>
  <si>
    <t>022 079 004 641</t>
  </si>
  <si>
    <t xml:space="preserve">Paramount University </t>
  </si>
  <si>
    <t>No. 12-07, CT2A, Hoang Quoc Viet Street, Nghia Do Ward, Cau Giay District, Ha Noi City</t>
  </si>
  <si>
    <t>Số 12-07, CT2A, Đường Hoàng Quốc Việt, Phường Nghĩa Đô, Quận Cầu Giấy, Tp. Hà Nội</t>
  </si>
  <si>
    <t>0912 388 814</t>
  </si>
  <si>
    <t xml:space="preserve">Nguyễn Thị Minh Nguyệt </t>
  </si>
  <si>
    <t>tuandinh054@gmail.com</t>
  </si>
  <si>
    <t>Nguyen Dinh Tuan</t>
  </si>
  <si>
    <t>03736598001</t>
  </si>
  <si>
    <t>056 196 011 262</t>
  </si>
  <si>
    <t>No. 18, Huong Dien Street, Phuoc Hai Ward, Nha Trang City, Khanh Hoa Province</t>
  </si>
  <si>
    <t>Số 18, Đường Hương Điền, Phường Phước Hải, Tp. Nha Trang, Tỉnh Khánh Hòa</t>
  </si>
  <si>
    <t>No. 346/59, Chu Van An Street, Ward 12, Binh Thanh District, Ho Chi Minh City</t>
  </si>
  <si>
    <t>Số 346/59, Đường Chu Văn An, Phường 12, Quận Bình Thạnh, Tp. Hồ Chí Minh</t>
  </si>
  <si>
    <t>0855 562 081</t>
  </si>
  <si>
    <t>Huỳnh Thị Thúy Loan</t>
  </si>
  <si>
    <t>laihtt1996@gmail.com</t>
  </si>
  <si>
    <t>Huynh Thi Thuy Lai</t>
  </si>
  <si>
    <t>8007041143280</t>
  </si>
  <si>
    <t>060 193 012 614</t>
  </si>
  <si>
    <t>No. 31/1, Nguyen Van Cu Street, Ward 1, District 5, Ho Chi Minh City</t>
  </si>
  <si>
    <t>31/1 Nguyễn Văn Cừ, Phường 1, Quận 5, Hồ Chí Minh</t>
  </si>
  <si>
    <t>0916 495 258</t>
  </si>
  <si>
    <t>Ngô Thanh Quý</t>
  </si>
  <si>
    <t>tranthienkim.marketing@gmail.com</t>
  </si>
  <si>
    <t>Tran Thi Thien Kim</t>
  </si>
  <si>
    <t>103867313573</t>
  </si>
  <si>
    <t>082 189 000 636</t>
  </si>
  <si>
    <t>Dong Phuong Hoc</t>
  </si>
  <si>
    <t>No. 1A/01 Ly Thuong Kiet Street, Ward 7, Tan Binh District, Ho Chi Minh City</t>
  </si>
  <si>
    <t>Số 1A/01 Đường Lý Thường Kiệt, Phường 7, Quận Tân Bình, Tp. Hồ Chí Minh</t>
  </si>
  <si>
    <t>0976 152 481</t>
  </si>
  <si>
    <t>Trần Hoàng Thành</t>
  </si>
  <si>
    <t>Tran Thi Thuy Trang</t>
  </si>
  <si>
    <t>1016504609</t>
  </si>
  <si>
    <t>068 193 003 617</t>
  </si>
  <si>
    <t>No. 14, Pham Hong Thai Street, Ward 10, Da Lat City, Lam Dong Province</t>
  </si>
  <si>
    <t>Số14, Đường Phạm Hồng Thái, Phường 10, Tp. Đà Lạt, Tỉnh Lâm Đồng</t>
  </si>
  <si>
    <t>No. 84-86 Ta Quang Buu Street, District 8, Ho Chi Minh City</t>
  </si>
  <si>
    <t>Số 84 – 86 Đường Tạ Quang Bửu, Quận 8, Tp. Hồ Chí Minh</t>
  </si>
  <si>
    <t>0364 200 485</t>
  </si>
  <si>
    <t>Nguyễn Hồng Hoàng Anh</t>
  </si>
  <si>
    <t>nguyenhonghaanh2112@gmail.com</t>
  </si>
  <si>
    <t>Nguyen Hong Ha Anh</t>
  </si>
  <si>
    <t>0161001601201</t>
  </si>
  <si>
    <t>046 085 015 773</t>
  </si>
  <si>
    <t>Group 2, Dong Di, Phu Ho Commune, Phu Vang District, Thua Thien Hue Province</t>
  </si>
  <si>
    <t>Khu Vực 2, Đồng Di, Xã Phú Hồ, Huyện Phú Vang, Tỉnh Thừa Thiên Huế</t>
  </si>
  <si>
    <t>0934 982 683</t>
  </si>
  <si>
    <t>Đào Thị Thu Hiền</t>
  </si>
  <si>
    <t>hongphuong.hue@gmail.com</t>
  </si>
  <si>
    <t>Nguyen Huu Hong Phuong</t>
  </si>
  <si>
    <t>0371000435161</t>
  </si>
  <si>
    <t>040 193 018 803</t>
  </si>
  <si>
    <t>Dien Cat Commune, Dien Chau District, Nghe An Province</t>
  </si>
  <si>
    <t>Xã Diễn Cát, Huyện Diễn Châu, Tỉnh Nghệ An</t>
  </si>
  <si>
    <t>Block M2, Eco Green Apartment, 107 Nguyen Van Linh Street, Tan Thuan Ward, District 7, Ho Chi Minh City</t>
  </si>
  <si>
    <t>Tòa nhà M2, Chung cư Eco Green, 107 Nguyễn Văn Linh, Phường Tân Thuận Tây, Quận 7, TP.HCM</t>
  </si>
  <si>
    <t xml:space="preserve"> 035 9910 993</t>
  </si>
  <si>
    <t>Minh Hùng</t>
  </si>
  <si>
    <t>hoanganh7505@gmail.com</t>
  </si>
  <si>
    <t>Hoang Anh</t>
  </si>
  <si>
    <t>6810119898888</t>
  </si>
  <si>
    <t>044 090 002 758</t>
  </si>
  <si>
    <t>No. 01, Ly Tu Trong Street, Dong Phu Ward, Dong Hoi Town, Quang Binh Province</t>
  </si>
  <si>
    <t>Số 01, Đường Lý Tự Trọng, Phường Đồng Phú, Thị Xã Đồng Hới, Tỉnh Quảng Bình</t>
  </si>
  <si>
    <t>0967 316 666</t>
  </si>
  <si>
    <t>Hoàng Thị Diệu Hương</t>
  </si>
  <si>
    <t>Le Van Tinh</t>
  </si>
  <si>
    <t>002704070013572</t>
  </si>
  <si>
    <t>HDBANK - 79321001</t>
  </si>
  <si>
    <t>054 096 005 647</t>
  </si>
  <si>
    <t>University of Technology &amp; Education</t>
  </si>
  <si>
    <t>Group 3, Hoa Vinh Commune, Dong Hoa District, Phu Yen Province</t>
  </si>
  <si>
    <t>Khu Phố 3, Xã Hòa Vinh, Huyện Đông Hòa, Tỉnh Phú Yên</t>
  </si>
  <si>
    <t>66M Street No. 10,  Tang Nhon Phu Ward, Thu Duc City, Ho Chi Minh City</t>
  </si>
  <si>
    <t>66M Đường số 10, Phường Tăng Nhơn Phú, TP. Thủ Đức, TP. Hồ Chí Minh</t>
  </si>
  <si>
    <t>0379 633 429</t>
  </si>
  <si>
    <t>Huỳnh Ngọc Tài</t>
  </si>
  <si>
    <t>daihuynh2010@gmail.com</t>
  </si>
  <si>
    <t>Huynh Quoc Dai</t>
  </si>
  <si>
    <t>0781000409166</t>
  </si>
  <si>
    <t>038 088 033 133</t>
  </si>
  <si>
    <t>Group 4, Xuan Tho Commune, Trieu Son District, Thanh Hoa Province</t>
  </si>
  <si>
    <t>Thôn 4, Xã Xuân Thọ, Huyện Triệu Sơn, Tỉnh Thanh Hóa</t>
  </si>
  <si>
    <t>No. 8, Kim Quy, Dong Cuong, Thanh Hoa City</t>
  </si>
  <si>
    <t>Số 8, Kim Quy, Đông Cương, Tp. Thanh Hóa</t>
  </si>
  <si>
    <t>0943 632 619</t>
  </si>
  <si>
    <t>Hiền</t>
  </si>
  <si>
    <t>Tran Le Duong</t>
  </si>
  <si>
    <t>106873834885</t>
  </si>
  <si>
    <t>038 190 048 857</t>
  </si>
  <si>
    <t>Thanh Hoa Medical College</t>
  </si>
  <si>
    <t>Nursing</t>
  </si>
  <si>
    <t>Group 5, Ha Trung Commune, Ha Trung District, Thanh Hoa Province</t>
  </si>
  <si>
    <t>Tiểu khu 5, Thị trấn Hà Trung,, Huyện Hà Trung, Tỉnh Thanh Hóa</t>
  </si>
  <si>
    <t>No. 26, Group TTQD, Thanh Mai Commune, Thanh Oai District, Ha Noi City</t>
  </si>
  <si>
    <t>SN 26, KHu TTQĐ, Xã Thanh Mai, Huyện Thanh Oai, Hà Nội</t>
  </si>
  <si>
    <t>0363 837 616</t>
  </si>
  <si>
    <t>Lê Văn Huy</t>
  </si>
  <si>
    <t>phuongnguyenbvht@gmail.com</t>
  </si>
  <si>
    <t>Nguyen Thi Phuong</t>
  </si>
  <si>
    <t>04401015927452</t>
  </si>
  <si>
    <t>067 088 002 154</t>
  </si>
  <si>
    <t>171 Huyen Tran Cong Princess Street, Ward 4, Da Lat City, Lam Dong Province</t>
  </si>
  <si>
    <t>171 Đường Huyền Trân Công Chúa, Phường 4, TP. Đà Lạt, Tỉnh Lâm Đồng</t>
  </si>
  <si>
    <t>Feliz En Vista Apartment, 01 Phan Van Dang Street, Thanh My Loi Ward, Thu Duc City, Ho Chi Minh City</t>
  </si>
  <si>
    <t>Chung cư Feliz En Vista, 01 Đường Phan Văn Đáng, Phường Thạnh Mỹ Lợi, TP. Thủ Đức, TP. Hồ Chí Minh</t>
  </si>
  <si>
    <t>0364 514 484</t>
  </si>
  <si>
    <t>Tăng Thị Thu Hà</t>
  </si>
  <si>
    <t>dung.nvdung@gmail.com</t>
  </si>
  <si>
    <t>Nguyen Viet Dung</t>
  </si>
  <si>
    <t>0181003520574</t>
  </si>
  <si>
    <t>036 192 014 229</t>
  </si>
  <si>
    <t>No. 269/107, Nguyen Thi Minh Khai Street, Phu Hoa Commune, Thu Dau Mot District, Binh Duong Province</t>
  </si>
  <si>
    <t>Số 269/107, Đường Nguyễn Thị Minh Khai, Xã Phú Hòa, Huyện Thủ Dầu Một, Tỉnh Bình Dương</t>
  </si>
  <si>
    <t>No. 118/8D, Nguyen Thi Thap Street, Binh Thuan Ward, District 7, Ho Chi Minh City</t>
  </si>
  <si>
    <t xml:space="preserve">Số 118/8D, Đường Nguyễn Thị Thập, Phường Bình Thuận, Quận 7, Tp. Hồ Chí Minh </t>
  </si>
  <si>
    <t>0938 788 820</t>
  </si>
  <si>
    <t>huetran114@gmail.com</t>
  </si>
  <si>
    <t>Tran Thi Thanh Hue</t>
  </si>
  <si>
    <t>19036855394011</t>
  </si>
  <si>
    <t>068 090 004 314</t>
  </si>
  <si>
    <t>University of Architecture</t>
  </si>
  <si>
    <t>45 Nguyen Thi Minh Khai Street, Lien Nghia Commune, Duc Trong District, Lam Dong Province</t>
  </si>
  <si>
    <t>45 Đường Nguyễn Thị Minh Khai, Xã Liên Nghĩa, Huyện Đức Trọng, Tỉnh Lâm Đồng</t>
  </si>
  <si>
    <t>178A Street No. 39, Binh Trung Tay Ward, Thu Duc City, Ho Chi Minh City</t>
  </si>
  <si>
    <t>178A Đường số 39, Phường Bình Trưng Tây, TP. Thủ Đức, TP. Hồ Chí Minh</t>
  </si>
  <si>
    <t>0988 301 136</t>
  </si>
  <si>
    <t>dangkhoa050690@gamil.com.vn</t>
  </si>
  <si>
    <t>Bui Dang Khoa</t>
  </si>
  <si>
    <t>6380205511883</t>
  </si>
  <si>
    <t>082 199 000 308</t>
  </si>
  <si>
    <t>My An B Village, My Tinh An Commune, Cho Gao District, Tien Giang Province</t>
  </si>
  <si>
    <t>Ấp Mỹ An B, Xã Mỹ Tịnh An, Huyện Chợ Gạo, Tỉnh Tiền Giang</t>
  </si>
  <si>
    <t>0522 106 278</t>
  </si>
  <si>
    <t>Trương Thị Ánh Nhung</t>
  </si>
  <si>
    <t>sangsangctg@gmail.com</t>
  </si>
  <si>
    <t>Bui Ngoc Sang</t>
  </si>
  <si>
    <t>19020045912010</t>
  </si>
  <si>
    <t>001 182 056 449</t>
  </si>
  <si>
    <t xml:space="preserve">Library and Information </t>
  </si>
  <si>
    <t>No. 15/189, Giang Vo Street, Cat Linh Ward, Dong Da District, Ha Noi City</t>
  </si>
  <si>
    <t>Số 15/189, Đường Giảng Võ, Phường Cát Linh, Huyện Đống Đa, Hà Nội</t>
  </si>
  <si>
    <t>Golden Palm Building, Block A, No. 1906, 21 Le Van Luong Street, Nhan Chinh Ward, Thanh Xuan District, Ha Noi City</t>
  </si>
  <si>
    <t>Tòa nhà Golden Palm, Sảnh A, Căn 1906, 21 Lê Văn Lương, P. Nhân Chính, Q. Thanh Xuân, Hà Nội</t>
  </si>
  <si>
    <t>0949 292 129</t>
  </si>
  <si>
    <t>Vũ Trọng Anh</t>
  </si>
  <si>
    <t>dinhha2704@gmail.com</t>
  </si>
  <si>
    <t>Dinh Thi Thu Ha</t>
  </si>
  <si>
    <t>897596759689</t>
  </si>
  <si>
    <t>001 175 033 854</t>
  </si>
  <si>
    <t xml:space="preserve">University of Languages and International Studies </t>
  </si>
  <si>
    <t xml:space="preserve"> Village 4, Lai Yen Commune, Hoa Duc District, Ha Noi City</t>
  </si>
  <si>
    <t>Thôn 4, Xã Lại Yên, Huyện Hòa Đức, Tp.Hà Nội</t>
  </si>
  <si>
    <t>No. 40, Street 26, Binh Tri Dong B Ward, Binh Tan District, Ho Chi Minh City</t>
  </si>
  <si>
    <t>Số 40, Đường 26, P.Bình Trị Đông B, Q.Bình Tân, Tp. Hồ Chí Minh</t>
  </si>
  <si>
    <t>0977 888 945</t>
  </si>
  <si>
    <t>Lê Văn Phán</t>
  </si>
  <si>
    <t>thanhnguyen20160101@gmail</t>
  </si>
  <si>
    <t>Nguyen Thi Thanh</t>
  </si>
  <si>
    <t>456789102</t>
  </si>
  <si>
    <t>087 086 021 977</t>
  </si>
  <si>
    <t>C14.10 Hanh Phuc Residence, Binh Hung Ward, Binh Chanh District, Tp. Ho Chi Minh</t>
  </si>
  <si>
    <t>C14.10 Block CKDC Hạnh Phúc, ấp 3, xã Bình Hưng, huyện Bình Chánh, TPHCM</t>
  </si>
  <si>
    <t>0947 498 271</t>
  </si>
  <si>
    <t>Phạm Duy Hạnh</t>
  </si>
  <si>
    <t>vo.trunghung@yahoo.com</t>
  </si>
  <si>
    <t>Vo Trung Hung</t>
  </si>
  <si>
    <t>21101897</t>
  </si>
  <si>
    <t>Trung Quốc</t>
  </si>
  <si>
    <t>079 089 022 630</t>
  </si>
  <si>
    <t xml:space="preserve">College of Information Technology </t>
  </si>
  <si>
    <t>No. 365/39A, Hậu Giang Street, Ward 11, District 6, Ho Chi Minh City</t>
  </si>
  <si>
    <t>Số 365/39A, Đường Hậu Giang, Phường 11, Quận 6, Tp. Hồ Chí Minh</t>
  </si>
  <si>
    <t>0782 806 549</t>
  </si>
  <si>
    <t>Trương Thị Cúc</t>
  </si>
  <si>
    <t>Tran Van Tuan</t>
  </si>
  <si>
    <t>19032721700011</t>
  </si>
  <si>
    <t>068 195 005 433</t>
  </si>
  <si>
    <t>International Trade and Business Law</t>
  </si>
  <si>
    <t>The Eastern Apartment, No. 299 Lien Phuong Street, Phu Huu Ward, Thu Duc City, Ho Chi Minh City</t>
  </si>
  <si>
    <t>Chung cư The Eastern, Số 299 Đường Liên Phường, Phường Phú Hữu, TP. Thủ Đức, TP. Hồ Chí Minh</t>
  </si>
  <si>
    <t>57/1B Phan Tay Ho Street, Ward 7, Phu Nhuan District, Ho Chi Minh City</t>
  </si>
  <si>
    <t>57/1B Đường Phan Tây Hồ, Phường 7, Quận Phú Nhuận, TP. Hồ Chí Minh</t>
  </si>
  <si>
    <t>0913 501 376</t>
  </si>
  <si>
    <t>Đặng Thị Khuyên</t>
  </si>
  <si>
    <t>Thuphuongnt.law@gmail.com</t>
  </si>
  <si>
    <t>Nguyen Thi Thu Phuong</t>
  </si>
  <si>
    <t>0071005711704</t>
  </si>
  <si>
    <t>068 186 007 727</t>
  </si>
  <si>
    <t>No. 23A, Le Quy Don Street, Vo Thi Sau Ward,  Distrcit 3, Ho Chi Minh City</t>
  </si>
  <si>
    <t>Số 23A, Đường Lê Qúy Đôn, Phường Võ Thị Sáu, Quận 3, Tp. Hồ Chí Minh</t>
  </si>
  <si>
    <t>0909 472 972</t>
  </si>
  <si>
    <t>Nguyễn Xuân Hiếu</t>
  </si>
  <si>
    <t>thaohien1706@gmail.com</t>
  </si>
  <si>
    <t>Ngo Thi Thao Hien</t>
  </si>
  <si>
    <t>19021041240014</t>
  </si>
  <si>
    <t>066 090 009 950</t>
  </si>
  <si>
    <t>Lincoln University</t>
  </si>
  <si>
    <t xml:space="preserve">No. 63/17, No Trang Guh Street, Tan Tien Ward, Buon Ma Thuoc District, Dak lak Province </t>
  </si>
  <si>
    <t>Số 63/17, Đường Nơ Trang Gưh, Phường Tân Tiến, Huyện Buôn Ma Thuộc, Tỉnh Daklak</t>
  </si>
  <si>
    <t>Phoenix 2 Apartment, No. 37 Cao Lo, Ward 4, District 8, Ho Chi Minh City</t>
  </si>
  <si>
    <t xml:space="preserve">Chung cư Phoenix 2, Số 37 Cao Lỗ, Phường 4, Quận 8, Tp. Hồ Chí Minh </t>
  </si>
  <si>
    <t>0914 086 848</t>
  </si>
  <si>
    <t>Nguyễn Quốc Dũng</t>
  </si>
  <si>
    <t>minh.nguyen66690@gmail.com</t>
  </si>
  <si>
    <t>Nguyen Quang Minh</t>
  </si>
  <si>
    <t xml:space="preserve">Program Analyst </t>
  </si>
  <si>
    <t>0441003683393</t>
  </si>
  <si>
    <t>060 183 005 969</t>
  </si>
  <si>
    <t>VNUHCM-University Of Science</t>
  </si>
  <si>
    <t>No. 36, Trinh Dinh Thao Street, Hoa Thanh Ward, Tan Phu District, Ho Chi Minh City</t>
  </si>
  <si>
    <t>Số 36, Đường Trịnh Đình Thảo, Phường Hòa Thạnh, Quận Tân Phú, Tp. Hồ Chí Minh</t>
  </si>
  <si>
    <t>0937 060 183</t>
  </si>
  <si>
    <t>Huỳnh Công Trường</t>
  </si>
  <si>
    <t>tymh2008@gmail.com</t>
  </si>
  <si>
    <t>Le Thi Ngoc Yen</t>
  </si>
  <si>
    <t>00045913001</t>
  </si>
  <si>
    <t>079 087 037 016</t>
  </si>
  <si>
    <t>No.25, 100 Binh Thoi Street, Ward 14, District 11, Ho Chi Minh City</t>
  </si>
  <si>
    <t>Số 25, Đường 100 Bình Thới, Phường 14, Quận 11, Tp.Hồ Chí Minh</t>
  </si>
  <si>
    <t>chungtriennghiep@gmail.com</t>
  </si>
  <si>
    <t>Chung Trien Nghiep</t>
  </si>
  <si>
    <t>004016333041</t>
  </si>
  <si>
    <t>074 093 007 648</t>
  </si>
  <si>
    <t>Eastern International University</t>
  </si>
  <si>
    <t>No. 3B, 1A Village, Phuoc Hoa Ward, Phu Giao District, Binh Duong City</t>
  </si>
  <si>
    <t>Số 3B, Ấp 1A, Phường Phước Hòa, Huyện Phú Giao1, Tp. Bình Dương</t>
  </si>
  <si>
    <t>63K1, Western Land Villa Area, Thoi Hoa Ward, Ben Cat Town, Binh Duong City</t>
  </si>
  <si>
    <t>63K1, KBT Western Land, Phường Thới Hòa, Thị Xã Bến Cát, Tp. Bình Dương</t>
  </si>
  <si>
    <t>0944 019 015</t>
  </si>
  <si>
    <t>Văn Thành Lợi</t>
  </si>
  <si>
    <t>Khoavan.ba@gmail.com</t>
  </si>
  <si>
    <t>Van Anh Khoa</t>
  </si>
  <si>
    <t>0041000316711</t>
  </si>
  <si>
    <t>049 188 018 385</t>
  </si>
  <si>
    <t>College Of Commerce</t>
  </si>
  <si>
    <t>Group 9,  Tho Quang Ward, Son Tra District, Da Nang City</t>
  </si>
  <si>
    <t>Tổ 9, Phường Thọ Quang, Quận Sơn Trà, TP. Đà Nẵng</t>
  </si>
  <si>
    <t>Group 50,  Hoa Khanh Nam Ward, Lien Chieu District, Da Nang City</t>
  </si>
  <si>
    <t>Tổ 50, Phường Hoà Khánh Nam, Quận Liên Chiểu, TP. Đà Nẵng</t>
  </si>
  <si>
    <t>0905 962 449</t>
  </si>
  <si>
    <t>Trương Ngô Minh Châu</t>
  </si>
  <si>
    <t>Dotrang1129@gmail.com</t>
  </si>
  <si>
    <t>Do Thi Trang</t>
  </si>
  <si>
    <t>6040126868888</t>
  </si>
  <si>
    <t>014 078 000 614</t>
  </si>
  <si>
    <t>No. 100, Lo Van Gia Street, Chieng Le Ward, Son La City, Son La Province</t>
  </si>
  <si>
    <t>Số 100, Đường Lò Văn Gía, Phường Chiềng Lề, Tp. Sơn La, Tỉnh Sơn La</t>
  </si>
  <si>
    <t>0904 562 002</t>
  </si>
  <si>
    <t>Bùi Vân Khánh</t>
  </si>
  <si>
    <t>Nguyen Huu Thanh</t>
  </si>
  <si>
    <t>1016617201</t>
  </si>
  <si>
    <t>054 193 009 861</t>
  </si>
  <si>
    <t>Sư Phạm lý - KTCN</t>
  </si>
  <si>
    <t>No.14, Phan Trong Duong Street, La Hai Ward, Dong Xuan District ,Phu Yen City</t>
  </si>
  <si>
    <t>Số 14, Đường Phan Trọng  Đương, Thị Trấn La Hai , Huyện Đồng Xuân ,Tỉnh Phú yên</t>
  </si>
  <si>
    <t>No. 205/24C, Tan Hoa Dong Street, Ward 14, District 6, Ho Chi Minh City</t>
  </si>
  <si>
    <t>Số 205/24C Tân Hòa Đông, phường 14, quận 6, TP.HCM</t>
  </si>
  <si>
    <t>0859 640 745</t>
  </si>
  <si>
    <t xml:space="preserve">Võ Văn Hồng </t>
  </si>
  <si>
    <t>vothithaonguyen174@gmail.com</t>
  </si>
  <si>
    <t>Vo Thi Thao Nguyen</t>
  </si>
  <si>
    <t>05199727588</t>
  </si>
  <si>
    <t>033 197 007 203</t>
  </si>
  <si>
    <t>Preventive Medicine doctor</t>
  </si>
  <si>
    <t>Hung Tri Hamlet, Lac Dao Ward, Van Lam District, Hung Yen city</t>
  </si>
  <si>
    <t>Thôn Hùng Trì, Xã Lạc Đạo, Huyện Văn Lâm, Tỉnh Hưng Yên</t>
  </si>
  <si>
    <t xml:space="preserve">No.43, Lan Ong Street, Han Bo Ward, Hoang Kiem District, Ha Noi City </t>
  </si>
  <si>
    <t>Số 43, Đường Lãn Ông, Phường Hàn Bồ, Quận Hoàng Kiếm, Tp. Hà Nội</t>
  </si>
  <si>
    <t>0975 602 795</t>
  </si>
  <si>
    <t xml:space="preserve">Nguyễn Thị Hồng Thêu </t>
  </si>
  <si>
    <t>dr.minhtam.hmu@gmail.com</t>
  </si>
  <si>
    <t>Nguyen Thi Minh Tam</t>
  </si>
  <si>
    <t>0198 7016701</t>
  </si>
  <si>
    <t>079 195 003 075</t>
  </si>
  <si>
    <t>No.176, Co Giang street, Co Giang Ward, District 1, Ho Chi Minh City</t>
  </si>
  <si>
    <t>176 Đường Cô Giang , Phường Cô Giang, Quận 1 , Tp. Hồ Chí Minh</t>
  </si>
  <si>
    <t>0903 723 188</t>
  </si>
  <si>
    <t>Hồ Ánh Nguyệt</t>
  </si>
  <si>
    <t>lethingocminh0701@gmail.com</t>
  </si>
  <si>
    <t>Le Thi Ngoc Minh</t>
  </si>
  <si>
    <t>After 3 months from Join Date, monthly base Salary will be incresed to 12,000,000 gross. In case complete KPIs Set by of Department Head</t>
  </si>
  <si>
    <t>03734238701</t>
  </si>
  <si>
    <t>083 095 006 522</t>
  </si>
  <si>
    <t>Electrical and Electronic Engineering Technology</t>
  </si>
  <si>
    <t>No.235, TT3 Street, Tan Xuan Ward, Ba Tri District, Ben Tre City</t>
  </si>
  <si>
    <t>235 Đường TT3 , Xã Tân Xuân, Huyện Ba Tri, Tỉnh Bến Tre</t>
  </si>
  <si>
    <t>1078/17C National Route 1A, Linh Trung Ward, Thu Duc City, Ho Chi Minh City</t>
  </si>
  <si>
    <t>1078/17C Quốc lộ 1A, Phường Linh Trung, Tp. Thủ Đức, Tp. Ho Chi Minh</t>
  </si>
  <si>
    <t>0344 503 761</t>
  </si>
  <si>
    <t>bahuynguyen2112@gmail.com</t>
  </si>
  <si>
    <t>Nguyen Ba Huy</t>
  </si>
  <si>
    <t>0540135889002</t>
  </si>
  <si>
    <t>036 092 001 934</t>
  </si>
  <si>
    <t>No.5, Group 20, Thinh Liet Ward, Hoang Mai District, Ha Noi City</t>
  </si>
  <si>
    <t>Số 5, Tổ 20, Phường Thịnh Liệt , Quận Hoàng Mai, Tp. Hà Nội.</t>
  </si>
  <si>
    <t>Room 0607, A8 Building, An Bình City Apartment, No. 232 Pham Van Dong Street , Co nhue 1  Ward ,Bac Tu Liem District,  Ha Noi City</t>
  </si>
  <si>
    <t>P0607, tòa A8 chung cư An Bình City,  232 Đường Phạm Văn Đồng, Phường Cổ Nhuế 1, Quận Bắc Từ Liêm,Tp. Hà Nội</t>
  </si>
  <si>
    <t>0989 727 808</t>
  </si>
  <si>
    <t>Đoàn Hồng Trường</t>
  </si>
  <si>
    <t>Doanvandungnd@gmail.com</t>
  </si>
  <si>
    <t>Doan Van Dung</t>
  </si>
  <si>
    <t>19039571019013</t>
  </si>
  <si>
    <t>087 194 001 140</t>
  </si>
  <si>
    <t>No. 529/34, Huynh Van Banh Street, Ward 13, Phu Nhuan District, Ho Chi Minh City</t>
  </si>
  <si>
    <t>524/34 Đường Huỳnh Văn Bánh, Phường 13, Quận Phú Nhuận, Tp. Hồ Chí Minh</t>
  </si>
  <si>
    <t>No.131/20 Bui Thi Xuan Street, Ward 2, Tan Binh District, Ho Chi Minh City</t>
  </si>
  <si>
    <t>131/20 Đường Bùi Thị Xuân,Phường 2, Quận Tân Bình, Tp. Hồ Chí Minh</t>
  </si>
  <si>
    <t>0767 843 144</t>
  </si>
  <si>
    <t>Lâm Thị Mạnh</t>
  </si>
  <si>
    <t>Tran Lam Ngan Chi</t>
  </si>
  <si>
    <t>19135670244011</t>
  </si>
  <si>
    <t>079 093 029 973</t>
  </si>
  <si>
    <t>No.619/8,Tan Ki Tan Quy Street, Binh Hung Hoa A Ward, Binh Tan District, Ho Chi Minh City</t>
  </si>
  <si>
    <t>619/8 Đường Tân Kì Tân Quý, Phường Bình Hưng Hòa A, Quận Bình Tân, Tp. Hồ Chí Minh</t>
  </si>
  <si>
    <t xml:space="preserve">332 Nguyen Due Street, Ward 9,  District 8, Ho Chi Minh City </t>
  </si>
  <si>
    <t>332 Đường Nguyễn Duy, Phường 9, Quận 8, TP. Hồ Chí Minh</t>
  </si>
  <si>
    <t>0938 822 438</t>
  </si>
  <si>
    <t>Nguyễn Hữu Minh</t>
  </si>
  <si>
    <t>kyonguyen93@gmail.com</t>
  </si>
  <si>
    <t>Nguyen Huu Tho</t>
  </si>
  <si>
    <t>04891743701</t>
  </si>
  <si>
    <t>079 191 018 710</t>
  </si>
  <si>
    <t>No.91/12, Tran Quoc Toan Street, Vo Thi Sau Ward, District 3, Ho Chi Minh City</t>
  </si>
  <si>
    <t>91/12 Đường Trần Quốc Toản, Phường Võ Thị Sáu, Quận 3, Tp. Hồ Chí Minh</t>
  </si>
  <si>
    <t>91/12, Tran Quoc Toan Street, Vo Thi Sau Ward, District 3, Ho Chi Minh City</t>
  </si>
  <si>
    <t>0908 120 317</t>
  </si>
  <si>
    <t>nguyenthikhanhngan.2010@gmail.com</t>
  </si>
  <si>
    <t>Nguyen Thi Khanh Ngan</t>
  </si>
  <si>
    <t>16666527</t>
  </si>
  <si>
    <t>001 092 049 669</t>
  </si>
  <si>
    <t>Digital Media</t>
  </si>
  <si>
    <t>No 27XH. Nguyen Kiem Street, Ward 3, Go Vap District, Ho Chi Minh City</t>
  </si>
  <si>
    <t>Số 27XH, Đường Nguyễn Kiệm ,Phường 3, Quận Gò Vấp, Tp. Hồ Chí Minh</t>
  </si>
  <si>
    <t>Block D, D1601 Riverside Residence Phu My Hung, 192 Nguyen Luong Bang Street, Tan Phu Ward, District 7, Ho Chi Minh City</t>
  </si>
  <si>
    <t>Block D, D1601 Riverside Residence Phú Mý Hưng, 192 Đường Nguyễn Lương Bằng, Phường Tân Phú, Quận 7, TP. Hồ Chí Minh</t>
  </si>
  <si>
    <t>0868 296 942</t>
  </si>
  <si>
    <t>Hoàng Diệu Hồng</t>
  </si>
  <si>
    <t>rbking.nino@gmail.com</t>
  </si>
  <si>
    <t>Nguyen Hoang Oanh</t>
  </si>
  <si>
    <t>0161001713756</t>
  </si>
  <si>
    <t>046 096 015 263</t>
  </si>
  <si>
    <t>No 3 Kiet 24, Tran Thanh Mai Street, An Dong Ward, Hue City, Thua Thien Hue Province</t>
  </si>
  <si>
    <t>Số 3 Kiệt 24, Đường Trần Thanh Mai, Phường An Đông, Tp. Huế, Thừa Thiên Huế</t>
  </si>
  <si>
    <t>0903 148 438</t>
  </si>
  <si>
    <t>Lê Văn Báo</t>
  </si>
  <si>
    <t>ducthole96@gmail.com</t>
  </si>
  <si>
    <t>Le Duc Tho</t>
  </si>
  <si>
    <t>1013394769</t>
  </si>
  <si>
    <t>052 094 016 008</t>
  </si>
  <si>
    <t>State Administration</t>
  </si>
  <si>
    <t>Tang Hoa Hamlet, Canh Vinh Commune, Van Canh District, Binh Dinh Province</t>
  </si>
  <si>
    <t>Thôn Tăng Hòa, Xã Canh Vinh, Huyện Vân Canh, Tỉnh Bình Định</t>
  </si>
  <si>
    <t>0989 770 650</t>
  </si>
  <si>
    <t>Lê Huỳnh Ngọc Trúc</t>
  </si>
  <si>
    <t>sm02.gatuyphuoc@gmail.com</t>
  </si>
  <si>
    <t>Nguyen Tan Vu</t>
  </si>
  <si>
    <t>19037815644011</t>
  </si>
  <si>
    <t>080 194 007 094</t>
  </si>
  <si>
    <t>No.83/16, Thoai Ngoc Hau Street, Hoa Thanh Ward, Tan Phu District, Ho Chi Minh City</t>
  </si>
  <si>
    <t>Số 83/16, Đường Thoại Ngọc Hầu, Phường Hòa Thạnh, Quận Tân Phú, Tp. Hồ Chí Minh</t>
  </si>
  <si>
    <t>Richstar 1 Apartment, 278 Hoa Binh Street, Hiep Tan Ward, Tan Phu District, Ho Chi Minh City</t>
  </si>
  <si>
    <t>Chung cư Richstar 1, 278 Đường Hòa Bình, Phường Hiệp Tân, Quận Tân Phú, Tp. Hồ Chí Minh</t>
  </si>
  <si>
    <t>0979 026 930</t>
  </si>
  <si>
    <t>Ngọc Quế Thy</t>
  </si>
  <si>
    <t>minhthy94@gmail.com</t>
  </si>
  <si>
    <t>Dang Ngoc Minh Thy</t>
  </si>
  <si>
    <t>0061001007765</t>
  </si>
  <si>
    <t>056 193 000 525</t>
  </si>
  <si>
    <t>Tan Hai Hamlet, Cam Hai Tay Commune, Cam Lam District, Khanh Hoa City</t>
  </si>
  <si>
    <t>Thôn Tân Hải, Cam Hải Tây, Cam Lâm, Khánh Hòa</t>
  </si>
  <si>
    <t>No.135/1/108, Nguyen Huu Canh Street, Ward 22, Binh Thanh District, Ho Chi Minh City</t>
  </si>
  <si>
    <t>135/1/108 Nguyễn Hữu Cảnh, Phường 22, Quận Bình Thạnh</t>
  </si>
  <si>
    <t>0935 870 909</t>
  </si>
  <si>
    <t>Phan Tấn Thành</t>
  </si>
  <si>
    <t>danthuyphan104@gmail.com</t>
  </si>
  <si>
    <t>Phan Thi Dan Thuy</t>
  </si>
  <si>
    <t>102496248</t>
  </si>
  <si>
    <t>082 189 013 261</t>
  </si>
  <si>
    <t>Ton Duc Thang University - Lunghwa University</t>
  </si>
  <si>
    <t>Accounting and Finance</t>
  </si>
  <si>
    <t>Group 5, Lo Ngang Hamlet, Binh Duc, Chau Thanh District, Tien Giang Province</t>
  </si>
  <si>
    <t>Tổ 5, Ấp Lộ Ngang, Bình Đức, Châu Thành, Tiền Giang</t>
  </si>
  <si>
    <t>1K Binh Giã, Ward 13, Tan Binh District, Ho Chi Minh City</t>
  </si>
  <si>
    <t>1K Bình Giã, Phường 13, Quận Tân Bình, TP. Hồ Chí Minh</t>
  </si>
  <si>
    <t>0908 348 488</t>
  </si>
  <si>
    <t>Trần Minh Khánh</t>
  </si>
  <si>
    <t>jadenguyen1015@gmail.com</t>
  </si>
  <si>
    <t>Nguyen Thi Nhu Ngoc</t>
  </si>
  <si>
    <t>0851000008105</t>
  </si>
  <si>
    <t>036 193 003 976</t>
  </si>
  <si>
    <t>Banking and Financial</t>
  </si>
  <si>
    <t>Hamlet 8, Quyet Thang Street, Giao Tien Ward, Giao Thuy District, Nam Dinh Province</t>
  </si>
  <si>
    <t>Xóm 8, Đường Quyết Thắng, Xã Giao Tiến, Huyện Giao Thủy, Tỉnh Nam Định</t>
  </si>
  <si>
    <t>No.37, Lane 233 , Hoang Mai Street, Hoang Van Thu Ward, Hoang Mai District, Ha Noi City</t>
  </si>
  <si>
    <t>Số 37 ngõ 233, Đường Hoàng Mai, Phường Hoàng Văn Thụ, Quận Hoàng Mai,Tp. Hà Nội</t>
  </si>
  <si>
    <t>0985 817 465</t>
  </si>
  <si>
    <t xml:space="preserve">Phạm Xuân Khải </t>
  </si>
  <si>
    <t>phanhoa208@gmail.com</t>
  </si>
  <si>
    <t>Phan Thi Hoa</t>
  </si>
  <si>
    <t>0191000023261</t>
  </si>
  <si>
    <t>096 077 003 624</t>
  </si>
  <si>
    <t>Hamlet 3, Tan Thanh Ward, Ca Mau City, Ca Mau Province</t>
  </si>
  <si>
    <t>Ấp 3, Xã Tân Thành, Tp. Cà Mau, Tỉnh Cà Mau</t>
  </si>
  <si>
    <t>No. 21, Sao Mai Urban Area, Ly Van Lam Commune, Ca Mau City, Ca Mau Province</t>
  </si>
  <si>
    <t>Số 21, Khu đô thị Sao Mai, Xã Lý Văn Lâm, TP.  Cà Mau, Tỉnh Cà Mau</t>
  </si>
  <si>
    <t>0917 000 679</t>
  </si>
  <si>
    <t>caotuanlinh301177@gmail.com</t>
  </si>
  <si>
    <t>SO Soc Trang</t>
  </si>
  <si>
    <t>Cao Tuan Linh</t>
  </si>
  <si>
    <t>19026915052010</t>
  </si>
  <si>
    <t>040 190 005 299</t>
  </si>
  <si>
    <t>Hanoi University of Agricultural</t>
  </si>
  <si>
    <t>No.13, Lane 39, Nguyen Thai Hoc Street, Le Loi Ward, Vinh City, Nghe An Province</t>
  </si>
  <si>
    <t>Số 13 Ngõ 39, Đường Nguyễn Thái Học, Phường Lê Lợi, Tp. Vinh, Tỉnh Nghệ An</t>
  </si>
  <si>
    <t>0946 516 979</t>
  </si>
  <si>
    <t>Trần Anh Văn</t>
  </si>
  <si>
    <t>hphuong03101@gmail.com</t>
  </si>
  <si>
    <t>Hoang Thi Phuong</t>
  </si>
  <si>
    <t>0071000988090</t>
  </si>
  <si>
    <t>089 093 002 777</t>
  </si>
  <si>
    <t>No. 1A-2A, Tran Nhat Duat Street, My Long Ward, Long Xuyen City, An Giang Provinve</t>
  </si>
  <si>
    <t>Số 1A-2A Đường Trần Nhật Duật, Phường Mỹ Long, Tp. Long Xuyên, Tỉnh An Giang</t>
  </si>
  <si>
    <t>No. 17, Mai Chi Tho Street, New City Apartment, Block BALI 2, BA307, An Khanh Ward, Thu Duc City, Ho Chi Minh City</t>
  </si>
  <si>
    <t>17 Mai Chí Thọ, CC New City, Block BALI 2, BA307, P. An Khánh, Tp. Thủ Đức, Tp. HCM</t>
  </si>
  <si>
    <t>0911 399 748</t>
  </si>
  <si>
    <t>Lan Phương</t>
  </si>
  <si>
    <t>tunglinh.ta@gmail.com</t>
  </si>
  <si>
    <t>Ta Van Tung Linh</t>
  </si>
  <si>
    <t>19034240375012</t>
  </si>
  <si>
    <t>084 197 000 786</t>
  </si>
  <si>
    <t>Ngai Hung Street, Ngai Hung Ward, Tieu Can District, Tra Vinh Province</t>
  </si>
  <si>
    <t>Đường Ngãi Hưng, Xã Ngãi Hùng, Huyện Tiểu Cần, Tỉnh Trà Vinh</t>
  </si>
  <si>
    <t>No.47/52, Bui Dinh Tuy Street, Ward 24, Binh Thanh District, Ho Chi Minh City</t>
  </si>
  <si>
    <t>Số 47/52, Đường Bùi Đình Túy, Phường 24, Quận Bình Thạnh, Tp. Hồ Chí Minh</t>
  </si>
  <si>
    <t>0924 100 866</t>
  </si>
  <si>
    <t>Lê Trần Trâm Thư</t>
  </si>
  <si>
    <t>tuyetnhungtctv@gmail.com</t>
  </si>
  <si>
    <t>Tran Thi Tuyet Nhung</t>
  </si>
  <si>
    <t>0291000325557</t>
  </si>
  <si>
    <t>064 090 008 523</t>
  </si>
  <si>
    <t>Gia Lai Teacher Training College</t>
  </si>
  <si>
    <t>No. 565, Le Duan Street, Thang Loi Ward, Pleiku City, Gia Lai Province</t>
  </si>
  <si>
    <t>Số 565, Đường Lê Duẩn, Phường Thắng Lợi, Tp. Pleiku, Tỉnh Gia Lai</t>
  </si>
  <si>
    <t>0989 224 394</t>
  </si>
  <si>
    <t>Nguyễn Thị Hào</t>
  </si>
  <si>
    <t>thangnguyen.gl90@gmail.com</t>
  </si>
  <si>
    <t>Nguyen dinh Thang</t>
  </si>
  <si>
    <t>0441000627253</t>
  </si>
  <si>
    <t>079 184 039 692</t>
  </si>
  <si>
    <t>No. 45/21, To Ngoc Van Street, Linh Tay Ward, Thu Duc City, Ho Chi Minh City</t>
  </si>
  <si>
    <t>Số 45/21, Đường Tô Ngọc Vân, Phường Linh Tây, Tp. Thủ Đức, Tp. Hồ Chí Minh</t>
  </si>
  <si>
    <t>0915 271 179</t>
  </si>
  <si>
    <t>Nguyễn Văn Tín</t>
  </si>
  <si>
    <t>hangkimdiep@gmail.com</t>
  </si>
  <si>
    <t>Diep Kim Hang</t>
  </si>
  <si>
    <t>M31 761 105</t>
  </si>
  <si>
    <t>Sungkyunkwan University</t>
  </si>
  <si>
    <t>An Phu Luxury Apartment, No. 36, Thao Dien Street, Thao Dien Ward, Thu Duc City, Ho Chi Minh City</t>
  </si>
  <si>
    <t>Căn Hộ Cao Cấp An Phú, Số 36, Đường Thảo Điền, Phường Thảo Điền, Tp. Thủ Đức, Tp. Hồ Chí Minh</t>
  </si>
  <si>
    <t>M87 994 586</t>
  </si>
  <si>
    <t>Hanyang University</t>
  </si>
  <si>
    <t>MA-1201, Floor 12, Diamond Island Apartment, No.1,  104 Street, Binh Trung Tay Ward, Thu Duc City, Ho Chi Minh City</t>
  </si>
  <si>
    <t>MA-1201, Tầng 12, Chung Cư Diamond Island, Số 1, Đường 104, Phường Bình Trưng Tây, Tp. Thủ Đức, Hồ Chí Minh City</t>
  </si>
  <si>
    <t>0421000407767</t>
  </si>
  <si>
    <t>056 084 010 523</t>
  </si>
  <si>
    <t>No.582/8/10C,Hamlet 3,Phuoc Kieng Ward, Nha Be District, Ho Chi Minh City</t>
  </si>
  <si>
    <t>582/8/10C, ấp 3, Phước Kiển, Nhà Bè, Hồ Chí Minh</t>
  </si>
  <si>
    <t>0378 039 982</t>
  </si>
  <si>
    <t>Nguyễn Thị Thanh Trúc</t>
  </si>
  <si>
    <t>huy19842011@gmail.com</t>
  </si>
  <si>
    <t>Pham Nguyen The Huy</t>
  </si>
  <si>
    <t>0441000679869</t>
  </si>
  <si>
    <t>052 192 011 398</t>
  </si>
  <si>
    <t>Group 6, Nam Phuong Danh Area, Dap Da Ward, An Nhon District, Binh Dinh Province</t>
  </si>
  <si>
    <t>Tổ 6, Khu Vực Nam Phương Danh, Phường Đập Đá, Huyện An Nhơn, Tỉnh Bình Định</t>
  </si>
  <si>
    <t>No. 38/4/15/1 Provincial Highway 31, Quarter 3C, Thanh Loc Ward, District 12, Ho Chi Minh City</t>
  </si>
  <si>
    <t>Số 38/4/15/1 Đường Tỉnh lộ 31, Khu phố 3C, Phường Thạnh Lộc, Quận 12, TP. Hồ Chí Minh</t>
  </si>
  <si>
    <t xml:space="preserve"> 098 383 691</t>
  </si>
  <si>
    <t>Lê Minh Toàn</t>
  </si>
  <si>
    <t>thutam060292@gmail.com</t>
  </si>
  <si>
    <t>Nguyen Thi Thu Tam</t>
  </si>
  <si>
    <t>19021089775017</t>
  </si>
  <si>
    <t>056 189 000 772</t>
  </si>
  <si>
    <t>No.34A, Ly Tu Trong Street, Loc Tho Ward, Nha Trang City</t>
  </si>
  <si>
    <t>34A Lý Tự Trọng, Tp.Nha Trang, Khánh Hòa</t>
  </si>
  <si>
    <t>No. 524/11, Phan Xich Long Street, Ward 3, Phu Nhuan District, Ho Chi Minh City</t>
  </si>
  <si>
    <t>524/11 Phan Xích Long, P.3, Q.Phú Nhuận. TPHCM</t>
  </si>
  <si>
    <t>0909 280 517</t>
  </si>
  <si>
    <t>Hồng Nhung</t>
  </si>
  <si>
    <t>hade0919@gmail.com</t>
  </si>
  <si>
    <t>La Thi Trinh Thuc</t>
  </si>
  <si>
    <t>0101001052602</t>
  </si>
  <si>
    <t>040 087 012 195</t>
  </si>
  <si>
    <t>No. 6, Lane 6A, Doan Nhu Hai Street, Quarter 9, Le Loi Ward, Vinh City, Nghe An Province</t>
  </si>
  <si>
    <t>Số 6, Ngõ 6A, Đường Đoàn Nhữ Hài, Khối 9, Phường Lê Lợi, Tp. Vinh, Tỉnh Nghệ An</t>
  </si>
  <si>
    <t>0975 787 445</t>
  </si>
  <si>
    <t>Trần Thị Hằng</t>
  </si>
  <si>
    <t>nthoang.bh@gmail.com</t>
  </si>
  <si>
    <t>Nguyen Thai Hoang</t>
  </si>
  <si>
    <t>Full Time Agent Project</t>
  </si>
  <si>
    <t>0071000817934</t>
  </si>
  <si>
    <t>068 189 000 019</t>
  </si>
  <si>
    <t>No.222/34/5B, Bui Dinh Tuy Street, Ward 12, Binh Thanh District, Ho Chi Minh City</t>
  </si>
  <si>
    <t>222/34/5B Bùi Đình Túy, Phường 12, Quận Bình Thạnh, TP. Hồ Chí Minh</t>
  </si>
  <si>
    <t>0909 345 145</t>
  </si>
  <si>
    <t xml:space="preserve">Phan Huy Danh </t>
  </si>
  <si>
    <t>nguyentruclinh2106@gmail.com</t>
  </si>
  <si>
    <t>Nguyen Thi Truc Linh</t>
  </si>
  <si>
    <t>9567898668</t>
  </si>
  <si>
    <t>068 192 012 638</t>
  </si>
  <si>
    <t>Ninh Gia Ward, Duc Trong District, Lam Dong Province</t>
  </si>
  <si>
    <t>Xã Ninh Gia, Huyện Đức Trọng, Tỉnh Lâm Đồng</t>
  </si>
  <si>
    <t>Topaz Elite Apartment, Cao Lo Street, Ward 4, District 8, Ho Chi Minh City</t>
  </si>
  <si>
    <t>Chung cư Topaz Elite, Đường Cao Lỗ, Phường 4, Quận 8, Tp. Hồ Chí Minh</t>
  </si>
  <si>
    <t>0922 866 168</t>
  </si>
  <si>
    <t>Phùng Quang Thiện</t>
  </si>
  <si>
    <t>dtnminh2612@gmail.com</t>
  </si>
  <si>
    <t>Do Thi Ngoc Minh</t>
  </si>
  <si>
    <t>04062747101</t>
  </si>
  <si>
    <t>024 197 006 183</t>
  </si>
  <si>
    <t>Lane 6, Phon Xuong Town, Yen The District, Bac Giang Province</t>
  </si>
  <si>
    <t>Ngõ 6, Thị Trấn Phồn Xương, Huyện Yên Thế, Tỉnh Bắc Giang</t>
  </si>
  <si>
    <t>No.8, Lane 24, Alley 354/159, Truong Chinh Street, Khuong Thuong Ward, Dong Da District, Ha Noi City</t>
  </si>
  <si>
    <t>Số 8, hẻm 24 nghách 354/159, Đường Trường Chinh, Phường Khương Thượng, Quận Đống Đa, Tp.Hà Nội</t>
  </si>
  <si>
    <t>0395 092 310</t>
  </si>
  <si>
    <t>Dao Thi Hoa</t>
  </si>
  <si>
    <t>99221172699</t>
  </si>
  <si>
    <t>079 189 025 907</t>
  </si>
  <si>
    <t>No.01/05, Street 18,  Binh Trung Dong Ward,Thu Duc City, Ho Chi Minh City</t>
  </si>
  <si>
    <t>Số 01/05, Đường 18, Phường Bình Trưng Đông, Tp. Thủ Đức, Tp. Hồ Chí Minh</t>
  </si>
  <si>
    <t>0907 452 246</t>
  </si>
  <si>
    <t>Đinh Thị Kim Lan</t>
  </si>
  <si>
    <t>Bui Hong Ngoc</t>
  </si>
  <si>
    <t>148372357</t>
  </si>
  <si>
    <t>066 195 013 242</t>
  </si>
  <si>
    <t xml:space="preserve">Buon Cu Mbim, Eakao Ward, Buon Ma Thuoc City, Dak Lak Province   </t>
  </si>
  <si>
    <t>Buôn Cư Mblim, xã Eakao, TP Buôn Ma Thuột, tỉnh Đắc Lắc</t>
  </si>
  <si>
    <t>No.113G/6,Lac Long Quan Street, Ward 3, District 11, Ho Chi Minh City</t>
  </si>
  <si>
    <t>113G/6 Lạc Long Quân, phường 3, quận 11, Hồ Chí Minh</t>
  </si>
  <si>
    <t>0794 589 910</t>
  </si>
  <si>
    <t>Nguyễn Đức Trung</t>
  </si>
  <si>
    <t>anthuong1406@gmail.com</t>
  </si>
  <si>
    <t>Nguyen Thi An Thuong</t>
  </si>
  <si>
    <t>0061001060469</t>
  </si>
  <si>
    <t>054 193 000 657</t>
  </si>
  <si>
    <t>Nha Trang Culture, Art and Tourism College</t>
  </si>
  <si>
    <t>Administrative Officer</t>
  </si>
  <si>
    <t>No. 172/27, Dang Van Ngu Street, Ward 13, Phu Nhuan District, Ho Chi Minh City</t>
  </si>
  <si>
    <t>172/27 Đặng Văn Ngữ, Phường 13, Quận Phú Nhuận, Thành phố Hồ Chí Minh</t>
  </si>
  <si>
    <t>No. 22/11D, Dinh Nghi Xuan Street, Binh Tri Dong Ward, Binh Tan District, Ho Chi Minh City</t>
  </si>
  <si>
    <t>22/11D Đình Nghi Xuân, Phường Bình Trị Đông, Quận Bình Tân, Thành phố Hồ Chí Minh</t>
  </si>
  <si>
    <t>0777 979 653</t>
  </si>
  <si>
    <t>Trần Thanh Sơn</t>
  </si>
  <si>
    <t>trankimngoc1410@gmail.com</t>
  </si>
  <si>
    <t>Tran Thi Kim Ngoc</t>
  </si>
  <si>
    <t>19035037883017</t>
  </si>
  <si>
    <t>079 187 035 212</t>
  </si>
  <si>
    <t>No. 94, Do Tan Phong Street, Ward 9, Phu Nhuan District, Ho Chi Minh City</t>
  </si>
  <si>
    <t>Số 94, Đường Đỗ Tấn Phong, Phường 9, Quận Phú Nhuận, Tp. Hồ Chí Minh</t>
  </si>
  <si>
    <t>No.80/9/3, 5 Street, Ward 17, Go Vap District, Ho Chi Minh City</t>
  </si>
  <si>
    <t>Số 80/9/3, Đường Số 5, Phường 17, Quận Gò Vấp, Tp. Hồ Chí Minh</t>
  </si>
  <si>
    <t>0989 214 320</t>
  </si>
  <si>
    <t>Chính</t>
  </si>
  <si>
    <t>Nguyen Ngoc Cam Huong</t>
  </si>
  <si>
    <t>060070437727</t>
  </si>
  <si>
    <t>079 192 017 488</t>
  </si>
  <si>
    <t>No. 229/30/18, Bui Thi Xuan Street, Ward 1, Tan Binh District, Ho Chi Minh City</t>
  </si>
  <si>
    <t>229/30/18 Bùi Thị Xuân, Phường 1, Quận Tân Bình</t>
  </si>
  <si>
    <t>No. 491/237, Huynh Van Banh Street, Ward 13, Phu Nhuan District, Ho Chi Minh City</t>
  </si>
  <si>
    <t>491/237 Huỳnh Văn Bánh, Phường 13, Quận Phú Nhuận</t>
  </si>
  <si>
    <t>0907 541 964</t>
  </si>
  <si>
    <t>Nguyễn Thị Thiên Hương</t>
  </si>
  <si>
    <t>kimanhdo.alice@gmail.com</t>
  </si>
  <si>
    <t>Do Thi Kim Anh</t>
  </si>
  <si>
    <t>21510002032147</t>
  </si>
  <si>
    <t>037 198 008 426</t>
  </si>
  <si>
    <t>Hanoi University of Natural Resources and Environment</t>
  </si>
  <si>
    <t>Thanh Uy Street, Gia Van Ward, Gia vien District, Ninh Binh Province</t>
  </si>
  <si>
    <t>Đường Thanh Uy, Xã Gia Vân, Huyện Gia Viễn, Tỉnh Ninh Bình</t>
  </si>
  <si>
    <t>No.40, Duong Quang Ham Street, Quan Hoa Ward, Cau Giay District, Ha Noi City</t>
  </si>
  <si>
    <t>Số 40, Đường Dương Quảng Hàm, Phường Quan Hoa, Quận Cầu Giấy, Tp. Hà Nội</t>
  </si>
  <si>
    <t>0363 724 289</t>
  </si>
  <si>
    <t>Bùi Văn Hà</t>
  </si>
  <si>
    <t>hoa26081998@gmail.com</t>
  </si>
  <si>
    <t>Bui Thi Thanh Hoa</t>
  </si>
  <si>
    <t>0321000639596</t>
  </si>
  <si>
    <t>094 183 002 323</t>
  </si>
  <si>
    <t>Distance Learning</t>
  </si>
  <si>
    <t>No.47, Street 05, Ward 2, Soc Trang City, Soc Trang Province</t>
  </si>
  <si>
    <t>Số 47, Đường Số 5, Phường 2, Tp. Sóc Trăng, Tỉnh Sóc Trăng</t>
  </si>
  <si>
    <t>0976 814 699</t>
  </si>
  <si>
    <t>Lê Trần Hồ</t>
  </si>
  <si>
    <t>utemlp83@gmail.com</t>
  </si>
  <si>
    <t>Le Thi Ut Em</t>
  </si>
  <si>
    <t>11187707</t>
  </si>
  <si>
    <t>052 194 020 735</t>
  </si>
  <si>
    <t>No.50, Do Doc Tuyet Street, Bong Son Ward, Hoai Nhon District, Binh Dinh Province</t>
  </si>
  <si>
    <t>Số 50, Đường Đô Đốc Tuyết, Xã Bồng Sơn, Huyện Hoài Nhơn, Tỉnh Bình Định</t>
  </si>
  <si>
    <t>0354 622 322</t>
  </si>
  <si>
    <t>Nguyễn Hữu Trường</t>
  </si>
  <si>
    <t>Nguyenlehuongdieu100594@gmail.com</t>
  </si>
  <si>
    <t>Nguyen Le Huong Dieu</t>
  </si>
  <si>
    <t>26060889</t>
  </si>
  <si>
    <t>079 084 026 585</t>
  </si>
  <si>
    <t>No. 458/41A, Huynh Tan Phat Street, Binh Thuan Ward, District 7, Ho Chi Minh City</t>
  </si>
  <si>
    <t>458/41A Huỳnh Tấn Phát, Phường Bình Thuận, Quận 7, Thành Phố Hồ Chí Minh</t>
  </si>
  <si>
    <t>không có</t>
  </si>
  <si>
    <t>0909 388 774</t>
  </si>
  <si>
    <t>Chu Nguyễn Quỳnh Trang</t>
  </si>
  <si>
    <t>thanhvutran1984@gmail.com</t>
  </si>
  <si>
    <t>Tran Thanh Vu</t>
  </si>
  <si>
    <t>10167808686</t>
  </si>
  <si>
    <t>027 189 010 084</t>
  </si>
  <si>
    <t>Binh Duong Ward, Gia Binh District, Bac Ninh Province</t>
  </si>
  <si>
    <t>Xã Bình Dương, Huyện Gia Bình, Tỉnh Bắc Ninh</t>
  </si>
  <si>
    <t>No.3409, Phu Thinh Apartment, Ha Cau Ward, Ha Dong District, Ha Noi City</t>
  </si>
  <si>
    <t>Số 3409, Chung cư Phú Thịnh, Phường Hà Cầu, Quận Hà Đông, Tp. Hà Nội</t>
  </si>
  <si>
    <t>0974 085 055</t>
  </si>
  <si>
    <t xml:space="preserve">Lưu Văn Quyết </t>
  </si>
  <si>
    <t>phanphuonggiang@gmail.com</t>
  </si>
  <si>
    <t>Phan Thi Phuong Giang</t>
  </si>
  <si>
    <t>0311000738976</t>
  </si>
  <si>
    <t>197 251 847</t>
  </si>
  <si>
    <t>College of Sciences - Hue University</t>
  </si>
  <si>
    <t>Group 1, An Tiem Street, Trieu Thanh Ward, Trieu Phong District, Quang Tri Province</t>
  </si>
  <si>
    <t>Đội 1, Đường An Tiêm, Xã Triệu Thành, Huyện Triệu Phong, Tỉnh Quảng Trị</t>
  </si>
  <si>
    <t>0338 285 454</t>
  </si>
  <si>
    <t>Phan Thị Kim Huệ</t>
  </si>
  <si>
    <t>0942 271 246</t>
  </si>
  <si>
    <t>viettrung.doan@hanwhalife.com.vn</t>
  </si>
  <si>
    <t>viettrungqt@gmail.com</t>
  </si>
  <si>
    <t>Doan Viet Trung</t>
  </si>
  <si>
    <t>700006685378</t>
  </si>
  <si>
    <t>058 185 010 436</t>
  </si>
  <si>
    <t>No. 89/43, Nguyen Hong Dao Street, Ward 14, Tan Binh District, Ho Chi Minh City</t>
  </si>
  <si>
    <t xml:space="preserve">Số 89/43, Đường Nguyễn Hồng Đào, Phường 14, Quận Tân Bình, Tp. Hồ Chí Minh         </t>
  </si>
  <si>
    <t>Apartment 26 Nguyen Thuong Hien, Ward 1, Go Vap District, Ho Chi Minh City</t>
  </si>
  <si>
    <t>Chung cư 26 Nguyễn Thượng Hiền, Phường 1, Quận Gò Vấp, TP. Hồ Chí Minh</t>
  </si>
  <si>
    <t>0933 261 187</t>
  </si>
  <si>
    <t>Hương Lê</t>
  </si>
  <si>
    <t>nhulee2185@gmail.com</t>
  </si>
  <si>
    <t>Nguyen Thi Nhu Le</t>
  </si>
  <si>
    <t>167789207</t>
  </si>
  <si>
    <t>079 096 025 470</t>
  </si>
  <si>
    <t>51/2 Street 7, Ward 7, Go Vap District, Ho Chi Minh City</t>
  </si>
  <si>
    <t xml:space="preserve">51/2 Đường số 7, Phường 7, Quận Gò Vấp, TP. Hồ Chí Minh </t>
  </si>
  <si>
    <t>0938 427 048</t>
  </si>
  <si>
    <t>tranthanhdat1996.vn@gmail.com</t>
  </si>
  <si>
    <t>Tran Thanh Dat</t>
  </si>
  <si>
    <t>Distribution Quality Assurance</t>
  </si>
  <si>
    <t>700006053909</t>
  </si>
  <si>
    <t>077 094 000 002</t>
  </si>
  <si>
    <t>Village 3, Vinh Loc, Phung Xa Ward, Thach That District, Ha Noi City</t>
  </si>
  <si>
    <t>Thôn 3, Vĩnh Lộc, Xã Phùng Xá, Huyện Thách Thất, Tp. Hà Nội</t>
  </si>
  <si>
    <t>HUD Building, 159 Dien Bien Phu, Ward 15, District 1, Ho Chi Minh City</t>
  </si>
  <si>
    <t>Tòa nhà HUD, 159 Điện Biên Phủ, Phường 15, Quận 1, TP. Hồ Chí Minh</t>
  </si>
  <si>
    <t>0906 494 858</t>
  </si>
  <si>
    <t>Trần Nguyễn Thanh Hoàng</t>
  </si>
  <si>
    <t>trannguyenhung94@gmail.com</t>
  </si>
  <si>
    <t>Tran Nguyen Hung</t>
  </si>
  <si>
    <t>0371000464048</t>
  </si>
  <si>
    <t>079 195 003 370</t>
  </si>
  <si>
    <t>160/1/33 Phan Huy Ich Street, Ward 12, Go Vap District, Ho Chi Minh City</t>
  </si>
  <si>
    <t>160/1/33 Đường Phan Huy Ích, Phường 12, Quận Gò Vấp, TP. Hồ Chí Minh</t>
  </si>
  <si>
    <t xml:space="preserve">No. 160/1/33, Phan Huy Ich Street, Ward 12, Go Vap District, Ho Chi Minh City                 </t>
  </si>
  <si>
    <t>Số 160/1/33, Đường Phan Huy Ích, Phường 12, Quận Gò Vấp, Tp. Hồ Chí Minh</t>
  </si>
  <si>
    <t>0979 756 441</t>
  </si>
  <si>
    <t>Nguyễn Duy Quang</t>
  </si>
  <si>
    <t>trant.hien1095@gmail.com</t>
  </si>
  <si>
    <t>Tran Thanh Hien</t>
  </si>
  <si>
    <t>05436646501</t>
  </si>
  <si>
    <t>079 199 023 701</t>
  </si>
  <si>
    <t>No. 76/30, Le Loi Street, Ward 4, Go Vap District, Ho Chi Minh City</t>
  </si>
  <si>
    <t>Số 76/30, Đường Lê Lợi, Phường  4, Quận Gò Vấp, Tp. Hồ Chí Minh</t>
  </si>
  <si>
    <t>0938 024 336</t>
  </si>
  <si>
    <t>Trần Thị Thu Sương</t>
  </si>
  <si>
    <t>quynhpham2721@gmail.com</t>
  </si>
  <si>
    <t>Pham Thuy Quynh</t>
  </si>
  <si>
    <t>Distribution Report</t>
  </si>
  <si>
    <t>22722477</t>
  </si>
  <si>
    <t>079 097 027 570</t>
  </si>
  <si>
    <t>No. 50/39, Le Thi Hong Street, Ward 17, Go Vap District, Ho Chi Minh City</t>
  </si>
  <si>
    <t>Số 50/39, Đường Lê Thị Hồng, Phường 17, Quận Gò Vấp, Tp. Hồ Chí Minh</t>
  </si>
  <si>
    <t>0942 975 426</t>
  </si>
  <si>
    <t>Phạm Thị Hòa</t>
  </si>
  <si>
    <t>ngochaing97@gmail.com</t>
  </si>
  <si>
    <t>Nguyen Ngoc Hai</t>
  </si>
  <si>
    <t>0020100004656009</t>
  </si>
  <si>
    <t>044 192 007 899</t>
  </si>
  <si>
    <t>Area 4, Pho Thuan Ward, Duc Pho District, Quang Ngai Province</t>
  </si>
  <si>
    <t>Vùng 4, Xã Phổ Thuận, Huyện Đức Phổ, Tỉnh Quảng Ngãi</t>
  </si>
  <si>
    <t>Jamona City Apartment, Dao Tri Street, District 7, Ho Chi Minh City</t>
  </si>
  <si>
    <t>Chung cư Jamona City, Đường Đào Trí, Quận 7, Tp. Hồ Chí Minh</t>
  </si>
  <si>
    <t>0399 353 686</t>
  </si>
  <si>
    <t>Trần Hải Đăng</t>
  </si>
  <si>
    <t>Nguyen Thi Ha Trang</t>
  </si>
  <si>
    <t>19034757197017</t>
  </si>
  <si>
    <t>054 199 003 989</t>
  </si>
  <si>
    <t>ĐT 642 Street, Xuan Son Bac Ward, Dong Xuan District, Phu Yen Province</t>
  </si>
  <si>
    <t xml:space="preserve"> Đường ĐT 642, Xã Xuân Sơn Bắc, Huyện Đồng Xuân, Tỉnh Phú Yên</t>
  </si>
  <si>
    <t>No.1419/1, Street 3/2, Ward 16, District 11, Ho Chi Minh City</t>
  </si>
  <si>
    <t>Số.1419/1, Đường 3/2, Phường 16, Quận 11, Tp. Hồ Chí Minh</t>
  </si>
  <si>
    <t>0902 966 881</t>
  </si>
  <si>
    <t>Hà</t>
  </si>
  <si>
    <t>Nguyen Thi Thanh Thuy</t>
  </si>
  <si>
    <t>19033308047012</t>
  </si>
  <si>
    <t>030 197 003 461</t>
  </si>
  <si>
    <t xml:space="preserve">No. 7/21/13, Binh Minh Quarter, Phu Thai Town, Kim Thanh District, Hai Duong City </t>
  </si>
  <si>
    <t>Số 7/21/13, Phố Bình Minh, Thị Trấn Phú Thái, Huyện Kim Thành, Tp. Hải Dương</t>
  </si>
  <si>
    <t>HH1B Linh Dam Apartment, Hoang Liet Ward, Hoang Mai Distrcit, Ha Noi City</t>
  </si>
  <si>
    <t>Chung cư HH1B Linh Đàm, Phường Hoàng Liệt, Quận Hoàng Mai, Tp. Hà Nội</t>
  </si>
  <si>
    <t>0989 221 604</t>
  </si>
  <si>
    <t>Diệu</t>
  </si>
  <si>
    <t>Hokieutrang2509@gmail.com</t>
  </si>
  <si>
    <t>Ho Thi Kieu Trang</t>
  </si>
  <si>
    <t> </t>
  </si>
  <si>
    <t>0911000030624</t>
  </si>
  <si>
    <t>079 194 015 091</t>
  </si>
  <si>
    <t>No. 214/21/16A , Thong Nhat Street, Ward 16, Go Vap District, Ho Chi Minh City</t>
  </si>
  <si>
    <t>Số 214/21/16A ,Đường Thống Nhất, Phường 16, Quận Gò Vấp, Tp. Hồ Chí Minh</t>
  </si>
  <si>
    <t>No.362/21/18, Thong Nhat Street, Ward 16, Go Vap District, Ho Chi Minh City</t>
  </si>
  <si>
    <t>Số 362/21/18, Đường Thống Nhất, Phường 16, Quận Gò Vấp, Tp. Hồ Chí Minh</t>
  </si>
  <si>
    <t>0979 564 105</t>
  </si>
  <si>
    <t>leanhthy94@gmail.com</t>
  </si>
  <si>
    <t>Le Anh Thy</t>
  </si>
  <si>
    <t>Local Valuation &amp; Modeling</t>
  </si>
  <si>
    <t>19037021848011</t>
  </si>
  <si>
    <t>079 098 019 430</t>
  </si>
  <si>
    <t>University of Kent</t>
  </si>
  <si>
    <t xml:space="preserve">No. 220/13, Ho Van Hue Street, Ward 9, Phu Nhuan District, Ho Chi Minh City                                </t>
  </si>
  <si>
    <t xml:space="preserve">Số 220/13, Đường Hồ Văn Huê , Phường 9, Quận Phú Nhuận, Tp. Hồ Chí Minh                      </t>
  </si>
  <si>
    <t>Lakeview City Urban Area, No. 57, Street 6, Ward An Phú, District 2, Ho Chi Minh City</t>
  </si>
  <si>
    <t>Khu Đô Thị Lakeview City, Số 57, đường số 6, Phường An Phú, Quận 2, Tp. Hồ Chí Minh</t>
  </si>
  <si>
    <t>Đỗ Diệu Thuý</t>
  </si>
  <si>
    <t>Tran Duc Anh</t>
  </si>
  <si>
    <t>0671000419475</t>
  </si>
  <si>
    <t>082 190 002 126</t>
  </si>
  <si>
    <t>No.200,Trung Luong Quarter, Ward 10, My Tho City, Tien Giang Province</t>
  </si>
  <si>
    <t>dieuhuong3577@gmail.com</t>
  </si>
  <si>
    <t>Nguyen Thi Dieu Huong</t>
  </si>
  <si>
    <t>1010127720001</t>
  </si>
  <si>
    <t>201 842 565</t>
  </si>
  <si>
    <t xml:space="preserve">No. K123/96/1, Cu Chinh Lan Street, Hoa Khe Ward, Thanh Khe District, Da Nang City                                    </t>
  </si>
  <si>
    <t xml:space="preserve">Số K123/96/1, Đường Cù Chính Lan, Phường Hòa Khê, QuậnThanh Khê, Tp. Đà Nẵng                                   </t>
  </si>
  <si>
    <t>0901 074 012</t>
  </si>
  <si>
    <t>Lê Biên</t>
  </si>
  <si>
    <t>ntthuyk47@gmail.com</t>
  </si>
  <si>
    <t>Nguyen Thai Thuy</t>
  </si>
  <si>
    <t>0071000959252</t>
  </si>
  <si>
    <t>083 191 003 126</t>
  </si>
  <si>
    <t>Binh Thanh 1 Hamlet, Thanh Tri Commune, Binh Dai District, Ben Tre Province</t>
  </si>
  <si>
    <t>Ấp Bình Thạnh 1, Xã Thạnh Trị, Huyện Bình Đại, Tỉnh Bến Tre</t>
  </si>
  <si>
    <t>No.489A/23/15, Huynh Van Banh Street, Ward 13, Phu Nhuan District, Ho Chi Minh City</t>
  </si>
  <si>
    <t>489A/23/15 Huỳnh Văn Bánh, Phường 13, Quận Phú Nhuận, Thành Phố Hồ Chí Minh</t>
  </si>
  <si>
    <t>0369 414 739</t>
  </si>
  <si>
    <t>Phạm Trần Xuân Hương</t>
  </si>
  <si>
    <t>phamtranphuonghang@gmail.com</t>
  </si>
  <si>
    <t>Pham Tran Phuong Hang</t>
  </si>
  <si>
    <t>0071001196559</t>
  </si>
  <si>
    <t>068 189 008 467</t>
  </si>
  <si>
    <t>Hoai Duc Ward, Lam Ha District, Lam Dong Province</t>
  </si>
  <si>
    <t>Xã Hoài Đức, Huyện Lâm Hà, Tỉnh Lâm Đồng</t>
  </si>
  <si>
    <t>No. 92/5 Tran Mai Ninh Street, Ward 12, Tan Binh District, Ho Chi Minh City</t>
  </si>
  <si>
    <t>Số 92/5 Đường Trần Mai Ninh, Phường 12, Quận Tân Bình, TP. Hồ Chí Minh</t>
  </si>
  <si>
    <t>Bui Thi Thu Hien</t>
  </si>
  <si>
    <t>0511000397467</t>
  </si>
  <si>
    <t>079 087 002 800</t>
  </si>
  <si>
    <t xml:space="preserve">No. 180/1/30, Pham Phu Thu Street, Ward 4, District 6, Ho Chi Minh City                     </t>
  </si>
  <si>
    <t xml:space="preserve">Số 180/1/30,Đường Phạm Phú Thứ, Phường  4, Quận 6, Tp. Hồ Chí Minh     </t>
  </si>
  <si>
    <t>0984 495 270</t>
  </si>
  <si>
    <t>Từ Mỹ Hương</t>
  </si>
  <si>
    <t>tangkienluan@gmail.com</t>
  </si>
  <si>
    <t>Tang Kien Luan</t>
  </si>
  <si>
    <t>19030396408012</t>
  </si>
  <si>
    <t>079 193 025 242</t>
  </si>
  <si>
    <t xml:space="preserve">No. 1012BL/1E, Lo Gom Street, Ward 7, District 6, Ho Chi Minh City                        </t>
  </si>
  <si>
    <t xml:space="preserve">Số 1012BL/1E, Đường Lò Gốm, Phường 7, Quận 6, Tp. Hồ Chí Minh                        </t>
  </si>
  <si>
    <t>No. 167/19, Phu Dinh Street, Ward 16, District 8,  Ho Chi Minh City</t>
  </si>
  <si>
    <t>Số 167/19, Đường Phú Định, Phường 16, Quận 8, Tp. Hồ Chí Minh</t>
  </si>
  <si>
    <t>0703 929 213</t>
  </si>
  <si>
    <t>Lý Lục Sáu</t>
  </si>
  <si>
    <t>buungoc022.nguyen@gmail.com</t>
  </si>
  <si>
    <t>Nguyen Ly Buu Ngoc</t>
  </si>
  <si>
    <t>19029269488017</t>
  </si>
  <si>
    <t>077 183 008 654</t>
  </si>
  <si>
    <t>No. 154/24, Vo Thi Sau Street, Vo Thi Sau Ward, District 3, Ho Chi Minh City</t>
  </si>
  <si>
    <t>Số 154/24, Đường Võ Thị Sáu,  Phường Võ Thị Sáu, Quận 3, Tp. Hồ Chí Minh</t>
  </si>
  <si>
    <t>0908 561 119</t>
  </si>
  <si>
    <t>Hoàng Kim Ngự</t>
  </si>
  <si>
    <t>asuka1808@yahoo.com.vn</t>
  </si>
  <si>
    <t>Pham Thi My Phuong</t>
  </si>
  <si>
    <t>0021000424872</t>
  </si>
  <si>
    <t>038 195 017 248</t>
  </si>
  <si>
    <t xml:space="preserve">No. 22/236, Ba Trieu Street, Dong Cuong Ward, Thanh Hoa City, Thanh Hoa Province            </t>
  </si>
  <si>
    <t xml:space="preserve">Số 22/236, Đường Bà Triệu, Phường Đông Cương, Tp. Thanh Hoá, Tỉnh Thanh Hóa            </t>
  </si>
  <si>
    <t>0392 441 971</t>
  </si>
  <si>
    <t>Vũ Trường Giang</t>
  </si>
  <si>
    <t>vananhk52ftu@gmail.com</t>
  </si>
  <si>
    <t>Nguyen Thi Van Anh</t>
  </si>
  <si>
    <t>102869322511</t>
  </si>
  <si>
    <t>001 091 043 434</t>
  </si>
  <si>
    <t>No. 89, Ma Long Hamlet, Phuong Trung Ward, Thanh Oai District, Ha Noi City</t>
  </si>
  <si>
    <t>Số 89, Xóm Mã Long, Phường Phương Trung, Huyện Thanh Oai District, Tp. Hà Nội</t>
  </si>
  <si>
    <t>CT3 Yen Nghia Apartment, Yen Nghia Ward,  Ha Dong District, Ha Noi City</t>
  </si>
  <si>
    <t>Chung cư CT3 Yên Nghĩa, Phường Yên Nghĩa, Quận Hà Đông, Tp. Hà Nội</t>
  </si>
  <si>
    <t>0973 748 208</t>
  </si>
  <si>
    <t>Phạm Ánh Ngọc</t>
  </si>
  <si>
    <t>Hoang Van Hieu</t>
  </si>
  <si>
    <t>0071000691468</t>
  </si>
  <si>
    <t>079 188 039 044</t>
  </si>
  <si>
    <t xml:space="preserve"> I4.806 Floor, Ha Do Centrosa Apartment, No. 200, 3/2 Street, Ward 12, District 10, Ho Chi Minh City</t>
  </si>
  <si>
    <t>Tầng I4.806, Chung Cư Hà Đô Centrosa,Số 200, Đường 3/2, Phường 12, Quận 10, Tp. Hồ Chí Minh</t>
  </si>
  <si>
    <t>0907 474 625</t>
  </si>
  <si>
    <t>Nguyễn Việt Ngoan</t>
  </si>
  <si>
    <t>Mai dang Huyen Trang</t>
  </si>
  <si>
    <t>0601 9190 1201</t>
  </si>
  <si>
    <t>079 091 004 561</t>
  </si>
  <si>
    <t xml:space="preserve">No. 12/5, Phan Ke Binh Street, Da Kao Ward, District 1, Ho Chi Minh City              </t>
  </si>
  <si>
    <t>Số 12/5, Đường Phan Kế Bính, Phường Đa kao, Quận 1, TP. Hồ Chí Minh</t>
  </si>
  <si>
    <t>0769 744 456</t>
  </si>
  <si>
    <t>Trịnh Thị Thuần</t>
  </si>
  <si>
    <t>trinhxuanquynh1991@gmail.com</t>
  </si>
  <si>
    <t>Trinh Xuan Quynh</t>
  </si>
  <si>
    <t>04001010387666</t>
  </si>
  <si>
    <t>079 092 020 963</t>
  </si>
  <si>
    <t xml:space="preserve">No. A43, Nguyen Than Hien Street, Ward 18, District 4, Ho Chi Minh City                                   </t>
  </si>
  <si>
    <t xml:space="preserve">Số A43, Đường Nguyễn Thần Hiến, Phường 18, Quận 4, Tp. Hồ Chí Minh                                    </t>
  </si>
  <si>
    <t>0342 941 750</t>
  </si>
  <si>
    <t>Phạm Thị Kiều Phương</t>
  </si>
  <si>
    <t>danhhuy.nguyen341992@gmail.com</t>
  </si>
  <si>
    <t>Nguyen Danh Huy</t>
  </si>
  <si>
    <t>106870642238</t>
  </si>
  <si>
    <t>079 191 017 889</t>
  </si>
  <si>
    <t>No. 177, Thich Quang Duc Street, Ward 4, Phu Nhuan District, Ho Chi Minh City</t>
  </si>
  <si>
    <t xml:space="preserve">Số 177, Đường Thích Quảng Đức, Phường 4, Quận Phú Nhuận, Tp. Hồ Chí Minh    </t>
  </si>
  <si>
    <t>0938 348 274</t>
  </si>
  <si>
    <t>Nguyễn Thanh Phong</t>
  </si>
  <si>
    <t>yuer274@gmail.com</t>
  </si>
  <si>
    <t>Nguyen Thi Ngoc Nhi</t>
  </si>
  <si>
    <t>603704060115427</t>
  </si>
  <si>
    <t>079 089 011 153</t>
  </si>
  <si>
    <t>No.1619/59, Pham The Hien Street, Ward 6, District 8, Ho Chi Minh City</t>
  </si>
  <si>
    <t>Số 1619/59, Đường Phạm Thế Hiển, Phường 6, Quận 8, Tp. Hồ Chí Minh</t>
  </si>
  <si>
    <t>0704 438 631</t>
  </si>
  <si>
    <t>Nguyễn Thị Tám</t>
  </si>
  <si>
    <t>duckhoihuynh@gmail.com</t>
  </si>
  <si>
    <t>Huynh Duc Khoi</t>
  </si>
  <si>
    <t xml:space="preserve">5020189939979 </t>
  </si>
  <si>
    <t>001 090 014 623</t>
  </si>
  <si>
    <t xml:space="preserve">No. 40, Lane Ao Dai, De To Hoang Street, Cau Den Ward, Hai Ba Trung District, Ha Noi City              </t>
  </si>
  <si>
    <t>Số 40, Ngõ Ao Dài, Đường Đê Tô Hoàng, Phường Cầu Dền, Quận Hai Bà Trưng, Tp. Hà Nội</t>
  </si>
  <si>
    <t>0912 939 979</t>
  </si>
  <si>
    <t>Mạnh Hồng Lê</t>
  </si>
  <si>
    <t>duongduchai1990@gmail.com</t>
  </si>
  <si>
    <t>Duong Duc Hai</t>
  </si>
  <si>
    <t>IFRS17</t>
  </si>
  <si>
    <t>0261003475238</t>
  </si>
  <si>
    <t>079 096 025 979</t>
  </si>
  <si>
    <t>University of London International Program</t>
  </si>
  <si>
    <t>No.32, Street D, Ward An Phu, Thu Duc City, Ho Chi Minh City</t>
  </si>
  <si>
    <t>Số 32, Đường D, Phường An Phú, Tp. Thủ Đức, Tp. Hồ Chí Minh</t>
  </si>
  <si>
    <t>0909 949 488</t>
  </si>
  <si>
    <t>Nguyễn Công Chiến</t>
  </si>
  <si>
    <t>ncmhoang96@gmail.com</t>
  </si>
  <si>
    <t>Nguyen Cong Minh Hoang</t>
  </si>
  <si>
    <t>19027736992015</t>
  </si>
  <si>
    <t>068 188 002 263</t>
  </si>
  <si>
    <t>Vietnam Military Medical University</t>
  </si>
  <si>
    <t>Specialist Doctor</t>
  </si>
  <si>
    <t>No. 279, Phan Anh Street, Binh Tri Dong Ward, Binh Tan District, Ho Chi Minh City</t>
  </si>
  <si>
    <t>Số 279, Đường Phan Anh, Phường Bình Trị Đông, Quận Bình Tân, Tp. Hồ Chí Minh</t>
  </si>
  <si>
    <t>0395 173 024</t>
  </si>
  <si>
    <t xml:space="preserve">Minh Trí </t>
  </si>
  <si>
    <t>ntpthaodl@gmail.com</t>
  </si>
  <si>
    <t>Nguyen Thi Phuong Thao</t>
  </si>
  <si>
    <t>4812337</t>
  </si>
  <si>
    <t>079 083 027 824</t>
  </si>
  <si>
    <t>Paris VI University</t>
  </si>
  <si>
    <t>Science and Technology</t>
  </si>
  <si>
    <t>205/57 Tran Van Dang Street, Ward 11, District 3, Ho Chi Minh City</t>
  </si>
  <si>
    <t>205/57 Đường Trần Văn Đang, Phường 11, Quận 3, TP. Hồ Chí Minh</t>
  </si>
  <si>
    <t>1B Building, No. 19.02, M.One Apartment, No, 35/12, Be Van Cam Street, Tan Kieng Ward, District 7, Ho Chi Minh City</t>
  </si>
  <si>
    <t>Tòa 1B, Số 19.02, Chung cư M.One, Số 35/12, Đường Bế Văn Cấm, Phường Tân Kiểng, Quận 7, Tp.Hồ Chí Minh</t>
  </si>
  <si>
    <t>0983 364 335</t>
  </si>
  <si>
    <t xml:space="preserve">Phan Thị Mai Linh </t>
  </si>
  <si>
    <t>nguyentrantuananh.itc@gmail.com</t>
  </si>
  <si>
    <t>Nguyen Tran Tuan Anh</t>
  </si>
  <si>
    <t>04236953901</t>
  </si>
  <si>
    <t>079 094 029 419</t>
  </si>
  <si>
    <t>Sulfolk University</t>
  </si>
  <si>
    <t>No. 255/63,  No Trang Long Street, Ward 11, Binh Thanh District, Ho Chi Minh City</t>
  </si>
  <si>
    <t>Số 255/63, Đường  Nơ Trang Long, Phường 11, Quận Bình Thạnh, Tp. Hồ Chí Minh</t>
  </si>
  <si>
    <t>No. 231/4, Phan Van Tri Street, Ward 11, Binh Thanh District, Ho Chi Minh City</t>
  </si>
  <si>
    <t>Số 231/4, Đường Phan Văn Trị, Phường 11, Quận Bình Thạnh, Tp. Hồ Chí Minh</t>
  </si>
  <si>
    <t>0979 003 629</t>
  </si>
  <si>
    <t>Trần Ngọc Mỹ Tiên</t>
  </si>
  <si>
    <t>Khuong Thanh Liem</t>
  </si>
  <si>
    <t xml:space="preserve"> 0570140610004</t>
  </si>
  <si>
    <t>Thuong Mai University</t>
  </si>
  <si>
    <t>B1908, UDIC Apartment, No. 122-123 Vinh Tuy Street, Vinh Tuy Ward, Hai Ba Trung District, Ha Noi City</t>
  </si>
  <si>
    <t>B1908 chung cư UDIC, 122-123 Vĩnh Tuy, P. Vĩnh Tuy, Q. Hai Bà Trưng, Hà Nội</t>
  </si>
  <si>
    <t>0942 999 906</t>
  </si>
  <si>
    <t>thanhtran2609@gmail.com</t>
  </si>
  <si>
    <t>Tran Thi Nam Thanh</t>
  </si>
  <si>
    <t>19034378800016</t>
  </si>
  <si>
    <t>079 094 033 514</t>
  </si>
  <si>
    <t>No. 73/2 Phan Van Tri Steet, Ward 14, District Binh Thanh, Ho Chi Minh City</t>
  </si>
  <si>
    <t>Số 73/2, Đường Phan Văn Trị, Phường 14, Quận Bình Thạnh, Tp. Hồ Chí Minh</t>
  </si>
  <si>
    <t>No.73/2 Phan Van Tri Steet, Ward 14, Binh Thanh District, Ho Chi Minh City</t>
  </si>
  <si>
    <t>tplap2894@gmail.com</t>
  </si>
  <si>
    <t>Tran Phu Lap</t>
  </si>
  <si>
    <t>19033776097019</t>
  </si>
  <si>
    <t>052 189 003 483</t>
  </si>
  <si>
    <t>No. 08.06, Floor 08, Block A3, Ky Nguyen Apartment, The Era Town, Quater 45, Group 2, Phu My Ward, District 7, Ho Chi Minh City</t>
  </si>
  <si>
    <t>Căn hộ 08.06, tầng 08, block A3, chung cư Kỷ Nguyên, The Era Town, tổ 45, khu phố 2, Phường Phú Mỹ,Q7, TPHCM</t>
  </si>
  <si>
    <t>No. A3-09, 14 Eratown, 15B Street, Phu My Ward, 7 District, Ho Chi Minh City</t>
  </si>
  <si>
    <t>A3-09.14 Chung cư Eratown, Đường 15B, Phường Phú Mỹ, Quận 7, Tp. Hồ Chí Minh</t>
  </si>
  <si>
    <t>thanhthuy61189@gmail.com</t>
  </si>
  <si>
    <t>Nguyen Huynh Thanh Thuy</t>
  </si>
  <si>
    <t>25771373108</t>
  </si>
  <si>
    <t>075 191 007 838</t>
  </si>
  <si>
    <t>No.10, Hoang Tam Ky Street, Group 5, Trang Bom Town, Dong Nai Province</t>
  </si>
  <si>
    <t>Số 10 Hoàng Tam Kỳ, khu phố 5, thị trấn Trảng Bom, huyện Trảng Bom, tỉnh Đồng Nai.</t>
  </si>
  <si>
    <t>No. 10, Hoang Tam Ky Street, Group 5, Trang Bom Town, Trang Bom District, Dong Nai Province</t>
  </si>
  <si>
    <t>0962 844 208</t>
  </si>
  <si>
    <t>Trần Văn Qúy</t>
  </si>
  <si>
    <t>0938 568 525</t>
  </si>
  <si>
    <t>vientruc.bui@hanwhalife.com.vn</t>
  </si>
  <si>
    <t>vientruc3108@gmail.com</t>
  </si>
  <si>
    <t>Bui Hoang Vien Truc</t>
  </si>
  <si>
    <t>104871135502</t>
  </si>
  <si>
    <t>033 187 012 881</t>
  </si>
  <si>
    <t>Public Administration Sciences</t>
  </si>
  <si>
    <t xml:space="preserve">No 33, Tran Thuong 1 Street, Tran Thuong Village, Phu Cu District, Hung Yen Province </t>
  </si>
  <si>
    <t>Số nhà 33 đường Trần Thượng 1, Thôn Trần Thượng, Thị trấn Trần Cao, huyện Phù Cừ, tỉnh Hưng Yên.</t>
  </si>
  <si>
    <t>0969 411 412</t>
  </si>
  <si>
    <t>Đỗ Xuân Trung</t>
  </si>
  <si>
    <t>thuynguyen.hvhc@gmail.com</t>
  </si>
  <si>
    <t>Nguyen Thi Thuy</t>
  </si>
  <si>
    <t>31710000000549</t>
  </si>
  <si>
    <t>079 187 035 145</t>
  </si>
  <si>
    <t>Food Science</t>
  </si>
  <si>
    <t>No.582-584, Pham The Hien Street, 4 Ward, 8 District, HCM City</t>
  </si>
  <si>
    <t>Số 582-584, Đường Phạm Thế Hiển, Phường 4, Quận 8, TP.HCM</t>
  </si>
  <si>
    <t>No.519.15, Mizuki Park, Binh Hung Ward, Binh Chanh District, HCM City</t>
  </si>
  <si>
    <t>Số MP 519.15, CC Mizuki Park, Xã Bình Hưng, Huyện Bình Chánh, TP.HCM</t>
  </si>
  <si>
    <t>0779 785 978</t>
  </si>
  <si>
    <t>Vũ Thái Bảo</t>
  </si>
  <si>
    <t>thaomy87sh05@gmail.com</t>
  </si>
  <si>
    <t>Tran Ngoc Thao My</t>
  </si>
  <si>
    <t>19034431875015</t>
  </si>
  <si>
    <t>Bình Duong</t>
  </si>
  <si>
    <t>087 086 000 003</t>
  </si>
  <si>
    <t>C2-415 Vinh Phu, Thuan An City, Binh Duong</t>
  </si>
  <si>
    <t xml:space="preserve">C2-415, Xã Vĩnh Phú,Tp. Thuận An, Tỉnh Bình Dương </t>
  </si>
  <si>
    <t>No 207C Nguyen Xi Street, 27 Ward, Binh Thanh Distrist, Ho Chi Minh City</t>
  </si>
  <si>
    <t xml:space="preserve">207C Nguyễn Xí, Phường 26, Quận Bình Thạnh, TP.HCM, </t>
  </si>
  <si>
    <t>0869 760 051</t>
  </si>
  <si>
    <t>Huỳnh Thị Thuận</t>
  </si>
  <si>
    <t>huynhvuongquoc@gmail.com</t>
  </si>
  <si>
    <t>Huynh Vuong Quoc</t>
  </si>
  <si>
    <t>768111987</t>
  </si>
  <si>
    <t>051 087 013 913</t>
  </si>
  <si>
    <t>Ho Chi Minh City University of Foreign Languages and Information Technology</t>
  </si>
  <si>
    <t>No 63 109 Street, Phuoc Long B Ward, Thu Duc City</t>
  </si>
  <si>
    <t xml:space="preserve">Số 63, Đường 109, Phường Phước Long B, Tp.Thủ Đức, </t>
  </si>
  <si>
    <t>0905 474 941</t>
  </si>
  <si>
    <t>Nguyen Tan Cuong</t>
  </si>
  <si>
    <t>6326146001</t>
  </si>
  <si>
    <t>079 195 039 014</t>
  </si>
  <si>
    <t>No 606/102 3/2 Distrist, 14 Ward, 10 District, Ho Chi Minh City</t>
  </si>
  <si>
    <t xml:space="preserve">606/102, Đường 3/2, Phường 14, Quận10, Tp.Hồ Chí Minh, </t>
  </si>
  <si>
    <t>0909 560 606</t>
  </si>
  <si>
    <t>Ngô Anh Quang</t>
  </si>
  <si>
    <t>nguyenthaothao995@gmail.com</t>
  </si>
  <si>
    <t>Nguyen Thi Thu Thao</t>
  </si>
  <si>
    <t>108871075129</t>
  </si>
  <si>
    <t>079 192 003 829</t>
  </si>
  <si>
    <t>No. 36/36 Huynh Thien Loc Street, Hoa Thanh Ward, Tan Phu District, Ho Chi Minh City</t>
  </si>
  <si>
    <t>Số 36/36 Đường Huỳnh Thiện Lộc, Phường Hoà Thạnh, Quận Tân Phú, Tp.Hồ Chí Minh</t>
  </si>
  <si>
    <t>0932 062 338</t>
  </si>
  <si>
    <t>Nguyễn Thị Bích Thủy</t>
  </si>
  <si>
    <t>tranthaonguyen1101@gmail.com</t>
  </si>
  <si>
    <t>Tran Thao Nguyen</t>
  </si>
  <si>
    <t>0421000489796</t>
  </si>
  <si>
    <t>049 196 007 686</t>
  </si>
  <si>
    <t>State Management</t>
  </si>
  <si>
    <t>Group 17, Tinh Thuy Village, Tam Thanh Ward, Tam Ky City, Quang Nam Province</t>
  </si>
  <si>
    <t>Tổ 17 Thôn Tĩnh Thủy , Phường Tam Thanh, Tp. Tam Kỳ, tỉnh Quảng Nam</t>
  </si>
  <si>
    <t>Nhuan Thach Village, Dong Tien Commune, Dong Son District, Thanh Hoa Province</t>
  </si>
  <si>
    <t>Thôn Nhuận Thạch, Xã Đông Tiến, Huyện Đông Sơn, Tỉnh Thanh Hóa</t>
  </si>
  <si>
    <t>0949 654 136</t>
  </si>
  <si>
    <t>Nguyễn Hà Đông</t>
  </si>
  <si>
    <t>trannhutinh1410@gmail.com</t>
  </si>
  <si>
    <t>Tran Thi Nhu Tinh</t>
  </si>
  <si>
    <t xml:space="preserve"> 0071001001922</t>
  </si>
  <si>
    <t>040 192 001 377</t>
  </si>
  <si>
    <t xml:space="preserve"> Thu Duc College of Technology</t>
  </si>
  <si>
    <t>No.145/1/2l Do Xuan Hop Street, Phuoc Long B Ward, 9 District, Ho Chi Minh City</t>
  </si>
  <si>
    <t>Số 145/1/2L Đường Đỗ Xuân Hợp, Phường Phước Long B, Quận 9, Tp. Hồ Chí Minh</t>
  </si>
  <si>
    <t>0965 621 176</t>
  </si>
  <si>
    <t>Phạm Thị Nhung</t>
  </si>
  <si>
    <t>caocaoly1992@gmail.com</t>
  </si>
  <si>
    <t>Cao Ngoc Ly</t>
  </si>
  <si>
    <t>40061420811</t>
  </si>
  <si>
    <t>079 195 032 404</t>
  </si>
  <si>
    <t>Ho Chi Minh City University of Natural Resources and Environment</t>
  </si>
  <si>
    <t xml:space="preserve">No. 416/172 Nguyen Đinh Chieu Street, 4 Ward, 3 District, Ho Chi Minh City </t>
  </si>
  <si>
    <t>Số 416/172 Nguyễn Đình Chiểu, Phường 4, Quận 3, TP. Hồ Chí Minh</t>
  </si>
  <si>
    <t>416/172 Nguyen Đinh Chieu District, 4 Ward, 3 District, Ho Chi Minh City</t>
  </si>
  <si>
    <t xml:space="preserve">416/172 Nguyễn Đình Chiểu, Phường 4, Quận 3, Tp. Hồ Chí Minh </t>
  </si>
  <si>
    <t>0906 090 153</t>
  </si>
  <si>
    <t>Trần Minh Khang</t>
  </si>
  <si>
    <t>Nguyen Dinh Bao Ngoc</t>
  </si>
  <si>
    <t>905756856</t>
  </si>
  <si>
    <t>079 085 011 735</t>
  </si>
  <si>
    <t>No. 143/8/1 11 Street, 11 Ward, Go Vap District, Ho Chi Minh City</t>
  </si>
  <si>
    <t>Số 143/8/1 Đường số 11, Phường 11, Quận Gò Vấp, Tp. Hồ Chí Minh</t>
  </si>
  <si>
    <t>143/8/1 11 District, 11 Ward, Go Vap District, Ho Chi Minh City</t>
  </si>
  <si>
    <t>143/8/1 Đường số 11, Phường 11, Quận Gò Vấp, Tp. Hồ Chí Minh</t>
  </si>
  <si>
    <t>0989 198 197</t>
  </si>
  <si>
    <t>Phạm Thị Mai Thương</t>
  </si>
  <si>
    <t>ductrongdx06513@gmail.com</t>
  </si>
  <si>
    <t>Nguyen Duc Trong</t>
  </si>
  <si>
    <t>Report &amp; Distribution Compensation</t>
  </si>
  <si>
    <t>0421000404874</t>
  </si>
  <si>
    <t>077 185 004 858</t>
  </si>
  <si>
    <t>No. 93, 10 Street, 8 Ward, Go Vap District, Ho Chi Minh City</t>
  </si>
  <si>
    <t>Số 93, Đường số 10, Phường 8, Quận Gò Vấp, Tp Hồ Chí Minh</t>
  </si>
  <si>
    <t>Him Lam Nam Khanh Apartment, 5 Ward, 8 District , Ho Chi Minh City</t>
  </si>
  <si>
    <t>Chung cư Him Lam Nam Khánh, Phường 5, Quận 8, Tp Hồ Chí Minh</t>
  </si>
  <si>
    <t>0909 212 656</t>
  </si>
  <si>
    <t>Nguyễn Đình Ngọc Quang</t>
  </si>
  <si>
    <t>ntn.y@icloud.com</t>
  </si>
  <si>
    <t>Nguyen Thi Nhu y</t>
  </si>
  <si>
    <t>154775706</t>
  </si>
  <si>
    <t>077 193 009 778</t>
  </si>
  <si>
    <t>Tan Long, Chau Pha Ward, Phu My District, Ba Ria Vung Tau Province</t>
  </si>
  <si>
    <t>Tân Long, Châu Pha, TX Phú Mỹ, Bà Rịa-Vũng Tàu</t>
  </si>
  <si>
    <t>107 Alley, Chuyen Dung Chinh Street, Phu My Ward, 7 District, Ho Chi Minh City</t>
  </si>
  <si>
    <t>Hẻm 107 Chuyên Dùng Chính, Phường Phú Mỹ, Quận 7, TP. Hồ Chí Minh</t>
  </si>
  <si>
    <t>0764 519 918</t>
  </si>
  <si>
    <t>Nguyễn Văn Tốt</t>
  </si>
  <si>
    <t>huyenchipham.2605@gmail.com</t>
  </si>
  <si>
    <t>Pham Ngoc Huyen Chi</t>
  </si>
  <si>
    <t>003410595</t>
  </si>
  <si>
    <t>075 195 024 229</t>
  </si>
  <si>
    <t>Restaurant Management and Culinary Arts</t>
  </si>
  <si>
    <t>No. 95/20/18E, Le Van Luong Street, Tan Kieng Ward, District 7, Ho Chi Minh City</t>
  </si>
  <si>
    <t xml:space="preserve">số 95/20/18E, Đường Lê Văn Lương, Phường Tân Kiểng, Quận 7. Tp.Hồ Chí Minh, </t>
  </si>
  <si>
    <t>A15/14, National Highway 50, Binh Hung Commune, Binh Chanh District, Ho Chi Minh City</t>
  </si>
  <si>
    <t>A15/14, Quốc lộ 50,  Xã Bình Hưng, Huyện Bình Chánh, TP. Hồ Chí Minh</t>
  </si>
  <si>
    <t>0908 857 301</t>
  </si>
  <si>
    <t>Lê Thị Nga</t>
  </si>
  <si>
    <t>huynhhoaa.nguyen@gmail.com</t>
  </si>
  <si>
    <t>Nguyen Le Ngoc Huynh Hoa</t>
  </si>
  <si>
    <t>0301000350428</t>
  </si>
  <si>
    <t>038 197 019 553</t>
  </si>
  <si>
    <t>Dai Duc Village, Te Nong Commune, Nong Cong District, Thanh Hoa Province</t>
  </si>
  <si>
    <t xml:space="preserve">Thôn Đại Đức, Xã Tế Nông, huyện Nông Cống, Tỉnh Thanh Hóa             , </t>
  </si>
  <si>
    <t>No 56, 269 Lane, Kham Thien Martket, Trung Phung Ward, Dong Da District, Ha Noi</t>
  </si>
  <si>
    <t xml:space="preserve">số nhà 56, Ngõ 260 Chợ Khâm Thiên,Phường Trung Phụng,Huyện Đống Đa, Hà Nội, </t>
  </si>
  <si>
    <t>0983 764 678</t>
  </si>
  <si>
    <t>Phạm Văn Dương</t>
  </si>
  <si>
    <t>Linhydp@gmail.com</t>
  </si>
  <si>
    <t>Pham Thi Duong Linh</t>
  </si>
  <si>
    <t>19030373029014</t>
  </si>
  <si>
    <t>038 194 010 077</t>
  </si>
  <si>
    <t>Quang Yen Commune, Quang Xuong District, Thanh Hoa Province</t>
  </si>
  <si>
    <t>Xã Quảng Yên, Huyện Quảng Xương, Tỉnh Thanh Hóa</t>
  </si>
  <si>
    <t>River Site Complex Apartment, 4 Dao Tri, Phu Thuan, District 7, Ho Chi Minh City</t>
  </si>
  <si>
    <t>Chung cư River Site Complex, số 4 Đào Trí, Phú Thuận, Quận 7, Hồ Chí Minh</t>
  </si>
  <si>
    <t>0909 471 268</t>
  </si>
  <si>
    <t>Lê Hải Phong</t>
  </si>
  <si>
    <t>huongnt.soft@gmail.com</t>
  </si>
  <si>
    <t>Nguyen Thi Huong</t>
  </si>
  <si>
    <t>0051000515854</t>
  </si>
  <si>
    <t>054 194 008 233</t>
  </si>
  <si>
    <t>Group 13A, Area 3, Nguyen Van Cu Ward, Quy Nhon City, Binh Dinh</t>
  </si>
  <si>
    <t>Tổ 13A, Khu 3, Phường Nguyễn Văn Cừ, Tp. Quy Nhơn, Tỉnh Bình Định</t>
  </si>
  <si>
    <t>No. 7, Tang Bat Ho Street, Le Loi Ward, Quy Nhon City, Binh Dinh</t>
  </si>
  <si>
    <t>Số 7, Tăng Bạt Hổ, Phường Lê Lợi, Tp. Quy Nhơn, Tỉnh Bình Định</t>
  </si>
  <si>
    <t>0914 230 009</t>
  </si>
  <si>
    <t>Lê Anh Thơ</t>
  </si>
  <si>
    <t>haiyen.nguyen.py@gmail.com</t>
  </si>
  <si>
    <t>Nguyen Thi Hai Yen</t>
  </si>
  <si>
    <t>19034273769016</t>
  </si>
  <si>
    <t>075 195 000 351</t>
  </si>
  <si>
    <t>No. 59, 7 Street, Cityland Residential Area, 7 Ward, Go Vap District, Ho Chi Minh City</t>
  </si>
  <si>
    <t>Số 59 Đường số 7, khu dân cư Cityland Center Hills, Phường 7, Quận Gò Vấp, TP Hồ Chí Minh</t>
  </si>
  <si>
    <t>0902 862 913</t>
  </si>
  <si>
    <t>Nguyễn Cảnh Quang</t>
  </si>
  <si>
    <t>To Pham Quynh Anh</t>
  </si>
  <si>
    <t>1013120830</t>
  </si>
  <si>
    <t>079 195 034 530</t>
  </si>
  <si>
    <t>No. 278/1, Thong Nhat Street, 16 Ward, Go Vap District, Ho Chi Minh City</t>
  </si>
  <si>
    <t>Số 278/1, Đường Thống Nhất, Phường 16, Quận Gò Vấp, TP. Hồ Chí Minh</t>
  </si>
  <si>
    <t>0901 802 371</t>
  </si>
  <si>
    <t>Nguyễn Văn Tiến</t>
  </si>
  <si>
    <t>tinhdan1204@gmail.com</t>
  </si>
  <si>
    <t>Nguyen Vu Tinh dan</t>
  </si>
  <si>
    <t>17366907</t>
  </si>
  <si>
    <t>245 238 235</t>
  </si>
  <si>
    <t>No.49, My Yen Street, Duc Minh Ward, Dak Mil District, Dak Nong Province</t>
  </si>
  <si>
    <t>Số 4Đ, Đường Mỹ Yên, Xã Đức Minh, Huyện Đak Mil, Tỉnh Đak Nông</t>
  </si>
  <si>
    <t>No. 71/10/17, 46 Street, Hiep Binh Chanh Ward, Thu Duc City, Ho Chi Minh City</t>
  </si>
  <si>
    <t>Số 71/10/17 Đường 46, Phường Hiệp Bình Chánh, TP. Thủ Đức, TP. Hồ Chí Minh</t>
  </si>
  <si>
    <t>0918 856 804</t>
  </si>
  <si>
    <t>Trần Trọng Toàn</t>
  </si>
  <si>
    <t>Dang Hong Duyen</t>
  </si>
  <si>
    <t>0110126456007</t>
  </si>
  <si>
    <t>142 626 685</t>
  </si>
  <si>
    <t>Hai Phong University of Medicine and Pharmacy</t>
  </si>
  <si>
    <t>Luong Lai Village, An Phuong Commune, Thanh Ha District, Hai Duong</t>
  </si>
  <si>
    <t>Thôn Lương Lại, Xã An Phượng, Huyện Thanh Hà, Tỉnh Hải Dương</t>
  </si>
  <si>
    <t>0981 969 115</t>
  </si>
  <si>
    <t>Nguyễn Đình Hiệp</t>
  </si>
  <si>
    <t>dr.jubatus@gmail.com</t>
  </si>
  <si>
    <t>Nguyen Dinh Hung</t>
  </si>
  <si>
    <t>1902281003625</t>
  </si>
  <si>
    <t>031 194 007 926</t>
  </si>
  <si>
    <t>Physical education</t>
  </si>
  <si>
    <t>No. S360/11, 1 Ward, 4 District, Ho Chi Minh City</t>
  </si>
  <si>
    <t>Số S360/11, Phường 1, Quận 4, TP. Hồ Chí Minh</t>
  </si>
  <si>
    <t>0972 222 133</t>
  </si>
  <si>
    <t>Đào Văn Hùng</t>
  </si>
  <si>
    <t>vuongdao3101@gmail.com</t>
  </si>
  <si>
    <t>Dao Thi Vuong</t>
  </si>
  <si>
    <t>0251002689467</t>
  </si>
  <si>
    <t>087 188 000 087</t>
  </si>
  <si>
    <t xml:space="preserve">International Business </t>
  </si>
  <si>
    <t>No. 144/23/16, No 6 Street, Binh Hung Hoa B Ward, Binh Tan District, Ho Chi Minh City</t>
  </si>
  <si>
    <t>Số 144/23/16, Đường số 6, Phường Bình Hưng Hòa B, Quận Bình Tân, Tp. Hồ Chí Minh</t>
  </si>
  <si>
    <t>No. 819, Huong Lo 2 Street, Binh Tri Dong A Ward, Binh Tan District, Ho Chi Minh City</t>
  </si>
  <si>
    <t>Số 819 Đường Hương Lộ 2, Phường Bình Trị Đông A, Quận Bình Tân, TP. Hồ Chí Minh</t>
  </si>
  <si>
    <t>0908 018 368</t>
  </si>
  <si>
    <t>Mai Thị Gia Hân</t>
  </si>
  <si>
    <t>Mai Van Hanh</t>
  </si>
  <si>
    <t>19029640209010</t>
  </si>
  <si>
    <t>075 094 015 389</t>
  </si>
  <si>
    <t>Quater 8, Group 1, Xuan Trung, Long Khanh, Dong Nai Province</t>
  </si>
  <si>
    <t>Tổ 8, Khu Phố 1, Xuân Trung, Long Khánh, Đồng Nai</t>
  </si>
  <si>
    <t>No. 68, Thich Minh Nguyet Street, 2 Ward, Tan Binh District, Ho Chi Minh City</t>
  </si>
  <si>
    <t>68 Thích Minh Nguyệt, P2, Tân Bình, Hồ Chí Minh</t>
  </si>
  <si>
    <t>0937 463 196</t>
  </si>
  <si>
    <t>Đào Xuân Phúc</t>
  </si>
  <si>
    <t>daonguyenxuanphuoc@gmail.com.vn</t>
  </si>
  <si>
    <t>Dao Nguyen Xuan Phuoc</t>
  </si>
  <si>
    <t>19036081751019</t>
  </si>
  <si>
    <t>054 194 009 515</t>
  </si>
  <si>
    <t>No. 53, Vo Thi Sau Street, Phu Dong Ward, Tuy Hoa District, Phu Yen Province</t>
  </si>
  <si>
    <t>53 Võ Thị Sáu, KP1, P. Phú Đông, TP. Tuy Hòa, Tỉnh Phú Yên</t>
  </si>
  <si>
    <t>Hiep Thanh Parkland Apartment, Nguyen Thi Bup, Hiep Thanh Ward, District 12, Ho Chi Minh City</t>
  </si>
  <si>
    <t>Chung cư Hiệp Thành Parkland, Nguyễn Thị Búp, Phường Hiệp Thành, Quận 12, TP. Hồ Chí Minh</t>
  </si>
  <si>
    <t>0949 207 417</t>
  </si>
  <si>
    <t>Phạm Phú Lâm</t>
  </si>
  <si>
    <t>bichtien1212@gmail.com</t>
  </si>
  <si>
    <t>Le Thi Bich Tien</t>
  </si>
  <si>
    <t xml:space="preserve">0040119843008 </t>
  </si>
  <si>
    <t>046 078 002 725</t>
  </si>
  <si>
    <t>University of Southampton</t>
  </si>
  <si>
    <t>No. 202, Nguyen Duy Trinh Street, Binh Trung Tay, Thu Duc City</t>
  </si>
  <si>
    <t xml:space="preserve">Số 202, Đường Nguyễn Duy Trinh, Phường Bình Trưng Tây, Tp. Thủ Đức, </t>
  </si>
  <si>
    <t>0382 392 263</t>
  </si>
  <si>
    <t>Phạm Diệu Linh</t>
  </si>
  <si>
    <t>10224115506017</t>
  </si>
  <si>
    <t>095 083 000 168</t>
  </si>
  <si>
    <t>No. 1135/38/0, Huynh Tan Phat Street, Phu Nhuan Ward, 10 District, Ho Chi Minh City</t>
  </si>
  <si>
    <t xml:space="preserve">1135/38/9, Đường Huỳnh Tấn Phát, Phường Phú Thuận, Quận 7, Hồ Chí Minh City </t>
  </si>
  <si>
    <t xml:space="preserve">1135/38/9, Đường Huỳnh Tấn Phát, Phường Phú Thuận, Quận 7 Hồ Chí Minh City, </t>
  </si>
  <si>
    <t>0906 389 983</t>
  </si>
  <si>
    <t>Võ Ngọc Hân</t>
  </si>
  <si>
    <t>haihuymm@gmail.com</t>
  </si>
  <si>
    <t>Pham Hai Huy</t>
  </si>
  <si>
    <t xml:space="preserve"> 19035455362015</t>
  </si>
  <si>
    <t>087 093 010 725</t>
  </si>
  <si>
    <t>No. 370/1, Hoa Hao Street, Ward 5, District 10, Ho Chi Minh city</t>
  </si>
  <si>
    <t>Số 370/1, Đường Hòa Hảo, Phường 5, Quận 10, Tp.Hồ Chí Minh</t>
  </si>
  <si>
    <t xml:space="preserve"> 0936 060 391</t>
  </si>
  <si>
    <t>Huỳnh Thái Thanh  Mỹ</t>
  </si>
  <si>
    <t>Mai Huu Tin</t>
  </si>
  <si>
    <t>1293979789</t>
  </si>
  <si>
    <t>030 184 026 384</t>
  </si>
  <si>
    <t>Preschool Pedagogy</t>
  </si>
  <si>
    <t>No. 14, 869 Street, Hau My Bac A Ward, Cai Be District, Tien Giang Province</t>
  </si>
  <si>
    <t>Số 14, Đường 869, Phường Hậu Mỹ Bắc A, Huyện Cái Bè, Tỉnh Tiền Giang</t>
  </si>
  <si>
    <t>No. 163/16 Dang Van Bi Street, Truong Tho Ward, Thu Duc City</t>
  </si>
  <si>
    <t>Số 163/16 Đường Đặng Văn Bi, Phường Trường Thọ, Tp Thủ Đức</t>
  </si>
  <si>
    <t>0919 863 330</t>
  </si>
  <si>
    <t>Phạm Đức Khoan</t>
  </si>
  <si>
    <t>donghocat916@gmail.com</t>
  </si>
  <si>
    <t>Pham Thi Hang</t>
  </si>
  <si>
    <t>19034696149014</t>
  </si>
  <si>
    <t>079 091 031 648</t>
  </si>
  <si>
    <t>Berjaya University Malaysia</t>
  </si>
  <si>
    <t>Marketing and Event Management</t>
  </si>
  <si>
    <t>No. 109/40 Le Quoc Hung Street, 13 Ward, 4 District, Ho Chi Minh City</t>
  </si>
  <si>
    <t>Số 109/40, Đường Lê Quốc Hưng, Phường 13, Quận 4, Tp. Hồ Chí Minh</t>
  </si>
  <si>
    <t>1.17.5 Phu My Apartment, Phu My Ward, 7 District, Ho Chi Minh City</t>
  </si>
  <si>
    <t>1.17 5 Chung cư Phú Mỹ, Phường Phú Mỹ, Quận 7, Tp. Hồ Chí Minh</t>
  </si>
  <si>
    <t>0934 041 299</t>
  </si>
  <si>
    <t>Nguyễn Thụy Ngọc Tín</t>
  </si>
  <si>
    <t>nghitat08@gmail.com</t>
  </si>
  <si>
    <t>Tat An dong Nghi</t>
  </si>
  <si>
    <t>106872241803</t>
  </si>
  <si>
    <t>001 192 001 154</t>
  </si>
  <si>
    <t>National University of Economics</t>
  </si>
  <si>
    <t>96 Pho Duc Chinh Street,  Truc Bach Ward, Ba Dinh District, Hanoi City</t>
  </si>
  <si>
    <t>96 Đường Phó Đức Chính, Phường Trúc Bạch, Quận Ba Đình, TP. Hà Nội</t>
  </si>
  <si>
    <t>No. 62, Pham Ngoc Thach Street, Vo Thi Sau Ward, District 3, Ho Chi Minh City</t>
  </si>
  <si>
    <t xml:space="preserve">Số 62, Đường Phạm Ngọc Thạch, Phường Võ Thị Sáu, Quận 3, Tp. Hồ Chí Minh </t>
  </si>
  <si>
    <t>Hà Nam Long</t>
  </si>
  <si>
    <t>nguyenthienhuong.neu@gmail.com</t>
  </si>
  <si>
    <t>Nguyen Thien Huong</t>
  </si>
  <si>
    <t>53757715</t>
  </si>
  <si>
    <t>066 187 014 821</t>
  </si>
  <si>
    <t>No. 282, Bau Cat Street, 11 Ward, Tan Binh District, Ho Chi Minh City</t>
  </si>
  <si>
    <t>Số 282, Đường Bàu Cát, Phường 11, Quận Tân Bình, Thành phố Hồ Chí Minh</t>
  </si>
  <si>
    <t>No. 83/04, Pham Van Bach Street, 15 Ward, Tan Binh District, Ho Chi Minh City</t>
  </si>
  <si>
    <t>Số 83/04 Phạm Văn Bạch, Phường 15, Quận Tân Bình, Thành phố Hồ Chí Minh</t>
  </si>
  <si>
    <t>0908 744 101</t>
  </si>
  <si>
    <t>Trần Minh Hoàng</t>
  </si>
  <si>
    <t>nguyentranhattrinh@gmail.com</t>
  </si>
  <si>
    <t>Nguyen Tra Nhat Trinh</t>
  </si>
  <si>
    <t>Chanel Marketing Senior Officer</t>
  </si>
  <si>
    <t>Chuyên viên cấp cao Marketing kênh phân phối</t>
  </si>
  <si>
    <t>152610025</t>
  </si>
  <si>
    <t>079 096 038 595</t>
  </si>
  <si>
    <t>University of the West of England</t>
  </si>
  <si>
    <t>No. 46, Pham Van Bach Street, 15 Ward, Tan Binh District, Ho Chi Minh City</t>
  </si>
  <si>
    <t>Số 46 Phạm Văn Bạch, Phường 15, Quận Tân Bình, Thành phố Hồ Chí Minh</t>
  </si>
  <si>
    <t>0969 373 762</t>
  </si>
  <si>
    <t>Phạm Thanh Phương</t>
  </si>
  <si>
    <t>0388 512 369</t>
  </si>
  <si>
    <t>thanhtong.huynh@hanwhalife.com.vn</t>
  </si>
  <si>
    <t>huynhthanhtong2701@gmail.com</t>
  </si>
  <si>
    <t>Huynh Thanh Tong</t>
  </si>
  <si>
    <t>0071001605864</t>
  </si>
  <si>
    <t>037 179 003 210</t>
  </si>
  <si>
    <t>No. 31B, Number 1 Street, An Phu Ward, 2 District, Ho Chi Minh City</t>
  </si>
  <si>
    <t>Số 31B, Đường số 1, Phường An Phú, Quận 2, TP. Hồ Chí Minh</t>
  </si>
  <si>
    <t>No. 493/13 Kha Van Can Street, Hiep Binh Chanh Ward, Thu Duc City, Ho Chi Minh City</t>
  </si>
  <si>
    <t>Số 493/13 Đường Kha Vạn Cân, Phường Hiệp Bình Chánh, TP. Thủ Đức, TP. Hồ Chí Minh</t>
  </si>
  <si>
    <t>0907 306 006</t>
  </si>
  <si>
    <t>Phạm Thị Quỳnh Hoa</t>
  </si>
  <si>
    <t>Pham Thi Diep Quynh</t>
  </si>
  <si>
    <t>013140066001</t>
  </si>
  <si>
    <t>068 184 010 628</t>
  </si>
  <si>
    <t>No. 714 Lot M2, Ton That Thuyet Apartment, Ton That Thuyet Street, Ward 1, District 4, Ho Chi Minh City</t>
  </si>
  <si>
    <t>Số 714 Lô M1, Chung cư số 1 Tôn Thất Thuyết, Phường 1, Quận 4, TP. Hồ Chí Minh </t>
  </si>
  <si>
    <t>No. 1B202, Estella Apartment, An Phu Ward, Thu Duc City, Ho Chi Minh City</t>
  </si>
  <si>
    <t>Số 1B202 Chung cư Estella, Phường An Phú, TP. Thủ Đức, TP. Hồ Chí Minh</t>
  </si>
  <si>
    <t>0919 731 589</t>
  </si>
  <si>
    <t>nguyenthu2703@gmail.com</t>
  </si>
  <si>
    <t>19032523406019</t>
  </si>
  <si>
    <t>079 096 017 639</t>
  </si>
  <si>
    <t>FPT Polytechnic Colleges</t>
  </si>
  <si>
    <t>Mobile Developer</t>
  </si>
  <si>
    <t>No. 372/33, Tung Thien Vuong Street, Ward 13, District 8, Ho Chi Minh City</t>
  </si>
  <si>
    <t>Số 372/33, Đường Tùng Thiện Vương, Phường 13, Quận 8, TP. Hồ Chí Minh</t>
  </si>
  <si>
    <t>0365 545 390</t>
  </si>
  <si>
    <t>Võ Thị Yêm</t>
  </si>
  <si>
    <t>khangdgps03095@gmail.com</t>
  </si>
  <si>
    <t>0071001138639</t>
  </si>
  <si>
    <t>068 195 010 710</t>
  </si>
  <si>
    <t>No 20/10, Ky Con Street, Ward 2, Bao Loc City, Lam Dong Province</t>
  </si>
  <si>
    <t>Số 20/10, Đường Ký Con, Phường 2, Tp. Bảo Lộc. Tỉnh Lâm Đồng</t>
  </si>
  <si>
    <t>120/13 Street 9, Ward 4, District 8, Ho Chi Minh City</t>
  </si>
  <si>
    <t>120/13 Đường số 9, Phường 4, Quận 8, TP. Hồ Chí Minh</t>
  </si>
  <si>
    <t>0919 274 079</t>
  </si>
  <si>
    <t>Bùi Thị Gấm</t>
  </si>
  <si>
    <t>thanhan293@gmail.com</t>
  </si>
  <si>
    <t>Nguyen Bui Thanh An</t>
  </si>
  <si>
    <t>45010006059824</t>
  </si>
  <si>
    <t>001 195 004 334</t>
  </si>
  <si>
    <t>University of Science and Technology</t>
  </si>
  <si>
    <t>No.41, Dan Chu Street, Dong La Ward, Hoai Duc District, Ha Noi City</t>
  </si>
  <si>
    <t>Số 41, Đường Dân Chủ, Xã Đông La, Huyện Hoài Đức, Hà Nội</t>
  </si>
  <si>
    <t>No.154/55/26/21 Au Duong Lan Street, District 8, Ho Chi Minh City</t>
  </si>
  <si>
    <t>Số 154/55/26/21, Đường Âu Dương Lân, Quận 8, Tp. Hồ Chí Minh</t>
  </si>
  <si>
    <t>0983 926 283</t>
  </si>
  <si>
    <t>Nguyen Thi Quyen</t>
  </si>
  <si>
    <t>0231000064452</t>
  </si>
  <si>
    <t>066 078 004 171</t>
  </si>
  <si>
    <t>No. 301, Hoang Dieu Street, Thong Nhat Ward, Buon Ma Thuot City, Dak Lak Province</t>
  </si>
  <si>
    <t>Số 301 Đường Hoàng Diệu, Phường Thống Nhất, TP.Buôn Ma Thuột, Tỉnh  Đắk Lắk</t>
  </si>
  <si>
    <t>0763 574 141</t>
  </si>
  <si>
    <t>Trần Thị Bích</t>
  </si>
  <si>
    <t>nguyenphungtri5225@gmail.com</t>
  </si>
  <si>
    <t>Nguyen Phung Tri</t>
  </si>
  <si>
    <t>0445 2648 001</t>
  </si>
  <si>
    <t>079 300 030 485</t>
  </si>
  <si>
    <t>No 90, No Street 27, Linh Dong Ward, Thu Duc City</t>
  </si>
  <si>
    <t>90 đường 27, khu phố 2, phường Linh Đông, TP. Thủ Đức, Hồ Chí Minh</t>
  </si>
  <si>
    <t>No 90, No Street 27, Group 2, Linh Dong Ward, Thu Duc City</t>
  </si>
  <si>
    <t>90 đường 27, khu phố 2, phường Linh Đông, TP.Thủ Đức, Hồ Chí Minh</t>
  </si>
  <si>
    <t>doantam1908@gmail.com</t>
  </si>
  <si>
    <t>Doan Ngoc Thanh Tam</t>
  </si>
  <si>
    <t>5590206407911</t>
  </si>
  <si>
    <t>051 096 001 639</t>
  </si>
  <si>
    <t>An Hai Village, Binh Chau Commune, Binh Son District, Quang Ngai Province</t>
  </si>
  <si>
    <t>thôn An Hải, xã Bình Châu, huyện Bình Sơn, tỉnh Quảng Ngãi</t>
  </si>
  <si>
    <t>24/7/1, Street No. 4, Truong Tho Ward, Thu Duc City, Ho Chi Minh City</t>
  </si>
  <si>
    <t>24/7/1,  Đường số 4, Phường Trường Thọ, TP. Thủ Đức, TP. Hồ Chí Minh</t>
  </si>
  <si>
    <t>0343 714 870</t>
  </si>
  <si>
    <t>Nguyễn Văn Sơn</t>
  </si>
  <si>
    <t>vanbaonguyen113@gmail.com</t>
  </si>
  <si>
    <t>Nguyen Van Bao</t>
  </si>
  <si>
    <t>107801386898</t>
  </si>
  <si>
    <t>083 090 004 592</t>
  </si>
  <si>
    <t>No. 805, Hamlet 2,Hung Nhuong Ward, Giong Trom District, Ben Tre Province</t>
  </si>
  <si>
    <t>Số 805, Ấp 2, Xã Hưng Nhượng, Huyện Giồng Trôm, Tỉnh Bến Tre</t>
  </si>
  <si>
    <t>No. 232/22 Ly Thuong Kiet Street, 14 Ward, 10 District, Ho Chi Minh City</t>
  </si>
  <si>
    <t>232/22 lý thường kiệt, phường 14, quận 10, HCM</t>
  </si>
  <si>
    <t>0379 151 173</t>
  </si>
  <si>
    <t>Nguyễn Văn Phan</t>
  </si>
  <si>
    <t>nguyenduythanhsoft@gmail.com</t>
  </si>
  <si>
    <t>Nguyen Duy Thanh</t>
  </si>
  <si>
    <t>8888682682</t>
  </si>
  <si>
    <t>026 192 008 189</t>
  </si>
  <si>
    <t>Vietnam National Forestry University</t>
  </si>
  <si>
    <t>Phu Coc Village, Tam Phuc Ward, Vinh Tuong District, Vinh Phuc Province</t>
  </si>
  <si>
    <t>Thôn Phù Cốc, Xã Tam Phúc, Huyện Vĩnh Tường, Tỉnh Vĩnh Phúc</t>
  </si>
  <si>
    <t>0978 776 238</t>
  </si>
  <si>
    <t>Đỗ Văn Mẫn</t>
  </si>
  <si>
    <t>dolinhnhan1992@gmail.com.vn</t>
  </si>
  <si>
    <t>Do Thi Linh Nhan</t>
  </si>
  <si>
    <t>54010000813745</t>
  </si>
  <si>
    <t>045 198 006 312</t>
  </si>
  <si>
    <t>No.12, Tran Nhat Duat Street, Ward 1 , Dong Ha District, Quang Tri Province</t>
  </si>
  <si>
    <t>Số 12, Đường Trần Nhật Duật, Phường 1, Tp. Đông Hà, Quảng Trị</t>
  </si>
  <si>
    <t xml:space="preserve">Block B, Ecogreen Apartment, Tan Thuan Tay Ward, District 7,  Ho Chi Minh City </t>
  </si>
  <si>
    <t xml:space="preserve">Block B, chung cư Ecogreen, Phường Tân Thuận Tây, Quận 7, Tp. Hồ Chí Minh </t>
  </si>
  <si>
    <t>0903 585 369</t>
  </si>
  <si>
    <t>Lê Thị Mỹ Hạnh</t>
  </si>
  <si>
    <t>Hoang Minh Tu</t>
  </si>
  <si>
    <t>000001500872</t>
  </si>
  <si>
    <t>044 086 000 297</t>
  </si>
  <si>
    <t>No. 11.07A, Khang Gia Apartment, No. 45 Street, Ward 14, Go Vap District, Ho Chi Minh City</t>
  </si>
  <si>
    <t>Số 11.07A, Chung cư Khang Gia, Đường số 45, Phường 14, Gò Vấp, Tp. Hồ Chí Minh</t>
  </si>
  <si>
    <t>Số 11.07A , Chung cư Khang Gia, Đường số 45, Phường 14, Gò Vấp, Tp. Hồ Chí Minh</t>
  </si>
  <si>
    <t>0985 567 495</t>
  </si>
  <si>
    <t>Trương Thị Bích Lan</t>
  </si>
  <si>
    <t>Truong Manh Dung</t>
  </si>
  <si>
    <t>PD &amp; System Support</t>
  </si>
  <si>
    <t>0071000961751</t>
  </si>
  <si>
    <t>072 091 010 036</t>
  </si>
  <si>
    <t>No. 12/2B, Long Kim Quarter, Long Thanh Trung Commune, Hoa Thanh District, Tay Ninh Province</t>
  </si>
  <si>
    <t xml:space="preserve">12/2B Khu phố Long Kim, Xã Long Thành Trung, Thị xã Hoà Thành, Tỉnh Tây Ninh , </t>
  </si>
  <si>
    <t>68/2B Dong Nai Street, Ward 15,  District 10, Ho Chi Minh City</t>
  </si>
  <si>
    <t>68/2B Đường Đồng Nai, Phường 15, Quận 10, TP. Hồ Chí Minh</t>
  </si>
  <si>
    <t>0354 831 170</t>
  </si>
  <si>
    <t>Nguyễn Viết Duy</t>
  </si>
  <si>
    <t>vulam.ftu@gmail.com</t>
  </si>
  <si>
    <t>Lam Vu</t>
  </si>
  <si>
    <t>IT Security Executive</t>
  </si>
  <si>
    <t>Nhân viên Cấp trung Bảo mật &amp; An toàn Thông tin</t>
  </si>
  <si>
    <t>060286477677</t>
  </si>
  <si>
    <t>366 247 111</t>
  </si>
  <si>
    <t>Dai An Hamlet, Dai Tam Commune, My Xuyen District, Soc Trang Province</t>
  </si>
  <si>
    <t>Ấp Đại Ân, Xã Đại Tâm, Huyện Mỹ Xuyên, Tỉnh Sóc Trăng</t>
  </si>
  <si>
    <t>772/28, Doan Van Bo, Ward 16, District 4, Ho Chi Minh City</t>
  </si>
  <si>
    <t>772/28, Đoàn Văn Bơ, Phường 16, Quận 4, TP. Hồ Chí Minh</t>
  </si>
  <si>
    <t>Lâm Kiết Trường</t>
  </si>
  <si>
    <t>0971 648 942</t>
  </si>
  <si>
    <t>minhhieu.lam@hanwhalife.com.vn</t>
  </si>
  <si>
    <t>hieulamcyber@icloud.com</t>
  </si>
  <si>
    <t>Lam Minh Hieu</t>
  </si>
  <si>
    <t>04301010731400</t>
  </si>
  <si>
    <t>080 195 011 932</t>
  </si>
  <si>
    <t>Thuan Thanh Ward, Can Giuoc District, Long An Province</t>
  </si>
  <si>
    <t>Xã Thuận Thành, Huyện Cần Giuộc, tỉnh Long An</t>
  </si>
  <si>
    <t>No. 1-1A Ta Quang Buu Street, Ward 6, District 8, Ho Chi Minh City</t>
  </si>
  <si>
    <t>1-1A Đường Tạ Quang Bửu, Phường 6, Quận 8, Tp.Hồ Chí Minh</t>
  </si>
  <si>
    <t>0837 716 339</t>
  </si>
  <si>
    <t>Lê Thị Tuyết</t>
  </si>
  <si>
    <t>Nguyen Le Tuyet Nhien</t>
  </si>
  <si>
    <t>0934457535</t>
  </si>
  <si>
    <t>052 191 000 623</t>
  </si>
  <si>
    <t>Chang Gung University</t>
  </si>
  <si>
    <t>No. 123/31/3, No.2 Street, Ward 16, Go Vap District, Ho Chi Minh City</t>
  </si>
  <si>
    <t>Số 123/31/3, Đường số 2,  Phường 16, Quận Gò Vấp, TP. Hồ Chí Minh</t>
  </si>
  <si>
    <t>0937 933 662</t>
  </si>
  <si>
    <t>Nguyễn Trọng Thủy</t>
  </si>
  <si>
    <t>lenhathvy@gmail.com</t>
  </si>
  <si>
    <t>Le Nhat Ha Vy</t>
  </si>
  <si>
    <t>137810808</t>
  </si>
  <si>
    <t>082 195 015 584</t>
  </si>
  <si>
    <t xml:space="preserve">University of Economics and Law </t>
  </si>
  <si>
    <t>No. 307, Binh Phu Hamlet, Binh Phuc Nhut Commune, Cho Gao District, Tien Giang Province</t>
  </si>
  <si>
    <t>Số 307, Ấp Bình Phú, Xã Bình Phục Nhứt, Huyện Chợ Gạo, Tỉnh Tiền Giang</t>
  </si>
  <si>
    <t>No. 413, Nguyen Kiem Street, Ward 9, Phu Nhuan District, Ho Chi Minh City</t>
  </si>
  <si>
    <t>Số 413, Đường Nguyễn Kiệm, Phường 9, Quận Phú Nhuận, TP. Hồ Chí Minh</t>
  </si>
  <si>
    <t>0364 768 045</t>
  </si>
  <si>
    <t>Huỳnh Thị Hồng Nhung</t>
  </si>
  <si>
    <t>Huynh Thi Hong Gam</t>
  </si>
  <si>
    <t>0361000288706</t>
  </si>
  <si>
    <t>026 085 007 030</t>
  </si>
  <si>
    <t>Economics Management</t>
  </si>
  <si>
    <t>Cho Noi Village, Tam Hop Commune, Binh Xuyen District, Vinh Phuc Province</t>
  </si>
  <si>
    <t>Thôn Chợ Nội, Xã Tam Hợp, Huyện Bình Xuyên, tỉnh Vĩnh Phúc</t>
  </si>
  <si>
    <t>Thôn Chợ Nội, xã Tam Hợp, huyện Bình Xuyên, tỉnh Vĩnh Phúc</t>
  </si>
  <si>
    <t>0915 218 228</t>
  </si>
  <si>
    <t>Trần Thị Kiều Mỹ</t>
  </si>
  <si>
    <t>minhnp2021@gmail.com</t>
  </si>
  <si>
    <t>2106205300870</t>
  </si>
  <si>
    <t>031 090 016 166</t>
  </si>
  <si>
    <t>Hotel &amp; Tourism Technical College</t>
  </si>
  <si>
    <t>No. 10, Hao Lai Village, Cap Tien Commune, Tien Lang District, Hai Phong</t>
  </si>
  <si>
    <t>Đội 10, Thôn Hào Lai, Xã Cấp Tiến, Huyện Tiên Lãng, Hải Phòng</t>
  </si>
  <si>
    <t>0967 552 521</t>
  </si>
  <si>
    <t>Bùi Thị Thúy Duyên</t>
  </si>
  <si>
    <t>chungphamvan.25509@gmail.com</t>
  </si>
  <si>
    <t>Pham Van Chung</t>
  </si>
  <si>
    <t>1799966888</t>
  </si>
  <si>
    <t>040 090 040 328</t>
  </si>
  <si>
    <t>Adjacent houses Trung Do Cooperative Project Area, Phoenix Block, Trung Do Ward, Vinh City, Nghe An Province</t>
  </si>
  <si>
    <t>Dãy nhà liền kề Khu dự án HTX Trung Đô, Khối Phượng Hoàng, Phường Trung Đô, TP. Vinh, Tỉnh Nghệ An</t>
  </si>
  <si>
    <t>HTX Trung Do Project Area, Phuong Hoang Group, Trung Do Ward , Vinh City, Nghe An Province</t>
  </si>
  <si>
    <t>Khu dự án HTX Trung Đô, Khối Phượng Hoàng, Phường Trung Đô , Tp. Vinh, Tỉnh Nghệ An</t>
  </si>
  <si>
    <t>0978 784 386</t>
  </si>
  <si>
    <t xml:space="preserve">Nguyễn Thị Thanh Huyền </t>
  </si>
  <si>
    <t>tranminhtam368@gmail.com</t>
  </si>
  <si>
    <t>Tran Minh Tam</t>
  </si>
  <si>
    <t>Alternative/ Bancassurance Product Development &amp; Project​</t>
  </si>
  <si>
    <t>19034492502017</t>
  </si>
  <si>
    <t>075 096 001 593</t>
  </si>
  <si>
    <t>Marketing Administration</t>
  </si>
  <si>
    <t>No. 63, Bau Lung Hamlet, Binh An  Ward, Long Thanh District, Dong Nai Province</t>
  </si>
  <si>
    <t>Số 63, Ấp Bàu Lùng, Xã Bình An, Huyện Long Thành, Tỉnh Đồng Nai</t>
  </si>
  <si>
    <t>No. 49/3 Pham Huu Lau Street, Phu My Ward, District 7, Ho Chi Minh City</t>
  </si>
  <si>
    <t>Số 49/3 Đường Phạm Hữu Lầu, Phường Phú Mỹ, Quận 7, TP. Hồ Chí Minh</t>
  </si>
  <si>
    <t>0904 335 173</t>
  </si>
  <si>
    <t>Dương Công Hòa</t>
  </si>
  <si>
    <t>binhan12296@gmail.com</t>
  </si>
  <si>
    <t>Nguyen Binh An</t>
  </si>
  <si>
    <t>19031388943010</t>
  </si>
  <si>
    <t>038 192 012 355</t>
  </si>
  <si>
    <t>University of Economics and Industry</t>
  </si>
  <si>
    <t>Village 10 , Dan Quyen Ward, Trieu Son District, Thanh Hoa Province</t>
  </si>
  <si>
    <t>Thôn 10, Xã Dân Quyền, Huyện Triệu Sơn, Tỉnh Thanh Hóa</t>
  </si>
  <si>
    <t>0395 737 475</t>
  </si>
  <si>
    <t>Lê Kim Giáp</t>
  </si>
  <si>
    <t>1080139797777</t>
  </si>
  <si>
    <t>066 092 011 650</t>
  </si>
  <si>
    <t>No.18, Xo Viet Nghe Tinh Street, Cu M’gar District, Dak Lak Province</t>
  </si>
  <si>
    <t>Số 18, Đường Xô Viết Nghệ Tĩnh,  Huyện Cư M’gar, Tỉnh Đắk Lắk</t>
  </si>
  <si>
    <t>0905 115 344</t>
  </si>
  <si>
    <t>Trương Văn Ty</t>
  </si>
  <si>
    <t>thaibao1992@gmail.com</t>
  </si>
  <si>
    <t>Truong Thai Bao</t>
  </si>
  <si>
    <t>Sales Quality Assurance</t>
  </si>
  <si>
    <t>127301228</t>
  </si>
  <si>
    <t>079 189 028 224</t>
  </si>
  <si>
    <t>No.79/1A, Phan Anh Street, Binh Tri Dong Ward, Binh Tan District, Ho Chi Minh City</t>
  </si>
  <si>
    <t>Số 79/1A, Đường Phan Anh, Phường Bình Trị Đông, Quận Bình Tân, Tp. Hồ Chí Minh</t>
  </si>
  <si>
    <t>0934 921 165</t>
  </si>
  <si>
    <t>Hồng Thị Hoa</t>
  </si>
  <si>
    <t>maihongphuongthao@gmail.com</t>
  </si>
  <si>
    <t>Mai Hong Phuong Thao</t>
  </si>
  <si>
    <t>0191000349264</t>
  </si>
  <si>
    <t>096 194 001 242</t>
  </si>
  <si>
    <t>No.240A ,Cay Tram Hamlet, Dinh Binh Ward, Ca Mau City</t>
  </si>
  <si>
    <t>Số 240A ,Ấp Cây Trâm, Xã Định Bình, Tp.Cà Mau</t>
  </si>
  <si>
    <t>0913 466 364</t>
  </si>
  <si>
    <t>Nguyễn Thị Ngọc Mai</t>
  </si>
  <si>
    <t>Le Nguyen Ngoc Tram</t>
  </si>
  <si>
    <t>9007041004068</t>
  </si>
  <si>
    <t>045 098 004 176</t>
  </si>
  <si>
    <t>Quarter 2, Ward 3, Quang Tri District, Quang Tri Province</t>
  </si>
  <si>
    <t>Khu phố 2, Phường 3, Thị Xã Quảng Trị, Tỉnh Quảng Trị</t>
  </si>
  <si>
    <t>30 Nguyen Van Dung Street, Ward 6, Go Vap District, Ho Chi Minh City</t>
  </si>
  <si>
    <t>30 Đường Nguyễn Văn Dung, Phường 6 , Quận Gò Vấp, TP. Hồ Chí Minh</t>
  </si>
  <si>
    <t>0386 577 444</t>
  </si>
  <si>
    <t>Thiện</t>
  </si>
  <si>
    <t>Quangthien1@outlook.com</t>
  </si>
  <si>
    <t>Nguyen Quang Thien</t>
  </si>
  <si>
    <t>060296170308</t>
  </si>
  <si>
    <t>095 187 003 854</t>
  </si>
  <si>
    <t>No. 576/29, Quang Trung Street, Ward 11, Go Vap District, Ho Chi Minh City</t>
  </si>
  <si>
    <t>Số 576/29, Đường Quang Trung, Phường 11, Quận Gò Vấp, Tp.Hồ Chí Minh</t>
  </si>
  <si>
    <t>0931 888 429</t>
  </si>
  <si>
    <t>Nguyễn Thị Cẩm Nhung</t>
  </si>
  <si>
    <t>ngantq2804@gmail.com</t>
  </si>
  <si>
    <t>Nguyen Thi Quynh Nga</t>
  </si>
  <si>
    <t>0801000269292</t>
  </si>
  <si>
    <t>025 092 000 679</t>
  </si>
  <si>
    <t>Banking Academy of Vietnam</t>
  </si>
  <si>
    <t xml:space="preserve">Group 3, Huong Non Ward, Tam Nong District, Phu Tho Province                     </t>
  </si>
  <si>
    <t>Khu 3, Xã Hương Nộn, Huyện Tam Nông, Tỉnh Phú Thọ</t>
  </si>
  <si>
    <t>Group 3, Huong Non Ward, Tam Nong District, Phu Tho Province</t>
  </si>
  <si>
    <t>0384 215 050</t>
  </si>
  <si>
    <t>Khương Thị Phương</t>
  </si>
  <si>
    <t>Nguyen Anh Tu</t>
  </si>
  <si>
    <t>0071000065344</t>
  </si>
  <si>
    <t>080 172 000 758</t>
  </si>
  <si>
    <t>Medical University</t>
  </si>
  <si>
    <t>No.793/28/1/20A, Tran Xuan Soan Street, Tan Hung Ward, District 7, Ho Chi Minh City</t>
  </si>
  <si>
    <t>Số 793/28/1/20A, Đường Trần Xuân Soạn, Phường Tân Hưng, Quận 7, Tp. Hồ Chí Minh</t>
  </si>
  <si>
    <t xml:space="preserve">No.793/28/1/20A, Tran Xuan Soan Street, Tan Hung Ward, District 7, Ho Chi Minh City            </t>
  </si>
  <si>
    <t>0913 826 382</t>
  </si>
  <si>
    <t>Đoàn Văn Ngoạn</t>
  </si>
  <si>
    <t>thanhxuanle2703@gmail.com</t>
  </si>
  <si>
    <t>Le Thi Thanh Xuan</t>
  </si>
  <si>
    <t>19038457234013</t>
  </si>
  <si>
    <t>075 196 016 686</t>
  </si>
  <si>
    <t>Tourism and Hospitality Management</t>
  </si>
  <si>
    <t>9/4 Hamlet, Xuan Thanh Ward, Thong Nhat District, Dong Nai Province</t>
  </si>
  <si>
    <t>Ấp 9/4, Xã Xuân Thạnh, Huyện Thống Nhất, Tỉnh Đồng Nai</t>
  </si>
  <si>
    <t>No. 350/1C, Nguyen Van Khoi Street, Ward 9, Go Vap District, Ho Chi Minh City</t>
  </si>
  <si>
    <t>Số 350/1C, Đường Nguyễn Văn Khối, Phường 9, Quận Gò Vấp, Tp. Hồ Chí Minh</t>
  </si>
  <si>
    <t>0903 205 431</t>
  </si>
  <si>
    <t>Lê Thị Như Hảo</t>
  </si>
  <si>
    <t>lenguyenbaothi.2796@gmail.com</t>
  </si>
  <si>
    <t>Le Nguyen Bao Thi</t>
  </si>
  <si>
    <t>0986517083</t>
  </si>
  <si>
    <t>025 183 005 455</t>
  </si>
  <si>
    <t>Chemistry</t>
  </si>
  <si>
    <t>11 Quarter, Xuan Lung Ward, Lam Thao District, Phu Tho Province</t>
  </si>
  <si>
    <t>Khu 11, Xã Xuân Lũng, Huyện Lâm Thao, Tỉnh Phú Thọ</t>
  </si>
  <si>
    <t>0973 765 437</t>
  </si>
  <si>
    <t>Nguyễn Thị Kim Dung</t>
  </si>
  <si>
    <t>Nguyen Thi Thuy Hang</t>
  </si>
  <si>
    <t>0421000540523</t>
  </si>
  <si>
    <t>064 096 006 610</t>
  </si>
  <si>
    <t>Quarter 7, Kbang Town, Kbang District, Gia Lai Province</t>
  </si>
  <si>
    <t>Tổ dân phố 7, thị trấn Kbang, huyện Kbang, tỉnh Gia Lai</t>
  </si>
  <si>
    <t>No. 95/2, Hoang Xuan Nhi Street, Phu Trung Ward, Tan Phu District, Ho Chi Minh City</t>
  </si>
  <si>
    <t>95/2 Hoàng Xuân Nhị, Phú Trung, Tân Phú, TP. Hồ Chí Minh</t>
  </si>
  <si>
    <t>0901 365 012</t>
  </si>
  <si>
    <t>Trần Trung Nam</t>
  </si>
  <si>
    <t>trantrungnguyen.bk@gmail.com</t>
  </si>
  <si>
    <t>Tran Trung Nguyen</t>
  </si>
  <si>
    <t>112966969</t>
  </si>
  <si>
    <t>079 082 031 729</t>
  </si>
  <si>
    <t>Industrial 4 College</t>
  </si>
  <si>
    <t>Electronics Technology</t>
  </si>
  <si>
    <t>No 459, Le Trong Tan Street, Son Ky Ward, Tan Phu District, Ho Chi Minh City</t>
  </si>
  <si>
    <t>Số 459, Đường  Lê Trọng Tấn, Phường Sơn Kỳ, Quận Tân Phú, Tp. Hồ Chí Minh</t>
  </si>
  <si>
    <t>0913 791 993</t>
  </si>
  <si>
    <t>Ho Man Tri</t>
  </si>
  <si>
    <t>103876231960</t>
  </si>
  <si>
    <t>060 197 003 999</t>
  </si>
  <si>
    <t>Huddersfield University</t>
  </si>
  <si>
    <t>Business and Human Resources Management</t>
  </si>
  <si>
    <t>No. 418, Hamlet 2, Village 3, Gia An Ward, Tanh Linh District, Binh Thuan Provice</t>
  </si>
  <si>
    <t>Số 418, Xóm 2, Thôn 3, Xã Gia An, Huyện Tánh Linh, Tỉnh Bình Thuận</t>
  </si>
  <si>
    <t>A0710 Block A, Citihome Apartment, CL35 Street, Cat Lai Ward, District 2, Ho Chi Minh City</t>
  </si>
  <si>
    <t>A0710 Block A, Chung cư Citihome, Đường CL35, Phường Cát Lái, Quận 2, Tp. Hồ Chí Minh</t>
  </si>
  <si>
    <t>0919 575 383</t>
  </si>
  <si>
    <t>thanhtu010297@gmail.com</t>
  </si>
  <si>
    <t>Pham Thi Thanh Tu</t>
  </si>
  <si>
    <t>56110001183912</t>
  </si>
  <si>
    <t>049 093 003 114</t>
  </si>
  <si>
    <t>College of Technology</t>
  </si>
  <si>
    <t>Civil Engineering Technology</t>
  </si>
  <si>
    <t>La Thap Dong Village, Duy Hoa Commune, Duy Xuyen District, Quang Nam Province</t>
  </si>
  <si>
    <t>Thôn La Tháp Đông, Xã Duy Hòa, Huyện Duy Xuyên, Tỉnh Quảng Nam</t>
  </si>
  <si>
    <t>0903 543 060</t>
  </si>
  <si>
    <t>Trần Thị Như Diệu</t>
  </si>
  <si>
    <t>vancongnho@gmail.com</t>
  </si>
  <si>
    <t>Van Cong Nho</t>
  </si>
  <si>
    <t>04301016706585</t>
  </si>
  <si>
    <t>046 197 004 744</t>
  </si>
  <si>
    <t>No. 8/4, Nguyen Gia Thieu Street, Phu Hau Ward, Hue City, Thua Thien Hue Province</t>
  </si>
  <si>
    <t xml:space="preserve">Số 8/4, Đường Nguyễn Gia Thiều, Phường Phú Hậu, Tp. Huế, Tỉnh Thừa Thiên Huế                             </t>
  </si>
  <si>
    <t>No.23/6H, Nam Lan Village, Ba Điem Ward, Hoc Mon District, Ho Chi Minh City</t>
  </si>
  <si>
    <t>Số 23/6H, Ấp Nam Lân, Xã Bà Điểm, Huyện Hóc Môn, Tp.Hồ Chí Minh</t>
  </si>
  <si>
    <t>0903 153 381</t>
  </si>
  <si>
    <t>Trần Đăng Hưng</t>
  </si>
  <si>
    <t>hangtran0414@gmail.com</t>
  </si>
  <si>
    <t>Tran Thi Dieu Hang</t>
  </si>
  <si>
    <t>531000266285</t>
  </si>
  <si>
    <t>042 192 000 119</t>
  </si>
  <si>
    <t>Khang Phu Apartment, No. 67, Huynh Thien Loc Street, Hoa Thanh Ward, Tan Phu District, Ho Chi Minh City</t>
  </si>
  <si>
    <t>Chung cư Khang Phú, Số 67, Đường Huỳnh Thiện Lộc, Phường Hòa Thạnh, Quận Tân Phú, Tp. Hồ Chí Minh</t>
  </si>
  <si>
    <t>Ngô Thu Hà</t>
  </si>
  <si>
    <t>ngothuhuyen141092@gmail.com</t>
  </si>
  <si>
    <t>Ngo Thu Huyen</t>
  </si>
  <si>
    <t>143581454</t>
  </si>
  <si>
    <t>040 093 025 725</t>
  </si>
  <si>
    <t>No.15B, 37 Lane, Ha Huy Tap Street, Vinh City, Nghe An Province</t>
  </si>
  <si>
    <t>Số 15B, Ngõ 37, Đường Hà Huy Tập,Thành phố Vinh, Tỉnh Nghệ An</t>
  </si>
  <si>
    <t>Citi Esto Apartment, 35CL Street, Cat Lai Ward, District 2, Ho Chi Minh City</t>
  </si>
  <si>
    <t>Chung cư Citi Esto, Đường 35CL, Phường Cát Lái, Quận 2, Tp. Hồ Chí Minh</t>
  </si>
  <si>
    <t>0584 753 982</t>
  </si>
  <si>
    <t>Đinh Phan Trà My</t>
  </si>
  <si>
    <t>nhohoangdinh93@gmail.com</t>
  </si>
  <si>
    <t>Dinh Nho Hoang</t>
  </si>
  <si>
    <t>22695477</t>
  </si>
  <si>
    <t>079 193 015 948</t>
  </si>
  <si>
    <t>International affairs</t>
  </si>
  <si>
    <t xml:space="preserve">No. 76, Dong Nai Street, Ward 15, District 10, Ho Chi Minh City       </t>
  </si>
  <si>
    <t xml:space="preserve">Số 76, Đường Đồng Nai, Phường 15, Quận 10, Tp. Hồ Chí Minh       </t>
  </si>
  <si>
    <t>0349 169 291</t>
  </si>
  <si>
    <t>Lê Thị Thanh Huyền</t>
  </si>
  <si>
    <t>tranlehuyenanh@gmail.com</t>
  </si>
  <si>
    <t>Tran Le Huyen Anh</t>
  </si>
  <si>
    <t>566668668899</t>
  </si>
  <si>
    <t>092 187 003 465</t>
  </si>
  <si>
    <t>No.98, Ngo Duc Ke Street, Tan An Ward, Ninh Kieu District, Can Tho City</t>
  </si>
  <si>
    <t>98 Ngô Đức Kế Phường Tân An Quận Ninh Kiều Thành phố Cần Thơ</t>
  </si>
  <si>
    <t xml:space="preserve"> Z54, No.10 Street, Hung Phu Urban Areas, Hung Thanh Ward, Cai Rang District, Can Tho Province</t>
  </si>
  <si>
    <t>Z54 đường số 10 khu đô thị mới Hưng Phú Phường Hưng Thạnh Quận Cái Răng TP Cần Thơ</t>
  </si>
  <si>
    <t>0932 852 585</t>
  </si>
  <si>
    <t xml:space="preserve">Wei Shan Yue </t>
  </si>
  <si>
    <t>tukhanh2016@gmail.com</t>
  </si>
  <si>
    <t>Diep Tu Khanh</t>
  </si>
  <si>
    <t>115107647</t>
  </si>
  <si>
    <t>068 198 002 868</t>
  </si>
  <si>
    <t>No. 29, Yersin Street, Ward 10, Da Lat City, Lam Dong Province</t>
  </si>
  <si>
    <t>Số 29, Đường Yersin, Phường 10, Tp. Đà Lạt, Tỉnh Lâm Đồng</t>
  </si>
  <si>
    <t>No. 146, Ton Dan Street, Ward 10, District 4, Ho Chi Minh City</t>
  </si>
  <si>
    <t>Số 146, Đường Tôn Đản, Phường 10, Quận 4, TP. Hồ Chí Minh</t>
  </si>
  <si>
    <t>0898 549 386</t>
  </si>
  <si>
    <t>Vũ Mạnh Cường</t>
  </si>
  <si>
    <t>vuthinh281198@gmail.com</t>
  </si>
  <si>
    <t>Vu Thi Thinh</t>
  </si>
  <si>
    <t>0770102309006</t>
  </si>
  <si>
    <t>001 084 236 458</t>
  </si>
  <si>
    <t>Geological Engineering</t>
  </si>
  <si>
    <t>No. 8, Niche 44, Lane 260, Tan Mai Street, Thinh Liet Ward, Hoang Mai District, Ha Noi City</t>
  </si>
  <si>
    <t>Số 8 Ngách 44, Ngõ 260, Đường Tân Mai, Phường Thịnh Liệt, Quận Hoàng Mai, Tp. Hà Nội</t>
  </si>
  <si>
    <t>0966 613 554</t>
  </si>
  <si>
    <t>Nguyễn Thị Thanh Quỳnh</t>
  </si>
  <si>
    <t>dangtrungdung3051984@gmail.com</t>
  </si>
  <si>
    <t>Dang Trung Dung</t>
  </si>
  <si>
    <t>1514287</t>
  </si>
  <si>
    <t>066 196 004 038</t>
  </si>
  <si>
    <t>No. 123, An Na Village, Dray Sap Ward, Krong Ana District, Dak Lak Province</t>
  </si>
  <si>
    <t>Số 123, Thôn An Na, Xã Đray Sáp, Huyện Krông Ana, Tỉnh Đắk Lắk</t>
  </si>
  <si>
    <t xml:space="preserve">No.125, Dong Van Dong Street, Thanh My Loi Ward, Thu Duc City, Ho Chi Minh City </t>
  </si>
  <si>
    <t xml:space="preserve">Số 125, Đường Đồng Văn Đông, Phường Thạnh Mỹ Lợi, Tp. Thủ Đức, Tp. Hồ Chí Minh </t>
  </si>
  <si>
    <t>0984 045 271</t>
  </si>
  <si>
    <t>Lưu Thị Hoài</t>
  </si>
  <si>
    <t>Quach Thi Ngoc</t>
  </si>
  <si>
    <t>19035620328013</t>
  </si>
  <si>
    <t>030 184 004 163</t>
  </si>
  <si>
    <t>Nam Dinh College of Technology Education</t>
  </si>
  <si>
    <t>Mathematics and Informatics Teacher Education</t>
  </si>
  <si>
    <t>No. 19/501, Dien Bien Phu Street, Binh Han Ward, Hai Duong City, Hai Duong Province</t>
  </si>
  <si>
    <t>Số 19/501, Đường Điện Biên Phủ, Phường Bình Hàn, Tp. Hải Dương, Tỉnh Hải Dương</t>
  </si>
  <si>
    <t>Lot 12.75, Ngo Sy Lien Street,Tay Nam Cuong Urban Areas, Tu Minh Ward, Hai Duong City, Hai Duong Province</t>
  </si>
  <si>
    <t>Lô 12.75 Đường Ngô Sỹ Liên, Khu Đô Thị Phía Tấy Nam Cường, Phường Tứ Minh, Tp. Hải Dương, Tỉnh Hải Dương</t>
  </si>
  <si>
    <t>0912 311 680</t>
  </si>
  <si>
    <t>Phạm Văn Động</t>
  </si>
  <si>
    <t>camthach22091976@gmail.com</t>
  </si>
  <si>
    <t>Nguyen Thi Cam Thach</t>
  </si>
  <si>
    <t>19508177</t>
  </si>
  <si>
    <t>084 194 007 213</t>
  </si>
  <si>
    <t>Thon Ron Hamlet, Vinh Kim Ward, Cau Ngang District, Tra Vinh Province</t>
  </si>
  <si>
    <t>Ấp Thôn Rôn, Xã Vinh Kim, Huyện Cầu Ngang, Tỉnh Trà Vinh</t>
  </si>
  <si>
    <t xml:space="preserve">No.478/9, Nguyen Thai Son Street, Ward 5, Go Vap District, Ho Chi Minh City </t>
  </si>
  <si>
    <t xml:space="preserve">Số 478/9, Đường Nguyễn Thái Sơn, Phường 5, Quận Gò Vấp, Tp. Hồ Chí Minh </t>
  </si>
  <si>
    <t>0359 435 498</t>
  </si>
  <si>
    <t>Nguyễn Thị Ngọc Giàu</t>
  </si>
  <si>
    <t>vy.nndv@gmail.com</t>
  </si>
  <si>
    <t>Nguyen Ngoc Dan Vy</t>
  </si>
  <si>
    <t xml:space="preserve"> 04001010785392</t>
  </si>
  <si>
    <t>084 195 007 862</t>
  </si>
  <si>
    <t>Vinh Long College of Economics and Finance</t>
  </si>
  <si>
    <t>No. 09, Nguyen Thai Hoc Street, Ward 01, Tra Vinh City, Tra Vinh Province</t>
  </si>
  <si>
    <t>Số 09, Đường Nguyễn Thái Học,Phường 01, Tp. Trà Vinh,Tỉnh Trà Vinh</t>
  </si>
  <si>
    <t>A6-12 Luxcity Apartment - 528 Huynh Tan Phat Street, Binh Thuan Ward, District 7, Ho Chi Minh City</t>
  </si>
  <si>
    <t xml:space="preserve">A6-12 Chung cư Luxcity - 528 Huỳnh Tấn Phát, Phường Bình Thuận, Quận 7, TP. Hồ Chí Minh </t>
  </si>
  <si>
    <t>0946 190 959</t>
  </si>
  <si>
    <t>Phan Thị Cẩm Tú</t>
  </si>
  <si>
    <t>gamphan602@gmail.com</t>
  </si>
  <si>
    <t xml:space="preserve">  </t>
  </si>
  <si>
    <t>Phan Thi Hong Gam</t>
  </si>
  <si>
    <t>011492924</t>
  </si>
  <si>
    <t>075 091 003 924</t>
  </si>
  <si>
    <t>No. 38, Street No. 7, Tra Co Hamlet, Binh Minh Ward, Trang Bom District, Dong Nai Province</t>
  </si>
  <si>
    <t>Số 38, Đường số 7, Ấp Trà Cổ, Xã Bình Minh, Huyện Trảng Bom, Tỉnh Đồng Nai</t>
  </si>
  <si>
    <t>No. 282, Nguyen Trong Tuyen Street, Phu Nhuan District, Ho Chi Minh City</t>
  </si>
  <si>
    <t>Số 282, Đường Nguyễn Trọng Tuyển, Quận Phú Nhuận, Tp. Hồ Chí Minh</t>
  </si>
  <si>
    <t>0375 718 702</t>
  </si>
  <si>
    <t>Trần Thị Kiều Lan</t>
  </si>
  <si>
    <t>ductrongitdlu@gmail.com</t>
  </si>
  <si>
    <t>Cao Duc Trong</t>
  </si>
  <si>
    <t>050074785333</t>
  </si>
  <si>
    <t>070 084 006 446</t>
  </si>
  <si>
    <t>Accounting - Auditing</t>
  </si>
  <si>
    <t>No. 45,  Au Co Street , Hung Long Ward, Chon Thanh District, Binh Phuoc Province</t>
  </si>
  <si>
    <t>Số 45, Đường Âu Cơ , Phường Hưng Long,Thị Xã Chơn Thành, Tỉnh Bình Phước</t>
  </si>
  <si>
    <t>0967 831 363</t>
  </si>
  <si>
    <t>Nguyễn Thị Kim Thủy</t>
  </si>
  <si>
    <t>phamvietdat0111@gmail.com</t>
  </si>
  <si>
    <t>Pham Viet Dat</t>
  </si>
  <si>
    <t>04315162101</t>
  </si>
  <si>
    <t>095 300 008 593</t>
  </si>
  <si>
    <t>Sai Gon Technology University</t>
  </si>
  <si>
    <t>Cong Dien Hamlet, Long Dien Ward, Dong Hai District, Bac Lieu Province</t>
  </si>
  <si>
    <t>Ấp Công Điền, Xã Long Điền, Huyện Đông Hải, Tỉnh Bạc Liêu</t>
  </si>
  <si>
    <t>No. C7C/18H, Binh Hung Ward, Binh Chanh District, Ho Chi Minh City</t>
  </si>
  <si>
    <t>C7C/18H Phạm Hùng, Bình Hưng, Bình Chánh, TP.HCM</t>
  </si>
  <si>
    <t>0946 147 606</t>
  </si>
  <si>
    <t>Phạm Vũ Luân</t>
  </si>
  <si>
    <t>phamthoaimy5253@gmail.com</t>
  </si>
  <si>
    <t>Pham Thoai My</t>
  </si>
  <si>
    <t>99904061993</t>
  </si>
  <si>
    <t>030 093 021 050</t>
  </si>
  <si>
    <t>No. 108/34, Tan Thoi Hiep 13 Street,Tan Thoi Hiep Ward, District 12, Ho Chi Minh City</t>
  </si>
  <si>
    <t>Số 108/34, Đường Tân Thới Hiệp 13, Phường Tân Thới Hiệp, Quận 12, Tp. Hồ Chí Minh</t>
  </si>
  <si>
    <t>0976 351 328</t>
  </si>
  <si>
    <t>Nguyễn Thị Cúc</t>
  </si>
  <si>
    <t>dotd.tphcm@gmail.com</t>
  </si>
  <si>
    <t>Tran Dinh do</t>
  </si>
  <si>
    <t>505201094</t>
  </si>
  <si>
    <t>075 194 020 915</t>
  </si>
  <si>
    <t xml:space="preserve">Foreign Trade University </t>
  </si>
  <si>
    <t>Group 1, Bau Sen Quarter, Bau Sen Ward, Long Khanh City, Dong Nai Province</t>
  </si>
  <si>
    <t>Tổ 1, Khu Phố Bàu Sen, Phường Bàu Sen,Tp. Long Khánh, Tỉnh Đồng Nai</t>
  </si>
  <si>
    <t>Ricca Go Cat Apartment, Phu Huu Ward, Thu Duc City, Ho Chi Minh City</t>
  </si>
  <si>
    <t>Chung cư Ricca Gò Cát, Phường Phú Hữu, Tp. Thủ Đức, Tp. Hồ Chí Minh</t>
  </si>
  <si>
    <t>0374 918 210</t>
  </si>
  <si>
    <t>Nguyễn Đức Khương</t>
  </si>
  <si>
    <t>Pham Vi Quynh Trang</t>
  </si>
  <si>
    <t>19035539120017</t>
  </si>
  <si>
    <t>079 095 022 048</t>
  </si>
  <si>
    <t>Vietnamese German University</t>
  </si>
  <si>
    <t>No.40/26, Ap Bac Street, Ward 13, Tan Binh District ,Ho Chi Minh City</t>
  </si>
  <si>
    <t>Số 40/26, Đường  Ấp Bắc, Phường 13, Quận Tân Bình, Tp. Hồ Chí Minh</t>
  </si>
  <si>
    <t>No.77, Vo Van Kiet street, An Lac Ward, Binh Tan District, Ho Chi Minh City</t>
  </si>
  <si>
    <t>Số 77, Đường Võ Văn Kiệt, Phường An Lạc, Quận Bình Tân, Tp. Hồ Chí Minh</t>
  </si>
  <si>
    <t>0974 829 694</t>
  </si>
  <si>
    <t>tanpham2004@hotmail.com</t>
  </si>
  <si>
    <t>Pham Ngoc Tan</t>
  </si>
  <si>
    <t>0071001077379</t>
  </si>
  <si>
    <t>080 190 013 314</t>
  </si>
  <si>
    <t>No.23/15/17C, 16 Noi Dai Street, Ward 4, District 8, Ho Chi Minh City</t>
  </si>
  <si>
    <t>Số 23/15/17C, Đường 16 Nối Dài, Phường 4, Quận 8, Tp. Hồ Chí Minh</t>
  </si>
  <si>
    <t>0939 151 559</t>
  </si>
  <si>
    <t>Danh</t>
  </si>
  <si>
    <t>kimngan08dlqt@gmail.com</t>
  </si>
  <si>
    <t>Tran Ngoc Kim Ngan</t>
  </si>
  <si>
    <t>0381000556301</t>
  </si>
  <si>
    <t>052 193 009 632</t>
  </si>
  <si>
    <t>Phu My Village, Tay Phu Ward, Tay Son District, Binh Dinh Province</t>
  </si>
  <si>
    <t>Thôn Phú Mỹ, Xã Tây Phú, Huyện Tây Sơn,Tỉnh Bình Định</t>
  </si>
  <si>
    <t>No. 37, Dang Van Bi Street, Truong Tho Ward, Thu Duc City, Ho Chi Minh City</t>
  </si>
  <si>
    <t>Số 37, Đường Đặng Văn Bi, Phường Trường Thọ, Tp. Thủ Đức, Tp. Hồ Chí Minh</t>
  </si>
  <si>
    <t>0963 334 253</t>
  </si>
  <si>
    <t xml:space="preserve">Đông </t>
  </si>
  <si>
    <t>Dunglee1393@gmail.com</t>
  </si>
  <si>
    <t>Le Thi My Dung</t>
  </si>
  <si>
    <t>1020529333</t>
  </si>
  <si>
    <t>034 189 009 054</t>
  </si>
  <si>
    <t>No. 116, Ham Nghi Street, Ben Nghe Ward, District 1, Ho Chi Minh City</t>
  </si>
  <si>
    <t>Số 116, Đường Hàm Nghi, Phường Bến Nghé, Quận 1, Tp. Hồ Chí Minh</t>
  </si>
  <si>
    <t>No.1007, An Loc 2 Apartment, An Phu Ward,Thu Duc District, Ho Chi Minh City</t>
  </si>
  <si>
    <t>Số 1007, Chung Cư An Lộc 2, Phường An Phú, Quận Thủ Đức, Tp. Hồ Chí Minh</t>
  </si>
  <si>
    <t>0932 629 183</t>
  </si>
  <si>
    <t>Lý Văn Dinh</t>
  </si>
  <si>
    <t>nguyengiang168@gmail.com</t>
  </si>
  <si>
    <t>Nguyen Thi Giang</t>
  </si>
  <si>
    <t>0321000655266</t>
  </si>
  <si>
    <t>094 194 008 287</t>
  </si>
  <si>
    <t>Can Tho College</t>
  </si>
  <si>
    <t>Village 5, Long Phu Ward, Long Phu District, Soc Trang Province</t>
  </si>
  <si>
    <t>Ấp 5, Thị Trấn Long Phú, Huyện Long Phú, Tỉnh Sóc Trăng</t>
  </si>
  <si>
    <t>No.832B, 1A Route, Area 7, Ward 2, Soc Trang City, Soc Trang Province</t>
  </si>
  <si>
    <t>Số 832B, Quốc lộ 1A, Khóm 7, Phường 2, Tp. Sóc Trăng, Tỉnh Sóc Trăng</t>
  </si>
  <si>
    <t>0888 221 039</t>
  </si>
  <si>
    <t>anhnguyen300139@gmail.com</t>
  </si>
  <si>
    <t>Nguyen Truong My Anh</t>
  </si>
  <si>
    <t>19033691220016</t>
  </si>
  <si>
    <t>060 193 000 276</t>
  </si>
  <si>
    <t>The University of Sheffield</t>
  </si>
  <si>
    <t>Financial Economics</t>
  </si>
  <si>
    <t>85C 3rd Floor, Nguyen Trai Street, Ward 2, District 5, Ho Chi Minh City</t>
  </si>
  <si>
    <t xml:space="preserve">85C Lầu 3 Đường Nguyễn Trãi, Phường 2, Quận 5, TP. Hồ Chí Minh </t>
  </si>
  <si>
    <t>No.51, No.3 Street, Trung Son Area, Binh Hung Ward, Binh Chanh District, Ho Chi Minh City</t>
  </si>
  <si>
    <t>Số 51, Đường Số 3, Khu Trung Sơn, Xã Bình Hưng, Huyện Bình Chánh, Tp. Hồ Chí Minh</t>
  </si>
  <si>
    <t>0813 057 788</t>
  </si>
  <si>
    <t xml:space="preserve">Nguyễn Thị Kim Ánh </t>
  </si>
  <si>
    <t>chautrantd@gmail.com</t>
  </si>
  <si>
    <t>Tran Thi Dang Chau</t>
  </si>
  <si>
    <t>19035368408017</t>
  </si>
  <si>
    <t>079 194 007 469</t>
  </si>
  <si>
    <t>No. 502/32A1, Hung Phu Street, Ward 9, District 8, Ho Chi Minh City</t>
  </si>
  <si>
    <t>Số 502/32A1, Đường Hưng phú, Phường 9, Quận 8,Tp.Hồ Chí Minh</t>
  </si>
  <si>
    <t>0933 768 098</t>
  </si>
  <si>
    <t>La Thị Lâm Phượng</t>
  </si>
  <si>
    <t>oanhtran150294@gmail.com</t>
  </si>
  <si>
    <t>Tran Thi Hoang Oanh</t>
  </si>
  <si>
    <t>05460393501</t>
  </si>
  <si>
    <t>086 193 008 163</t>
  </si>
  <si>
    <t>No.1104, Hamlet 6, Tan An Luong Ward, Vung Liem Distrcict, Vinh Long Province</t>
  </si>
  <si>
    <t>Số 1104, Ấp 6, Xã Tân An Luông, Huyện Vũng Liêm, Tỉnh Vĩnh Long</t>
  </si>
  <si>
    <t>506B, Kien Thanh Apartment, No.62, Ba Hom Street, Ward 13, District 6, Ho Chi Minh City</t>
  </si>
  <si>
    <t>506B, Chung Cư Kiến Thành, Số 62, Đường Bà Hom, Phường 13, Quận 6, Tp. Hồ Chí Minh</t>
  </si>
  <si>
    <t>0905 356 309</t>
  </si>
  <si>
    <t>Nguyễn Vân Trang</t>
  </si>
  <si>
    <t>huongntq2903@gmail.com</t>
  </si>
  <si>
    <t>Nguyen Thi Quynh Huong</t>
  </si>
  <si>
    <t>0371000413371</t>
  </si>
  <si>
    <t>083 189 006 042</t>
  </si>
  <si>
    <t>4/12 Huynh Tan Phat Street, Nha Be Town, Nha Be District, Ho Chi Minh City</t>
  </si>
  <si>
    <t>4/12 Đường Huỳnh Tấn Phát, Thị trấn Nhà Bè, Huyện Nhà Bè, TP. Hồ Chí Minh</t>
  </si>
  <si>
    <t>No.1768/6, Town 5, Huynh Tan Phat Street, Nha Be Ward, Nha Be District, Ho Chi Minh City</t>
  </si>
  <si>
    <t>1768/6 Khu phố 5, Đường Huỳnh Tấn Phát, Thị Trấn Nhà Bè, Huyện Nhà Bè, Thành phố Hồ Chí Minh</t>
  </si>
  <si>
    <t>0849 071 071</t>
  </si>
  <si>
    <t>Bùi Thanh Quốc</t>
  </si>
  <si>
    <t>thu.caily89@gmail.com</t>
  </si>
  <si>
    <t>Pham Thi Anh Thu</t>
  </si>
  <si>
    <t>0311000721098</t>
  </si>
  <si>
    <t>044 194 014 644</t>
  </si>
  <si>
    <t>Quang Phong Ward, Ba Don District, Quang Binh Province</t>
  </si>
  <si>
    <t>Phường Quảng Phong, Thị Xã Ba Đồn, Tỉnh Quảng Bình</t>
  </si>
  <si>
    <t>B2-001, Ehome 3, Ho Hoc Lam Street, An Lac Ward, Binh Tan District, Ho Chi Minh City</t>
  </si>
  <si>
    <t>B2-001, Chung Cư Ehome3, Đường Hồ Học Lãm, Phường An Lạc, Quận Bình Tân, Tp. Hồ Chí Minh</t>
  </si>
  <si>
    <t>0917 244 824</t>
  </si>
  <si>
    <t>Hà Anh Chiến</t>
  </si>
  <si>
    <t>0335 833 822</t>
  </si>
  <si>
    <t>thanhhoai.nguyen1@hanwhalife.com.vn</t>
  </si>
  <si>
    <t>thanhhoai8494@gmail.com</t>
  </si>
  <si>
    <t>Nguyen Thi Thanh Hoai</t>
  </si>
  <si>
    <t>0071001282934</t>
  </si>
  <si>
    <t>031 183 014 255</t>
  </si>
  <si>
    <t>Maastricht School of Management</t>
  </si>
  <si>
    <t>No.271, D2 Street, Ward 25, Binh Thanh District, Ho Chi Minh City</t>
  </si>
  <si>
    <t>Số 271, Đường D2, Phường 25, Quận Bình Thạnh, Tp.Hồ Chí Minh</t>
  </si>
  <si>
    <t>0909 812 128</t>
  </si>
  <si>
    <t>Nguyễn Đăng Hải</t>
  </si>
  <si>
    <t>pthuy2610@gmail.com</t>
  </si>
  <si>
    <t>Dao Phuong Thuy</t>
  </si>
  <si>
    <t>0071000993973</t>
  </si>
  <si>
    <t>072 095 011 696</t>
  </si>
  <si>
    <t>No.14/71, Nguyen Quang Dieu Street,Tan Quy Ward, Tan Phu District, Ho Chi Minh City</t>
  </si>
  <si>
    <t>Số 14/71, Đường Nguyễn Quang Diêu, Phường Tân Quý, Quận Tân Phú, Tp. Hồ Chí Minh</t>
  </si>
  <si>
    <t>0908 876 694</t>
  </si>
  <si>
    <t>Huỳnh Thị Tuyết Anh</t>
  </si>
  <si>
    <t>nqn0203@gmail.com</t>
  </si>
  <si>
    <t>Nguyen Quoc Nam</t>
  </si>
  <si>
    <t>88880928888</t>
  </si>
  <si>
    <t>026 092 000 567</t>
  </si>
  <si>
    <t>Political economy</t>
  </si>
  <si>
    <t>Rung Cham Village, Xuan Hoa Ward, Lap Thach District, Vinh Phuc Province</t>
  </si>
  <si>
    <t>Thôn Rừng Chám, Xã Xuân Hòa, Huyện Lập Thạch, Tỉnh Vĩnh Phúc</t>
  </si>
  <si>
    <t>0389 582 380</t>
  </si>
  <si>
    <t>tienmanh080792@gmail.com</t>
  </si>
  <si>
    <t>Khong Tien Manh</t>
  </si>
  <si>
    <t>0011004397829</t>
  </si>
  <si>
    <t>024 196 013 884</t>
  </si>
  <si>
    <t>The Diplomatic Academy Of Viet Nam</t>
  </si>
  <si>
    <t xml:space="preserve">NT Home Apartment, No. 109 Nhon Street, Phuong Canh Ward,  Nam Tu Liem District, Hanoi City </t>
  </si>
  <si>
    <t>Chung cư NT Home, số 109 phố Nhổn, Phường Phương Canh, Quận Nam Từ Liêm, TP. Hà Nội</t>
  </si>
  <si>
    <t>House No. 11, Lane 118 Cau Giay Street, Quan Hoa Ward, Cau Giay District, Hanoi City</t>
  </si>
  <si>
    <t>Số nhà 11, ngõ 118 Đường Cầu Giấy, Phường Quan Hoa, Quận Cầu Giấy, Hà Nội</t>
  </si>
  <si>
    <t>0368 665 695</t>
  </si>
  <si>
    <t>Nguyễn Hữu An</t>
  </si>
  <si>
    <t>Tuyethoang.dav@gmail.com</t>
  </si>
  <si>
    <t>Hoang Thi Tuyet</t>
  </si>
  <si>
    <t>108483911</t>
  </si>
  <si>
    <t>001 092 038 521</t>
  </si>
  <si>
    <t>No. 43b, Village 1, Kim Lan Ward, Gia Lam District, Ha Noi City</t>
  </si>
  <si>
    <t>Số 43b,Thôn 1, Xã Kim Lan, Huyện Gia Lâm, Tp. Hà Nội</t>
  </si>
  <si>
    <t>0966 651 195</t>
  </si>
  <si>
    <t>Lê Như Quỳnh</t>
  </si>
  <si>
    <t>linhdn35@gmail.com</t>
  </si>
  <si>
    <t>Dao Ngoc Linh</t>
  </si>
  <si>
    <t>0976111683</t>
  </si>
  <si>
    <t>001 189 006 862</t>
  </si>
  <si>
    <t>No.57, Group 12, Tran Quoc Vuong Ward, Dich Vong Hau Ward, Cau Giay District, Ha Noi City</t>
  </si>
  <si>
    <t>Số 57 Tổ 12, Đường Trần Quốc Vượng, Phường Dịch Vọng Hậu, Quận Cầu Giấy, Tp. Hà Nội</t>
  </si>
  <si>
    <t>0986 784 458</t>
  </si>
  <si>
    <t>Nguyễn Thị Hồng Ngọc</t>
  </si>
  <si>
    <t>anhsnguyen17@gmail.com</t>
  </si>
  <si>
    <t>Nguyen Thi Ngoc anh</t>
  </si>
  <si>
    <t>0181003524276</t>
  </si>
  <si>
    <t>079 195 015 193</t>
  </si>
  <si>
    <t>No.33/73, No.1 Street, Ly Phuc Man, Binh Thuan Ward, District 7, Ho Chi Minh City</t>
  </si>
  <si>
    <t>Số 33/73, Đường Số 1, Lý Phục Man, Phường Bình Thuận, Quận 7, Tp.Hồ Chí Minh</t>
  </si>
  <si>
    <t>0913 867 902</t>
  </si>
  <si>
    <t>Nguyễn Hoài Trung</t>
  </si>
  <si>
    <t>Thuytrang.nguyenmkt@gmail.com</t>
  </si>
  <si>
    <t>Nguyen Thuy Trang</t>
  </si>
  <si>
    <t>8007041138373</t>
  </si>
  <si>
    <t>080 191 005 676</t>
  </si>
  <si>
    <t>No.09, Lang Dao Village, Thai Binh Trung Ward, Vinh Hung District, Long An Province</t>
  </si>
  <si>
    <t>Số 09, Ấp Láng Đao, Xã Thái Bình Trung, Huyện Vĩnh Hưng, Tỉnh Long An</t>
  </si>
  <si>
    <t>No.158/31, Hoa Hung Street, Ward 13, District 10, Ho Chi Minh City</t>
  </si>
  <si>
    <t>Số 158/31, Đường Hòa Hưng, Phường 13, Quận 10, Tp. Hồ Chí Minh</t>
  </si>
  <si>
    <t>0932 767 009</t>
  </si>
  <si>
    <t>Huỳnh Thị Phượng</t>
  </si>
  <si>
    <t>thanh.ttk09@gmail.com</t>
  </si>
  <si>
    <t>Tran Thi Kim Thanh</t>
  </si>
  <si>
    <t>0651000385080</t>
  </si>
  <si>
    <t>049 083 008 175</t>
  </si>
  <si>
    <t>Quang Nam College of Technical and Economic</t>
  </si>
  <si>
    <t xml:space="preserve"> Doan ket No. 2 Group, Thôn Hòa An, Xã Tam Giang, Huyện Núi Thành, Tỉnh Quảng Nam</t>
  </si>
  <si>
    <t>Tổ đoàn kết số 2, Thôn Hòa An, Xã Tam Giang, Huyện Núi Thành, Tỉnh Quảng Nam</t>
  </si>
  <si>
    <t>0342 977 061</t>
  </si>
  <si>
    <t>Huỳnh Thị Hà</t>
  </si>
  <si>
    <t>nguyenngochoavietnam@gmail.com</t>
  </si>
  <si>
    <t>Nguyen Ngoc Hoa</t>
  </si>
  <si>
    <t>6681987</t>
  </si>
  <si>
    <t>079 090 024 029</t>
  </si>
  <si>
    <t>No.41, Phan Dang Luu Street, Ward 3, Binh Thanh District, Ho Chi Minh City</t>
  </si>
  <si>
    <t>Số 41, Đường Phan Đăng Lưu, Phường 3,Quận Bình Thạnh,Tp. Hồ Chí Minh</t>
  </si>
  <si>
    <t>0908 519 514</t>
  </si>
  <si>
    <t>Hoàng Kim Trang</t>
  </si>
  <si>
    <t>hoangtrong1504@gmail.com</t>
  </si>
  <si>
    <t>Hoang Trong</t>
  </si>
  <si>
    <t>011704070014523</t>
  </si>
  <si>
    <t>083 196 003 577</t>
  </si>
  <si>
    <t>No. 70, Trung Trac Street, Area 4, Ba Tri  Ward, Ba Tri District, Ben Tre City</t>
  </si>
  <si>
    <t>Số 70, Đường Trưng Trắc, Khu Phố 4, Thị Trấn Ba Tri, Huyện Ba Tri, Tỉnh Bến Tre</t>
  </si>
  <si>
    <t>No. 005, Đường Vĩnh Viễn, Phường 7, Quận 11, TP.HCM</t>
  </si>
  <si>
    <t>Số 005, Đường Vĩnh Viễn, Phường 7, Quận 11, TP.HCM</t>
  </si>
  <si>
    <t>0943 989 193</t>
  </si>
  <si>
    <t>Giang</t>
  </si>
  <si>
    <t>phamphuongdanquyen@gmail.com</t>
  </si>
  <si>
    <t>Pham Phuong Dan Quyen</t>
  </si>
  <si>
    <t>0031006786001</t>
  </si>
  <si>
    <t>BAO VIET BANK - 01359001</t>
  </si>
  <si>
    <t>083 091 010 802</t>
  </si>
  <si>
    <t>No. 330B, Area 1, Ward 8, Ben Tre City, Ben Tre Province</t>
  </si>
  <si>
    <t>Số 330B, Khu phố 1, Phường 8, Tp. Bến Tre, Tỉnh Bến Tre</t>
  </si>
  <si>
    <t>No. 21, Nguyen Thi Dinh Street, An Phu Ward, Thu Duc City, Ho Chi Minh City</t>
  </si>
  <si>
    <t>Số 21, Đường Nguyễn Thị Định, Phường An Phú, Tp Thủ Đức, Tp Hồ Chí Minh</t>
  </si>
  <si>
    <t>0937 626 116</t>
  </si>
  <si>
    <t>Đặng Thúy Vy</t>
  </si>
  <si>
    <t>giangvuong1908@gmail.com</t>
  </si>
  <si>
    <t>Vuong Truong Giang</t>
  </si>
  <si>
    <t>1013647530</t>
  </si>
  <si>
    <t>037 195 002 524</t>
  </si>
  <si>
    <t>The University Of Finance And Business Administration</t>
  </si>
  <si>
    <t>Ha Thanh Village, Yen Nhan Ward, Yen Mo District, Ninh Binh City</t>
  </si>
  <si>
    <t>Thôn Hà Thanh, Xã Yên Nhân, Huyện Yên Mô, Tp. Ninh Bình</t>
  </si>
  <si>
    <t>B4 Tower, Greenstars Apartment, No. 234, Pham Van Dong Street,  Bac Tu Liem District, Ha Noi City</t>
  </si>
  <si>
    <t>Tòa B4, Chung Cư Greenstars, Số 234, Đường Phạm Văn Đồng, Quận Bắc Từ Liêm, Tp. Hà Nội</t>
  </si>
  <si>
    <t>0977 222 542</t>
  </si>
  <si>
    <t>Phạm Văn Mão</t>
  </si>
  <si>
    <t>Ngatpham95nb@gmail.com</t>
  </si>
  <si>
    <t>Pham Thi Ngat</t>
  </si>
  <si>
    <t>0881000471721</t>
  </si>
  <si>
    <t>079 192 027 544</t>
  </si>
  <si>
    <t>No. 92/68/14, Xo Viet Nghe Tinh Street, Ward 21, Binh Thanh District, Ho Chi Minh City</t>
  </si>
  <si>
    <t>Số 92/68/14, Đường Xô Viết Nghệ Tĩnh, Phường 21, Quận Bình Thạnh,Tp. Hồ Chí Minh</t>
  </si>
  <si>
    <t>0784 529 571</t>
  </si>
  <si>
    <t>Nguyễn Thị Phước</t>
  </si>
  <si>
    <t>mainguyenthi1910@gmail.com</t>
  </si>
  <si>
    <t>Nguyen Thi Mai</t>
  </si>
  <si>
    <t>6544721</t>
  </si>
  <si>
    <t>031 191 009 068</t>
  </si>
  <si>
    <t>No.23/36/128, Ton Duc Thang Street, An Duong Ward, Le Chan District, Hai Phong City</t>
  </si>
  <si>
    <t>Số 23/36/128, Đường Tôn Đức Thắng, Phường An Dương, Quận Lê Chân, Tp. Hải Phòng</t>
  </si>
  <si>
    <t>0763 322 525</t>
  </si>
  <si>
    <t>Phan Thị Hương</t>
  </si>
  <si>
    <t>phanthao1609@gmail.com</t>
  </si>
  <si>
    <t>Nguyen Phan Phuong Thao</t>
  </si>
  <si>
    <t>3613636888888</t>
  </si>
  <si>
    <t>038 188 018 438</t>
  </si>
  <si>
    <t>Tan Tho Street, Dong Tan Ward, Thanh Hoa City, Thanh Hoa Province</t>
  </si>
  <si>
    <t xml:space="preserve"> Đường Tân Thọ, Phường Đông Tân, Tp.Thanh Hóa, Tỉnh Thanh Hóa</t>
  </si>
  <si>
    <t>0946 687 963</t>
  </si>
  <si>
    <t>phamhai0986958111@gmail.com</t>
  </si>
  <si>
    <t>Pham Thi Hai</t>
  </si>
  <si>
    <t>0181003526997</t>
  </si>
  <si>
    <t>079 191 017 151</t>
  </si>
  <si>
    <t>Ho Chi Minh College of Economic</t>
  </si>
  <si>
    <t>No. 11/10, No.1 Street, Binh Thuan Ward, District 7, Ho Chi Minh City</t>
  </si>
  <si>
    <t>Số 11/10, Đường số 1, Phường Bình Thuận, Quận 7, Tp. Hồ Chí Minh</t>
  </si>
  <si>
    <t>0907 776 040</t>
  </si>
  <si>
    <t>Phan Hoàng Viễn Duy</t>
  </si>
  <si>
    <t>lethuylinh250791@gmail.com</t>
  </si>
  <si>
    <t>Le Thuy Linh</t>
  </si>
  <si>
    <t>677704060004490</t>
  </si>
  <si>
    <t>Hau  Giang</t>
  </si>
  <si>
    <t>093 193 006 684</t>
  </si>
  <si>
    <t>Literature ang Linguistics</t>
  </si>
  <si>
    <t>No. 35/10, Nguyen Thi Minh Khai Street, Phường IV, Tp. Vị Thanh, Tỉnh Hậu Giang</t>
  </si>
  <si>
    <t>Số 35/10, Đường Nguyễn Thị Minh Khai, Phường IV, Tp. Vị Thanh, Tỉnh Hậu Giang</t>
  </si>
  <si>
    <t>No.365B, Area 1, Ba Lang Ward, Cai Rang District, Can Tho City</t>
  </si>
  <si>
    <t>Số 365B, Khu vực 1, Phường Ba Láng, Quận Cái Răng, Tp. Cần Thơ</t>
  </si>
  <si>
    <t>0907 345 723</t>
  </si>
  <si>
    <t>Nguyễn Trọng Nguyễn</t>
  </si>
  <si>
    <t>thtrangdai.93@gmail.com</t>
  </si>
  <si>
    <t>Tran Huynh Trang Dai</t>
  </si>
  <si>
    <t>0041000391745</t>
  </si>
  <si>
    <t>048 191 008 414</t>
  </si>
  <si>
    <t>Phuong Dong Da Nang College</t>
  </si>
  <si>
    <t>Training in Archives - Correspondence</t>
  </si>
  <si>
    <t xml:space="preserve">No. 74/4, Nguyen Nhu Do Street, Hoa Tho Tay Ward, Cam Le District, Da Nang City </t>
  </si>
  <si>
    <t xml:space="preserve">Số 74/4, Đường Nguyễn Như Đỗ, Phường Hòa Thọ Tây, Quận Cẩm Lệ, Tp.Đà Nẵng </t>
  </si>
  <si>
    <t>0934 168 860</t>
  </si>
  <si>
    <t xml:space="preserve">Ông Thị Bích Ngân </t>
  </si>
  <si>
    <t>bichthao.generali@gmail.com</t>
  </si>
  <si>
    <t>Ong Thi Bich Thao</t>
  </si>
  <si>
    <t>0381000600699</t>
  </si>
  <si>
    <t>019 181 011 569</t>
  </si>
  <si>
    <t>No. 422B, Nguyen Huu Canh Street, Ward 10, Vung Tau City, Ba Ria – Vung Tau</t>
  </si>
  <si>
    <t>Số 422B, Đường Nguyễn Hữu Cảnh, Phường 10, Tp. Vũng Tàu, Bà Rịa – Vũng Tàu</t>
  </si>
  <si>
    <t>0983 787 478</t>
  </si>
  <si>
    <t>lanthy0126@gmail.com</t>
  </si>
  <si>
    <t>Nguyen Thi Lan</t>
  </si>
  <si>
    <t>1019484283</t>
  </si>
  <si>
    <t>066 301 010 898</t>
  </si>
  <si>
    <t>No. 150, Tan Quang Street, Eatoh Ward, Krong Nang District, Dak Lak Province</t>
  </si>
  <si>
    <t>Số 150, ĐườngTân Quảng, Xã Eatóh, Huyện Krông Năng, Tỉnh Đắk Lắk</t>
  </si>
  <si>
    <t xml:space="preserve">No.742/06, Luy Ban Bich Street, Tan Thanh Ward, Tan Phu District, Ho Chi Minh City </t>
  </si>
  <si>
    <t xml:space="preserve">Số 742/06 Lũy Bán Bích, Phường Tân Thành, Quận Tân Phú, Tp. Hồ Chí Minh </t>
  </si>
  <si>
    <t xml:space="preserve">Phan Thị Hương </t>
  </si>
  <si>
    <t>nguyenthuhoai0310@gmail.com</t>
  </si>
  <si>
    <t>Nguyen Thu Hoai</t>
  </si>
  <si>
    <t>Transfer from CS1 (Outsourced) to Permanent</t>
  </si>
  <si>
    <t>35110000433589</t>
  </si>
  <si>
    <t>020 184 003 272</t>
  </si>
  <si>
    <t>Khon Pat Village, Mai Pha Ward, Lang Son City, Lang Son Province</t>
  </si>
  <si>
    <t>Thôn Khòn Pát, Xã Mai Pha,Tp. Lạng Sơn, Tỉnh Lạng Sơn</t>
  </si>
  <si>
    <t>0327 485 977</t>
  </si>
  <si>
    <t>Ngô Thị Thắng</t>
  </si>
  <si>
    <t>thuyha1999ls@gmail.com</t>
  </si>
  <si>
    <t>Ha Thi Thuy</t>
  </si>
  <si>
    <t>060233226257</t>
  </si>
  <si>
    <t>054 096 001 343</t>
  </si>
  <si>
    <t>Số 159, Đường Nguyễn Tất Thành, Phường 2,Tp. Tuy Hòa, Tỉnh Phú Yên</t>
  </si>
  <si>
    <t>No.85/28C, Pham Viet Chanh Street, Ward 19, Binh Thanh District, Ho Chi Minh City</t>
  </si>
  <si>
    <t>Số 85/28C, Đường Phạm Viết Chánh, Phường 19, Quận Bình Thạnh, Tp. Hồ Chí Minh</t>
  </si>
  <si>
    <t>nguyengiahuy3939@gmail.com</t>
  </si>
  <si>
    <t>Nguyen Gia Huy</t>
  </si>
  <si>
    <t>162442719</t>
  </si>
  <si>
    <t xml:space="preserve"> 079 187 025 911</t>
  </si>
  <si>
    <t>Doctor</t>
  </si>
  <si>
    <t>No. 7, Street No. 6, Linh Chieu Ward, Thu Duc Ward, Ho Chi Minh City</t>
  </si>
  <si>
    <t>Số 7, Đường số 6, Phường Linh Chiểu,Tp.Thủ Đức, Tp. Hồ Chí Minh</t>
  </si>
  <si>
    <t>No.41/5,  Street No. 13, Binh Tho Ward, Thu Duc City, Ho Chi Minh City</t>
  </si>
  <si>
    <t>Số 41/5, Đường 13, Phường Bình Thọ, Tp. Thủ Đức, Tp.Hồ Chí Minh</t>
  </si>
  <si>
    <t>0938 446 225</t>
  </si>
  <si>
    <t>Đặng Tấn Giang</t>
  </si>
  <si>
    <t>drkieuminh@gmail.com</t>
  </si>
  <si>
    <t>Vo Nguyen Kieu Minh</t>
  </si>
  <si>
    <t>0541000194512</t>
  </si>
  <si>
    <t>001 193 007 661</t>
  </si>
  <si>
    <t>Finance and Insurance</t>
  </si>
  <si>
    <t>No. 26, Alley 26, Doc Lap Lane,Group 4, Cu Khoi Ward, Long Bien District, Ha Noi City</t>
  </si>
  <si>
    <t>Số 26,ngách 26, ngõ Độc Lập,Tổ 4, Phường Cự Khối, Quận Long Biên, Tp. Hà Nội</t>
  </si>
  <si>
    <t>0399 080 516</t>
  </si>
  <si>
    <t>Đàm Văn Tuấn</t>
  </si>
  <si>
    <t>damphuonghoa183@gmail.com</t>
  </si>
  <si>
    <t>Dam Phuong Hoa</t>
  </si>
  <si>
    <t>0671000431684</t>
  </si>
  <si>
    <t>080 190 011 658</t>
  </si>
  <si>
    <t xml:space="preserve"> Ho Chi Minh City University of Science</t>
  </si>
  <si>
    <t>No.140, Nguyen Huu Tho Street, Group 1, Ward 3, Kien Tưong District, Long An Province</t>
  </si>
  <si>
    <t>Số 140, Đường Nguyễn Hữu Thọ, Khu Phố 1, Phường 3, Thị Xã Kiến Tường, Tỉnh Long An</t>
  </si>
  <si>
    <t>Room 3C 37/142, Nguyen Thi Thap Street, Binh Thuan Ward, District 7, Ho Chi Minh City</t>
  </si>
  <si>
    <t>Phòng 3C 37/142, Đường Nguyễn Thị Thập, Phường Bình Thuận, Quận 7, Tp. Hồ Chí Minh</t>
  </si>
  <si>
    <t>0942 132 393</t>
  </si>
  <si>
    <t xml:space="preserve">Vo Thị Xuân Trúc </t>
  </si>
  <si>
    <t>xuantrang760@gmail.com</t>
  </si>
  <si>
    <t>Vo Thi Xuan Trang</t>
  </si>
  <si>
    <t>8100128687002</t>
  </si>
  <si>
    <t xml:space="preserve">Electric Power University </t>
  </si>
  <si>
    <t>No. 98, Cao Ba Quat Street, Dong Tho Ward, Thanh Hoa City, Thanh Hoa Province</t>
  </si>
  <si>
    <t>Số 98, Đường Cao Bá Quát, Phường Đông Thọ, Tp. Thanh Hoá, Tỉnh Thanh Hóa</t>
  </si>
  <si>
    <t>No. 6/37, Nguyen Tinh Street, Dong Huong Street, Thanh Hoa City, Thanh Hoa Province</t>
  </si>
  <si>
    <t>Số 6/37, Đường Nguyễn Tĩnh, Phường Đông Hương, Tp. Thanh Hoá, Tỉnh Thanh Hóa</t>
  </si>
  <si>
    <t>Trần Hùng Hữu</t>
  </si>
  <si>
    <t>hlv.camtu@gmail.com</t>
  </si>
  <si>
    <t>Tran Cam Tu</t>
  </si>
  <si>
    <t>0861000059577</t>
  </si>
  <si>
    <t>040 193 022 051</t>
  </si>
  <si>
    <t>Nghe An University of Economic</t>
  </si>
  <si>
    <t>No. 558, Nguyen Truong To Street, Hung Dong Ward, Vinh City, Nghe An Province</t>
  </si>
  <si>
    <t>Số 558, Đường Nguyễn Trường Tộ, Phường Hưng Đông,Tp. Vinh, Tỉnh Nghệ An</t>
  </si>
  <si>
    <t>0917 332 226</t>
  </si>
  <si>
    <t xml:space="preserve">Võ Minh Hoàng </t>
  </si>
  <si>
    <t>nguyenthihoai040793@gmail.com</t>
  </si>
  <si>
    <t>Nguyen Thi Hoai</t>
  </si>
  <si>
    <t>97693969300493</t>
  </si>
  <si>
    <t>083 093 000 070</t>
  </si>
  <si>
    <t>No. 649/87C, Dien Bien Phu Street, Ward 25, Binh Thanh District, Ho Chi Minh City</t>
  </si>
  <si>
    <t>Số 649/87C, Đường Điện Biên Phủ, Phường 25,Quận Bình Thạnh, Tp. Hồ Chí Minh</t>
  </si>
  <si>
    <t>0932 191 887</t>
  </si>
  <si>
    <t xml:space="preserve">Nguyễn Thị Yến Nhi </t>
  </si>
  <si>
    <t xml:space="preserve">dctit93@gmail.com </t>
  </si>
  <si>
    <t>Do Cong Tien</t>
  </si>
  <si>
    <t>0902449272</t>
  </si>
  <si>
    <t>087 195 000 165</t>
  </si>
  <si>
    <t>109 Nguyen Bieu Apartment, Cao Dat Street, Ward 1, District 5, Ho Chi Minh City</t>
  </si>
  <si>
    <t>Chung Cư 109 Nguyễn Biểu, Đường Cao Đạt, Phường 1, Quận 5,Tp. Hồ Chí Minh</t>
  </si>
  <si>
    <t>0989 183 394</t>
  </si>
  <si>
    <t>alexnguyen15795@gmail.com</t>
  </si>
  <si>
    <t>Nguyen Thi Thu Truc</t>
  </si>
  <si>
    <t>0051000132189</t>
  </si>
  <si>
    <t>056 087 011 020</t>
  </si>
  <si>
    <t>Ho Chi Minh City University of Agriculture and Forestry.</t>
  </si>
  <si>
    <t>Aquatic Product Processing</t>
  </si>
  <si>
    <t>No. 59, Dang Van Chan Street, Nguyen Van Cu Ward, Quy Nhon City, Binh Dinh Province</t>
  </si>
  <si>
    <t>Số 59, Đường Đặng Văn Chấn, Phường Nguyễn Văn Cừ, Tp. Quy Nhơn, Tỉnh Bình Định</t>
  </si>
  <si>
    <t>0984 612 004</t>
  </si>
  <si>
    <t>Phạm Xuân Hòa</t>
  </si>
  <si>
    <t>qfavinhqfa@gmail.com</t>
  </si>
  <si>
    <t>Pham Long Vinh</t>
  </si>
  <si>
    <t>196190597</t>
  </si>
  <si>
    <t>035 195 001 405</t>
  </si>
  <si>
    <t>Ha Noi University of Public Health</t>
  </si>
  <si>
    <t>Public Health</t>
  </si>
  <si>
    <t>Village 9, Dong Lu, Trung Thuong, Chan Ly Ward, Ly Nhan District, Ha Nam Province</t>
  </si>
  <si>
    <t>Thôn 9, Đồng Lư, Trung Thượng, Xã Chân Lý, Huyện Lý Nhân, Tỉnh Hà Nam</t>
  </si>
  <si>
    <t>No. 241/21/21, Cho Kham Thien Lane, Trung Phung Ward, Dong Da District, Ha Noi</t>
  </si>
  <si>
    <t>Số 241/21/21 Ngõ Chợ Khâm Thiên, Phường Trung Phụng, Quận Đống Đa, Tp. Hà Nội</t>
  </si>
  <si>
    <t>0988 415 290</t>
  </si>
  <si>
    <t>Nguyễn Thương</t>
  </si>
  <si>
    <t>phuongnguyen.p060759@gmail.com</t>
  </si>
  <si>
    <t>Training Loan Agreement: Contract No: 01/2021/HR - TB</t>
  </si>
  <si>
    <t>101006815893</t>
  </si>
  <si>
    <t>079 193 034 191</t>
  </si>
  <si>
    <t>Actuarial Science and Statistics</t>
  </si>
  <si>
    <t>No. 42A, Lam Van Ben Street, Tan Kieng Ward, District 7, Ho Chi Minh City</t>
  </si>
  <si>
    <t>Số 42A, Đường Lâm Văn Bền, Phường Tân Kiểng, Quận 7, Tp. Hồ Chí Minh</t>
  </si>
  <si>
    <t>0908 105 125</t>
  </si>
  <si>
    <t>Trần Thị Nhàn</t>
  </si>
  <si>
    <t>ntdoank12@gmail.com</t>
  </si>
  <si>
    <t>Nguyen Thi Do An</t>
  </si>
  <si>
    <t>0071000899654</t>
  </si>
  <si>
    <t>096 191 013 873</t>
  </si>
  <si>
    <t>1619/59 Pham The Hien Street, Ward 6, District 8, Ho Chi Minh City</t>
  </si>
  <si>
    <t>1619/59 Đường Phạm Thế Hiển, Phường 6, Quận 8, TP. Hồ Chí Minh</t>
  </si>
  <si>
    <t>0909 777 568</t>
  </si>
  <si>
    <t>Huỳnh Đức Kỳ</t>
  </si>
  <si>
    <t>nguyenthithien329@gmail.com</t>
  </si>
  <si>
    <t>Nguyen Thi Thien</t>
  </si>
  <si>
    <t>19034380282014</t>
  </si>
  <si>
    <t>French connect University of science HCM</t>
  </si>
  <si>
    <t>Math-Application</t>
  </si>
  <si>
    <t>Hamlet 5, Ma Nao Village, Ngoc Son Ward, Kim Bang District, Ha Nam Province</t>
  </si>
  <si>
    <t>Xóm 5, Thôn Mã Não, Xã Ngọc Sơn, Huyện Kim Bảng, Tỉnh Hà Nam</t>
  </si>
  <si>
    <t>No.171/3, Co Bac Street, Co Giang Ward, District 1, Ho Chi Minh City</t>
  </si>
  <si>
    <t>Số 171/3, Đường Cô Bắc, Phường Cô Giang, Quận 1, Tp. Hồ Chí Minh</t>
  </si>
  <si>
    <t>thuong09fall@gmail.com</t>
  </si>
  <si>
    <t>Tran Thi Thuong</t>
  </si>
  <si>
    <t>19029784157023</t>
  </si>
  <si>
    <t>079 095 039 328</t>
  </si>
  <si>
    <t>No.92/68/25, Xo Viet Nghe Tinh Street, Ward 21, Binh Thanh District, Ho Chi Minh City</t>
  </si>
  <si>
    <t>Số 92/68/25, Đường Xô Viết Nghệ Tĩnh, Phường 21, Quận Bình Thạnh, Tp. Hồ Chí Minh</t>
  </si>
  <si>
    <t>0983 324 779</t>
  </si>
  <si>
    <t>ph.chau2010@gmail.com</t>
  </si>
  <si>
    <t>Pham Minh Chau</t>
  </si>
  <si>
    <t>1017262957</t>
  </si>
  <si>
    <t>079 096 006 296</t>
  </si>
  <si>
    <t>Purdue University</t>
  </si>
  <si>
    <t>No. 33, Tran Quy Khoach Street, Tan Dinh Street, District 1, Ho Chi Minh City</t>
  </si>
  <si>
    <t>Số 33, Đường Trần Quý Khoách, Phường Tân Định, Quận 1, Tp. Hồ Chí Minh</t>
  </si>
  <si>
    <t>0903 932 087</t>
  </si>
  <si>
    <t>Nguyễn Hoài Nam</t>
  </si>
  <si>
    <t>pham.thong96@gmail.com</t>
  </si>
  <si>
    <t>Pham Van Thong</t>
  </si>
  <si>
    <t>666678688</t>
  </si>
  <si>
    <t>044 195 003 800</t>
  </si>
  <si>
    <t>Village 1, Tay Trach Ward, Bo Trach District, Quang Binh Province</t>
  </si>
  <si>
    <t>Thôn 1, Xã Tây Trạch, Huyện Bố Trạch, Tỉnh Quảng Bình</t>
  </si>
  <si>
    <t>Charm Sarphia Apartment, Thong Nhat Area, Di An City, Binh Duong Province</t>
  </si>
  <si>
    <t>Chung Cư Charm Sarphia, Khu Phố Thống Nhất, Tp. Dĩ An, Tỉnh Bình Dương</t>
  </si>
  <si>
    <t>0379 343 876</t>
  </si>
  <si>
    <t>Nguyễn Thị Lài</t>
  </si>
  <si>
    <t>hoanghuong13dqt@gmail.com</t>
  </si>
  <si>
    <t>Hoang Thi Thu Huong</t>
  </si>
  <si>
    <t>132512515</t>
  </si>
  <si>
    <t>079 196 009 778</t>
  </si>
  <si>
    <t>No. 13, Street No. 27, Area 4, Binh Trung Tay Ward, Thu Duc City, Ho Chi Minh City</t>
  </si>
  <si>
    <t>Số 13, Đường số 27, Khu Phố 4, Phường Bình Trưng Tây, Tp. Thủ Đức, Tp. Hồ CHí Minh</t>
  </si>
  <si>
    <t>0909 297 943</t>
  </si>
  <si>
    <t>Nguyễn Ngọc Vinh</t>
  </si>
  <si>
    <t>Thuynguyen.nguyen1225@gmail.com</t>
  </si>
  <si>
    <t>Nguyen Ngoc Thuy Nguyen</t>
  </si>
  <si>
    <t>9909102796</t>
  </si>
  <si>
    <t>079 196 034 051</t>
  </si>
  <si>
    <t>No. 72/19, Duong Duc Hien Street, Tay Thanh Ward, Tan Phu District, Ho Chi Minh City</t>
  </si>
  <si>
    <t>Số 72/19, Đường Dương Đức Hiền, Phường Tây Thạnh, Quận Tân Phú, Tp. Hồ Chí Minh</t>
  </si>
  <si>
    <t>0799 131 193</t>
  </si>
  <si>
    <t>Trường Giang</t>
  </si>
  <si>
    <t>Thudo6991@gmail.com</t>
  </si>
  <si>
    <t>1025435810</t>
  </si>
  <si>
    <t>052 197 008 709</t>
  </si>
  <si>
    <t>Cat Thang Ward, Phu Cat District, Binh Dinh Province</t>
  </si>
  <si>
    <t>Xã Cát Thắng, Huyện Phù Cát, Tỉnh Bình Định</t>
  </si>
  <si>
    <t>2B/24 Bạch Đằng, Ward 2, Tan Binh District, Ho Chi Minh City</t>
  </si>
  <si>
    <t>2B/24 Bạch Đằng, Phường 2, Quận Tân Bình, TP. Hồ Chí Minh</t>
  </si>
  <si>
    <t>0387 251 440</t>
  </si>
  <si>
    <t>Thuyvi121@gmail.com</t>
  </si>
  <si>
    <t>Nguyen Thi Thuy Vi</t>
  </si>
  <si>
    <t>0261003484602</t>
  </si>
  <si>
    <t>079 301 002 161</t>
  </si>
  <si>
    <t>No. 594 Bis, Ba Hat Street, Ward 6, District 10, Ho Chi Minh City</t>
  </si>
  <si>
    <t>Số 594 Bis, Đường Bà Hạt, Phường 6, Quận 10, Tp.Hồ Chí Minh</t>
  </si>
  <si>
    <t>0933 655 940</t>
  </si>
  <si>
    <t xml:space="preserve"> Võ Thị Thanh Thủy</t>
  </si>
  <si>
    <t>thchungly@gmail.com</t>
  </si>
  <si>
    <t>Ly Qui Thuy Chung</t>
  </si>
  <si>
    <t>19030520603015</t>
  </si>
  <si>
    <t>079 098 017 431</t>
  </si>
  <si>
    <t>Accounting and Auditing</t>
  </si>
  <si>
    <t>No. 45, Huynh Tinh Cua Street, Ward 19, Binh Thanh District, Ho Chi Minh City</t>
  </si>
  <si>
    <t>Số 45, Đường Huỳnh Tịnh Của, Phường 19, Quận Bình Thạnh, Tp. Hồ Chí Minh</t>
  </si>
  <si>
    <t>0989 051 962</t>
  </si>
  <si>
    <t>Trần Anh Hoa</t>
  </si>
  <si>
    <t>nguyenduykhanhnam@gmail.com</t>
  </si>
  <si>
    <t>Nguyen Duy Khanh Nam</t>
  </si>
  <si>
    <t>19034019752014</t>
  </si>
  <si>
    <t>095 197 002 490</t>
  </si>
  <si>
    <t>No.122/31, Lac Long Quan Street, Ward 3, District 11, Ho Chi Minh City</t>
  </si>
  <si>
    <t>Số 122/31, Đường Lạc Long Quân, Phường 3, Quận 11, Tp. Hồ Chí Minh</t>
  </si>
  <si>
    <t>0764 924 096</t>
  </si>
  <si>
    <t>Lâm Thị Sen</t>
  </si>
  <si>
    <t>myanhhly@gmail.com_x000D_</t>
  </si>
  <si>
    <t>Ly My Anh</t>
  </si>
  <si>
    <t>110452462</t>
  </si>
  <si>
    <t>083 190 009 080</t>
  </si>
  <si>
    <t>My Phuc Apartment, No. 192, Pham Duc Son Street, Ward 16, District 8, Ho Chi Minh City</t>
  </si>
  <si>
    <t>Chung Cư Mỹ Phúc, Số 192, Đường Phạm Đức Sơn, Phường 16, Quận 8, Tp. Hồ Chí Minh</t>
  </si>
  <si>
    <t>0986 577 963</t>
  </si>
  <si>
    <t>Bùi Thị Nhã Phương</t>
  </si>
  <si>
    <t>buinhungoc2308@gmail.com</t>
  </si>
  <si>
    <t>Bui Thi Nhu Ngoc</t>
  </si>
  <si>
    <t>0939686868</t>
  </si>
  <si>
    <t>SHB - 01348002</t>
  </si>
  <si>
    <t>035 192 006 848</t>
  </si>
  <si>
    <t>Rural Development</t>
  </si>
  <si>
    <t>No. 34, Son Hiep Hamlet, An Binh Ward, Thoai Son District, An Giang Province</t>
  </si>
  <si>
    <t>Số 34, Ấp Sơn Hiệp, Xã An Bình, Huyện Thoại Sơn, Tỉnh An Giang</t>
  </si>
  <si>
    <t>L8-C22, Lane 90, Nguyen Binh Khiem Street, Vinh Quang Ward, Rach Gia City, Kien Giang Province</t>
  </si>
  <si>
    <t>L8-C22, Hẻm 90, Đường Nguyễn Bỉnh Khiêm, Phường Vĩnh Quang, Tp. Rạch Giá, Tỉnh Kiên Giang</t>
  </si>
  <si>
    <t>0948 550 594</t>
  </si>
  <si>
    <t>Đoàn Thị Tình</t>
  </si>
  <si>
    <t>huong105381@gmail.com</t>
  </si>
  <si>
    <t>Doan Thi Huong</t>
  </si>
  <si>
    <t>0111000733307</t>
  </si>
  <si>
    <t>093 186 000 323</t>
  </si>
  <si>
    <t>No. A52, Street 2, Chien Thang Residential quarter, Phu Thu Ward, Cai Rang District, Can Tho City</t>
  </si>
  <si>
    <t>Số A52, Đường số 2, KDC Chiến Thắng, Phường Phú Thứ, Quận Cái Răng, Tp. Cần Thơ</t>
  </si>
  <si>
    <t>0907 383 292</t>
  </si>
  <si>
    <t>Nguyễn Thanh Tú</t>
  </si>
  <si>
    <t>hongdiepkt33@gmail.com</t>
  </si>
  <si>
    <t>Nguyen Thi Hong Diep</t>
  </si>
  <si>
    <t>19035043486011</t>
  </si>
  <si>
    <t>038 193 022 752</t>
  </si>
  <si>
    <t>No.197, Trinh Kha Street, Dong Ve Ward, Thanh Hoa City, Thanh Hoa Province</t>
  </si>
  <si>
    <t>Số 197, Đường Trịnh Khả,Phừơng Đông Vệ, Tp. Thanh Hóa, Tỉnh Thanh Hóa</t>
  </si>
  <si>
    <t>0333 628 968</t>
  </si>
  <si>
    <t>Lê Xuân Quân</t>
  </si>
  <si>
    <t>Hongkien.hanwhalife7@gmail.com</t>
  </si>
  <si>
    <t>Le Thi Kien</t>
  </si>
  <si>
    <t xml:space="preserve"> 03322069601</t>
  </si>
  <si>
    <t>082 198 007 676</t>
  </si>
  <si>
    <t>FPT Arena Ho Chi Minh</t>
  </si>
  <si>
    <t>Multimedia Design</t>
  </si>
  <si>
    <t>No.17, Tan Thang Hamlet, Tan Thuan Binh Ward, Cho Gao District, Tien Giang Province</t>
  </si>
  <si>
    <t>Số 17, Ấp Tân Thắng, Xã Tân Thuận Bình, Huyện Chợ Gạo, Tỉnh Tiền Giang</t>
  </si>
  <si>
    <t>No. 363/74, Dinh Bo Linh Street, Ward 26, Binh Thanh District, Ho Chi Minh City</t>
  </si>
  <si>
    <t>Số 363/74, Đường Đinh Bộ Lĩnh, Phường 26, Quận Bình Thạnh, Tp. Hồ Chí Minh</t>
  </si>
  <si>
    <t xml:space="preserve"> 0918 216 095</t>
  </si>
  <si>
    <t>Huỳnh Văn Hoà</t>
  </si>
  <si>
    <t xml:space="preserve"> lanvy.huynhvo@gmail.com</t>
  </si>
  <si>
    <t>Huynh Vo Lan Vy</t>
  </si>
  <si>
    <t>0561003855470</t>
  </si>
  <si>
    <t>068 191 008 384</t>
  </si>
  <si>
    <t>No. 21b, Phan Chu Trinh Street, Ward  9, Da Lat City</t>
  </si>
  <si>
    <t>Số 21b, Đường Phan Chu Trinh, Phường  9, Tp. Đà Lạt</t>
  </si>
  <si>
    <t>No. 178/23/10, Phan Dang Luu Street, Ward 3, Phu Nhuan District, Ho Chi Minh City</t>
  </si>
  <si>
    <t>Số 178/23/10, Đường Phan Đăng Lưu, Phường 3, Quận Phú Nhuận, Tp. Hồ Chí Minh</t>
  </si>
  <si>
    <t>0328 784 212</t>
  </si>
  <si>
    <t>Quyên</t>
  </si>
  <si>
    <t>quynhnguyen626@gmail.com</t>
  </si>
  <si>
    <t>Nguyen Thi Diem Quynh</t>
  </si>
  <si>
    <t>0010173005003</t>
  </si>
  <si>
    <t>036 197 001 082</t>
  </si>
  <si>
    <t>Auditing</t>
  </si>
  <si>
    <t>Hamlet 1,Hai Anh Commune,Hai Hau District, Nam Dinh Province</t>
  </si>
  <si>
    <t>Thôn 1, Xã Hải Anh, Huyện Hải Hậu, Tỉnh Nam Định</t>
  </si>
  <si>
    <t>No. 70, Street 39, Tan Quy Ward, District 7, Ho Chi Minh City</t>
  </si>
  <si>
    <t>Số 70 Đường số 39, Phường Tân Quy, Quận 7, TP. Hồ Chí Minh</t>
  </si>
  <si>
    <t>0377 573 118</t>
  </si>
  <si>
    <t>Đỗ Thị Dịu</t>
  </si>
  <si>
    <t>nguyendieuhuyen46@gmail.com</t>
  </si>
  <si>
    <t>Nguyen Thi Dieu Huyen</t>
  </si>
  <si>
    <t>0916992061</t>
  </si>
  <si>
    <t>075 085 001 314</t>
  </si>
  <si>
    <t>No. 14, Suoi Ret B Street, Bao Dinh Hamlet, Xuan Loc Ward, Xuan Loc District, Dong Nai Province</t>
  </si>
  <si>
    <t>Số 14, Đường Suối Rết B, Ấp Bảo Định,Xã Xuân Lộc, Huyện Xuân Lộc, Tỉnh Đồng Nai</t>
  </si>
  <si>
    <t>No. 803/23/22, Huynh Tan Phat Street, Phu Thuan Ward, District 7, Ho Chi Minh City</t>
  </si>
  <si>
    <t>Số 803/23/22, Đường Huỳnh Tấn Phát, Phường Phú Thuận, Quận 7, Tp. Hồ Chí Minh</t>
  </si>
  <si>
    <t>0927 766 199</t>
  </si>
  <si>
    <t>Nguyễn Thị Nhân</t>
  </si>
  <si>
    <t>nguyenvanthai2061@gmail.com</t>
  </si>
  <si>
    <t>Nguyen Van Thai</t>
  </si>
  <si>
    <t>19035498259013</t>
  </si>
  <si>
    <t>056 197 003 304</t>
  </si>
  <si>
    <t>Tan An Village, Cam An Bac Ward, Cam Lam District, Khanh Hoa Province</t>
  </si>
  <si>
    <t>Thôn Tân An, Xã Cam An Bắc, Huyện Cam Lâm, Tỉnh Khánh Hòa</t>
  </si>
  <si>
    <t>No. 20/6, Dinh Bo Linh Street, Ward 24, Binh Thanh District, Ho Chi Minh City</t>
  </si>
  <si>
    <t>Số 20/6, Đường Đinh Bộ Lĩnh, Phường 24, Quận Bình Thạnh, Tp. Hồ Chí Minh</t>
  </si>
  <si>
    <t>0988 863 427</t>
  </si>
  <si>
    <t>Chin Thị Thu Thanh</t>
  </si>
  <si>
    <t>trucdan1411@gmail.com</t>
  </si>
  <si>
    <t>Tu Chau Truc Dan</t>
  </si>
  <si>
    <t>3398666666</t>
  </si>
  <si>
    <t>038 094 035 380</t>
  </si>
  <si>
    <t>CT5, Song Da Urban Area, No. 20, Pham Hung Street, My Dinh 1 Ward, Nam Tu Liem District, Ha Noi City</t>
  </si>
  <si>
    <t>CT5 Khu Đô Thị Sông Đà, Số 20, Đường Phạm Hùng, Phường Mỹ Đình 1, Quận Nam Từ Liêm, Tp. Hà Nội</t>
  </si>
  <si>
    <t>0975 262 339</t>
  </si>
  <si>
    <t>Phạm Thị Huyền</t>
  </si>
  <si>
    <t>ptlequanghiep@gmail.com</t>
  </si>
  <si>
    <t>Le Quang Hiep</t>
  </si>
  <si>
    <t>0381000586456</t>
  </si>
  <si>
    <t>C7413985</t>
  </si>
  <si>
    <t xml:space="preserve">Lot 20, Block A1, Binh Hoa Street, Thuan An City, Binh Duong Province </t>
  </si>
  <si>
    <t xml:space="preserve">Ô 20, Lô A1, Đường Bình Hòa, Tp. Thuận An, Tỉnh Bình Dương </t>
  </si>
  <si>
    <t>0938 896 007</t>
  </si>
  <si>
    <t xml:space="preserve">Lê Minh Thành </t>
  </si>
  <si>
    <t>leminhtuyen21390@gmail.com</t>
  </si>
  <si>
    <t>Le Thi Minh Tuyen</t>
  </si>
  <si>
    <t xml:space="preserve"> 1902206517354</t>
  </si>
  <si>
    <t>049 097 017 149</t>
  </si>
  <si>
    <t>Village 1, Phuoc Cong Ward, Phuoc Son District, Quang Nam Province</t>
  </si>
  <si>
    <t>Thôn 1,  Xã Phước Công, Huyện Phước Sơn, Tỉnh Quảng Nam</t>
  </si>
  <si>
    <t>No.11B, Nguyen Khoai Street, Ward 1, District 4, Ho Chi Minh City</t>
  </si>
  <si>
    <t>Số 11B, Đường Nguyễn Khoái, Phường 1, Quận 4, Tp. Hồ Chí Minh</t>
  </si>
  <si>
    <t xml:space="preserve"> 0369 663 907</t>
  </si>
  <si>
    <t>Lê Văn Ba</t>
  </si>
  <si>
    <t xml:space="preserve"> levanquan4897@gmail.com_x000D_</t>
  </si>
  <si>
    <t>Le Van Quan</t>
  </si>
  <si>
    <t>03719817501</t>
  </si>
  <si>
    <t>077 300 008 693</t>
  </si>
  <si>
    <t>36/19 Hoang Van Thu Street, Ward 7, Vung Tau City, Ba Ria - Vung Tau Province</t>
  </si>
  <si>
    <t>36/19 Đường Hoàng Văn Thụ, Phường 7, TP. Vũng Tàu, Tỉnh Bà Rịa - Vũng Tàu</t>
  </si>
  <si>
    <t>No.61, Street No. 52, An Phu Ward, Thu Duc City, Ho Chi Minh City</t>
  </si>
  <si>
    <t>Số 61, Đường số 52, Phường An Phú,Tp. Thủ Đức,Tp. Hồ Chí Minh</t>
  </si>
  <si>
    <t>0913 957 758</t>
  </si>
  <si>
    <t>Nguyễn Thị Nam</t>
  </si>
  <si>
    <t>quynhhuong371@gmail.com</t>
  </si>
  <si>
    <t>Do Quynh Huong</t>
  </si>
  <si>
    <t>199506091995</t>
  </si>
  <si>
    <t>051 095 003 865</t>
  </si>
  <si>
    <t>Hue College of Foreign Languages</t>
  </si>
  <si>
    <t>Hai Yen Hamlet, Thanh Thuy Village, Binh Hai Ward, Binh Son District, Quang Ngai Province</t>
  </si>
  <si>
    <t>Xóm Hải Yến, Thôn Thanh Thủy, Xã Bình Hải, Huyện Bình Sơn, Tỉnh Quảng Ngãi</t>
  </si>
  <si>
    <t>0399 647 076</t>
  </si>
  <si>
    <t>Tu Thị Bé</t>
  </si>
  <si>
    <t>phucthinh.nguyenbanca@gmail.com</t>
  </si>
  <si>
    <t>Nguyen Phuc Thinh</t>
  </si>
  <si>
    <t>1032856236</t>
  </si>
  <si>
    <t>051 198 004 128</t>
  </si>
  <si>
    <t>University of Labor and Social Affairs</t>
  </si>
  <si>
    <t>Van Ha Village, Duc Phong Ward, Mo Duc District, Quang Ngai Province</t>
  </si>
  <si>
    <t>Thôn Văn Hà, Xã Đức Phong, Huyện Mộ Đức, Tỉnh Quảng Ngãi</t>
  </si>
  <si>
    <t>No. 373/224/13, Ly Thuong Kiet Street, Ward 8, Tan Binh District, Ho Chi Minh City</t>
  </si>
  <si>
    <t>Số 373/224/13, Đường Lý Thường Kiệt, Phường 8, Quận Tân Bình, Tp. Hồ Chí Minh</t>
  </si>
  <si>
    <t>0906 717 841</t>
  </si>
  <si>
    <t>Trịnh Thị Bé</t>
  </si>
  <si>
    <t>mainguyen.717841@gmail.com</t>
  </si>
  <si>
    <t>19544307</t>
  </si>
  <si>
    <t>068 091 012 870</t>
  </si>
  <si>
    <t>No. 43, Kim Thach Street, Ward 7, Da Lat City, Lam Dong Province</t>
  </si>
  <si>
    <t>Số 43, Đường Kim Thạch, Phường 7,Tp Đà Lạt, Tỉnh Lâm Đồng</t>
  </si>
  <si>
    <t>No.18B, Le Tho Xuan Street, Quarter 4, Cu Chi District, Ho Chi Minh City</t>
  </si>
  <si>
    <t>Số 18B, Đường Lê Thọ Xuân, Khu phố 4, Thị Trấn Củ Chi,Tp. Hồ Chí Minh</t>
  </si>
  <si>
    <t>0941 691 758</t>
  </si>
  <si>
    <t>Trịnh Nhu Khôi</t>
  </si>
  <si>
    <t xml:space="preserve"> trinhminhnhat762@gmail.com_x000D_</t>
  </si>
  <si>
    <t>Trinh Minh Nhat</t>
  </si>
  <si>
    <t>Special Bonus: will be paid 31 milion after pass probation</t>
  </si>
  <si>
    <t>008431168</t>
  </si>
  <si>
    <t>049 196 010 271</t>
  </si>
  <si>
    <t>Ho Chi Minh University of Natural Science</t>
  </si>
  <si>
    <t>Duy Chau Ward, Duy Xuyen District, Quang Nam Province</t>
  </si>
  <si>
    <t>Xã Duy Châu, Huyện Duy Xuyên, Tỉnh Quảng Nam</t>
  </si>
  <si>
    <t>No. 320/21, Nguyen Van Linh Street, Binh Thuan Ward, District 7, Ho Chi Minh City</t>
  </si>
  <si>
    <t>Số 320/21, Đường Nguyễn Văn Linh, Phường Bình Thuận, Quận 7, Tp. Hồ Chí Minh</t>
  </si>
  <si>
    <t>0787 661 175</t>
  </si>
  <si>
    <t>vytuong1120@gmail.com</t>
  </si>
  <si>
    <t>Nguyen Tuong Vy</t>
  </si>
  <si>
    <t>01529758001</t>
  </si>
  <si>
    <t>079 092 015 711</t>
  </si>
  <si>
    <t>No. 538/161, Doan Van Bo Street, Ward 14, District 4, Ho Chi Minh City</t>
  </si>
  <si>
    <t>Số 538/161, Đường Đoàn Văn Bơ, Phường 14, Quận 4, Tp. Hồ Chí Minh</t>
  </si>
  <si>
    <t>No. 538/161, Doan Van Bo, Ward 14, District 4, Ho Chi Minh City</t>
  </si>
  <si>
    <t>0904 110 636</t>
  </si>
  <si>
    <t>Đặng Thị Dậu</t>
  </si>
  <si>
    <t>loi.pham92@yahoo.com</t>
  </si>
  <si>
    <t>Pham Huu Loi</t>
  </si>
  <si>
    <t>19024205099015</t>
  </si>
  <si>
    <t>Kom Tum</t>
  </si>
  <si>
    <t>062 182 002 369</t>
  </si>
  <si>
    <t>No. 17, Street No. 32B, Binh Tri Dong B Ward, Binh Tan District, Ho Chi Minh City</t>
  </si>
  <si>
    <t>Số 17,  Đường 32B, Phường Bình Trị Đông B, Quận Bình Tân, Tp. Hồ Chí Minh</t>
  </si>
  <si>
    <t>A3207 Masteri An Phu, No. 01, Vo Truong Toan Street, Thao Dien Ward, Disrict 2, Ho Chi Minh City</t>
  </si>
  <si>
    <t>A3207 Masteri An Phú, Số 01, Đường Võ Trường Toản, Phường Thảo Điền, Quận 2, Tp. Hồ Chí Minh</t>
  </si>
  <si>
    <t>0983 456 815</t>
  </si>
  <si>
    <t>Trương Thị Thảo Di</t>
  </si>
  <si>
    <t>truongvananh2008@gmail.com</t>
  </si>
  <si>
    <t>Truong Thi Van Anh</t>
  </si>
  <si>
    <t>19036658980012</t>
  </si>
  <si>
    <t>086 094 004 042</t>
  </si>
  <si>
    <t>No. 35/35/23/11, Cao Lo Street, Ward 4, District 8, Ho Chi Minh City</t>
  </si>
  <si>
    <t>Số 35/35/23/11, Đường Cao Lỗ, Phường 4, Quận 8, Tp. Hồ Chí Minh</t>
  </si>
  <si>
    <t>0348 756 433</t>
  </si>
  <si>
    <t>Nguyễn Phương Thịnh</t>
  </si>
  <si>
    <t>kayshowz069@gmail.com</t>
  </si>
  <si>
    <t>Nguyen Phuong Hung</t>
  </si>
  <si>
    <t>0071002041575</t>
  </si>
  <si>
    <t>048 186 003 693</t>
  </si>
  <si>
    <t>Public Management</t>
  </si>
  <si>
    <t>No. 167, Tran Nhat Duat Street, Duy Tan Ward, Kon Tum City, Kon Tum Province</t>
  </si>
  <si>
    <t>Số 167, Đường Trần Nhật Duật, Phường Duy Tân, Tp. Kon Tum, Tỉnh Kon Tum</t>
  </si>
  <si>
    <t>No. 560/4, Truong Chinh Street, Ward 13, Tan Binh District, Ho Chi Minh City</t>
  </si>
  <si>
    <t>Số 560/4, Đường Trường Chinh, Phường 13, Quận Tân Bình, Tp. Hồ Chí Minh</t>
  </si>
  <si>
    <t>0905 988 613</t>
  </si>
  <si>
    <t>Hồ Trịnh Nhất Gia</t>
  </si>
  <si>
    <t>diemhtnkt59@gmail.com</t>
  </si>
  <si>
    <t>Ho Trinh Ngoc Diem</t>
  </si>
  <si>
    <t>238311837</t>
  </si>
  <si>
    <t>056 193 007 880</t>
  </si>
  <si>
    <t>No. 58, Pham Ngoc Thach Street, Vinh Hai Ward, Nha Trang City, Khanh Hoa Province</t>
  </si>
  <si>
    <t>Số 58, Đường Phạm Ngọc Thạch, Phường Vĩnh Hải, Tp. Nha Trang, Tỉnh Khánh Hòa</t>
  </si>
  <si>
    <t xml:space="preserve">Block AK1, Akari City Apartment, No. 77, Vo Van Kiet Street, An Lac Ward, Binh Tan District, Ho Chi Minh City  </t>
  </si>
  <si>
    <t xml:space="preserve">Block AK1, Chung cư Akari City, Số 77, Đường Võ Văn Kiệt, Phường An Lạc, Quận Bình Tân, Tp. Hồ Chí Minh  </t>
  </si>
  <si>
    <t>0378 128 028</t>
  </si>
  <si>
    <t>Trần Quang Đức</t>
  </si>
  <si>
    <t>ncduong93@gmail.com</t>
  </si>
  <si>
    <t>Nguyen Cam Duong</t>
  </si>
  <si>
    <t>19034376375016</t>
  </si>
  <si>
    <t>079 191 013 536</t>
  </si>
  <si>
    <t>Raffles International College</t>
  </si>
  <si>
    <t>No.89/11, Nguyen Trai Street, Ben Thanh Ward, District 1, Ho Chi Minh City</t>
  </si>
  <si>
    <t>Số 89/11, Đường Nguyễn Trãi, Phường  Bến Thành, Quận 1, Tp. Hồ Chí Minh</t>
  </si>
  <si>
    <t>No.41/6B, Luong Van Can Street, Ward 15,  District 8, Ho Chi Minh City</t>
  </si>
  <si>
    <t>Số 41/6B, Đường Lương Văn Can, Phường 15,  Quận 8, Tp. Hồ Chí Minh</t>
  </si>
  <si>
    <t>0902 633 103</t>
  </si>
  <si>
    <t>Trần Thiên Phước</t>
  </si>
  <si>
    <t>thaohuynh2304@hotmail.com</t>
  </si>
  <si>
    <t>Huynh Thi Phuong Thao</t>
  </si>
  <si>
    <t xml:space="preserve"> 1023405041</t>
  </si>
  <si>
    <t>083 093 001 647</t>
  </si>
  <si>
    <t>No. 46, Street No. 19/5, Ba Tri Ward, Ba Tri District, Ben Tre Province</t>
  </si>
  <si>
    <t>Số 46, Đường 19/5, Thị trấn Ba Tri, Huyện Ba Tri, Tỉnh Bến Tre</t>
  </si>
  <si>
    <t>B1.05.11, The Western Capital Apartment, No. 116, Ly Chieu Hoang Street, Ward 10, District 6, Ho Chi Minh City</t>
  </si>
  <si>
    <t>B1.05.11, Chung cư The Western Capital, 116 Lý Chiêu Hoàng, Phường 10, Quận 6, Hồ Chí Minh</t>
  </si>
  <si>
    <t>0937 633 202</t>
  </si>
  <si>
    <t>Đặng Nguyễn Huỳnh Như</t>
  </si>
  <si>
    <t xml:space="preserve">dnhtuan1805@gmail.com </t>
  </si>
  <si>
    <t>Dang Nguyen Hoang Tuan</t>
  </si>
  <si>
    <t>01592241001</t>
  </si>
  <si>
    <t>066 191 008 328</t>
  </si>
  <si>
    <t>Ho Chi Minh City College of Culture and Arts</t>
  </si>
  <si>
    <t>No. 101/6F, Dien Bien Phu Street, Ward 15, Binh Thanh District, Ho Chi Minh City</t>
  </si>
  <si>
    <t>Số 101/6F, Đường Điện Biên Phủ, Phường 15, Quận Bình Thạnh, Tp. Hồ Chí Minh</t>
  </si>
  <si>
    <t>0909 145 187</t>
  </si>
  <si>
    <t>Lưu Đăng Quang</t>
  </si>
  <si>
    <t>phanhadesigner@gmail.com</t>
  </si>
  <si>
    <t>Phan Thi Thu Ha</t>
  </si>
  <si>
    <t>03604203501</t>
  </si>
  <si>
    <t>075 080 000 195</t>
  </si>
  <si>
    <t>No.11, Block B, Son Ky Apartment, Son Ky Ward, Tan Phu District, Ho Chi Minh City</t>
  </si>
  <si>
    <t>Số 116 Lô B, Chung cư Sơn Kỳ, Phường Sơn Kỳ, Quận Tân Phú, Tp. Hồ Chí Minh</t>
  </si>
  <si>
    <t>0937 357 357</t>
  </si>
  <si>
    <t>Nguyễn Thị Hoàng</t>
  </si>
  <si>
    <t>huy_2508@yahoo.com</t>
  </si>
  <si>
    <t>Ha Xuan Huy</t>
  </si>
  <si>
    <t>019244691</t>
  </si>
  <si>
    <t>066 300 017 743</t>
  </si>
  <si>
    <t>No. 256, Dak Ha Tay Village, Cu Dlie  Ward, M’nong District, Dak Lak Province</t>
  </si>
  <si>
    <t>Số 256, Thôn Đăk Hà Tây, Xã Cư Dliê Huyện M’nông, Tỉnh Đăk Lăk</t>
  </si>
  <si>
    <t>No.62/213, Ly Chinh Thang Street, Vo Thi Sau Ward, District 3,Ho Chi Minh City</t>
  </si>
  <si>
    <t>Số 62/213, Đường Lý Chính Thắng, Phường Võ Thị Sáu, Quận 3, Tp. Hồ Chí Minh</t>
  </si>
  <si>
    <t>0947 879 747</t>
  </si>
  <si>
    <t>minhnguyetawf@gmail.com</t>
  </si>
  <si>
    <t>8897896789</t>
  </si>
  <si>
    <t>034 089 022 779</t>
  </si>
  <si>
    <t>Ha Noi University of Business &amp; Technology</t>
  </si>
  <si>
    <t>3A24, Vu Phuc Apartment, Phu Khanh Ward, Thai Binh City, Thai Binh Province</t>
  </si>
  <si>
    <t>3A24,Chung Cư Vũ Phúc, Phường Phú Khánh, Tp. Thái Bình, Tỉnh Thái Bình</t>
  </si>
  <si>
    <t>0918 898 818</t>
  </si>
  <si>
    <t>Phạm Thị Thương</t>
  </si>
  <si>
    <t>minhthuan89x@gmail.com</t>
  </si>
  <si>
    <t>Tran Minh Thuan</t>
  </si>
  <si>
    <t>GA Thái Bình</t>
  </si>
  <si>
    <t>0631000410071</t>
  </si>
  <si>
    <t>080 088 018 895</t>
  </si>
  <si>
    <t>Block A10.04, Conic Riverside Apartment, Street No. 7, Ward 7, District 8, Ho Chi Minh City</t>
  </si>
  <si>
    <t>Căn hộ A10.04, Chung cư Conic Riverside, Đường số 7, Phường 7, Quận 8, Tp.Hồ Chí Minh</t>
  </si>
  <si>
    <t>Trà Thị Trúc Mai</t>
  </si>
  <si>
    <t>khanhtra2tk@gmail.com</t>
  </si>
  <si>
    <t>Tra Quoc Khanh</t>
  </si>
  <si>
    <t>19030351023012</t>
  </si>
  <si>
    <t>075 093 026 854</t>
  </si>
  <si>
    <t>College of Information Technology</t>
  </si>
  <si>
    <t>Group 1, Cam Son Hamlet, Xuan My Ward, Cam My District, Dong Nai Province</t>
  </si>
  <si>
    <t>Tổ 1, Ấp cẩm sơn, Xã Xuân Mỹ, Huyện Cẩm Mỹ, Tỉnh Đồng Nai</t>
  </si>
  <si>
    <t>No.127, Tang Nhon Phu Street, Phuoc long B Ward, District 9, Thu Duc City, Ho Chi Minh City</t>
  </si>
  <si>
    <t>Số 127, Đường Tăng Nhơn Phú, Phường Phước long B, Quận 9, Tp. Thủ đức, Tp. Hồ Chí Minh</t>
  </si>
  <si>
    <t xml:space="preserve"> 0975 247 859</t>
  </si>
  <si>
    <t>Phạm Thị Phượng</t>
  </si>
  <si>
    <t>lehoang0141@gmail.com</t>
  </si>
  <si>
    <t>Le Khanh Hoang</t>
  </si>
  <si>
    <t>SO Sóc Trăng</t>
  </si>
  <si>
    <t>84067571</t>
  </si>
  <si>
    <t>087 093 020 251</t>
  </si>
  <si>
    <t>No. 103, Le Dai Hanh Street, My Phu Ward, Cao Lanh City, Dong Thap Province</t>
  </si>
  <si>
    <t>Số 103, Đường Lê Đại Hành, Phường Mỹ Phú,Tp. Cao Lãnh, Tỉnh Đồng Tháp</t>
  </si>
  <si>
    <t>No. 38, Duong Duc Hien Street,  Tay Thanh Ward, Tan Phu District, Ho Chi Minh City</t>
  </si>
  <si>
    <t>Số 38, Đường Dương Đức Hiền, Phường Tây Thạnh, Quận Tân Phú, Tp. Hồ Chí Minh</t>
  </si>
  <si>
    <t>0782 932 193</t>
  </si>
  <si>
    <t>Trần Thị Thu Nga</t>
  </si>
  <si>
    <t>haominh77@gmail.com</t>
  </si>
  <si>
    <t>Special Bonus: C&amp;R support update special bonus</t>
  </si>
  <si>
    <t>060042134591</t>
  </si>
  <si>
    <t>079 072 015 941</t>
  </si>
  <si>
    <t>No. 42/4/1, Truong Quoc Dung Street, Ward 10, Phu Nhuan District, Ho Chi Minh City</t>
  </si>
  <si>
    <t>Số 42/4/1, Đường Trương Quốc Dung, Phường 10, Quận Phú Nhuận, Tp. Hồ Chí Minh</t>
  </si>
  <si>
    <t>No. 42/4/1, Truong Quoc 
Dung Street, Ward 10, Phu Nhuan District, Ho Chi Minh City</t>
  </si>
  <si>
    <t>Số 42/4/1, Đường Trương Quốc 
Dung, Phường 10, Quận Phú Nhuận, Tp. Hồ Chí Minh</t>
  </si>
  <si>
    <t>0906 601 690</t>
  </si>
  <si>
    <t xml:space="preserve"> Đoàn Thị Minh Thư</t>
  </si>
  <si>
    <t>tv.vang2008@gmail.com</t>
  </si>
  <si>
    <t>Tran Van Vang</t>
  </si>
  <si>
    <t>1031670399</t>
  </si>
  <si>
    <t>001 076 022 315</t>
  </si>
  <si>
    <t>No. 10/42, Trung Son Tram Street, Trung Son Tram ward, Son Tay District, Ha Noi City</t>
  </si>
  <si>
    <t>Số 10/42,Đường Trung Sơn Trầm, Phường Trung Sơn Trầm, Thị Xã Sơn Tây, Tp. Hà Nội</t>
  </si>
  <si>
    <t>No. 52, Lane 261/48, Phu Dien Street, Phu Dien Ward, Bac Tu Liem District, Ha Noi City</t>
  </si>
  <si>
    <t>Số 52, Ngõ 261/48 Đường Phú Diễn, Phường Phú Diễn, Quận Bắc Từ Liêm, Tp. Hà Nội</t>
  </si>
  <si>
    <t>0769 111 998</t>
  </si>
  <si>
    <t>Đỗ Thị Ngọc Diễm</t>
  </si>
  <si>
    <t>Letuan76hlv@gmail.com</t>
  </si>
  <si>
    <t>Le Minh Tuan</t>
  </si>
  <si>
    <t>Special Bonus: will be paid 83 milion after pass probation</t>
  </si>
  <si>
    <t>888333339999</t>
  </si>
  <si>
    <t>082 194 012 005</t>
  </si>
  <si>
    <t>College of  Finance and Customs</t>
  </si>
  <si>
    <t>Highway 867, Phuoc Lap Ward, Tan Phuoc District, Tien Giang Province</t>
  </si>
  <si>
    <t>Quốc lộ 867, Xã Phước Lập, Huyện Tân Phước, Tỉnh Tiền Giang</t>
  </si>
  <si>
    <t>No. 71/30A, La Xuan Oai Street, Tang Nhon Phu A District, Thu Duc City, Ho Chi Minh City</t>
  </si>
  <si>
    <t xml:space="preserve"> Số 71/30A, Đường Lã Xuân Oai, Phường Tăng 
Nhơn Phú A, Tp Thủ Đức, Tp. Hồ Chí Minh</t>
  </si>
  <si>
    <t>0868 269 486</t>
  </si>
  <si>
    <t xml:space="preserve"> Phạm Thị Len</t>
  </si>
  <si>
    <t>phammy6868@gmail.com</t>
  </si>
  <si>
    <t>Pham Thi Diem My</t>
  </si>
  <si>
    <t>867866825</t>
  </si>
  <si>
    <t>040 083 000 630</t>
  </si>
  <si>
    <t>No. 21, Lane 622, Minh Khai Street, Vinh Tuy Ward, Hai Ba Trung District, Ha Noi City</t>
  </si>
  <si>
    <t>Số 21, Ngõ 622, Đường Minh Khai, Phường Vĩnh Tuy, Quận Hai Bà Trưng, Tp. Hà Nội</t>
  </si>
  <si>
    <t>Apartment 406, Community House 8/3, D1 Tower, No. 10, Pho 8/3, Quynh Loi Ward, Hai Ba Trung District, Ha Noi City</t>
  </si>
  <si>
    <t xml:space="preserve">Căn Hộ 406, Tập Thể 8/3 Tòa nhà D1, Số 10, Phố 8/3, Phường Quỳnh Lôi, Quận Hai Bà Trưng, Tp. Hà Nội  </t>
  </si>
  <si>
    <t>0919 552 036</t>
  </si>
  <si>
    <t>tahuuphuong@gmail.com</t>
  </si>
  <si>
    <t>Ta Huu Phuong</t>
  </si>
  <si>
    <t>GA Mê Linh</t>
  </si>
  <si>
    <t>8007041104741</t>
  </si>
  <si>
    <t>089 193 022 640</t>
  </si>
  <si>
    <t>The London School of Economics and Political Science</t>
  </si>
  <si>
    <t>Human Resources &amp; Organisations</t>
  </si>
  <si>
    <t>No. 885/7, Dong Thinh 4 Street, My Phuoc Ward, Long Xuyen City, An Giang Province</t>
  </si>
  <si>
    <t>Số 885/7, Đường Đông Thịnh 4, Phường Mỹ Phước, Tp. Long Xuyên, Tỉnh An Giang</t>
  </si>
  <si>
    <t>The Pegasuite, No. 1002, Ta Quang Buu Street, Ward 6, District 8, Ho Chi Minh City</t>
  </si>
  <si>
    <t>The Pegasuite, Số 1002, Đường Tạ Quang Bửu, Phường 6, Quận 8, Tp. Hồ Chí Minh</t>
  </si>
  <si>
    <t>0918 433 502</t>
  </si>
  <si>
    <t>Trần Nhật Tâm Như</t>
  </si>
  <si>
    <t>thaonguyen.joanna@gmail.com</t>
  </si>
  <si>
    <t>Tran Nhat Thao Nguyen</t>
  </si>
  <si>
    <t>1012820082</t>
  </si>
  <si>
    <t>079 098 017 402</t>
  </si>
  <si>
    <t>Information Studies</t>
  </si>
  <si>
    <t>No.140/17, Dao Su Tich Street, Phuoc Kien Ward, Nha Be District, Ho Chi Minh City</t>
  </si>
  <si>
    <t>Số 140/17, Đường Đào Sư Tích, Xã Phước Kiển, Huyện Nhà Bè, Tp. Hồ Chí Minh</t>
  </si>
  <si>
    <t>0767 417 124</t>
  </si>
  <si>
    <t>Nguyễn Thị Xuân Trang</t>
  </si>
  <si>
    <t>huynhnhathuy810@gmail.com</t>
  </si>
  <si>
    <t>Huynh Nhat Huy</t>
  </si>
  <si>
    <t xml:space="preserve">Special Bonus: will be paid 700 milion after pass probation </t>
  </si>
  <si>
    <t>19033294447012</t>
  </si>
  <si>
    <t>036 084 030 087</t>
  </si>
  <si>
    <t>No. 26A, Street No. 5, Truong Tho Street, Thu Duc City, Ho Chi Minh City</t>
  </si>
  <si>
    <t>Số 26A, Đường Số 5, Phường Trường Thọ,Tp. Thủ Đức, Tp. Hồ Chí Minh</t>
  </si>
  <si>
    <t>No. 261/15/84/7D, Dinh Phong Phu Street, Tang Nhon Phu B Ward, Thu Duc City, Ho Chi Minh City</t>
  </si>
  <si>
    <t xml:space="preserve"> Số 261/15/84/7D, Đường Đình Phong Phú, Phường Tăng Nhơn Phú B, Tp.Thủ Đức, Tp Hồ Chí Minh</t>
  </si>
  <si>
    <t>0979 000 161</t>
  </si>
  <si>
    <t>Đỗ Thị Diễm Hương</t>
  </si>
  <si>
    <t>doananh2005@gmail.com</t>
  </si>
  <si>
    <t>Doan Ngoc Anh</t>
  </si>
  <si>
    <t>SO Tan Binh</t>
  </si>
  <si>
    <t xml:space="preserve">Special Bonus: will be paid 750 milion after pass probation </t>
  </si>
  <si>
    <t>Tay Son</t>
  </si>
  <si>
    <t>0051000347905</t>
  </si>
  <si>
    <t>052 082 006 751</t>
  </si>
  <si>
    <t>Phuoc Son Ward, Tuy Phuoc District, Binh Dinh Province</t>
  </si>
  <si>
    <t>Xã Phước Sơn, Huyện Tuy Phước, Tỉnh Bình Định</t>
  </si>
  <si>
    <t>No.2/78, An Duong Vuong Ward, Quy Nhon City, Binh Dinh Province</t>
  </si>
  <si>
    <t>Số 2/78, Đường An Dương Vương, Tp. Quy Nhơn, Tỉnh Bình Định</t>
  </si>
  <si>
    <t>0914 499 409</t>
  </si>
  <si>
    <t>Hoàng Thị Yến</t>
  </si>
  <si>
    <t>tranhuulehuynhtamnew@gmail.com</t>
  </si>
  <si>
    <t>Tran Huu Le Huynh Tam</t>
  </si>
  <si>
    <t>1030821792</t>
  </si>
  <si>
    <t>084 194 004 788</t>
  </si>
  <si>
    <t>No. 2106B, Group 11, Phuoc 
Nguyen Ward, Ba Ria City, Ba Ria – Vung Tau Province</t>
  </si>
  <si>
    <t>Số 2106B, Tổ 11, Phường Phước 
Nguyên , Tp. Bà Rịa, Tỉnh Bà Rịa – Vũng Tàu</t>
  </si>
  <si>
    <t>No.28/2, Street No. 31, Binh Trung Dong Ward, Thu Duc City, Ho Chi Minh City</t>
  </si>
  <si>
    <t>Số 28/2, Đường Số 31, Phường Bình 
Trưng Đông, Tp. Thủ Đức, Tp. Hồ Chí Minh</t>
  </si>
  <si>
    <t>0932 610 827</t>
  </si>
  <si>
    <t>Trần Trung Tuấn</t>
  </si>
  <si>
    <t>thicam8x@gmail.com</t>
  </si>
  <si>
    <t>Nguyen Thi Cam Ha</t>
  </si>
  <si>
    <t>060236860585</t>
  </si>
  <si>
    <t>054 195 009 834</t>
  </si>
  <si>
    <t>No. 152/9 Nguyen Van Thuong Street, Ward 25, Binh Thanh District, Ho Chi Minh City</t>
  </si>
  <si>
    <t>Số 152/9 đường Nguyễn Văn Thương,  phường 25, quận Bình Thạnh, Tp. Hồ Chí Minh</t>
  </si>
  <si>
    <t>0369 045 848</t>
  </si>
  <si>
    <t>Bùi Tấn Minh</t>
  </si>
  <si>
    <t>dieubui.xuan95@gmail.com</t>
  </si>
  <si>
    <t>Bui Thi Xuan Dieu</t>
  </si>
  <si>
    <t>0061000299097</t>
  </si>
  <si>
    <t>Khánh Hòa</t>
  </si>
  <si>
    <t>056 180 005 938</t>
  </si>
  <si>
    <t>Lo Ren street, Dien An ward, Dien Khanh district, Khanh Hoa province</t>
  </si>
  <si>
    <t>Xóm Lò Rèn, xã Diên An, huyện Diên Khánh, tỉnh Khánh Hòa</t>
  </si>
  <si>
    <t>Lo Ren street, Dien An Ward, Dien Khanh District, Khanh Hoa Province</t>
  </si>
  <si>
    <t>0869 335 135</t>
  </si>
  <si>
    <t>nloan8769@gmail.com</t>
  </si>
  <si>
    <t>Nguyen Thi Phuong Loan</t>
  </si>
  <si>
    <t>0431000261765</t>
  </si>
  <si>
    <t>052 300 005 141</t>
  </si>
  <si>
    <t>Hamlet 4, Thanh Huy Village, Phuoc An Ward, Tuy Phuoc District, Binh Dinh Province</t>
  </si>
  <si>
    <t>Xóm 4, thôn Thanh Huy, xã Phước An, Huyện Tuy Phước, tỉnh Bình Định</t>
  </si>
  <si>
    <t>No 463B/7A, Cach Mang Thang Street, Ward 13, District 10, HCM City</t>
  </si>
  <si>
    <t>463B/7A Đường Cách Mạng Tháng 8, Phường 13, Quận 10, TP.HCM</t>
  </si>
  <si>
    <t>0337 873 986</t>
  </si>
  <si>
    <t>Võ Thị Thùy Ngân</t>
  </si>
  <si>
    <t>hoaith211@gmail.com</t>
  </si>
  <si>
    <t>Nguyen Hoai Thuong</t>
  </si>
  <si>
    <t>Marketing Communications</t>
  </si>
  <si>
    <t>19036382602019</t>
  </si>
  <si>
    <t xml:space="preserve">077 188 009 412 </t>
  </si>
  <si>
    <t xml:space="preserve">English </t>
  </si>
  <si>
    <t>No 112/31, Le Loi Street, Ward 4, Go Vap District, HCM city</t>
  </si>
  <si>
    <t>Số 112/31, Đường Lê Lợi, Phường 4, Quận Gò Vấp, TP. Hồ Chí Minh</t>
  </si>
  <si>
    <t>No 112/31, Le Loi Street, 4 Ward, Go Vap District, HCM city</t>
  </si>
  <si>
    <t>0903 605 006</t>
  </si>
  <si>
    <t>Nguyen Minh Tuyen</t>
  </si>
  <si>
    <t xml:space="preserve">nhuquynht72@gmail.com </t>
  </si>
  <si>
    <t>Le Thi Nhu Quynh</t>
  </si>
  <si>
    <t>Special Bonus: will be paid 28.000.000 milion after pass probation</t>
  </si>
  <si>
    <t xml:space="preserve">170920678 </t>
  </si>
  <si>
    <t>079 196 023 338</t>
  </si>
  <si>
    <t>Mathematics and Informatics</t>
  </si>
  <si>
    <t>No 258J Hoang Dieu Resettlement, Ward 8 , District 4, HCM city</t>
  </si>
  <si>
    <t>258J Khu Tái Thiết Hoàng Diệu, Phường 8, Quận 4, Hồ Chí Minh</t>
  </si>
  <si>
    <t>0903 656 961</t>
  </si>
  <si>
    <t>Nguyễn Thị Ánh Loan</t>
  </si>
  <si>
    <t>ltavan1904@gmail.com</t>
  </si>
  <si>
    <t>Le Thi Anh Van</t>
  </si>
  <si>
    <t>109879362012</t>
  </si>
  <si>
    <t>044 083 000 842</t>
  </si>
  <si>
    <t>Educational Psychology</t>
  </si>
  <si>
    <t>TDP 14, Nam Ly Ward, Dong Hoi City, Quang Binh Province</t>
  </si>
  <si>
    <t>TDP 14, Phường Nam Lý, TP. Đồng Hới, Tình Quảng Bình</t>
  </si>
  <si>
    <t>0915 869 293</t>
  </si>
  <si>
    <t>Hoàng Thị Thanh Huyền</t>
  </si>
  <si>
    <t>dtp.lvbinh@gmail.com</t>
  </si>
  <si>
    <t>Le Van Binh</t>
  </si>
  <si>
    <t>GA Quang Binh 4</t>
  </si>
  <si>
    <t>3989280100</t>
  </si>
  <si>
    <t>052 300 007 150</t>
  </si>
  <si>
    <t>No 3, Giang Nam Village, Phuoc Hiep Ward, Tuy Phuoc District, Binh Dinh Province</t>
  </si>
  <si>
    <t>Đội 3, Thôn Giang Nam, Xã Phước Hiệp, Huyện Tuy Phước, Tỉnh Bình Định</t>
  </si>
  <si>
    <t>No 58/24B, Tan Lap 1 Street, Hiep Phu Ward, Thu Duc City, Ho Chi Minh City</t>
  </si>
  <si>
    <t>58/24B, Đường Tân Lập 1, Phường Hiệp Phú, TP. Thủ Đức, TP. Hồ Chí Minh</t>
  </si>
  <si>
    <t>0387 805 391</t>
  </si>
  <si>
    <t xml:space="preserve">Mai Nguyên Diễm Thúy </t>
  </si>
  <si>
    <t>mainguyenanhthu10a1@gmail.com</t>
  </si>
  <si>
    <t>Mai Nguyen Anh Thu</t>
  </si>
  <si>
    <t xml:space="preserve"> 04103309701 </t>
  </si>
  <si>
    <t>066 189 009 008</t>
  </si>
  <si>
    <t>No 71, Le Hong Phong Street, Tan Tien Ward, Buon Ma Thuat City, Dak Lak Province</t>
  </si>
  <si>
    <t>Số 71, Đường Lê Hồng Phong, Xã Tân Tiến, TP. Buôn Ma Thuột, Tỉnh Đắk Lắk</t>
  </si>
  <si>
    <t>No 160 Y Nue, EaTam Ward, Buon Ma Thuot City, Dak Lak Province</t>
  </si>
  <si>
    <t xml:space="preserve">160 Y Nuê, Phường EaTam, Thành phố Buôn Ma Thuột, Tỉnh Đắk Lắk  </t>
  </si>
  <si>
    <t>0901 365 247</t>
  </si>
  <si>
    <t xml:space="preserve">Nguyễn Phước Vĩnh Bảo </t>
  </si>
  <si>
    <t>quynhngakt117@gmail.com</t>
  </si>
  <si>
    <t>Vo Thi Quynh Nga</t>
  </si>
  <si>
    <t>SO Dak Lak</t>
  </si>
  <si>
    <t>0331000517620</t>
  </si>
  <si>
    <t xml:space="preserve"> 054 199 004 938 </t>
  </si>
  <si>
    <t>No 4, La Nga Ward, Dinh Quan District, Dong Nai Province</t>
  </si>
  <si>
    <t>Số 4, Xã La Ngà, Huyện Định Quán, Tỉnh Đồng Nai</t>
  </si>
  <si>
    <t>No 301, Bau Cat Street, Ward 12. Tan Binh District, Ho Chi Minh City</t>
  </si>
  <si>
    <t>Số 301, Đường Bàu Cát, Phường 12, Quận Tân Bình, TP. Hồ Chí Minh</t>
  </si>
  <si>
    <t xml:space="preserve">0394 800 585 </t>
  </si>
  <si>
    <t xml:space="preserve">Nguyễn Sỹ Nam </t>
  </si>
  <si>
    <t>hang.ntl1999@gmail.com</t>
  </si>
  <si>
    <t>Nguyen Thi Le Hang</t>
  </si>
  <si>
    <t>1027013932</t>
  </si>
  <si>
    <t xml:space="preserve">046 192 005 545 </t>
  </si>
  <si>
    <t>VietNam Aviation Academy</t>
  </si>
  <si>
    <t>Aviation Business Administration</t>
  </si>
  <si>
    <t>No 5/69/131, Tran Phu Street, Phuoc Vinh Ward, Hue City</t>
  </si>
  <si>
    <t>Số 5/69/131, Đường Trần Phú, Phước Vĩnh, TP. Huế</t>
  </si>
  <si>
    <t>No 26 Street 2C, Phu My Ward, District 7, Ho Chi Minh City</t>
  </si>
  <si>
    <t>Số 26 Đường 2C, Phường Phú Mỹ, Quận 7, TP Hồ Chí Minh</t>
  </si>
  <si>
    <t xml:space="preserve">0859 664 649 </t>
  </si>
  <si>
    <t xml:space="preserve">Mai Thị Mỹ Hảo </t>
  </si>
  <si>
    <t>catngoc.np@gmail.com</t>
  </si>
  <si>
    <t>Nguyen Phuoc Cat Ngoc</t>
  </si>
  <si>
    <t>0331000493306</t>
  </si>
  <si>
    <t>075 087 009 085</t>
  </si>
  <si>
    <t>K1/144C, Bui Thi Nghia Street, Buu Hoa Ward, Bien Hoa City, Dong Nai Province</t>
  </si>
  <si>
    <t>K1/144 C, Đường Bùi Hữu Nghĩa, Phường Bửu Hòa, Thành phố Biên Hoà, Đồng Nai</t>
  </si>
  <si>
    <t xml:space="preserve">0949 252425 </t>
  </si>
  <si>
    <t>Trần Đỗ Bảo Ngọc</t>
  </si>
  <si>
    <t>doanhkhoa22@gmail.com</t>
  </si>
  <si>
    <t>Do Anh Khoa</t>
  </si>
  <si>
    <t>1024354601</t>
  </si>
  <si>
    <t>056 199 010 184</t>
  </si>
  <si>
    <t>Korean</t>
  </si>
  <si>
    <t>No 87, Nguyen Thi Ngoc Oanh, Ninh Hiep Ward, Ninh Hoa District, Khanh Hoa Province</t>
  </si>
  <si>
    <t>Số 87, Đường Nguyễn Thị Ngọc Oanh, Phường Ninh Hiệp, Thị xã Ninh Hoà, Khánh Hòa</t>
  </si>
  <si>
    <t>1A, Ta Quang Buu Street, Ward 6, District 8, Ho Chi Minh City</t>
  </si>
  <si>
    <t>1A, Đường Tạ Quang Bửu, Phường 6, Quận 8, TP Hồ Chí Minh</t>
  </si>
  <si>
    <t>0906 476 119</t>
  </si>
  <si>
    <t xml:space="preserve"> Lâm Hồng</t>
  </si>
  <si>
    <t>thaingoc.ltn@gmail.com</t>
  </si>
  <si>
    <t>Lam Thai Ngoc</t>
  </si>
  <si>
    <t xml:space="preserve">Housing allowance: 7 milion/month  </t>
  </si>
  <si>
    <t>0201000615027</t>
  </si>
  <si>
    <t>042 086 021 551</t>
  </si>
  <si>
    <t>Village 2, Duc Chanh Ward, Mo Duc District, Quang Ngai Province</t>
  </si>
  <si>
    <t>Thôn 2, Xã Đức Chánh, Huyện Mộ Đức, Quảng Ngãi</t>
  </si>
  <si>
    <t>0357 411 868</t>
  </si>
  <si>
    <t xml:space="preserve">Phạm Thị Yến Ly </t>
  </si>
  <si>
    <t>tan.vpaiaquangngai@gmail.com</t>
  </si>
  <si>
    <t>Nguyen Xuan Tan</t>
  </si>
  <si>
    <t>Saigon 1</t>
  </si>
  <si>
    <t>0251002679279</t>
  </si>
  <si>
    <t>075 083 021 626</t>
  </si>
  <si>
    <t>Chinese Literature</t>
  </si>
  <si>
    <t>26/3 Hamlet 4, Tan Hoa Hamlet, Bau Ham Commune, Trang Bom District, Dong Nai Province</t>
  </si>
  <si>
    <t>26/3 Khu 4, Ấp Tân Hoa, Xã Bàu Hàm, Huyện Trảng Bom, Đồng Nai</t>
  </si>
  <si>
    <t>464/14 Hoa Hao Street, Ward 5, District 10, Ho Chi Minh City</t>
  </si>
  <si>
    <t>464/14 Hòa Hảo, Phường 05, Quận 10, TP Hồ Chí Minh</t>
  </si>
  <si>
    <t xml:space="preserve">0907 416 970 </t>
  </si>
  <si>
    <t xml:space="preserve"> Đào Anh Lê</t>
  </si>
  <si>
    <t>Phu.huynh0206@gmail.com</t>
  </si>
  <si>
    <t>Huynh Tang Phu</t>
  </si>
  <si>
    <t xml:space="preserve">228886228 </t>
  </si>
  <si>
    <t>056191006785</t>
  </si>
  <si>
    <t xml:space="preserve">Banking </t>
  </si>
  <si>
    <t>Dong Mon 1, Dien Khanh Ward, Dien Khanh District, Khanh Hoa Province</t>
  </si>
  <si>
    <t>Đồng Môn 1, Thị trấn Diên Khánh, Diên Khánh, Tỉnh Khánh Hòa</t>
  </si>
  <si>
    <t>No 10/3/11 Thanh Xuan Street, Thanh Xuan Ward, District 12, Ho Chi Minh City</t>
  </si>
  <si>
    <t>Số 10/3/11 Đường Thanh Xuân, Phường Thanh Xuân, Quận 12, TP. Hồ Chí Minh</t>
  </si>
  <si>
    <t>0344 014 009</t>
  </si>
  <si>
    <t xml:space="preserve">Đỗ Ngọc Huy </t>
  </si>
  <si>
    <t>vothihongna3108@gmail.com</t>
  </si>
  <si>
    <t>Vo Thi Hong Na</t>
  </si>
  <si>
    <t>196648879</t>
  </si>
  <si>
    <t>086 198 007 168</t>
  </si>
  <si>
    <t>No 79, Ngo Duc Ke Street, Ward 12, Binh Thanh District, Ho Chi Minh City</t>
  </si>
  <si>
    <t>Số 79, Đường Ngô Đức Kế, Phường 12, Quận Bình Thạnh, TP. Hồ Chí Minh</t>
  </si>
  <si>
    <t>No 47/2/2A, Bui Dinh Tuy Street, Ward 24. Binh Thanh District, Ho Chi Minh City</t>
  </si>
  <si>
    <t>Số 47/2/2A, Đường Bùi Đình Túy, Phường 24, Quận Bình Thạnh, TP. Hồ Chí Minh</t>
  </si>
  <si>
    <t>0938 689 464</t>
  </si>
  <si>
    <t>Thái Đặng Nhật Thiên</t>
  </si>
  <si>
    <t>Boyfriend</t>
  </si>
  <si>
    <t>nhyenssi@gmail.com</t>
  </si>
  <si>
    <t>Nguyen Hoang Yen</t>
  </si>
  <si>
    <t>01813920103</t>
  </si>
  <si>
    <t xml:space="preserve"> 040 191 019 357 </t>
  </si>
  <si>
    <t>University of Architecture Da Nang</t>
  </si>
  <si>
    <t>No 79/30/7, Au Co Street, Ward 14, District 11, Ho Chi Minh City</t>
  </si>
  <si>
    <t>Số 79/30/7, Đường Âu Cơ, Phường 14, Quận 11, TP. Hồ Chí Minh</t>
  </si>
  <si>
    <t>03666 21059</t>
  </si>
  <si>
    <t xml:space="preserve">Nguyễn Thị Thúy </t>
  </si>
  <si>
    <t>benguyen2904@gmail.com</t>
  </si>
  <si>
    <t>Nguyen Thi Be</t>
  </si>
  <si>
    <t>0331000459354</t>
  </si>
  <si>
    <t xml:space="preserve">079 183 018 872 </t>
  </si>
  <si>
    <t>No 925W5, Doan Van Bo Street, Ward 10, District 4, Ho Chi Minh City</t>
  </si>
  <si>
    <t>Số 925W5, Đường Đoàn Văn Bơ, Phường 10, Quận 4, TP. Ho Chi Minh</t>
  </si>
  <si>
    <t xml:space="preserve">0981 805 463 </t>
  </si>
  <si>
    <t xml:space="preserve">Nguyễn Thành Nghĩa </t>
  </si>
  <si>
    <t>chaule8717@gmail.com</t>
  </si>
  <si>
    <t>Le Thi Ngoc Chau</t>
  </si>
  <si>
    <t>0969870008</t>
  </si>
  <si>
    <t xml:space="preserve">058 191 004 175  </t>
  </si>
  <si>
    <t>No 43, An Thanh Street, An Nhon Ward, Chau Thanh District, Dong Thap Province</t>
  </si>
  <si>
    <t>Số 43, Đường An Thạnh, Xã An Nhơn, Huyện Châu Thành, Tỉnh Đồng Tháp</t>
  </si>
  <si>
    <t>IDICO Apartment - Block A, 262 Luy Ban Bich Street, Tan Phu Ward, Ho Chi Minh City</t>
  </si>
  <si>
    <t xml:space="preserve">Chung cư IDICO - Block A, Hẻm 262 Lũy Bán Bích, Quận Tân Phú, TP. Hồ Chí Minh  </t>
  </si>
  <si>
    <t>0949 870 008</t>
  </si>
  <si>
    <t>minhthu200789it@gmail.com</t>
  </si>
  <si>
    <t>Le Thi Minh Thu</t>
  </si>
  <si>
    <t>19034625413012</t>
  </si>
  <si>
    <t>082 091 000 171</t>
  </si>
  <si>
    <t>Apartment A6.20, The Easter City, KDC Lot 4, Zone 6B, Chanh Hung Street, Binh Hung Ward, Binh Chanh District, Ho Chi Minh City</t>
  </si>
  <si>
    <t>Căn hộ A6.20, Chung cư  - The Easter City, KDC Lô 4, khu 6B, Đường Chánh Hưng, Xã Bình Hưng, Huyện Bình Chánh, TP. Hồ Chí Minh</t>
  </si>
  <si>
    <t>0977 359 923</t>
  </si>
  <si>
    <t>Nguyễn Thế An</t>
  </si>
  <si>
    <t>Roomate</t>
  </si>
  <si>
    <t>lu.pham.quoc.an91@gmail.com</t>
  </si>
  <si>
    <t>Lu Pham Quoc An</t>
  </si>
  <si>
    <t xml:space="preserve">1903 9072 9350 17 </t>
  </si>
  <si>
    <t>079 084 013 640</t>
  </si>
  <si>
    <t>No 636/6B, An Duong Vuong Street, Ward 11, District 6, Ho Chi Minh City</t>
  </si>
  <si>
    <t>Số 636/6B, Đường An Dương Vương, Phường 11, Quận 6, TP. Hồ Chí Minh</t>
  </si>
  <si>
    <t>0909 945 183</t>
  </si>
  <si>
    <t>Lý Mỹ Trân</t>
  </si>
  <si>
    <t>hoangkhoiaig102016gmail.com</t>
  </si>
  <si>
    <t>Thi Hoang Khoi</t>
  </si>
  <si>
    <t>ZD Builder</t>
  </si>
  <si>
    <t>Sai Gon (AD Builder)</t>
  </si>
  <si>
    <t>0651000778004</t>
  </si>
  <si>
    <t xml:space="preserve">060 088 014 918 </t>
  </si>
  <si>
    <t>No 52/46, Tu Van Tu Street, Phu Trinh Ward, Phan Thiet Provincial City, Binh Thuan Province</t>
  </si>
  <si>
    <t>Số 52/46, Đường Từ Văn Tư, Xã Phú Trinh, Phan Thiết, Tỉnh Bình Thuận</t>
  </si>
  <si>
    <t>No 174/4, Nguyen Tu Gian Street, Ward 12, Go Vap District, Ho Chi Minh City</t>
  </si>
  <si>
    <t>Số 174/4, Đường Nguyễn Tư Giản, Phường 12, Quận Gò Vấp, TP. Hồ Chí Minh</t>
  </si>
  <si>
    <t xml:space="preserve"> 0988 948 729 </t>
  </si>
  <si>
    <t>Nguyễn Văn Cúc</t>
  </si>
  <si>
    <t xml:space="preserve">nguyenluuhoangquan@gmail.com  </t>
  </si>
  <si>
    <t>Nguyen Luu Hoang Quan</t>
  </si>
  <si>
    <t>Housing allowance: 7 milion/month
Assignment allowance: 8 milion/month</t>
  </si>
  <si>
    <t>0771000802676</t>
  </si>
  <si>
    <t>046 076 007 726</t>
  </si>
  <si>
    <t>No 10/17 Doan Thi Diem Street, Dong Le Ward, Dong Ha District, Quang Tri Province</t>
  </si>
  <si>
    <t>Số 10/17 Đường Đoàn Thị Điểm, Xã Đông Lễ, Huyện Đông Hà, Tỉnh Quảng Trị</t>
  </si>
  <si>
    <t>0702 551 346_x000D_</t>
  </si>
  <si>
    <t>Nguyễn Thị Hồng Thắm</t>
  </si>
  <si>
    <t>vnmqtri@gmail.com</t>
  </si>
  <si>
    <t>Dang Ngoc Tri</t>
  </si>
  <si>
    <t>SO Nghe An</t>
  </si>
  <si>
    <t>0251001509472</t>
  </si>
  <si>
    <t xml:space="preserve"> 068 184 010 361</t>
  </si>
  <si>
    <t>Open University Malaysia</t>
  </si>
  <si>
    <t>TDP 3C, Da Teh Town, Da Teh District, Lam dong Province</t>
  </si>
  <si>
    <t>TDP 3C, Thị trấn Đạ Tẻh, Huyện Đạ Tẻh, Tỉnh Lâm Đồng</t>
  </si>
  <si>
    <t>No 307, Nguyen Duy Trinh Street, Binh Trung Tay Ward, Thu Duc City, Ho Chi Minh City</t>
  </si>
  <si>
    <t>Số 307 Đường Nguyễn Duy Trinh, Phường Bình Trưng Tây, TP. Thủ Đức, TP. Hồ Chí Minh</t>
  </si>
  <si>
    <t>0909 644 646</t>
  </si>
  <si>
    <t>Thân Đức Nghĩa</t>
  </si>
  <si>
    <t>thu.pham1984@gmail.com</t>
  </si>
  <si>
    <t>Pham Ngoc Anh Thu</t>
  </si>
  <si>
    <t>0933821108</t>
  </si>
  <si>
    <t xml:space="preserve"> 056 191 001 524</t>
  </si>
  <si>
    <t>No 404, Hiep Nhon Street, Tan Thuan Ward, Ham Thuan Nam District, Binh Thuan Province</t>
  </si>
  <si>
    <t>Số 404, Đường Hiệp Nhơn, Xã Tân Thuận, Huyên Hàm Thuận Nam, Tỉnh Bình Thuận</t>
  </si>
  <si>
    <t>No 21/7/16 Binh Loi Street, Ward 13, Binh Thanh District, Ho Chi Minh City</t>
  </si>
  <si>
    <t>Số 21/7/16 Đường Bình Lợi, Phường 13, Quận Bình Thạnh, TP. Hồ Chí Minh</t>
  </si>
  <si>
    <t>0978 492 205</t>
  </si>
  <si>
    <t>Đặng Thục Tuyên</t>
  </si>
  <si>
    <t xml:space="preserve">tuongthuandang@gmail.com </t>
  </si>
  <si>
    <t>Dang Tuong Thuan</t>
  </si>
  <si>
    <t>1015040608</t>
  </si>
  <si>
    <t>084 095 005 511</t>
  </si>
  <si>
    <t>No 167/16, Nguyen Van Thuong Street, , Ward 25, Binh Thanh District, Ho Chi Minh City</t>
  </si>
  <si>
    <t>Số 167/16, Đường Nguyễn Văn Thương, Phường 25, Quận Bình Thạnh, TP. Hồ Chí Minh</t>
  </si>
  <si>
    <t xml:space="preserve">0916 750 275 </t>
  </si>
  <si>
    <t xml:space="preserve">Trầm Minh Thảo </t>
  </si>
  <si>
    <t>tramminhhoang95@gmail.com</t>
  </si>
  <si>
    <t>Tram Minh Hoang</t>
  </si>
  <si>
    <t xml:space="preserve">0687041049054 </t>
  </si>
  <si>
    <t>052 085 008 115</t>
  </si>
  <si>
    <t>A24.09 Apartment 33, Luong Minh Nguyet Street, Tan Thoi Ward, Tan Phu District, Ho Chi Minh City</t>
  </si>
  <si>
    <t>A24.09 Chung cư 33, Đường Lương Minh Nguyệt, Phường Tân Thới Hòa, Quận Tân Phú, TP. Hồ Chí Minh</t>
  </si>
  <si>
    <t>0977 954 060</t>
  </si>
  <si>
    <t xml:space="preserve">Lê Thị Phương Nga </t>
  </si>
  <si>
    <t>huynhducduy@gmail.com</t>
  </si>
  <si>
    <t>Huynh Duc Duy</t>
  </si>
  <si>
    <t xml:space="preserve">Talent Acquisition Business Partner </t>
  </si>
  <si>
    <t>03601755201</t>
  </si>
  <si>
    <t>094 196 013 059</t>
  </si>
  <si>
    <t>No 177, Nguyen Trung Truc Street, Ward 2, Soc Trang City</t>
  </si>
  <si>
    <t>Số 177, Đường Nguyễn Trung Trực, Phường 2, TP. Sóc Trăng</t>
  </si>
  <si>
    <t>No 811, Doan Van Bo Street, Ward 18, District 4, Ho Chi Minh City</t>
  </si>
  <si>
    <t>Số 811, Đường Đoàn Văn Bơ, Phường 18, Quận 4, TP. Hồ Chí Minh</t>
  </si>
  <si>
    <t>0918 165 050</t>
  </si>
  <si>
    <t xml:space="preserve">Phạm Thị Tuyên </t>
  </si>
  <si>
    <t>dophuongnhung169@gmail.com</t>
  </si>
  <si>
    <t>Do Phuong Nhung</t>
  </si>
  <si>
    <t>Transfer from Temp to Permanent, no probation</t>
  </si>
  <si>
    <t>102872094156</t>
  </si>
  <si>
    <t>072 302 004 394</t>
  </si>
  <si>
    <t>Insurance Risk Analysis and Pricing</t>
  </si>
  <si>
    <t>No 32/8, Nguyen Canh Chan, Cau Kho Ward, District 1, Ho Chi Minh City</t>
  </si>
  <si>
    <t>Số 32/8, Đường  Nguyễn Cảnh Chân, Phường Cầu Kho, Quận 1, TP. Hồ Chí Minh</t>
  </si>
  <si>
    <t>0913640782</t>
  </si>
  <si>
    <t>Trần Thị Hồng Gấm</t>
  </si>
  <si>
    <t>nguyenthiyennhi2509@gmail.com</t>
  </si>
  <si>
    <t>Nguyen Thi Yen Nhi</t>
  </si>
  <si>
    <t xml:space="preserve">0000 2641 714 </t>
  </si>
  <si>
    <t>077 094 000 495</t>
  </si>
  <si>
    <t>Group 8, Dong Hamlet, Hoa Long Ward, Ba Ria City, Ba Ria Vung Tau Province</t>
  </si>
  <si>
    <t>Tổ 8, Ấp Đông, Xã Hòa Long, TP. Bà Rịa, Tỉnh Bà Rịa - Vũng Tàu</t>
  </si>
  <si>
    <t>Alley 63/7/1, TL29 Street, Neighborhood 3C, Thanh Loc Ward, District 12, Ho Chi Minh City</t>
  </si>
  <si>
    <t>Hẻm 63/7/1, Đường TL29, Khu phố 3C, Phường Thạnh Lộc, Quận 12, TP. Hồ Chí Minh</t>
  </si>
  <si>
    <t>0354 027 390</t>
  </si>
  <si>
    <t>Nguyễn Thị Kim Loan</t>
  </si>
  <si>
    <t>nguyenquoctuan250494@gmail.com</t>
  </si>
  <si>
    <t>Nguyen Quoc Tuan</t>
  </si>
  <si>
    <t>0071000863735</t>
  </si>
  <si>
    <t>086 095 000 105</t>
  </si>
  <si>
    <t>No 59/22, TTN01 Street, Tan Thoi Nhat Ward, District 12, Ho Chi Minh City</t>
  </si>
  <si>
    <t>Số 59/22, Đường TTN01, Phường Tân Thới Nhất, Quận 12, TP. Hồ Chí Minh</t>
  </si>
  <si>
    <t>No. 11/25, Nguyen Duc Thuan Street, Ward 13, Tan Binh District, Ho Chi Minh City</t>
  </si>
  <si>
    <t>11/25  Đường Nguyễn Đức Thuận, Phường 13, Quận Tân Bình, TP. Hồ Chí Minh</t>
  </si>
  <si>
    <t>0912 059 619</t>
  </si>
  <si>
    <t>Lê Thị Thúy Vi</t>
  </si>
  <si>
    <t>hlt.bao@outlook.com</t>
  </si>
  <si>
    <t>Hua Le Thien Bao</t>
  </si>
  <si>
    <t>100800918995</t>
  </si>
  <si>
    <t>083 089 013 847</t>
  </si>
  <si>
    <t>No 365/2D, Nguyen Van Nguyen Street, My Thanh An Ward, Ben Tre City, Ben Tre Province</t>
  </si>
  <si>
    <t>Số 365/2D, Đường Nguyễn Văn Nguyễn, Phường Mỹ Thạnh An, TP. Bến Tre, Tỉnh Bến Tre</t>
  </si>
  <si>
    <t>No. 1246/5/7, Le Van Luong Street, Phuoc Kieng Ward, Nha Be District, Ho Chi Minh City</t>
  </si>
  <si>
    <t>Số 1246/5/7, Dường Lê Văn Lương, Xã Phước Kiểng, Huyện Nhà Bè, TP. Hồ Chí Minh.</t>
  </si>
  <si>
    <t>0918 918 995</t>
  </si>
  <si>
    <t>Trần Thị Dẻo</t>
  </si>
  <si>
    <t>Sonphong89@gmail.com</t>
  </si>
  <si>
    <t>Huynh Son Phong</t>
  </si>
  <si>
    <t>12510000598629</t>
  </si>
  <si>
    <t>026 076 004 329</t>
  </si>
  <si>
    <t>External Economics</t>
  </si>
  <si>
    <t>No 7/117/11, Nguyen Son Street, Gia Thuy Ward, Long Bien District, Ha Noi City</t>
  </si>
  <si>
    <t>Số 7/117/11, Đường Nguyễn Sơn, Phường Gia Thụy, Phường Long Biên, Hà Nội</t>
  </si>
  <si>
    <t xml:space="preserve">0393179614 </t>
  </si>
  <si>
    <t>ngochaitran.atp@gmail.com</t>
  </si>
  <si>
    <t>Tran Ngoc Hai</t>
  </si>
  <si>
    <t>11020243986012</t>
  </si>
  <si>
    <t>001 084 069 197</t>
  </si>
  <si>
    <t>No 36, Nguyen Khoai Street, Thanh Lương Ward, Hai Ba Trung District, Ha Noi</t>
  </si>
  <si>
    <t>Số 37, Đường Nguyễn Khoái, Xã Thanh Lương, Quận Hai Bà Trưng, Hà Nội</t>
  </si>
  <si>
    <t>Trinh Hoàng Linh Chi</t>
  </si>
  <si>
    <t>thang.dinhduc1984@gmail.com</t>
  </si>
  <si>
    <t>Dinh Duc Thang</t>
  </si>
  <si>
    <t>1013739948</t>
  </si>
  <si>
    <t>079 300 008 917</t>
  </si>
  <si>
    <t>No 20C, Ky Hoa Street, Ward 11, District 5, Ho Chi Minh City</t>
  </si>
  <si>
    <t>Số 20C, Đường Ký Hòa, Phường 11, Quận 5, TP. Hồ Chí Minh</t>
  </si>
  <si>
    <t>The Park Residence, No 12A Nguyen Huu Tho Street, Phuoc Kien Ward, Nha Be District, Ho Chi Minh City</t>
  </si>
  <si>
    <t>Chung cư The Park Residence, 12A Nguyễn Hữu Thọ, xã Phước Kiển, Huyện Nhà Bè, TP. Hồ Chí Minh</t>
  </si>
  <si>
    <t>0784 111 101</t>
  </si>
  <si>
    <t>Trần Lễ Minh</t>
  </si>
  <si>
    <t>tranthuyvy280@gmail.com</t>
  </si>
  <si>
    <t>Tran Thuy Vy</t>
  </si>
  <si>
    <t>9933228359</t>
  </si>
  <si>
    <t>075 087 024 461</t>
  </si>
  <si>
    <t xml:space="preserve">C12.01 Moonlight Boulevard Apartment, No 510 Kinh Duong Vuong Street, An Lac Ward, An Lac A Ward, Binh Tan District, Ho Chi Minh City </t>
  </si>
  <si>
    <t>Chung cư Moonlight Boulevard, Số 510 Đường Kinh Dương Vương, Phường An Lạc, Quận Bình Tân, TP. Hồ Chí Minh</t>
  </si>
  <si>
    <t>0989 223 822</t>
  </si>
  <si>
    <t>Nguyễn Hồng Anh</t>
  </si>
  <si>
    <t>lenhantin2005@gmail.com</t>
  </si>
  <si>
    <t>Le Nhan Tin</t>
  </si>
  <si>
    <t>04201010697174</t>
  </si>
  <si>
    <t>052 194 007 038</t>
  </si>
  <si>
    <t>Green Town Apartment, No 8, Binh Hung Hoa Ward, Binh Tan District, Ho Chi Minh City</t>
  </si>
  <si>
    <t>Chung cư Green Town, Số 8, Phường Bình Hưng Hòa, Quận Bình Tân, TP. Hồ Chí Minh</t>
  </si>
  <si>
    <t>0968 698 673</t>
  </si>
  <si>
    <t>Nguyễn Thái An</t>
  </si>
  <si>
    <t>tranphamhoangyen.vn@gmail.com</t>
  </si>
  <si>
    <t>Tran Pham Hoang Yen</t>
  </si>
  <si>
    <t>19036095959021</t>
  </si>
  <si>
    <t>036 194 004 503</t>
  </si>
  <si>
    <t>No 2M, Lang Ha Street, Thanh Cong Ward, Ba Dinh District, Ha Noi City</t>
  </si>
  <si>
    <t>Số 2M, Đường Láng Hạ, Phường Thành Công, Quận Ba Đình, TP. Hà Nội</t>
  </si>
  <si>
    <t xml:space="preserve"> 0866 099 033</t>
  </si>
  <si>
    <t>Trần Đức Thịnh</t>
  </si>
  <si>
    <t>thuydinh2403@gmail.com</t>
  </si>
  <si>
    <t>Do Thuy Dinh</t>
  </si>
  <si>
    <t>0271001067763</t>
  </si>
  <si>
    <t>051 199 009 510</t>
  </si>
  <si>
    <t>Group 1B, Truong Quang Trong Ward, Binh Thanh District, Ho Chi Minh City</t>
  </si>
  <si>
    <t>Tổ dân phố 1B, Đường Trương Quang Trọng, Quận Bình Thạnh, TP. Hồ Chí Minh</t>
  </si>
  <si>
    <t>No. 492/34, Xo Viet Nghe Tinh Street, Ward 25, Binh Thanh District, Ho Chi Minh City</t>
  </si>
  <si>
    <t>Số 492/34, Đường Xô Viết Nghệ Tĩnh, Phường 25, Quận Bình Thạnh, TP Hồ Chí Minh</t>
  </si>
  <si>
    <t>0902 912 851</t>
  </si>
  <si>
    <t>Trần Thị Thanh Hiếu</t>
  </si>
  <si>
    <t>thanhthaohqh@gmail.com</t>
  </si>
  <si>
    <t>Tran Thi Thanh Thao</t>
  </si>
  <si>
    <t>1903 9895 5840 15</t>
  </si>
  <si>
    <t>079 187 015 576</t>
  </si>
  <si>
    <t>No 384/60, Nam Ki Khoi Nghia Street, Vo Thi Sau Ward, District 3, Ho Chi Minh City</t>
  </si>
  <si>
    <t>Số 384/60, Đường Nam Kì Khởi Nghĩa, Phường Võ Thị Sáu, Quận 3, TP. Hồ Chí Minh</t>
  </si>
  <si>
    <t>0917 901 317</t>
  </si>
  <si>
    <t>Võ Thành Công</t>
  </si>
  <si>
    <t>hathanhduong2510@gmail.com</t>
  </si>
  <si>
    <t>Duong Ha Thanh</t>
  </si>
  <si>
    <t>489598</t>
  </si>
  <si>
    <t>066 095 009 840</t>
  </si>
  <si>
    <t>Phuoc Loc 4 Village, Eaphe Ward, Krong Pak District, Dak Lak Province</t>
  </si>
  <si>
    <t>Thôn Phước Lộc 4, Xã Eaphe, Huyện Krong Pak, Tỉnh Đắk Lắk</t>
  </si>
  <si>
    <t>No. 449/110 Su Van Hanh Street, Ward 12, District 10, Ho Chi Minh City</t>
  </si>
  <si>
    <t>Số 449/110 Đường Sư Vạn Hạnh, Phường 12, Quận 10, Hồ Chí Minh</t>
  </si>
  <si>
    <t>0975 482 024</t>
  </si>
  <si>
    <t>Nguyễn Tấn Thành</t>
  </si>
  <si>
    <t>ducnguyendai3311@gmail.com</t>
  </si>
  <si>
    <t>Nguyen Dai Duc</t>
  </si>
  <si>
    <t>19030342713022</t>
  </si>
  <si>
    <t>Thanh Hóa</t>
  </si>
  <si>
    <t>031 094 009 064</t>
  </si>
  <si>
    <t>Bo cong an</t>
  </si>
  <si>
    <t>No. 23 Lane 45, Kieu Son Street, Dang Lam Ward, Hai An District, Hai Phong City</t>
  </si>
  <si>
    <t>Số 23 Ngõ 45, Đường Kiều Sơn, Phường Đằng Lâm, Quận Hải An, TP. Hải Phòng</t>
  </si>
  <si>
    <t xml:space="preserve">Apartment A11-10 CC Golden Star, 58B Nguyen Thi Thap Street, Binh Thuan Ward, District 7, Ho Chi Minh City. </t>
  </si>
  <si>
    <t>Căn Hộ A11-10 CC Golden Star, 58B Đường Nguyễn Thị Thập, Phường Bình Thuận, Quận 7, TP.HCM</t>
  </si>
  <si>
    <t xml:space="preserve">0936 099 536 </t>
  </si>
  <si>
    <t>Mai Thị Nguyệt Ánh</t>
  </si>
  <si>
    <t>mnthanh71@gmail.com</t>
  </si>
  <si>
    <t>Mai Ngoc Thanh</t>
  </si>
  <si>
    <t>060298745995</t>
  </si>
  <si>
    <t>079 089 029 089</t>
  </si>
  <si>
    <t>Industrial University of Ho Chi Minh</t>
  </si>
  <si>
    <t>No. 18/9, Le Van Phan Street, Phu Tho Hoa Ward, Tan Phu District, Ho Chi Minh City</t>
  </si>
  <si>
    <t>Số 18/9, Đường Lê Văn Phan, Phường Phú Thọ Hòa, Quận Tân Phú, TP. Hồ Chí Minh</t>
  </si>
  <si>
    <t>0907 042 172</t>
  </si>
  <si>
    <t xml:space="preserve"> Trần Thị Quý Ngân</t>
  </si>
  <si>
    <t>linh.tranphu@gmail.com</t>
  </si>
  <si>
    <t>Tran Phu Linh</t>
  </si>
  <si>
    <t>9346333777</t>
  </si>
  <si>
    <t>062 082 000 317</t>
  </si>
  <si>
    <t>Forestry Engineer</t>
  </si>
  <si>
    <t>No. 13, A Dua Street, Duy Tan Ward, Kon Tum City, Kon Tum Province</t>
  </si>
  <si>
    <t>Số 13, Đường A Dừa, Xã Duy Tân, TP. Kon Tum, Tỉnh Kon Tum</t>
  </si>
  <si>
    <t>0989 192 444</t>
  </si>
  <si>
    <t>Trần Quang Lâm</t>
  </si>
  <si>
    <t>hieuln27@yahoo.com</t>
  </si>
  <si>
    <t>Tran Quang Hieu</t>
  </si>
  <si>
    <t>Ga Kon Tum</t>
  </si>
  <si>
    <t>0909177882</t>
  </si>
  <si>
    <t>066 183 014 145</t>
  </si>
  <si>
    <t>No. 19/7F, Cao Thi Cach Street, Ba Diem Ward, Hoc Mon District, Ho Chi Minh City</t>
  </si>
  <si>
    <t>Số 19/7F, Đường Cao Thị Cách, Xã Bà Điểm, Huyện Hóc Môn, TP. Hồ Chí Minh</t>
  </si>
  <si>
    <t>0933 087 780</t>
  </si>
  <si>
    <t>Đặng Trần Quân</t>
  </si>
  <si>
    <t>thanhle177882@gmail.com</t>
  </si>
  <si>
    <t>9395515444</t>
  </si>
  <si>
    <t>019 094 003 426</t>
  </si>
  <si>
    <t>Thai Nguyen University of Economics &amp; Business Administration</t>
  </si>
  <si>
    <t>No. 35, Tan Thanh 2 Group, Dong Bam Ward, Thai Nguyen City, Thai Nguyen Province</t>
  </si>
  <si>
    <t>Số 35, Tổ Tân Thành 2, Phường Đồng Bẩm, TP. Thái Nguyên, Tỉnh Thái Nguyên</t>
  </si>
  <si>
    <t>0354 465 733</t>
  </si>
  <si>
    <t>nguyenthainguyen12345@gmail.com</t>
  </si>
  <si>
    <t>GA Thai Nguyen</t>
  </si>
  <si>
    <t>0916598217</t>
  </si>
  <si>
    <t>054 197 006 171</t>
  </si>
  <si>
    <t>Public Finance</t>
  </si>
  <si>
    <t>Phuoc Khanh Village, Hoa Tri Commune, Phu Hoa District, Phu Yen Province</t>
  </si>
  <si>
    <t>Thôn Phước Khánh, Xã Hòa Trị, Huyện Phú Hòa, Tỉnh Phú Yên</t>
  </si>
  <si>
    <t>No 12 Duong Ba Trac Street, Ward 2, District 8, Ho Chi Minh City</t>
  </si>
  <si>
    <t>Số 12 Dương Bá Trạc, Phường 2, Quận 8, Thành phố Hồ Chí Minh</t>
  </si>
  <si>
    <t>0856 290 237</t>
  </si>
  <si>
    <t>Huỳnh Ngọc Lâm Viên</t>
  </si>
  <si>
    <t>orfilahuynh@gmail.com</t>
  </si>
  <si>
    <t>RD Builder</t>
  </si>
  <si>
    <t>060084744266</t>
  </si>
  <si>
    <t>094 088 008 027</t>
  </si>
  <si>
    <t>Bridges And Roads Construction</t>
  </si>
  <si>
    <t>No. 76/54/6, Le Van Phan Street, Phu Tho Hoa Ward, Tan Phu District, Ho Chi Minh City</t>
  </si>
  <si>
    <t>Số 76/54/6, Đường Lê Văn Phan, Phường Phú Thọ Hòa, Quận Tân Phú, TP. Hồ Chí Minh</t>
  </si>
  <si>
    <t>84 Admiral Loc Street, Tan Quy Ward, Tan Phu District, Ho Chi Minh City</t>
  </si>
  <si>
    <t>84 Đường Đô Đốc Lộc, Phường Tân Quý, Quận Tân Phú, TP.Hồ Chí Minh</t>
  </si>
  <si>
    <t>0797 606 380</t>
  </si>
  <si>
    <t>Phạm Thị Thanh Trâm</t>
  </si>
  <si>
    <t>thiemnguyen0108@gmail.com</t>
  </si>
  <si>
    <t xml:space="preserve"> 99326242199</t>
  </si>
  <si>
    <t>079 183 039 849</t>
  </si>
  <si>
    <t>No. 79/6G, Binh Thoi Street, Ward 14, District 11, Ho Chi Minh City</t>
  </si>
  <si>
    <t>Số 79/6G, Đường Bình Thới, Phường 14, Quận 11, TP. Hồ Chí Minh</t>
  </si>
  <si>
    <t>No. 581/5 Nguyen Anh Thu Street, Hiep Thanh Ward, District 12. Ho Chi Minh City</t>
  </si>
  <si>
    <t>Số 581/5 Đường Nguyễn Ảnh Thủ, Phường Hiệp Thành, Quận 12. TP Hồ Chí Minh</t>
  </si>
  <si>
    <t>0918 372 424</t>
  </si>
  <si>
    <t>Nguyễn Đào Thanh Quý</t>
  </si>
  <si>
    <t>trang230383@gmail.com</t>
  </si>
  <si>
    <t>223556892</t>
  </si>
  <si>
    <t xml:space="preserve">066 197 021 172 </t>
  </si>
  <si>
    <t xml:space="preserve"> 14/02/2022</t>
  </si>
  <si>
    <t>Tan Thanh Village, Ea Kenh Commune, Krong Pak District, Dak Lak Province</t>
  </si>
  <si>
    <t>Thôn Tân Thành, Xã Ea Kênh, Huyện Krông Pắk, Tỉnh Đắk Lắk</t>
  </si>
  <si>
    <t>595/33/1 Cach Mang Thang 8 Street, Ward 15, District 10, Ho Chi Minh City</t>
  </si>
  <si>
    <t>595/33/1 Đường Cách Mạng Tháng 8, Phường 15, Quận 10, TP. Hồ Chí Minh</t>
  </si>
  <si>
    <t>0789 129 870</t>
  </si>
  <si>
    <t xml:space="preserve"> Nguyễn Trung Kiên </t>
  </si>
  <si>
    <t>Quynhnhu.1597@gmail.com</t>
  </si>
  <si>
    <t>0561003942736</t>
  </si>
  <si>
    <t xml:space="preserve">068 088 005 374 </t>
  </si>
  <si>
    <t>Sunview Town Apartment, Go Dua Street, Hiep Binh Phuoc Ward, Thu Duc District, Ho Chi Minh City</t>
  </si>
  <si>
    <t>Chung cư Sunview Town, Đường Gò Dưa, Phường Hiệp Bình Phước, Quận Thủ Đức, TP. Hồ Chí Minh</t>
  </si>
  <si>
    <t>0982 155 199</t>
  </si>
  <si>
    <t xml:space="preserve">Nguyễn Thị Lan Hương </t>
  </si>
  <si>
    <t xml:space="preserve">hoanglamqtkd@gmail.com </t>
  </si>
  <si>
    <t>12401889</t>
  </si>
  <si>
    <t>0081001172054</t>
  </si>
  <si>
    <t>077 094 010 617</t>
  </si>
  <si>
    <t>No. 63/7A, Co Giang Street, Ward 4, Vung Tau City</t>
  </si>
  <si>
    <t>Số 63/7A, Đường Cô Giang, Phường 4, TP. Vũng Tàu</t>
  </si>
  <si>
    <t xml:space="preserve">0983 947 679 </t>
  </si>
  <si>
    <t xml:space="preserve">Nguyễn Thị Yên </t>
  </si>
  <si>
    <t xml:space="preserve">0906 630 924 </t>
  </si>
  <si>
    <t>vantuan270594@gmail.com</t>
  </si>
  <si>
    <t>12401890</t>
  </si>
  <si>
    <t>Nguyễn Quốc Việt</t>
  </si>
  <si>
    <t>Regional Sales - Thăng Long</t>
  </si>
  <si>
    <t xml:space="preserve">102004597142 </t>
  </si>
  <si>
    <t>025 088 017 831</t>
  </si>
  <si>
    <t>Zone 10, Kinh Duc Commune, Viet Tri City, Phu Tho Province</t>
  </si>
  <si>
    <t>Khu 10, Xã Kinh Đức, TP. Việt Trì, Tình Phú Thọ</t>
  </si>
  <si>
    <t>0964 322 822</t>
  </si>
  <si>
    <t xml:space="preserve">La Dương Biên </t>
  </si>
  <si>
    <t>0964 322 922</t>
  </si>
  <si>
    <t xml:space="preserve">nguyenviet732@gmail.com </t>
  </si>
  <si>
    <t>12401891</t>
  </si>
  <si>
    <t>Đỗ Cảnh Thạc</t>
  </si>
  <si>
    <t xml:space="preserve">
 </t>
  </si>
  <si>
    <t>OUTING 18/10/2024</t>
  </si>
  <si>
    <t>X</t>
  </si>
  <si>
    <t>SO Nghệ An</t>
  </si>
  <si>
    <t>Xác định thời hạn</t>
  </si>
  <si>
    <t>Độc thân</t>
  </si>
  <si>
    <t>040193013578</t>
  </si>
  <si>
    <t>Xóm 15, Xã Nghi Phú, Thành phố Vinh, Tỉnh Nghệ An</t>
  </si>
  <si>
    <t>Xóm 15, Nghi Phú, TP Vinh, Nghệ An</t>
  </si>
  <si>
    <t>0868085168</t>
  </si>
  <si>
    <t>quynhanh.tran1@hanwhalife.com.vn</t>
  </si>
  <si>
    <t>quynhanhtran1093@gmail.com</t>
  </si>
  <si>
    <t>TD Đặng Ngọc Trí</t>
  </si>
  <si>
    <t>Hanwha</t>
  </si>
  <si>
    <t>thay cho RD Vo Quoc Hung</t>
  </si>
  <si>
    <t>174007</t>
  </si>
  <si>
    <t>Chu Ngọc Hồng</t>
  </si>
  <si>
    <t>Đã kết hôn</t>
  </si>
  <si>
    <t>079191014145</t>
  </si>
  <si>
    <t>14 Lê Lợi, P. Bến Nghé, Q.1, HCM</t>
  </si>
  <si>
    <t>137/65 Lê Văn Sỹ, P.13, Q. Phú Nhuận</t>
  </si>
  <si>
    <t>0796823419</t>
  </si>
  <si>
    <t>ngochong.chu@hanwhalife.com.vn</t>
  </si>
  <si>
    <t>ngochong811@gmail.com</t>
  </si>
  <si>
    <t>RD Huỳnh Tăng Phú</t>
  </si>
  <si>
    <t>174507</t>
  </si>
  <si>
    <t>Nguyễn Đắc Kha</t>
  </si>
  <si>
    <t>080092005419</t>
  </si>
  <si>
    <t>Số 77, Đạo Thạnh, Hướng Thọ Phú, Thành phố Tân An, Long An</t>
  </si>
  <si>
    <t>32/6/2 Đường 16, Khu phố 1, Phường Linh Trung, Thành phố Thủ Đức, Thành phố Hồ Chí Minh</t>
  </si>
  <si>
    <t>079 851 9673</t>
  </si>
  <si>
    <t>dackha.nguyen@hanwhalife.com.vn</t>
  </si>
  <si>
    <t>nguyendackha.rye@gmail.com</t>
  </si>
  <si>
    <t>TD Đoàn Ngọc Anh</t>
  </si>
  <si>
    <t>Column Labels</t>
  </si>
  <si>
    <t>Count of Full Name</t>
  </si>
  <si>
    <t>Double</t>
  </si>
  <si>
    <t>BODs &amp; PLs</t>
  </si>
  <si>
    <t>Group Buses</t>
  </si>
  <si>
    <t>Nhà thầu 
Phụ trách : 
Điện thoại : 
Email :</t>
  </si>
  <si>
    <t>NOTE</t>
  </si>
  <si>
    <t xml:space="preserve">Giá dành cho 1 người </t>
  </si>
  <si>
    <t>TOTAL (Gồm chi phí toàn chương trình &amp; Phí quản lý)</t>
  </si>
  <si>
    <t>GRAND TOTAL (Gồm chi phí toàn chương trình &amp; VAT &amp; Phí quản lý)</t>
  </si>
  <si>
    <r>
      <t xml:space="preserve">GALA DINNER 
</t>
    </r>
    <r>
      <rPr>
        <b/>
        <i/>
        <sz val="10"/>
        <color theme="0"/>
        <rFont val="Segoe UI"/>
        <family val="2"/>
      </rPr>
      <t>(Photobooth, Decoration, Opening performance, Stage games, Band nhạc, Violinist, Âm thanh ánh sáng, Quà cho Team builiding &amp; stage games,…)</t>
    </r>
  </si>
  <si>
    <r>
      <t xml:space="preserve">Resort : Phòng &amp; Tiêu chuẩn 4 - 5 sao
Thời lượng: </t>
    </r>
    <r>
      <rPr>
        <sz val="10"/>
        <color theme="1"/>
        <rFont val="Segoe UI"/>
        <family val="2"/>
      </rPr>
      <t>3 ngày 2 đêm - Thứ 6,7,CN</t>
    </r>
  </si>
  <si>
    <r>
      <t xml:space="preserve">VẬN CHUYỂN &amp; HDV 
</t>
    </r>
    <r>
      <rPr>
        <b/>
        <i/>
        <sz val="10"/>
        <color theme="0"/>
        <rFont val="Segoe UI"/>
        <family val="2"/>
      </rPr>
      <t>(Xe gường nằm/ngồi, HDV, Lưu trú &amp; ăn uống nhóm HDV&amp;tài xế,…)</t>
    </r>
  </si>
  <si>
    <t>44 phòng đơn
256 phòng đôi</t>
  </si>
  <si>
    <t>Đồ ăn</t>
  </si>
  <si>
    <t>Thức uống</t>
  </si>
  <si>
    <r>
      <t xml:space="preserve">TEAM BUILDING
</t>
    </r>
    <r>
      <rPr>
        <b/>
        <i/>
        <sz val="10"/>
        <color theme="0"/>
        <rFont val="Segoe UI"/>
        <family val="2"/>
      </rPr>
      <t>(Team games, sân khấu Team Building, Âm thanh, Đồng phục chia team (Áo + găng tay + nón), Nước suối, Địa điểm tổ chức - service charge,…)</t>
    </r>
  </si>
  <si>
    <r>
      <t xml:space="preserve">VENDOR COST 
</t>
    </r>
    <r>
      <rPr>
        <b/>
        <i/>
        <sz val="10"/>
        <color theme="0"/>
        <rFont val="Segoe UI"/>
        <family val="2"/>
      </rPr>
      <t>(MC chương trình, Project Team, Nhân sự Setup, Quay phim &amp; chụp hình &amp; Chi phí vận chuyển,…)</t>
    </r>
  </si>
  <si>
    <r>
      <t xml:space="preserve">CHI PHÍ KHÁC 
</t>
    </r>
    <r>
      <rPr>
        <b/>
        <i/>
        <sz val="10"/>
        <color theme="0"/>
        <rFont val="Segoe UI"/>
        <family val="2"/>
      </rPr>
      <t>(Bảo hiểm du lịch, Travel combo, Truyền thông (nếu có),...)</t>
    </r>
  </si>
  <si>
    <r>
      <t>B. TOWN HALL</t>
    </r>
    <r>
      <rPr>
        <b/>
        <i/>
        <sz val="13"/>
        <color theme="1"/>
        <rFont val="Segoe UI"/>
        <family val="2"/>
      </rPr>
      <t xml:space="preserve"> 
</t>
    </r>
    <r>
      <rPr>
        <b/>
        <i/>
        <sz val="12"/>
        <color theme="1"/>
        <rFont val="Segoe UI"/>
        <family val="2"/>
      </rPr>
      <t>(Meeting room - 1 buổi &amp; gồm 1 teabreak), âm thanh, ánh sáng, service charge,…)</t>
    </r>
  </si>
  <si>
    <r>
      <t xml:space="preserve">C. BEACH RUNNING/FOOTBALL </t>
    </r>
    <r>
      <rPr>
        <b/>
        <i/>
        <sz val="12"/>
        <color theme="1"/>
        <rFont val="Segoe UI"/>
        <family val="2"/>
      </rPr>
      <t>(Optional)</t>
    </r>
    <r>
      <rPr>
        <b/>
        <sz val="12"/>
        <color theme="1"/>
        <rFont val="Segoe UI"/>
        <family val="2"/>
      </rPr>
      <t xml:space="preserve"> 
</t>
    </r>
    <r>
      <rPr>
        <b/>
        <i/>
        <sz val="11"/>
        <color theme="1"/>
        <rFont val="Segoe UI"/>
        <family val="2"/>
      </rPr>
      <t>(Âm thanh &amp; Setup KV, Huy chương,…)</t>
    </r>
  </si>
  <si>
    <t>Chi phí thực hiện chương trình</t>
  </si>
  <si>
    <t xml:space="preserve">Phí quản lý  </t>
  </si>
  <si>
    <r>
      <rPr>
        <b/>
        <sz val="15"/>
        <color theme="5"/>
        <rFont val="Segoe UI"/>
        <family val="2"/>
      </rPr>
      <t>BÁO GIÁ CHƯƠNG TRÌNH TEAM BUILDING 2024</t>
    </r>
    <r>
      <rPr>
        <sz val="13"/>
        <color theme="1"/>
        <rFont val="Segoe UI"/>
        <family val="2"/>
      </rPr>
      <t xml:space="preserve">
</t>
    </r>
    <r>
      <rPr>
        <b/>
        <i/>
        <sz val="13"/>
        <color theme="1" tint="0.34998626667073579"/>
        <rFont val="Segoe UI"/>
        <family val="2"/>
      </rPr>
      <t>Địa điểm : CAM RANH
Thời gian : 18 - 20/10/2024
Số lượng : 574  khách</t>
    </r>
  </si>
  <si>
    <r>
      <t xml:space="preserve">Công ty: HANWHA LIFE VIETNAM
Phụ trách: </t>
    </r>
    <r>
      <rPr>
        <sz val="13"/>
        <color theme="1" tint="0.34998626667073579"/>
        <rFont val="Segoe UI"/>
        <family val="2"/>
      </rPr>
      <t>Ms.Bích Tiên</t>
    </r>
    <r>
      <rPr>
        <b/>
        <sz val="13"/>
        <color theme="1" tint="0.34998626667073579"/>
        <rFont val="Segoe UI"/>
        <family val="2"/>
      </rPr>
      <t xml:space="preserve">
Điện thoại:</t>
    </r>
    <r>
      <rPr>
        <sz val="13"/>
        <color theme="1" tint="0.34998626667073579"/>
        <rFont val="Segoe UI"/>
        <family val="2"/>
      </rPr>
      <t xml:space="preserve"> 0934 056 977</t>
    </r>
    <r>
      <rPr>
        <b/>
        <sz val="13"/>
        <color theme="1" tint="0.34998626667073579"/>
        <rFont val="Segoe UI"/>
        <family val="2"/>
      </rPr>
      <t xml:space="preserve">
Email: </t>
    </r>
    <r>
      <rPr>
        <sz val="13"/>
        <color theme="1" tint="0.34998626667073579"/>
        <rFont val="Segoe UI"/>
        <family val="2"/>
      </rPr>
      <t>bichtien.le@hanwhalife.com.vn</t>
    </r>
  </si>
  <si>
    <t>Cho số lượng 400 nhân viên</t>
  </si>
  <si>
    <t>Đính kèm 2: Mẫu bão giá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</si>
</sst>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 #,##0.00_-;_-* &quot;-&quot;??_-;_-@_-"/>
    <numFmt numFmtId="165" formatCode="_(* #,##0_);_(* \(#,##0\);_(* &quot;-&quot;??_);_(@_)"/>
    <numFmt numFmtId="166" formatCode="_-* #,##0\ _þ_-;\-* #,##0\ _þ_-;_-* &quot;-&quot;??\ _þ_-;_-@_-"/>
    <numFmt numFmtId="167" formatCode="#,##0.0"/>
    <numFmt numFmtId="168" formatCode="0;[Red]0"/>
    <numFmt numFmtId="169" formatCode="_-* #,##0_-;\-* #,##0_-;_-* &quot;-&quot;??_-;_-@_-"/>
    <numFmt numFmtId="170" formatCode="#,##0.000"/>
    <numFmt numFmtId="171" formatCode="_-* #,##0.00\ _₫_-;\-* #,##0.00\ _₫_-;_-* &quot;-&quot;??\ _₫_-;_-@_-"/>
    <numFmt numFmtId="172" formatCode="_-* #,##0.00\ &quot;₫&quot;_-;\-* #,##0.00\ &quot;₫&quot;_-;_-* &quot;-&quot;??\ &quot;₫&quot;_-;_-@_-"/>
  </numFmts>
  <fonts count="100" x14ac:knownFonts="1">
    <font>
      <sz val="11"/>
      <color theme="1"/>
      <name val="Aptos Narrow"/>
      <family val="2"/>
      <scheme val="minor"/>
    </font>
    <font>
      <b/>
      <sz val="11"/>
      <color theme="1"/>
      <name val="Aptos Narrow"/>
      <family val="2"/>
      <scheme val="minor"/>
    </font>
    <font>
      <sz val="11"/>
      <color theme="1"/>
      <name val="Aptos Narrow"/>
      <family val="2"/>
      <scheme val="minor"/>
    </font>
    <font>
      <b/>
      <sz val="10"/>
      <name val="Arial"/>
      <family val="2"/>
    </font>
    <font>
      <b/>
      <sz val="10"/>
      <color rgb="FF000000"/>
      <name val="Arial"/>
      <family val="2"/>
    </font>
    <font>
      <sz val="10"/>
      <name val="Arial"/>
      <family val="2"/>
    </font>
    <font>
      <sz val="10"/>
      <color rgb="FF000000"/>
      <name val="Arial"/>
      <family val="2"/>
    </font>
    <font>
      <sz val="11"/>
      <color rgb="FF000000"/>
      <name val="Arial"/>
      <family val="2"/>
    </font>
    <font>
      <sz val="10"/>
      <color rgb="FFFF0000"/>
      <name val="Arial"/>
      <family val="2"/>
    </font>
    <font>
      <u/>
      <sz val="11"/>
      <color theme="10"/>
      <name val="Aptos Narrow"/>
      <family val="2"/>
      <scheme val="minor"/>
    </font>
    <font>
      <sz val="10"/>
      <color theme="1"/>
      <name val="Arial"/>
      <family val="2"/>
    </font>
    <font>
      <sz val="11"/>
      <color rgb="FF000000"/>
      <name val="Calibri"/>
      <family val="2"/>
      <charset val="1"/>
    </font>
    <font>
      <b/>
      <sz val="11"/>
      <color theme="0"/>
      <name val="Aptos Narrow"/>
      <family val="2"/>
      <scheme val="minor"/>
    </font>
    <font>
      <sz val="11"/>
      <color theme="0"/>
      <name val="Aptos Narrow"/>
      <family val="2"/>
      <scheme val="minor"/>
    </font>
    <font>
      <sz val="9"/>
      <color indexed="81"/>
      <name val="Tahoma"/>
      <family val="2"/>
    </font>
    <font>
      <b/>
      <sz val="9"/>
      <color indexed="81"/>
      <name val="Tahoma"/>
      <family val="2"/>
    </font>
    <font>
      <sz val="11"/>
      <color theme="1"/>
      <name val="Arial"/>
      <family val="2"/>
    </font>
    <font>
      <b/>
      <sz val="16"/>
      <color theme="1"/>
      <name val="Arial"/>
      <family val="2"/>
    </font>
    <font>
      <b/>
      <sz val="11"/>
      <color theme="1"/>
      <name val="Arial"/>
      <family val="2"/>
    </font>
    <font>
      <b/>
      <sz val="11"/>
      <name val="Arial"/>
      <family val="2"/>
    </font>
    <font>
      <sz val="11"/>
      <name val="Arial"/>
      <family val="2"/>
    </font>
    <font>
      <b/>
      <sz val="11"/>
      <color theme="0"/>
      <name val="Arial"/>
      <family val="2"/>
    </font>
    <font>
      <sz val="11"/>
      <color rgb="FFFF0000"/>
      <name val="Arial"/>
      <family val="2"/>
    </font>
    <font>
      <b/>
      <sz val="11"/>
      <color rgb="FF000000"/>
      <name val="Arial"/>
      <family val="2"/>
    </font>
    <font>
      <b/>
      <sz val="13"/>
      <color theme="1"/>
      <name val="Arial"/>
      <family val="2"/>
    </font>
    <font>
      <b/>
      <sz val="15"/>
      <color theme="1"/>
      <name val="Arial"/>
      <family val="2"/>
    </font>
    <font>
      <sz val="13"/>
      <color theme="1"/>
      <name val="Arial"/>
      <family val="2"/>
    </font>
    <font>
      <b/>
      <sz val="13"/>
      <color theme="0"/>
      <name val="Arial"/>
      <family val="2"/>
    </font>
    <font>
      <sz val="13"/>
      <color theme="1"/>
      <name val="Aptos Narrow"/>
      <family val="2"/>
      <scheme val="minor"/>
    </font>
    <font>
      <sz val="13"/>
      <color theme="1"/>
      <name val="Calibri"/>
      <family val="2"/>
      <charset val="1"/>
    </font>
    <font>
      <sz val="15"/>
      <color theme="1"/>
      <name val="Aptos Narrow"/>
      <family val="2"/>
      <scheme val="minor"/>
    </font>
    <font>
      <sz val="15"/>
      <color theme="1"/>
      <name val="Arial"/>
      <family val="2"/>
    </font>
    <font>
      <i/>
      <sz val="11"/>
      <color theme="1"/>
      <name val="Aptos Narrow"/>
      <family val="2"/>
      <scheme val="minor"/>
    </font>
    <font>
      <sz val="11"/>
      <color rgb="FF7030A0"/>
      <name val="Aptos Narrow"/>
      <family val="2"/>
      <scheme val="minor"/>
    </font>
    <font>
      <b/>
      <sz val="11"/>
      <color rgb="FF7030A0"/>
      <name val="Aptos Narrow"/>
      <family val="2"/>
      <scheme val="minor"/>
    </font>
    <font>
      <sz val="8"/>
      <color rgb="FF7030A0"/>
      <name val="Aptos Narrow"/>
      <family val="2"/>
      <scheme val="minor"/>
    </font>
    <font>
      <i/>
      <sz val="11"/>
      <color rgb="FF7030A0"/>
      <name val="Aptos Narrow"/>
      <family val="2"/>
      <scheme val="minor"/>
    </font>
    <font>
      <sz val="11"/>
      <color rgb="FF0070C0"/>
      <name val="Aptos Narrow"/>
      <family val="2"/>
      <scheme val="minor"/>
    </font>
    <font>
      <b/>
      <sz val="11"/>
      <color rgb="FF0070C0"/>
      <name val="Aptos Narrow"/>
      <family val="2"/>
      <scheme val="minor"/>
    </font>
    <font>
      <sz val="8"/>
      <color rgb="FF0070C0"/>
      <name val="Aptos Narrow"/>
      <family val="2"/>
      <scheme val="minor"/>
    </font>
    <font>
      <i/>
      <sz val="11"/>
      <color rgb="FF0070C0"/>
      <name val="Aptos Narrow"/>
      <family val="2"/>
      <scheme val="minor"/>
    </font>
    <font>
      <sz val="11"/>
      <color rgb="FF00B050"/>
      <name val="Aptos Narrow"/>
      <family val="2"/>
      <scheme val="minor"/>
    </font>
    <font>
      <b/>
      <sz val="11"/>
      <color rgb="FF00B050"/>
      <name val="Aptos Narrow"/>
      <family val="2"/>
      <scheme val="minor"/>
    </font>
    <font>
      <sz val="8"/>
      <color rgb="FF00B050"/>
      <name val="Aptos Narrow"/>
      <family val="2"/>
      <scheme val="minor"/>
    </font>
    <font>
      <i/>
      <sz val="11"/>
      <color rgb="FF00B050"/>
      <name val="Aptos Narrow"/>
      <family val="2"/>
      <scheme val="minor"/>
    </font>
    <font>
      <sz val="11"/>
      <color rgb="FFFF0000"/>
      <name val="Aptos Narrow"/>
      <family val="2"/>
      <scheme val="minor"/>
    </font>
    <font>
      <sz val="11"/>
      <color rgb="FF000000"/>
      <name val="Aptos Narrow"/>
      <family val="2"/>
      <scheme val="minor"/>
    </font>
    <font>
      <u/>
      <sz val="11"/>
      <color rgb="FF000000"/>
      <name val="Aptos Narrow"/>
      <family val="2"/>
      <scheme val="minor"/>
    </font>
    <font>
      <sz val="11"/>
      <color rgb="FF000000"/>
      <name val="Calibri"/>
      <family val="2"/>
    </font>
    <font>
      <u/>
      <sz val="11"/>
      <color rgb="FF000000"/>
      <name val="Arial"/>
      <family val="2"/>
    </font>
    <font>
      <sz val="11"/>
      <color rgb="FFCDB005"/>
      <name val="Aptos Narrow"/>
      <family val="2"/>
      <scheme val="minor"/>
    </font>
    <font>
      <b/>
      <sz val="11"/>
      <color rgb="FFCDB005"/>
      <name val="Aptos Narrow"/>
      <family val="2"/>
      <scheme val="minor"/>
    </font>
    <font>
      <i/>
      <sz val="11"/>
      <color rgb="FFCDB005"/>
      <name val="Aptos Narrow"/>
      <family val="2"/>
      <scheme val="minor"/>
    </font>
    <font>
      <sz val="8"/>
      <color rgb="FFCDB005"/>
      <name val="Aptos Narrow"/>
      <family val="2"/>
      <scheme val="minor"/>
    </font>
    <font>
      <sz val="11"/>
      <color theme="6" tint="-0.499984740745262"/>
      <name val="Aptos Narrow"/>
      <family val="2"/>
      <scheme val="minor"/>
    </font>
    <font>
      <b/>
      <sz val="11"/>
      <color theme="6" tint="-0.499984740745262"/>
      <name val="Aptos Narrow"/>
      <family val="2"/>
      <scheme val="minor"/>
    </font>
    <font>
      <sz val="8"/>
      <color theme="6" tint="-0.499984740745262"/>
      <name val="Aptos Narrow"/>
      <family val="2"/>
      <scheme val="minor"/>
    </font>
    <font>
      <i/>
      <sz val="11"/>
      <color theme="6" tint="-0.499984740745262"/>
      <name val="Aptos Narrow"/>
      <family val="2"/>
      <scheme val="minor"/>
    </font>
    <font>
      <b/>
      <sz val="11"/>
      <color theme="0"/>
      <name val="Aptos Narrow"/>
      <family val="2"/>
    </font>
    <font>
      <sz val="11"/>
      <name val="Aptos Narrow"/>
      <family val="2"/>
    </font>
    <font>
      <b/>
      <sz val="11"/>
      <color theme="1"/>
      <name val="Aptos Narrow"/>
      <family val="2"/>
    </font>
    <font>
      <sz val="11"/>
      <color theme="1"/>
      <name val="Aptos Narrow"/>
      <family val="2"/>
    </font>
    <font>
      <b/>
      <sz val="11"/>
      <color theme="4"/>
      <name val="Aptos Narrow"/>
      <family val="2"/>
    </font>
    <font>
      <b/>
      <sz val="11"/>
      <color rgb="FF000000"/>
      <name val="Aptos Narrow"/>
      <family val="2"/>
    </font>
    <font>
      <b/>
      <sz val="11"/>
      <name val="Aptos Narrow"/>
      <family val="2"/>
    </font>
    <font>
      <sz val="10"/>
      <color rgb="FF000000"/>
      <name val="Calibri"/>
      <family val="2"/>
    </font>
    <font>
      <sz val="10"/>
      <color theme="1"/>
      <name val="Segoe UI"/>
      <family val="2"/>
    </font>
    <font>
      <b/>
      <sz val="15"/>
      <color theme="1"/>
      <name val="Segoe UI"/>
      <family val="2"/>
    </font>
    <font>
      <b/>
      <sz val="13"/>
      <color theme="1"/>
      <name val="Segoe UI"/>
      <family val="2"/>
    </font>
    <font>
      <sz val="13"/>
      <color theme="1"/>
      <name val="Segoe UI"/>
      <family val="2"/>
    </font>
    <font>
      <b/>
      <sz val="13"/>
      <color theme="0"/>
      <name val="Segoe UI"/>
      <family val="2"/>
    </font>
    <font>
      <b/>
      <i/>
      <sz val="15"/>
      <color theme="1"/>
      <name val="Segoe UI"/>
      <family val="2"/>
    </font>
    <font>
      <sz val="15"/>
      <color theme="1"/>
      <name val="Segoe UI"/>
      <family val="2"/>
    </font>
    <font>
      <b/>
      <sz val="10"/>
      <color theme="1"/>
      <name val="Segoe UI"/>
      <family val="2"/>
    </font>
    <font>
      <b/>
      <sz val="10"/>
      <color theme="0"/>
      <name val="Segoe UI"/>
      <family val="2"/>
    </font>
    <font>
      <sz val="10"/>
      <color rgb="FF000000"/>
      <name val="Segoe UI"/>
      <family val="2"/>
    </font>
    <font>
      <b/>
      <sz val="10"/>
      <color theme="3" tint="0.249977111117893"/>
      <name val="Segoe UI"/>
      <family val="2"/>
    </font>
    <font>
      <b/>
      <sz val="10"/>
      <color theme="5" tint="-0.249977111117893"/>
      <name val="Segoe UI"/>
      <family val="2"/>
    </font>
    <font>
      <b/>
      <sz val="12"/>
      <color theme="0"/>
      <name val="Segoe UI"/>
      <family val="2"/>
    </font>
    <font>
      <b/>
      <sz val="12"/>
      <name val="Segoe UI"/>
      <family val="2"/>
    </font>
    <font>
      <sz val="12"/>
      <color rgb="FF000000"/>
      <name val="Segoe UI"/>
      <family val="2"/>
    </font>
    <font>
      <sz val="12"/>
      <color theme="1"/>
      <name val="Segoe UI"/>
      <family val="2"/>
    </font>
    <font>
      <b/>
      <sz val="12"/>
      <color rgb="FF000000"/>
      <name val="Segoe UI"/>
      <family val="2"/>
    </font>
    <font>
      <b/>
      <sz val="12"/>
      <color theme="1"/>
      <name val="Segoe UI"/>
      <family val="2"/>
    </font>
    <font>
      <b/>
      <i/>
      <sz val="12"/>
      <color theme="1"/>
      <name val="Segoe UI"/>
      <family val="2"/>
    </font>
    <font>
      <b/>
      <i/>
      <sz val="13"/>
      <color theme="1"/>
      <name val="Segoe UI"/>
      <family val="2"/>
    </font>
    <font>
      <i/>
      <sz val="13"/>
      <color theme="1"/>
      <name val="Segoe UI"/>
      <family val="2"/>
    </font>
    <font>
      <b/>
      <i/>
      <sz val="10"/>
      <color theme="0"/>
      <name val="Segoe UI"/>
      <family val="2"/>
    </font>
    <font>
      <b/>
      <i/>
      <sz val="11"/>
      <color theme="1"/>
      <name val="Segoe UI"/>
      <family val="2"/>
    </font>
    <font>
      <sz val="10"/>
      <color theme="0"/>
      <name val="Segoe UI"/>
      <family val="2"/>
    </font>
    <font>
      <sz val="13"/>
      <color theme="0"/>
      <name val="Segoe UI"/>
      <family val="2"/>
    </font>
    <font>
      <b/>
      <sz val="15"/>
      <color theme="5"/>
      <name val="Segoe UI"/>
      <family val="2"/>
    </font>
    <font>
      <b/>
      <i/>
      <sz val="13"/>
      <color theme="1" tint="0.34998626667073579"/>
      <name val="Segoe UI"/>
      <family val="2"/>
    </font>
    <font>
      <b/>
      <sz val="13"/>
      <color theme="1" tint="0.34998626667073579"/>
      <name val="Segoe UI"/>
      <family val="2"/>
    </font>
    <font>
      <sz val="13"/>
      <color theme="1" tint="0.34998626667073579"/>
      <name val="Segoe UI"/>
      <family val="2"/>
    </font>
    <font>
      <b/>
      <sz val="10"/>
      <color rgb="FFC00000"/>
      <name val="Segoe UI"/>
      <family val="2"/>
    </font>
    <font>
      <i/>
      <sz val="12"/>
      <color theme="1"/>
      <name val="Segoe UI"/>
      <family val="2"/>
    </font>
    <font>
      <i/>
      <sz val="10"/>
      <color rgb="FFFF0000"/>
      <name val="Segoe UI"/>
      <family val="2"/>
    </font>
    <font>
      <i/>
      <sz val="10"/>
      <color theme="1"/>
      <name val="Segoe UI"/>
      <family val="2"/>
    </font>
    <font>
      <i/>
      <sz val="10"/>
      <color rgb="FFC00000"/>
      <name val="Segoe UI"/>
      <family val="2"/>
    </font>
  </fonts>
  <fills count="35">
    <fill>
      <patternFill patternType="none"/>
    </fill>
    <fill>
      <patternFill patternType="gray125"/>
    </fill>
    <fill>
      <patternFill patternType="solid">
        <fgColor rgb="FFFFFF00"/>
        <bgColor indexed="64"/>
      </patternFill>
    </fill>
    <fill>
      <patternFill patternType="solid">
        <fgColor theme="5" tint="0.39997558519241921"/>
        <bgColor indexed="64"/>
      </patternFill>
    </fill>
    <fill>
      <patternFill patternType="solid">
        <fgColor rgb="FFFFFFFF"/>
        <bgColor rgb="FFEEEEEE"/>
      </patternFill>
    </fill>
    <fill>
      <patternFill patternType="solid">
        <fgColor theme="0" tint="-0.34998626667073579"/>
        <bgColor indexed="64"/>
      </patternFill>
    </fill>
    <fill>
      <patternFill patternType="solid">
        <fgColor theme="0"/>
        <bgColor indexed="64"/>
      </patternFill>
    </fill>
    <fill>
      <patternFill patternType="solid">
        <fgColor theme="5" tint="0.79998168889431442"/>
        <bgColor indexed="64"/>
      </patternFill>
    </fill>
    <fill>
      <patternFill patternType="solid">
        <fgColor theme="5"/>
        <bgColor indexed="64"/>
      </patternFill>
    </fill>
    <fill>
      <patternFill patternType="solid">
        <fgColor theme="9" tint="0.79998168889431442"/>
        <bgColor indexed="64"/>
      </patternFill>
    </fill>
    <fill>
      <patternFill patternType="solid">
        <fgColor theme="0"/>
        <bgColor rgb="FFDDEBF7"/>
      </patternFill>
    </fill>
    <fill>
      <patternFill patternType="solid">
        <fgColor theme="5" tint="0.59999389629810485"/>
        <bgColor theme="4" tint="0.79998168889431442"/>
      </patternFill>
    </fill>
    <fill>
      <patternFill patternType="solid">
        <fgColor theme="5" tint="0.59999389629810485"/>
        <bgColor indexed="64"/>
      </patternFill>
    </fill>
    <fill>
      <patternFill patternType="solid">
        <fgColor theme="0" tint="-4.9989318521683403E-2"/>
        <bgColor indexed="64"/>
      </patternFill>
    </fill>
    <fill>
      <patternFill patternType="solid">
        <fgColor theme="0" tint="-4.9989318521683403E-2"/>
        <bgColor rgb="FFEEEEEE"/>
      </patternFill>
    </fill>
    <fill>
      <patternFill patternType="solid">
        <fgColor rgb="FF92D050"/>
        <bgColor rgb="FF008080"/>
      </patternFill>
    </fill>
    <fill>
      <patternFill patternType="solid">
        <fgColor theme="1" tint="0.34998626667073579"/>
        <bgColor indexed="64"/>
      </patternFill>
    </fill>
    <fill>
      <patternFill patternType="solid">
        <fgColor theme="2" tint="-0.249977111117893"/>
        <bgColor indexed="64"/>
      </patternFill>
    </fill>
    <fill>
      <patternFill patternType="solid">
        <fgColor theme="2" tint="-0.249977111117893"/>
        <bgColor rgb="FFEEEEEE"/>
      </patternFill>
    </fill>
    <fill>
      <patternFill patternType="solid">
        <fgColor theme="0"/>
        <bgColor rgb="FF008080"/>
      </patternFill>
    </fill>
    <fill>
      <patternFill patternType="solid">
        <fgColor theme="0" tint="-0.34998626667073579"/>
        <bgColor rgb="FF008080"/>
      </patternFill>
    </fill>
    <fill>
      <patternFill patternType="solid">
        <fgColor theme="5" tint="0.39997558519241921"/>
        <bgColor rgb="FF008080"/>
      </patternFill>
    </fill>
    <fill>
      <patternFill patternType="solid">
        <fgColor theme="4" tint="0.39997558519241921"/>
        <bgColor indexed="64"/>
      </patternFill>
    </fill>
    <fill>
      <patternFill patternType="solid">
        <fgColor theme="9" tint="-0.499984740745262"/>
        <bgColor indexed="64"/>
      </patternFill>
    </fill>
    <fill>
      <patternFill patternType="solid">
        <fgColor rgb="FFFFC000"/>
        <bgColor rgb="FF008080"/>
      </patternFill>
    </fill>
    <fill>
      <patternFill patternType="solid">
        <fgColor rgb="FF92D050"/>
        <bgColor indexed="64"/>
      </patternFill>
    </fill>
    <fill>
      <patternFill patternType="solid">
        <fgColor theme="9"/>
        <bgColor theme="9"/>
      </patternFill>
    </fill>
    <fill>
      <patternFill patternType="solid">
        <fgColor theme="9" tint="0.79998168889431442"/>
        <bgColor theme="9" tint="0.79998168889431442"/>
      </patternFill>
    </fill>
    <fill>
      <patternFill patternType="solid">
        <fgColor rgb="FFFFFF00"/>
        <bgColor theme="9"/>
      </patternFill>
    </fill>
    <fill>
      <patternFill patternType="solid">
        <fgColor rgb="FFFFFF00"/>
        <bgColor theme="9" tint="0.79998168889431442"/>
      </patternFill>
    </fill>
    <fill>
      <patternFill patternType="solid">
        <fgColor rgb="FF5B9BD5"/>
        <bgColor rgb="FF5B9BD5"/>
      </patternFill>
    </fill>
    <fill>
      <patternFill patternType="solid">
        <fgColor theme="9" tint="0.59999389629810485"/>
        <bgColor theme="9" tint="0.59999389629810485"/>
      </patternFill>
    </fill>
    <fill>
      <patternFill patternType="solid">
        <fgColor theme="7" tint="-0.499984740745262"/>
        <bgColor rgb="FF008080"/>
      </patternFill>
    </fill>
    <fill>
      <patternFill patternType="solid">
        <fgColor theme="1" tint="0.499984740745262"/>
        <bgColor rgb="FF008080"/>
      </patternFill>
    </fill>
    <fill>
      <patternFill patternType="solid">
        <fgColor theme="1" tint="0.499984740745262"/>
        <bgColor indexed="64"/>
      </patternFill>
    </fill>
  </fills>
  <borders count="61">
    <border>
      <left/>
      <right/>
      <top/>
      <bottom/>
      <diagonal/>
    </border>
    <border>
      <left/>
      <right/>
      <top style="thin">
        <color rgb="FF9BC2E6"/>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thin">
        <color theme="4" tint="0.39997558519241921"/>
      </bottom>
      <diagonal/>
    </border>
    <border>
      <left/>
      <right style="thin">
        <color indexed="64"/>
      </right>
      <top style="thin">
        <color indexed="64"/>
      </top>
      <bottom style="thin">
        <color theme="4" tint="0.39997558519241921"/>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top/>
      <bottom style="thin">
        <color theme="0" tint="-0.249977111117893"/>
      </bottom>
      <diagonal/>
    </border>
    <border>
      <left/>
      <right/>
      <top style="thin">
        <color theme="1" tint="0.499984740745262"/>
      </top>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rgb="FF9BC2E6"/>
      </top>
      <bottom style="thin">
        <color rgb="FF9BC2E6"/>
      </bottom>
      <diagonal/>
    </border>
    <border>
      <left style="thin">
        <color rgb="FF8EA9DB"/>
      </left>
      <right/>
      <top style="thin">
        <color rgb="FF8EA9DB"/>
      </top>
      <bottom style="thin">
        <color rgb="FF8EA9DB"/>
      </bottom>
      <diagonal/>
    </border>
    <border>
      <left/>
      <right/>
      <top style="thin">
        <color rgb="FF8EA9DB"/>
      </top>
      <bottom style="thin">
        <color rgb="FF8EA9DB"/>
      </bottom>
      <diagonal/>
    </border>
    <border>
      <left/>
      <right style="thin">
        <color rgb="FF8EA9DB"/>
      </right>
      <top style="thin">
        <color rgb="FF8EA9DB"/>
      </top>
      <bottom style="thin">
        <color rgb="FF8EA9DB"/>
      </bottom>
      <diagonal/>
    </border>
    <border>
      <left/>
      <right/>
      <top style="thin">
        <color theme="8" tint="0.39997558519241921"/>
      </top>
      <bottom/>
      <diagonal/>
    </border>
    <border>
      <left/>
      <right/>
      <top style="thin">
        <color theme="8" tint="0.39997558519241921"/>
      </top>
      <bottom style="thin">
        <color theme="8" tint="0.39997558519241921"/>
      </bottom>
      <diagonal/>
    </border>
    <border>
      <left/>
      <right style="thin">
        <color theme="8" tint="0.39997558519241921"/>
      </right>
      <top style="thin">
        <color theme="8" tint="0.39997558519241921"/>
      </top>
      <bottom style="thin">
        <color theme="8" tint="0.39997558519241921"/>
      </bottom>
      <diagonal/>
    </border>
    <border>
      <left/>
      <right/>
      <top style="thin">
        <color theme="8" tint="0.39997558519241921"/>
      </top>
      <bottom style="thin">
        <color rgb="FF9BC2E6"/>
      </bottom>
      <diagonal/>
    </border>
    <border>
      <left/>
      <right style="thin">
        <color rgb="FF9BC2E6"/>
      </right>
      <top style="thin">
        <color rgb="FF9BC2E6"/>
      </top>
      <bottom style="thin">
        <color rgb="FF9BC2E6"/>
      </bottom>
      <diagonal/>
    </border>
    <border>
      <left/>
      <right style="thin">
        <color rgb="FF9BC2E6"/>
      </right>
      <top style="thin">
        <color rgb="FF9BC2E6"/>
      </top>
      <bottom/>
      <diagonal/>
    </border>
    <border>
      <left style="thin">
        <color rgb="FF9BC2E6"/>
      </left>
      <right/>
      <top style="thin">
        <color rgb="FF9BC2E6"/>
      </top>
      <bottom/>
      <diagonal/>
    </border>
    <border>
      <left style="thin">
        <color rgb="FF9BC2E6"/>
      </left>
      <right/>
      <top style="thin">
        <color rgb="FF9BC2E6"/>
      </top>
      <bottom style="thin">
        <color rgb="FF9BC2E6"/>
      </bottom>
      <diagonal/>
    </border>
    <border>
      <left style="thin">
        <color rgb="FF92D050"/>
      </left>
      <right/>
      <top style="thin">
        <color rgb="FF92D050"/>
      </top>
      <bottom style="thin">
        <color theme="9" tint="0.39997558519241921"/>
      </bottom>
      <diagonal/>
    </border>
    <border>
      <left/>
      <right/>
      <top style="thin">
        <color rgb="FF92D050"/>
      </top>
      <bottom style="thin">
        <color theme="9" tint="0.39997558519241921"/>
      </bottom>
      <diagonal/>
    </border>
    <border>
      <left style="thin">
        <color rgb="FF92D050"/>
      </left>
      <right style="thin">
        <color rgb="FF92D050"/>
      </right>
      <top style="thin">
        <color rgb="FF92D050"/>
      </top>
      <bottom style="thin">
        <color rgb="FF92D050"/>
      </bottom>
      <diagonal/>
    </border>
    <border>
      <left/>
      <right style="thin">
        <color rgb="FF92D050"/>
      </right>
      <top style="thin">
        <color rgb="FF92D050"/>
      </top>
      <bottom style="thin">
        <color theme="9" tint="0.39997558519241921"/>
      </bottom>
      <diagonal/>
    </border>
    <border>
      <left style="thin">
        <color rgb="FF92D050"/>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style="thin">
        <color rgb="FF92D050"/>
      </right>
      <top style="thin">
        <color theme="9" tint="0.39997558519241921"/>
      </top>
      <bottom style="thin">
        <color theme="9" tint="0.39997558519241921"/>
      </bottom>
      <diagonal/>
    </border>
    <border>
      <left/>
      <right/>
      <top style="thin">
        <color theme="9" tint="0.39997558519241921"/>
      </top>
      <bottom style="thin">
        <color rgb="FF92D050"/>
      </bottom>
      <diagonal/>
    </border>
    <border>
      <left/>
      <right style="thin">
        <color rgb="FF92D050"/>
      </right>
      <top style="thin">
        <color theme="9" tint="0.39997558519241921"/>
      </top>
      <bottom style="thin">
        <color rgb="FF92D050"/>
      </bottom>
      <diagonal/>
    </border>
    <border>
      <left/>
      <right/>
      <top/>
      <bottom style="thin">
        <color rgb="FF9BC2E6"/>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s>
  <cellStyleXfs count="7">
    <xf numFmtId="0" fontId="0" fillId="0" borderId="0"/>
    <xf numFmtId="164" fontId="2" fillId="0" borderId="0" applyFont="0" applyFill="0" applyBorder="0" applyAlignment="0" applyProtection="0"/>
    <xf numFmtId="0" fontId="9" fillId="0" borderId="0" applyNumberFormat="0" applyFill="0" applyBorder="0" applyAlignment="0" applyProtection="0"/>
    <xf numFmtId="9" fontId="11" fillId="0" borderId="0" applyBorder="0" applyProtection="0"/>
    <xf numFmtId="9" fontId="2" fillId="0" borderId="0" applyFont="0" applyFill="0" applyBorder="0" applyAlignment="0" applyProtection="0"/>
    <xf numFmtId="0" fontId="2" fillId="0" borderId="0"/>
    <xf numFmtId="171" fontId="2" fillId="0" borderId="0" applyFont="0" applyFill="0" applyBorder="0" applyAlignment="0" applyProtection="0"/>
  </cellStyleXfs>
  <cellXfs count="769">
    <xf numFmtId="0" fontId="0" fillId="0" borderId="0" xfId="0"/>
    <xf numFmtId="0" fontId="0" fillId="0" borderId="0" xfId="0" applyAlignment="1">
      <alignment horizontal="center" vertical="center"/>
    </xf>
    <xf numFmtId="0" fontId="0" fillId="0" borderId="0" xfId="0" applyAlignment="1">
      <alignment wrapText="1"/>
    </xf>
    <xf numFmtId="0" fontId="0" fillId="0" borderId="0" xfId="0" applyAlignment="1">
      <alignment horizontal="left" vertical="center"/>
    </xf>
    <xf numFmtId="0" fontId="5" fillId="0" borderId="0" xfId="0" applyFont="1" applyAlignment="1">
      <alignment horizontal="center" vertical="center" wrapText="1"/>
    </xf>
    <xf numFmtId="0" fontId="5" fillId="0" borderId="0" xfId="0" applyFont="1" applyAlignment="1">
      <alignment horizontal="left" vertical="center"/>
    </xf>
    <xf numFmtId="0" fontId="5" fillId="0" borderId="0" xfId="0" applyFont="1" applyAlignment="1">
      <alignment horizontal="left" vertical="center" wrapText="1"/>
    </xf>
    <xf numFmtId="0" fontId="6" fillId="0" borderId="0" xfId="0" applyFont="1" applyAlignment="1">
      <alignment horizontal="center" vertical="center" wrapText="1"/>
    </xf>
    <xf numFmtId="0" fontId="6" fillId="0" borderId="0" xfId="0" applyFont="1" applyAlignment="1">
      <alignment horizontal="left" vertical="center"/>
    </xf>
    <xf numFmtId="14" fontId="6" fillId="0" borderId="0" xfId="0" applyNumberFormat="1"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horizontal="center" vertical="center"/>
    </xf>
    <xf numFmtId="0" fontId="0" fillId="0" borderId="0" xfId="0" applyAlignment="1">
      <alignment vertical="center"/>
    </xf>
    <xf numFmtId="0" fontId="10" fillId="0" borderId="2" xfId="0" applyFont="1" applyBorder="1" applyAlignment="1">
      <alignment horizontal="center" vertical="center"/>
    </xf>
    <xf numFmtId="167" fontId="10" fillId="4" borderId="2" xfId="3" applyNumberFormat="1" applyFont="1" applyFill="1" applyBorder="1" applyAlignment="1">
      <alignment horizontal="center" vertical="center"/>
    </xf>
    <xf numFmtId="0" fontId="0" fillId="0" borderId="2" xfId="0" applyBorder="1" applyAlignment="1">
      <alignment horizontal="center" vertical="center"/>
    </xf>
    <xf numFmtId="0" fontId="8" fillId="0" borderId="0" xfId="0" applyFont="1" applyAlignment="1">
      <alignment horizontal="left" vertical="center"/>
    </xf>
    <xf numFmtId="0" fontId="0" fillId="0" borderId="0" xfId="0" pivotButton="1"/>
    <xf numFmtId="0" fontId="0" fillId="0" borderId="2" xfId="0" applyBorder="1"/>
    <xf numFmtId="0" fontId="0" fillId="9" borderId="0" xfId="0" applyFill="1"/>
    <xf numFmtId="0" fontId="0" fillId="0" borderId="0" xfId="0" applyAlignment="1">
      <alignment horizontal="left"/>
    </xf>
    <xf numFmtId="0" fontId="5" fillId="10" borderId="2" xfId="0" applyFont="1" applyFill="1" applyBorder="1" applyAlignment="1">
      <alignment horizontal="left" vertical="center" wrapText="1"/>
    </xf>
    <xf numFmtId="0" fontId="5" fillId="10" borderId="2" xfId="0" applyFont="1" applyFill="1" applyBorder="1" applyAlignment="1">
      <alignment horizontal="left" vertical="center"/>
    </xf>
    <xf numFmtId="0" fontId="1" fillId="9" borderId="0" xfId="0" applyFont="1" applyFill="1"/>
    <xf numFmtId="0" fontId="0" fillId="0" borderId="20" xfId="0" applyBorder="1"/>
    <xf numFmtId="0" fontId="0" fillId="0" borderId="21" xfId="0" applyBorder="1"/>
    <xf numFmtId="0" fontId="1" fillId="11" borderId="18" xfId="0" applyFont="1" applyFill="1" applyBorder="1"/>
    <xf numFmtId="0" fontId="1" fillId="11" borderId="19" xfId="0" applyFont="1" applyFill="1" applyBorder="1"/>
    <xf numFmtId="0" fontId="1" fillId="12" borderId="24" xfId="0" applyFont="1" applyFill="1" applyBorder="1"/>
    <xf numFmtId="0" fontId="1" fillId="12" borderId="25" xfId="0" applyFont="1" applyFill="1" applyBorder="1"/>
    <xf numFmtId="0" fontId="1" fillId="12" borderId="26" xfId="0" applyFont="1" applyFill="1" applyBorder="1"/>
    <xf numFmtId="0" fontId="1" fillId="7" borderId="22" xfId="0" applyFont="1" applyFill="1" applyBorder="1"/>
    <xf numFmtId="0" fontId="1" fillId="7" borderId="23" xfId="0" applyFont="1" applyFill="1" applyBorder="1"/>
    <xf numFmtId="0" fontId="1" fillId="7" borderId="27" xfId="0" applyFont="1" applyFill="1" applyBorder="1"/>
    <xf numFmtId="0" fontId="5" fillId="10" borderId="6" xfId="0" applyFont="1" applyFill="1" applyBorder="1" applyAlignment="1">
      <alignment horizontal="left" vertical="center" wrapText="1"/>
    </xf>
    <xf numFmtId="14" fontId="5" fillId="10" borderId="6" xfId="0" applyNumberFormat="1" applyFont="1" applyFill="1" applyBorder="1" applyAlignment="1">
      <alignment horizontal="left" vertical="center" wrapText="1"/>
    </xf>
    <xf numFmtId="0" fontId="16" fillId="13" borderId="28" xfId="0" applyFont="1" applyFill="1" applyBorder="1" applyAlignment="1">
      <alignment vertical="center" wrapText="1"/>
    </xf>
    <xf numFmtId="0" fontId="16" fillId="13" borderId="0" xfId="0" applyFont="1" applyFill="1" applyAlignment="1">
      <alignment horizontal="left" vertical="center" wrapText="1"/>
    </xf>
    <xf numFmtId="0" fontId="18" fillId="15" borderId="2" xfId="3" applyNumberFormat="1" applyFont="1" applyFill="1" applyBorder="1" applyAlignment="1">
      <alignment horizontal="center" vertical="center"/>
    </xf>
    <xf numFmtId="3" fontId="18" fillId="15" borderId="2" xfId="3" applyNumberFormat="1" applyFont="1" applyFill="1" applyBorder="1" applyAlignment="1">
      <alignment horizontal="center" vertical="center" wrapText="1"/>
    </xf>
    <xf numFmtId="0" fontId="18" fillId="15" borderId="2" xfId="3" applyNumberFormat="1" applyFont="1" applyFill="1" applyBorder="1" applyAlignment="1">
      <alignment horizontal="center" vertical="center" wrapText="1"/>
    </xf>
    <xf numFmtId="166" fontId="18" fillId="15" borderId="2" xfId="1" applyNumberFormat="1" applyFont="1" applyFill="1" applyBorder="1" applyAlignment="1">
      <alignment horizontal="center" vertical="center"/>
    </xf>
    <xf numFmtId="167" fontId="18" fillId="15" borderId="2" xfId="3" applyNumberFormat="1" applyFont="1" applyFill="1" applyBorder="1" applyAlignment="1">
      <alignment horizontal="center" vertical="center"/>
    </xf>
    <xf numFmtId="3" fontId="18" fillId="15" borderId="0" xfId="3" applyNumberFormat="1" applyFont="1" applyFill="1" applyBorder="1" applyAlignment="1">
      <alignment horizontal="left" vertical="center" wrapText="1"/>
    </xf>
    <xf numFmtId="3" fontId="16" fillId="0" borderId="2" xfId="3" applyNumberFormat="1" applyFont="1" applyBorder="1" applyAlignment="1" applyProtection="1">
      <alignment horizontal="right" vertical="center"/>
    </xf>
    <xf numFmtId="0" fontId="21" fillId="16" borderId="2" xfId="0" applyFont="1" applyFill="1" applyBorder="1" applyAlignment="1">
      <alignment vertical="center"/>
    </xf>
    <xf numFmtId="0" fontId="19" fillId="0" borderId="2" xfId="0" applyFont="1" applyBorder="1" applyAlignment="1">
      <alignment vertical="center"/>
    </xf>
    <xf numFmtId="0" fontId="7" fillId="0" borderId="2" xfId="0" applyFont="1" applyBorder="1" applyAlignment="1">
      <alignment horizontal="center" vertical="center"/>
    </xf>
    <xf numFmtId="166" fontId="7" fillId="0" borderId="2" xfId="1" applyNumberFormat="1" applyFont="1" applyBorder="1" applyAlignment="1">
      <alignment vertical="center"/>
    </xf>
    <xf numFmtId="3" fontId="16" fillId="4" borderId="2" xfId="3" applyNumberFormat="1" applyFont="1" applyFill="1" applyBorder="1" applyAlignment="1" applyProtection="1">
      <alignment horizontal="right" vertical="center"/>
    </xf>
    <xf numFmtId="3" fontId="16" fillId="0" borderId="2" xfId="0" applyNumberFormat="1" applyFont="1" applyBorder="1" applyAlignment="1">
      <alignment horizontal="left" vertical="center"/>
    </xf>
    <xf numFmtId="0" fontId="16" fillId="0" borderId="7" xfId="0" applyFont="1" applyBorder="1" applyAlignment="1">
      <alignment horizontal="center" vertical="center"/>
    </xf>
    <xf numFmtId="0" fontId="16" fillId="0" borderId="2" xfId="0" applyFont="1" applyBorder="1" applyAlignment="1">
      <alignment vertical="center" wrapText="1"/>
    </xf>
    <xf numFmtId="0" fontId="16" fillId="0" borderId="2" xfId="0" applyFont="1" applyBorder="1" applyAlignment="1">
      <alignment horizontal="center" vertical="center"/>
    </xf>
    <xf numFmtId="0" fontId="7" fillId="6" borderId="2" xfId="0" applyFont="1" applyFill="1" applyBorder="1" applyAlignment="1">
      <alignment horizontal="center" vertical="center"/>
    </xf>
    <xf numFmtId="166" fontId="7" fillId="6" borderId="2" xfId="1" applyNumberFormat="1" applyFont="1" applyFill="1" applyBorder="1" applyAlignment="1">
      <alignment vertical="center"/>
    </xf>
    <xf numFmtId="3" fontId="22" fillId="0" borderId="2" xfId="0" applyNumberFormat="1" applyFont="1" applyBorder="1" applyAlignment="1">
      <alignment horizontal="left" vertical="center" wrapText="1"/>
    </xf>
    <xf numFmtId="0" fontId="23" fillId="0" borderId="2" xfId="0" applyFont="1" applyBorder="1" applyAlignment="1">
      <alignment horizontal="center" vertical="center"/>
    </xf>
    <xf numFmtId="166" fontId="23" fillId="0" borderId="2" xfId="1" applyNumberFormat="1" applyFont="1" applyFill="1" applyBorder="1" applyAlignment="1">
      <alignment vertical="center"/>
    </xf>
    <xf numFmtId="0" fontId="16" fillId="0" borderId="2" xfId="0" applyFont="1" applyBorder="1" applyAlignment="1">
      <alignment vertical="center"/>
    </xf>
    <xf numFmtId="166" fontId="7" fillId="0" borderId="2" xfId="1" applyNumberFormat="1" applyFont="1" applyFill="1" applyBorder="1" applyAlignment="1">
      <alignment vertical="center"/>
    </xf>
    <xf numFmtId="3" fontId="16" fillId="0" borderId="2" xfId="0" applyNumberFormat="1" applyFont="1" applyBorder="1" applyAlignment="1">
      <alignment horizontal="left" vertical="center" wrapText="1"/>
    </xf>
    <xf numFmtId="3" fontId="22" fillId="0" borderId="2" xfId="0" applyNumberFormat="1" applyFont="1" applyBorder="1" applyAlignment="1">
      <alignment horizontal="left" vertical="center"/>
    </xf>
    <xf numFmtId="0" fontId="16" fillId="0" borderId="7" xfId="0" applyFont="1" applyBorder="1" applyAlignment="1">
      <alignment vertical="center"/>
    </xf>
    <xf numFmtId="166" fontId="16" fillId="0" borderId="2" xfId="1" applyNumberFormat="1" applyFont="1" applyBorder="1" applyAlignment="1">
      <alignment vertical="center"/>
    </xf>
    <xf numFmtId="167" fontId="16" fillId="4" borderId="2" xfId="3" applyNumberFormat="1" applyFont="1" applyFill="1" applyBorder="1" applyAlignment="1">
      <alignment horizontal="center" vertical="center"/>
    </xf>
    <xf numFmtId="0" fontId="18" fillId="0" borderId="2" xfId="0" applyFont="1" applyBorder="1" applyAlignment="1">
      <alignment horizontal="left" vertical="center" wrapText="1"/>
    </xf>
    <xf numFmtId="166" fontId="16" fillId="0" borderId="2" xfId="1" applyNumberFormat="1" applyFont="1" applyFill="1" applyBorder="1" applyAlignment="1">
      <alignment vertical="center"/>
    </xf>
    <xf numFmtId="168" fontId="16" fillId="0" borderId="2" xfId="3" applyNumberFormat="1" applyFont="1" applyBorder="1" applyAlignment="1">
      <alignment vertical="center" wrapText="1"/>
    </xf>
    <xf numFmtId="0" fontId="18" fillId="0" borderId="2" xfId="0" applyFont="1" applyBorder="1" applyAlignment="1">
      <alignment vertical="center" wrapText="1"/>
    </xf>
    <xf numFmtId="0" fontId="16" fillId="0" borderId="2" xfId="0" applyFont="1" applyBorder="1" applyAlignment="1">
      <alignment horizontal="left" vertical="center" wrapText="1"/>
    </xf>
    <xf numFmtId="168" fontId="16" fillId="4" borderId="2" xfId="3" applyNumberFormat="1" applyFont="1" applyFill="1" applyBorder="1" applyAlignment="1">
      <alignment horizontal="left" vertical="center" wrapText="1"/>
    </xf>
    <xf numFmtId="166" fontId="16" fillId="0" borderId="4" xfId="1" applyNumberFormat="1" applyFont="1" applyFill="1" applyBorder="1" applyAlignment="1">
      <alignment vertical="center"/>
    </xf>
    <xf numFmtId="168" fontId="16" fillId="0" borderId="2" xfId="3" applyNumberFormat="1" applyFont="1" applyBorder="1" applyAlignment="1">
      <alignment horizontal="left" vertical="center" wrapText="1"/>
    </xf>
    <xf numFmtId="168" fontId="16" fillId="0" borderId="2" xfId="3" applyNumberFormat="1" applyFont="1" applyBorder="1" applyAlignment="1">
      <alignment horizontal="center" vertical="center"/>
    </xf>
    <xf numFmtId="3" fontId="22" fillId="0" borderId="2" xfId="0" applyNumberFormat="1" applyFont="1" applyBorder="1" applyAlignment="1">
      <alignment vertical="center" wrapText="1"/>
    </xf>
    <xf numFmtId="168" fontId="16" fillId="4" borderId="2" xfId="3" applyNumberFormat="1" applyFont="1" applyFill="1" applyBorder="1" applyAlignment="1">
      <alignment vertical="center" wrapText="1"/>
    </xf>
    <xf numFmtId="3" fontId="16" fillId="0" borderId="2" xfId="3" applyNumberFormat="1" applyFont="1" applyBorder="1" applyAlignment="1">
      <alignment horizontal="center" vertical="center"/>
    </xf>
    <xf numFmtId="0" fontId="16" fillId="0" borderId="2" xfId="3" applyNumberFormat="1" applyFont="1" applyBorder="1" applyAlignment="1">
      <alignment vertical="center" wrapText="1"/>
    </xf>
    <xf numFmtId="3" fontId="16" fillId="0" borderId="2" xfId="0" applyNumberFormat="1" applyFont="1" applyBorder="1" applyAlignment="1">
      <alignment vertical="center" wrapText="1"/>
    </xf>
    <xf numFmtId="166" fontId="16" fillId="0" borderId="2" xfId="1" applyNumberFormat="1" applyFont="1" applyFill="1" applyBorder="1" applyAlignment="1">
      <alignment horizontal="center" vertical="center"/>
    </xf>
    <xf numFmtId="0" fontId="16" fillId="0" borderId="7" xfId="3" applyNumberFormat="1" applyFont="1" applyBorder="1" applyAlignment="1">
      <alignment vertical="center" wrapText="1"/>
    </xf>
    <xf numFmtId="168" fontId="22" fillId="0" borderId="2" xfId="3" applyNumberFormat="1" applyFont="1" applyBorder="1" applyAlignment="1">
      <alignment vertical="center" wrapText="1"/>
    </xf>
    <xf numFmtId="3" fontId="16" fillId="0" borderId="2" xfId="3" applyNumberFormat="1" applyFont="1" applyBorder="1" applyAlignment="1">
      <alignment vertical="center" wrapText="1"/>
    </xf>
    <xf numFmtId="3" fontId="16" fillId="0" borderId="2" xfId="3" applyNumberFormat="1" applyFont="1" applyBorder="1" applyAlignment="1">
      <alignment horizontal="left" vertical="center" wrapText="1"/>
    </xf>
    <xf numFmtId="167" fontId="16" fillId="0" borderId="2" xfId="3" applyNumberFormat="1" applyFont="1" applyBorder="1" applyAlignment="1">
      <alignment horizontal="center" vertical="center"/>
    </xf>
    <xf numFmtId="168" fontId="22" fillId="0" borderId="2" xfId="3" applyNumberFormat="1" applyFont="1" applyBorder="1" applyAlignment="1">
      <alignment horizontal="left" vertical="center" wrapText="1"/>
    </xf>
    <xf numFmtId="168" fontId="16" fillId="0" borderId="2" xfId="3" applyNumberFormat="1" applyFont="1" applyBorder="1" applyAlignment="1">
      <alignment horizontal="left" vertical="center"/>
    </xf>
    <xf numFmtId="9" fontId="16" fillId="15" borderId="2" xfId="4" applyFont="1" applyFill="1" applyBorder="1" applyAlignment="1" applyProtection="1">
      <alignment horizontal="center" vertical="center"/>
    </xf>
    <xf numFmtId="3" fontId="16" fillId="15" borderId="2" xfId="3" applyNumberFormat="1" applyFont="1" applyFill="1" applyBorder="1" applyAlignment="1">
      <alignment horizontal="right" vertical="center"/>
    </xf>
    <xf numFmtId="3" fontId="16" fillId="19" borderId="2" xfId="3" applyNumberFormat="1" applyFont="1" applyFill="1" applyBorder="1" applyAlignment="1">
      <alignment horizontal="left" vertical="center"/>
    </xf>
    <xf numFmtId="0" fontId="18" fillId="20" borderId="3" xfId="3" applyNumberFormat="1" applyFont="1" applyFill="1" applyBorder="1" applyAlignment="1">
      <alignment horizontal="right" vertical="center"/>
    </xf>
    <xf numFmtId="0" fontId="18" fillId="20" borderId="30" xfId="3" applyNumberFormat="1" applyFont="1" applyFill="1" applyBorder="1" applyAlignment="1">
      <alignment horizontal="right" vertical="center"/>
    </xf>
    <xf numFmtId="0" fontId="18" fillId="20" borderId="4" xfId="3" applyNumberFormat="1" applyFont="1" applyFill="1" applyBorder="1" applyAlignment="1">
      <alignment horizontal="right" vertical="center"/>
    </xf>
    <xf numFmtId="166" fontId="18" fillId="20" borderId="2" xfId="1" applyNumberFormat="1" applyFont="1" applyFill="1" applyBorder="1" applyAlignment="1">
      <alignment horizontal="center" vertical="center"/>
    </xf>
    <xf numFmtId="3" fontId="18" fillId="20" borderId="2" xfId="3" applyNumberFormat="1" applyFont="1" applyFill="1" applyBorder="1" applyAlignment="1">
      <alignment horizontal="right" vertical="center"/>
    </xf>
    <xf numFmtId="166" fontId="16" fillId="19" borderId="2" xfId="3" applyNumberFormat="1" applyFont="1" applyFill="1" applyBorder="1" applyAlignment="1">
      <alignment horizontal="left" vertical="center"/>
    </xf>
    <xf numFmtId="10" fontId="18" fillId="20" borderId="2" xfId="1" applyNumberFormat="1" applyFont="1" applyFill="1" applyBorder="1" applyAlignment="1">
      <alignment horizontal="center" vertical="center"/>
    </xf>
    <xf numFmtId="0" fontId="18" fillId="21" borderId="27" xfId="3" applyNumberFormat="1" applyFont="1" applyFill="1" applyBorder="1" applyAlignment="1">
      <alignment vertical="center"/>
    </xf>
    <xf numFmtId="3" fontId="25" fillId="21" borderId="2" xfId="3" applyNumberFormat="1" applyFont="1" applyFill="1" applyBorder="1" applyAlignment="1">
      <alignment vertical="center"/>
    </xf>
    <xf numFmtId="3" fontId="24" fillId="18" borderId="2" xfId="3" applyNumberFormat="1" applyFont="1" applyFill="1" applyBorder="1" applyAlignment="1" applyProtection="1">
      <alignment horizontal="right" vertical="center"/>
    </xf>
    <xf numFmtId="3" fontId="26" fillId="0" borderId="2" xfId="0" applyNumberFormat="1" applyFont="1" applyBorder="1" applyAlignment="1">
      <alignment horizontal="left" vertical="center"/>
    </xf>
    <xf numFmtId="0" fontId="28" fillId="0" borderId="0" xfId="0" applyFont="1"/>
    <xf numFmtId="0" fontId="29" fillId="0" borderId="2" xfId="0" applyFont="1" applyBorder="1"/>
    <xf numFmtId="3" fontId="27" fillId="16" borderId="2" xfId="3" applyNumberFormat="1" applyFont="1" applyFill="1" applyBorder="1" applyAlignment="1" applyProtection="1">
      <alignment vertical="center"/>
    </xf>
    <xf numFmtId="3" fontId="24" fillId="16" borderId="2" xfId="3" applyNumberFormat="1" applyFont="1" applyFill="1" applyBorder="1" applyAlignment="1" applyProtection="1">
      <alignment vertical="center"/>
    </xf>
    <xf numFmtId="168" fontId="26" fillId="16" borderId="2" xfId="3" applyNumberFormat="1" applyFont="1" applyFill="1" applyBorder="1" applyAlignment="1">
      <alignment horizontal="left" vertical="center" wrapText="1"/>
    </xf>
    <xf numFmtId="168" fontId="26" fillId="0" borderId="2" xfId="3" applyNumberFormat="1" applyFont="1" applyBorder="1" applyAlignment="1">
      <alignment horizontal="left" vertical="center" wrapText="1"/>
    </xf>
    <xf numFmtId="166" fontId="25" fillId="15" borderId="2" xfId="1" applyNumberFormat="1" applyFont="1" applyFill="1" applyBorder="1" applyAlignment="1" applyProtection="1">
      <alignment horizontal="center" vertical="center"/>
    </xf>
    <xf numFmtId="3" fontId="25" fillId="15" borderId="2" xfId="3" applyNumberFormat="1" applyFont="1" applyFill="1" applyBorder="1" applyAlignment="1" applyProtection="1">
      <alignment horizontal="right" vertical="center"/>
    </xf>
    <xf numFmtId="166" fontId="31" fillId="19" borderId="2" xfId="1" applyNumberFormat="1" applyFont="1" applyFill="1" applyBorder="1" applyAlignment="1">
      <alignment horizontal="left" vertical="center" wrapText="1"/>
    </xf>
    <xf numFmtId="0" fontId="30" fillId="0" borderId="0" xfId="0" applyFont="1"/>
    <xf numFmtId="0" fontId="16" fillId="0" borderId="7" xfId="0" applyFont="1" applyBorder="1" applyAlignment="1">
      <alignment horizontal="left" vertical="center"/>
    </xf>
    <xf numFmtId="0" fontId="16" fillId="0" borderId="2" xfId="0" applyFont="1" applyBorder="1" applyAlignment="1">
      <alignment horizontal="left" vertical="center"/>
    </xf>
    <xf numFmtId="0" fontId="25" fillId="20" borderId="3" xfId="3" applyNumberFormat="1" applyFont="1" applyFill="1" applyBorder="1" applyAlignment="1">
      <alignment horizontal="right" vertical="center"/>
    </xf>
    <xf numFmtId="0" fontId="25" fillId="20" borderId="30" xfId="3" applyNumberFormat="1" applyFont="1" applyFill="1" applyBorder="1" applyAlignment="1">
      <alignment horizontal="right" vertical="center"/>
    </xf>
    <xf numFmtId="0" fontId="25" fillId="20" borderId="4" xfId="3" applyNumberFormat="1" applyFont="1" applyFill="1" applyBorder="1" applyAlignment="1">
      <alignment horizontal="right" vertical="center"/>
    </xf>
    <xf numFmtId="10" fontId="25" fillId="20" borderId="2" xfId="1" applyNumberFormat="1" applyFont="1" applyFill="1" applyBorder="1" applyAlignment="1">
      <alignment horizontal="center" vertical="center"/>
    </xf>
    <xf numFmtId="3" fontId="25" fillId="20" borderId="2" xfId="3" applyNumberFormat="1" applyFont="1" applyFill="1" applyBorder="1" applyAlignment="1">
      <alignment horizontal="right" vertical="center"/>
    </xf>
    <xf numFmtId="166" fontId="31" fillId="19" borderId="2" xfId="3" applyNumberFormat="1" applyFont="1" applyFill="1" applyBorder="1" applyAlignment="1">
      <alignment horizontal="left" vertical="center"/>
    </xf>
    <xf numFmtId="0" fontId="31" fillId="5" borderId="2" xfId="0" applyFont="1" applyFill="1" applyBorder="1" applyAlignment="1">
      <alignment horizontal="center" vertical="center"/>
    </xf>
    <xf numFmtId="0" fontId="10" fillId="0" borderId="0" xfId="0" applyFont="1" applyAlignment="1">
      <alignment horizontal="center" vertical="center"/>
    </xf>
    <xf numFmtId="0" fontId="1" fillId="0" borderId="0" xfId="0" applyFont="1"/>
    <xf numFmtId="0" fontId="0" fillId="0" borderId="16" xfId="0" applyBorder="1" applyAlignment="1">
      <alignment horizontal="center" vertical="center"/>
    </xf>
    <xf numFmtId="0" fontId="0" fillId="0" borderId="2" xfId="0" applyBorder="1" applyAlignment="1">
      <alignment vertical="center"/>
    </xf>
    <xf numFmtId="0" fontId="0" fillId="0" borderId="16" xfId="0" applyBorder="1" applyAlignment="1">
      <alignment vertical="center"/>
    </xf>
    <xf numFmtId="0" fontId="0" fillId="0" borderId="17" xfId="0" applyBorder="1" applyAlignment="1">
      <alignment vertical="center"/>
    </xf>
    <xf numFmtId="0" fontId="0" fillId="0" borderId="12" xfId="0" applyBorder="1" applyAlignment="1">
      <alignment vertical="center"/>
    </xf>
    <xf numFmtId="0" fontId="32" fillId="0" borderId="2" xfId="0" applyFont="1" applyBorder="1" applyAlignment="1">
      <alignment horizontal="left" vertical="center" indent="3"/>
    </xf>
    <xf numFmtId="0" fontId="0" fillId="0" borderId="2" xfId="0" applyBorder="1" applyAlignment="1">
      <alignment horizontal="left" vertical="center" indent="2"/>
    </xf>
    <xf numFmtId="0" fontId="12" fillId="22" borderId="16" xfId="0" applyFont="1" applyFill="1" applyBorder="1" applyAlignment="1">
      <alignment horizontal="left" vertical="center"/>
    </xf>
    <xf numFmtId="0" fontId="12" fillId="22" borderId="2" xfId="0" applyFont="1" applyFill="1" applyBorder="1" applyAlignment="1">
      <alignment horizontal="left" vertical="center"/>
    </xf>
    <xf numFmtId="0" fontId="12" fillId="22" borderId="2" xfId="0" applyFont="1" applyFill="1" applyBorder="1" applyAlignment="1">
      <alignment horizontal="center" vertical="center"/>
    </xf>
    <xf numFmtId="0" fontId="1" fillId="0" borderId="2" xfId="0" applyFont="1" applyBorder="1" applyAlignment="1">
      <alignment vertical="center"/>
    </xf>
    <xf numFmtId="0" fontId="1" fillId="7" borderId="16" xfId="0" applyFont="1" applyFill="1" applyBorder="1" applyAlignment="1">
      <alignment horizontal="center" vertical="center"/>
    </xf>
    <xf numFmtId="0" fontId="1" fillId="7" borderId="2" xfId="0" applyFont="1" applyFill="1" applyBorder="1" applyAlignment="1">
      <alignment vertical="center"/>
    </xf>
    <xf numFmtId="0" fontId="12" fillId="8" borderId="16" xfId="0" applyFont="1" applyFill="1" applyBorder="1" applyAlignment="1">
      <alignment horizontal="left" vertical="center"/>
    </xf>
    <xf numFmtId="0" fontId="12" fillId="8" borderId="2" xfId="0" applyFont="1" applyFill="1" applyBorder="1" applyAlignment="1">
      <alignment horizontal="left" vertical="center"/>
    </xf>
    <xf numFmtId="0" fontId="12" fillId="8" borderId="2" xfId="0" applyFont="1" applyFill="1" applyBorder="1" applyAlignment="1">
      <alignment horizontal="center" vertical="center"/>
    </xf>
    <xf numFmtId="0" fontId="0" fillId="0" borderId="12" xfId="0" applyBorder="1" applyAlignment="1">
      <alignment horizontal="left" vertical="center" indent="2"/>
    </xf>
    <xf numFmtId="0" fontId="12" fillId="3" borderId="16" xfId="0" applyFont="1" applyFill="1" applyBorder="1" applyAlignment="1">
      <alignment horizontal="left" vertical="center"/>
    </xf>
    <xf numFmtId="0" fontId="12" fillId="3" borderId="2" xfId="0" applyFont="1" applyFill="1" applyBorder="1" applyAlignment="1">
      <alignment horizontal="left" vertical="center"/>
    </xf>
    <xf numFmtId="0" fontId="12" fillId="3" borderId="2" xfId="0" applyFont="1" applyFill="1" applyBorder="1" applyAlignment="1">
      <alignment horizontal="center" vertical="center"/>
    </xf>
    <xf numFmtId="0" fontId="12" fillId="23" borderId="15" xfId="0" applyFont="1" applyFill="1" applyBorder="1" applyAlignment="1">
      <alignment horizontal="center" vertical="center"/>
    </xf>
    <xf numFmtId="0" fontId="12" fillId="23" borderId="8" xfId="0" applyFont="1" applyFill="1" applyBorder="1" applyAlignment="1">
      <alignment horizontal="center" vertical="center"/>
    </xf>
    <xf numFmtId="0" fontId="0" fillId="0" borderId="34" xfId="0" applyBorder="1" applyAlignment="1">
      <alignment vertical="center"/>
    </xf>
    <xf numFmtId="0" fontId="0" fillId="0" borderId="7" xfId="0" applyBorder="1" applyAlignment="1">
      <alignment horizontal="left" vertical="center" indent="2"/>
    </xf>
    <xf numFmtId="0" fontId="0" fillId="0" borderId="7" xfId="0" applyBorder="1" applyAlignment="1">
      <alignment vertical="center"/>
    </xf>
    <xf numFmtId="0" fontId="0" fillId="0" borderId="11" xfId="0" applyBorder="1" applyAlignment="1">
      <alignment vertical="center"/>
    </xf>
    <xf numFmtId="0" fontId="0" fillId="0" borderId="35" xfId="0" applyBorder="1" applyAlignment="1">
      <alignment horizontal="left" vertical="center" indent="2"/>
    </xf>
    <xf numFmtId="0" fontId="0" fillId="0" borderId="35" xfId="0" applyBorder="1" applyAlignment="1">
      <alignment vertical="center"/>
    </xf>
    <xf numFmtId="0" fontId="0" fillId="7" borderId="2" xfId="0" applyFill="1" applyBorder="1" applyAlignment="1">
      <alignment horizontal="center" vertical="center"/>
    </xf>
    <xf numFmtId="0" fontId="33" fillId="0" borderId="0" xfId="0" applyFont="1"/>
    <xf numFmtId="0" fontId="34" fillId="8" borderId="2" xfId="0" applyFont="1" applyFill="1" applyBorder="1" applyAlignment="1">
      <alignment horizontal="center" vertical="center"/>
    </xf>
    <xf numFmtId="169" fontId="34" fillId="8" borderId="2" xfId="1" applyNumberFormat="1" applyFont="1" applyFill="1" applyBorder="1" applyAlignment="1">
      <alignment horizontal="center" vertical="center"/>
    </xf>
    <xf numFmtId="0" fontId="34" fillId="22" borderId="2" xfId="0" applyFont="1" applyFill="1" applyBorder="1" applyAlignment="1">
      <alignment horizontal="center" vertical="center"/>
    </xf>
    <xf numFmtId="169" fontId="34" fillId="22" borderId="2" xfId="1" applyNumberFormat="1" applyFont="1" applyFill="1" applyBorder="1" applyAlignment="1">
      <alignment horizontal="center" vertical="center"/>
    </xf>
    <xf numFmtId="0" fontId="34" fillId="7" borderId="2" xfId="0" applyFont="1" applyFill="1" applyBorder="1" applyAlignment="1">
      <alignment vertical="center"/>
    </xf>
    <xf numFmtId="165" fontId="34" fillId="7" borderId="2" xfId="0" applyNumberFormat="1" applyFont="1" applyFill="1" applyBorder="1" applyAlignment="1">
      <alignment vertical="center"/>
    </xf>
    <xf numFmtId="169" fontId="34" fillId="7" borderId="2" xfId="1" applyNumberFormat="1" applyFont="1" applyFill="1" applyBorder="1" applyAlignment="1">
      <alignment vertical="center"/>
    </xf>
    <xf numFmtId="0" fontId="35" fillId="7" borderId="2" xfId="0" applyFont="1" applyFill="1" applyBorder="1" applyAlignment="1">
      <alignment vertical="center" wrapText="1"/>
    </xf>
    <xf numFmtId="0" fontId="33" fillId="0" borderId="2" xfId="0" applyFont="1" applyBorder="1" applyAlignment="1">
      <alignment horizontal="center" vertical="center"/>
    </xf>
    <xf numFmtId="169" fontId="33" fillId="0" borderId="2" xfId="1" applyNumberFormat="1" applyFont="1" applyBorder="1" applyAlignment="1">
      <alignment vertical="center"/>
    </xf>
    <xf numFmtId="169" fontId="36" fillId="0" borderId="2" xfId="1" applyNumberFormat="1" applyFont="1" applyBorder="1" applyAlignment="1">
      <alignment vertical="center"/>
    </xf>
    <xf numFmtId="0" fontId="34" fillId="7" borderId="2" xfId="0" applyFont="1" applyFill="1" applyBorder="1" applyAlignment="1">
      <alignment horizontal="center" vertical="center"/>
    </xf>
    <xf numFmtId="0" fontId="33" fillId="0" borderId="7" xfId="0" applyFont="1" applyBorder="1" applyAlignment="1">
      <alignment horizontal="center" vertical="center"/>
    </xf>
    <xf numFmtId="169" fontId="33" fillId="0" borderId="7" xfId="1" applyNumberFormat="1" applyFont="1" applyBorder="1" applyAlignment="1">
      <alignment vertical="center"/>
    </xf>
    <xf numFmtId="0" fontId="33" fillId="0" borderId="35" xfId="0" applyFont="1" applyBorder="1" applyAlignment="1">
      <alignment horizontal="center" vertical="center"/>
    </xf>
    <xf numFmtId="169" fontId="33" fillId="0" borderId="35" xfId="1" applyNumberFormat="1" applyFont="1" applyBorder="1" applyAlignment="1">
      <alignment vertical="center"/>
    </xf>
    <xf numFmtId="0" fontId="33" fillId="0" borderId="12" xfId="0" applyFont="1" applyBorder="1" applyAlignment="1">
      <alignment horizontal="center" vertical="center"/>
    </xf>
    <xf numFmtId="169" fontId="33" fillId="0" borderId="12" xfId="1" applyNumberFormat="1" applyFont="1" applyBorder="1" applyAlignment="1">
      <alignment vertical="center"/>
    </xf>
    <xf numFmtId="0" fontId="33" fillId="0" borderId="0" xfId="0" applyFont="1" applyAlignment="1">
      <alignment vertical="center"/>
    </xf>
    <xf numFmtId="0" fontId="34" fillId="0" borderId="0" xfId="0" applyFont="1"/>
    <xf numFmtId="169" fontId="34" fillId="0" borderId="0" xfId="1" applyNumberFormat="1" applyFont="1"/>
    <xf numFmtId="169" fontId="34" fillId="0" borderId="0" xfId="0" applyNumberFormat="1" applyFont="1"/>
    <xf numFmtId="0" fontId="37" fillId="0" borderId="0" xfId="0" applyFont="1"/>
    <xf numFmtId="0" fontId="38" fillId="8" borderId="2" xfId="0" applyFont="1" applyFill="1" applyBorder="1" applyAlignment="1">
      <alignment horizontal="center" vertical="center"/>
    </xf>
    <xf numFmtId="169" fontId="38" fillId="8" borderId="2" xfId="1" applyNumberFormat="1" applyFont="1" applyFill="1" applyBorder="1" applyAlignment="1">
      <alignment horizontal="center" vertical="center"/>
    </xf>
    <xf numFmtId="0" fontId="38" fillId="22" borderId="2" xfId="0" applyFont="1" applyFill="1" applyBorder="1" applyAlignment="1">
      <alignment horizontal="center" vertical="center"/>
    </xf>
    <xf numFmtId="169" fontId="38" fillId="22" borderId="2" xfId="1" applyNumberFormat="1" applyFont="1" applyFill="1" applyBorder="1" applyAlignment="1">
      <alignment horizontal="center" vertical="center"/>
    </xf>
    <xf numFmtId="0" fontId="38" fillId="7" borderId="2" xfId="0" applyFont="1" applyFill="1" applyBorder="1" applyAlignment="1">
      <alignment vertical="center"/>
    </xf>
    <xf numFmtId="165" fontId="38" fillId="7" borderId="2" xfId="0" applyNumberFormat="1" applyFont="1" applyFill="1" applyBorder="1" applyAlignment="1">
      <alignment vertical="center"/>
    </xf>
    <xf numFmtId="169" fontId="38" fillId="7" borderId="2" xfId="1" applyNumberFormat="1" applyFont="1" applyFill="1" applyBorder="1" applyAlignment="1">
      <alignment vertical="center"/>
    </xf>
    <xf numFmtId="0" fontId="39" fillId="7" borderId="2" xfId="0" applyFont="1" applyFill="1" applyBorder="1" applyAlignment="1">
      <alignment vertical="center" wrapText="1"/>
    </xf>
    <xf numFmtId="0" fontId="37" fillId="0" borderId="2" xfId="0" applyFont="1" applyBorder="1" applyAlignment="1">
      <alignment horizontal="center" vertical="center"/>
    </xf>
    <xf numFmtId="169" fontId="37" fillId="0" borderId="2" xfId="1" applyNumberFormat="1" applyFont="1" applyBorder="1" applyAlignment="1">
      <alignment vertical="center"/>
    </xf>
    <xf numFmtId="169" fontId="40" fillId="0" borderId="2" xfId="1" applyNumberFormat="1" applyFont="1" applyBorder="1" applyAlignment="1">
      <alignment vertical="center"/>
    </xf>
    <xf numFmtId="0" fontId="38" fillId="7" borderId="2" xfId="0" applyFont="1" applyFill="1" applyBorder="1" applyAlignment="1">
      <alignment horizontal="center" vertical="center"/>
    </xf>
    <xf numFmtId="0" fontId="37" fillId="0" borderId="7" xfId="0" applyFont="1" applyBorder="1" applyAlignment="1">
      <alignment horizontal="center" vertical="center"/>
    </xf>
    <xf numFmtId="169" fontId="37" fillId="0" borderId="7" xfId="1" applyNumberFormat="1" applyFont="1" applyBorder="1" applyAlignment="1">
      <alignment vertical="center"/>
    </xf>
    <xf numFmtId="0" fontId="37" fillId="0" borderId="35" xfId="0" applyFont="1" applyBorder="1" applyAlignment="1">
      <alignment horizontal="center" vertical="center"/>
    </xf>
    <xf numFmtId="169" fontId="37" fillId="0" borderId="35" xfId="1" applyNumberFormat="1" applyFont="1" applyBorder="1" applyAlignment="1">
      <alignment vertical="center"/>
    </xf>
    <xf numFmtId="0" fontId="37" fillId="0" borderId="12" xfId="0" applyFont="1" applyBorder="1" applyAlignment="1">
      <alignment horizontal="center" vertical="center"/>
    </xf>
    <xf numFmtId="169" fontId="37" fillId="0" borderId="12" xfId="1" applyNumberFormat="1" applyFont="1" applyBorder="1" applyAlignment="1">
      <alignment vertical="center"/>
    </xf>
    <xf numFmtId="0" fontId="37" fillId="0" borderId="0" xfId="0" applyFont="1" applyAlignment="1">
      <alignment vertical="center"/>
    </xf>
    <xf numFmtId="0" fontId="38" fillId="0" borderId="0" xfId="0" applyFont="1"/>
    <xf numFmtId="169" fontId="38" fillId="0" borderId="0" xfId="1" applyNumberFormat="1" applyFont="1"/>
    <xf numFmtId="169" fontId="38" fillId="0" borderId="0" xfId="0" applyNumberFormat="1" applyFont="1"/>
    <xf numFmtId="0" fontId="41" fillId="0" borderId="0" xfId="0" applyFont="1"/>
    <xf numFmtId="0" fontId="42" fillId="8" borderId="2" xfId="0" applyFont="1" applyFill="1" applyBorder="1" applyAlignment="1">
      <alignment horizontal="center" vertical="center"/>
    </xf>
    <xf numFmtId="169" fontId="42" fillId="8" borderId="2" xfId="1" applyNumberFormat="1" applyFont="1" applyFill="1" applyBorder="1" applyAlignment="1">
      <alignment horizontal="center" vertical="center"/>
    </xf>
    <xf numFmtId="0" fontId="42" fillId="22" borderId="2" xfId="0" applyFont="1" applyFill="1" applyBorder="1" applyAlignment="1">
      <alignment horizontal="center" vertical="center"/>
    </xf>
    <xf numFmtId="169" fontId="42" fillId="22" borderId="2" xfId="1" applyNumberFormat="1" applyFont="1" applyFill="1" applyBorder="1" applyAlignment="1">
      <alignment horizontal="center" vertical="center"/>
    </xf>
    <xf numFmtId="0" fontId="42" fillId="7" borderId="2" xfId="0" applyFont="1" applyFill="1" applyBorder="1" applyAlignment="1">
      <alignment vertical="center"/>
    </xf>
    <xf numFmtId="165" fontId="42" fillId="7" borderId="2" xfId="0" applyNumberFormat="1" applyFont="1" applyFill="1" applyBorder="1" applyAlignment="1">
      <alignment vertical="center"/>
    </xf>
    <xf numFmtId="169" fontId="42" fillId="7" borderId="2" xfId="1" applyNumberFormat="1" applyFont="1" applyFill="1" applyBorder="1" applyAlignment="1">
      <alignment vertical="center"/>
    </xf>
    <xf numFmtId="0" fontId="43" fillId="7" borderId="2" xfId="0" applyFont="1" applyFill="1" applyBorder="1" applyAlignment="1">
      <alignment vertical="center" wrapText="1"/>
    </xf>
    <xf numFmtId="0" fontId="41" fillId="0" borderId="2" xfId="0" applyFont="1" applyBorder="1" applyAlignment="1">
      <alignment horizontal="center" vertical="center"/>
    </xf>
    <xf numFmtId="169" fontId="41" fillId="0" borderId="2" xfId="1" applyNumberFormat="1" applyFont="1" applyBorder="1" applyAlignment="1">
      <alignment vertical="center"/>
    </xf>
    <xf numFmtId="169" fontId="44" fillId="0" borderId="2" xfId="1" applyNumberFormat="1" applyFont="1" applyBorder="1" applyAlignment="1">
      <alignment vertical="center"/>
    </xf>
    <xf numFmtId="0" fontId="42" fillId="7" borderId="2" xfId="0" applyFont="1" applyFill="1" applyBorder="1" applyAlignment="1">
      <alignment horizontal="center" vertical="center"/>
    </xf>
    <xf numFmtId="0" fontId="41" fillId="0" borderId="7" xfId="0" applyFont="1" applyBorder="1" applyAlignment="1">
      <alignment horizontal="center" vertical="center"/>
    </xf>
    <xf numFmtId="169" fontId="41" fillId="0" borderId="7" xfId="1" applyNumberFormat="1" applyFont="1" applyBorder="1" applyAlignment="1">
      <alignment vertical="center"/>
    </xf>
    <xf numFmtId="0" fontId="41" fillId="0" borderId="35" xfId="0" applyFont="1" applyBorder="1" applyAlignment="1">
      <alignment horizontal="center" vertical="center"/>
    </xf>
    <xf numFmtId="169" fontId="41" fillId="0" borderId="35" xfId="1" applyNumberFormat="1" applyFont="1" applyBorder="1" applyAlignment="1">
      <alignment vertical="center"/>
    </xf>
    <xf numFmtId="0" fontId="41" fillId="0" borderId="12" xfId="0" applyFont="1" applyBorder="1" applyAlignment="1">
      <alignment horizontal="center" vertical="center"/>
    </xf>
    <xf numFmtId="169" fontId="41" fillId="0" borderId="12" xfId="1" applyNumberFormat="1" applyFont="1" applyBorder="1" applyAlignment="1">
      <alignment vertical="center"/>
    </xf>
    <xf numFmtId="0" fontId="41" fillId="0" borderId="0" xfId="0" applyFont="1" applyAlignment="1">
      <alignment vertical="center"/>
    </xf>
    <xf numFmtId="0" fontId="42" fillId="0" borderId="0" xfId="0" applyFont="1"/>
    <xf numFmtId="169" fontId="42" fillId="0" borderId="0" xfId="1" applyNumberFormat="1" applyFont="1"/>
    <xf numFmtId="169" fontId="42" fillId="0" borderId="0" xfId="0" applyNumberFormat="1" applyFont="1"/>
    <xf numFmtId="0" fontId="38" fillId="8" borderId="10" xfId="0" applyFont="1" applyFill="1" applyBorder="1" applyAlignment="1">
      <alignment horizontal="center"/>
    </xf>
    <xf numFmtId="0" fontId="38" fillId="22" borderId="10" xfId="0" applyFont="1" applyFill="1" applyBorder="1" applyAlignment="1">
      <alignment horizontal="center"/>
    </xf>
    <xf numFmtId="0" fontId="38" fillId="7" borderId="10" xfId="0" applyFont="1" applyFill="1" applyBorder="1"/>
    <xf numFmtId="169" fontId="38" fillId="0" borderId="10" xfId="1" applyNumberFormat="1" applyFont="1" applyBorder="1"/>
    <xf numFmtId="169" fontId="37" fillId="0" borderId="10" xfId="1" applyNumberFormat="1" applyFont="1" applyBorder="1"/>
    <xf numFmtId="0" fontId="37" fillId="0" borderId="10" xfId="0" applyFont="1" applyBorder="1"/>
    <xf numFmtId="0" fontId="37" fillId="0" borderId="14" xfId="0" applyFont="1" applyBorder="1"/>
    <xf numFmtId="0" fontId="37" fillId="0" borderId="2" xfId="0" applyFont="1" applyBorder="1"/>
    <xf numFmtId="0" fontId="37" fillId="0" borderId="36" xfId="0" applyFont="1" applyBorder="1"/>
    <xf numFmtId="0" fontId="37" fillId="0" borderId="13" xfId="0" applyFont="1" applyBorder="1"/>
    <xf numFmtId="0" fontId="6" fillId="0" borderId="1" xfId="0" applyFont="1" applyBorder="1" applyAlignment="1">
      <alignment horizontal="center" vertical="center" wrapText="1"/>
    </xf>
    <xf numFmtId="49" fontId="6" fillId="0" borderId="37" xfId="0" applyNumberFormat="1" applyFont="1" applyBorder="1" applyAlignment="1">
      <alignment horizontal="center" vertical="center" wrapText="1"/>
    </xf>
    <xf numFmtId="0" fontId="4" fillId="0" borderId="38" xfId="0" applyFont="1" applyBorder="1" applyAlignment="1">
      <alignment horizontal="center" vertical="center" wrapText="1"/>
    </xf>
    <xf numFmtId="49" fontId="3" fillId="0" borderId="0" xfId="0" applyNumberFormat="1" applyFont="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0" xfId="0" applyFont="1" applyAlignment="1">
      <alignment horizontal="center" vertical="center" wrapText="1"/>
    </xf>
    <xf numFmtId="0" fontId="4" fillId="0" borderId="39" xfId="0" applyFont="1" applyBorder="1" applyAlignment="1">
      <alignment horizontal="right" vertical="center" wrapText="1"/>
    </xf>
    <xf numFmtId="0" fontId="4" fillId="0" borderId="40" xfId="0" applyFont="1" applyBorder="1" applyAlignment="1">
      <alignment horizontal="center" vertical="center" wrapText="1"/>
    </xf>
    <xf numFmtId="0" fontId="46" fillId="0" borderId="0" xfId="0" applyFont="1" applyAlignment="1">
      <alignment horizontal="center" vertical="center"/>
    </xf>
    <xf numFmtId="49" fontId="6" fillId="0" borderId="0" xfId="0" applyNumberFormat="1" applyFont="1" applyAlignment="1">
      <alignment horizontal="left" vertical="center" wrapText="1"/>
    </xf>
    <xf numFmtId="14" fontId="6" fillId="0" borderId="41" xfId="0" applyNumberFormat="1" applyFont="1" applyBorder="1" applyAlignment="1">
      <alignment vertical="center" wrapText="1"/>
    </xf>
    <xf numFmtId="14" fontId="6" fillId="0" borderId="0" xfId="0" applyNumberFormat="1" applyFont="1" applyAlignment="1">
      <alignment horizontal="left" vertical="center" wrapText="1"/>
    </xf>
    <xf numFmtId="14" fontId="6" fillId="0" borderId="0" xfId="0" applyNumberFormat="1" applyFont="1" applyAlignment="1">
      <alignment horizontal="right" vertical="center"/>
    </xf>
    <xf numFmtId="14" fontId="6" fillId="0" borderId="42" xfId="0" applyNumberFormat="1" applyFont="1" applyBorder="1" applyAlignment="1">
      <alignment vertical="center"/>
    </xf>
    <xf numFmtId="0" fontId="46" fillId="0" borderId="0" xfId="0" applyFont="1" applyAlignment="1">
      <alignment horizontal="left" vertical="center"/>
    </xf>
    <xf numFmtId="0" fontId="6" fillId="0" borderId="37" xfId="0" applyFont="1" applyBorder="1" applyAlignment="1">
      <alignment vertical="center"/>
    </xf>
    <xf numFmtId="0" fontId="6" fillId="0" borderId="37" xfId="0" applyFont="1" applyBorder="1" applyAlignment="1">
      <alignment horizontal="left" vertical="center"/>
    </xf>
    <xf numFmtId="0" fontId="6" fillId="0" borderId="0" xfId="0" applyFont="1" applyAlignment="1">
      <alignment vertical="center"/>
    </xf>
    <xf numFmtId="49" fontId="46" fillId="0" borderId="0" xfId="0" applyNumberFormat="1" applyFont="1" applyAlignment="1">
      <alignment vertical="center"/>
    </xf>
    <xf numFmtId="14" fontId="6" fillId="0" borderId="1" xfId="0" applyNumberFormat="1" applyFont="1" applyBorder="1" applyAlignment="1">
      <alignment horizontal="center" vertical="center" wrapText="1"/>
    </xf>
    <xf numFmtId="14" fontId="6" fillId="0" borderId="1" xfId="0" applyNumberFormat="1" applyFont="1" applyBorder="1" applyAlignment="1">
      <alignment horizontal="left" vertical="center" wrapText="1"/>
    </xf>
    <xf numFmtId="0" fontId="6" fillId="0" borderId="1" xfId="0" applyFont="1" applyBorder="1" applyAlignment="1">
      <alignment horizontal="left" vertical="center" wrapText="1"/>
    </xf>
    <xf numFmtId="14" fontId="6" fillId="0" borderId="0" xfId="0" applyNumberFormat="1" applyFont="1" applyAlignment="1">
      <alignment horizontal="left" vertical="center"/>
    </xf>
    <xf numFmtId="49" fontId="6" fillId="0" borderId="0" xfId="0" applyNumberFormat="1" applyFont="1" applyAlignment="1">
      <alignment horizontal="left" vertical="center"/>
    </xf>
    <xf numFmtId="0" fontId="10" fillId="0" borderId="0" xfId="0" applyFont="1" applyAlignment="1">
      <alignment horizontal="left" vertical="center"/>
    </xf>
    <xf numFmtId="0" fontId="46" fillId="0" borderId="0" xfId="0" applyFont="1" applyAlignment="1">
      <alignment vertical="center"/>
    </xf>
    <xf numFmtId="14" fontId="6" fillId="0" borderId="0" xfId="0" applyNumberFormat="1" applyFont="1" applyAlignment="1">
      <alignment vertical="center"/>
    </xf>
    <xf numFmtId="1" fontId="6" fillId="0" borderId="0" xfId="0" applyNumberFormat="1" applyFont="1" applyAlignment="1">
      <alignment horizontal="left" vertical="center" wrapText="1"/>
    </xf>
    <xf numFmtId="49" fontId="6" fillId="0" borderId="42" xfId="0" applyNumberFormat="1" applyFont="1" applyBorder="1" applyAlignment="1">
      <alignment horizontal="left" vertical="center" wrapText="1"/>
    </xf>
    <xf numFmtId="0" fontId="6" fillId="0" borderId="42" xfId="0" applyFont="1" applyBorder="1" applyAlignment="1">
      <alignment horizontal="left" vertical="center"/>
    </xf>
    <xf numFmtId="0" fontId="6" fillId="0" borderId="42" xfId="0" applyFont="1" applyBorder="1" applyAlignment="1">
      <alignment horizontal="left" vertical="center" wrapText="1"/>
    </xf>
    <xf numFmtId="14" fontId="6" fillId="0" borderId="42" xfId="0" applyNumberFormat="1" applyFont="1" applyBorder="1" applyAlignment="1">
      <alignment horizontal="center" vertical="center" wrapText="1"/>
    </xf>
    <xf numFmtId="0" fontId="6" fillId="0" borderId="42" xfId="0" applyFont="1" applyBorder="1" applyAlignment="1">
      <alignment horizontal="center" vertical="center" wrapText="1"/>
    </xf>
    <xf numFmtId="14" fontId="6" fillId="0" borderId="42" xfId="0" applyNumberFormat="1" applyFont="1" applyBorder="1" applyAlignment="1">
      <alignment vertical="center" wrapText="1"/>
    </xf>
    <xf numFmtId="0" fontId="6" fillId="0" borderId="43" xfId="0" applyFont="1" applyBorder="1" applyAlignment="1">
      <alignment horizontal="left" vertical="center" wrapText="1"/>
    </xf>
    <xf numFmtId="1" fontId="6" fillId="0" borderId="42" xfId="0" applyNumberFormat="1" applyFont="1" applyBorder="1" applyAlignment="1">
      <alignment horizontal="left" vertical="center" wrapText="1"/>
    </xf>
    <xf numFmtId="14" fontId="6" fillId="0" borderId="42" xfId="0" applyNumberFormat="1" applyFont="1" applyBorder="1" applyAlignment="1">
      <alignment horizontal="left" vertical="center" wrapText="1"/>
    </xf>
    <xf numFmtId="0" fontId="6" fillId="0" borderId="37" xfId="0" applyFont="1" applyBorder="1" applyAlignment="1">
      <alignment horizontal="center" vertical="center" wrapText="1"/>
    </xf>
    <xf numFmtId="14" fontId="6" fillId="0" borderId="0" xfId="0" applyNumberFormat="1" applyFont="1" applyAlignment="1">
      <alignment vertical="center" wrapText="1"/>
    </xf>
    <xf numFmtId="1" fontId="6" fillId="0" borderId="0" xfId="0" quotePrefix="1" applyNumberFormat="1" applyFont="1" applyAlignment="1">
      <alignment horizontal="left" vertical="center" wrapText="1"/>
    </xf>
    <xf numFmtId="0" fontId="6" fillId="0" borderId="0" xfId="0" quotePrefix="1" applyFont="1" applyAlignment="1">
      <alignment horizontal="left" vertical="center" wrapText="1"/>
    </xf>
    <xf numFmtId="0" fontId="6" fillId="0" borderId="37" xfId="0" quotePrefix="1" applyFont="1" applyBorder="1" applyAlignment="1">
      <alignment horizontal="left" vertical="center" wrapText="1"/>
    </xf>
    <xf numFmtId="0" fontId="6" fillId="0" borderId="37" xfId="0" applyFont="1" applyBorder="1" applyAlignment="1">
      <alignment vertical="center" wrapText="1"/>
    </xf>
    <xf numFmtId="14" fontId="6" fillId="0" borderId="37" xfId="0" applyNumberFormat="1" applyFont="1" applyBorder="1" applyAlignment="1">
      <alignment horizontal="center" vertical="center" wrapText="1"/>
    </xf>
    <xf numFmtId="0" fontId="6" fillId="0" borderId="0" xfId="0" applyFont="1" applyAlignment="1">
      <alignment vertical="center" wrapText="1"/>
    </xf>
    <xf numFmtId="14" fontId="6" fillId="0" borderId="37" xfId="0" applyNumberFormat="1" applyFont="1" applyBorder="1" applyAlignment="1">
      <alignment horizontal="right" vertical="center" wrapText="1"/>
    </xf>
    <xf numFmtId="14" fontId="6" fillId="0" borderId="37" xfId="0" applyNumberFormat="1" applyFont="1" applyBorder="1" applyAlignment="1">
      <alignment vertical="center" wrapText="1"/>
    </xf>
    <xf numFmtId="14" fontId="6" fillId="0" borderId="37" xfId="0" applyNumberFormat="1" applyFont="1" applyBorder="1" applyAlignment="1">
      <alignment horizontal="left" vertical="center" wrapText="1"/>
    </xf>
    <xf numFmtId="0" fontId="6" fillId="0" borderId="37" xfId="0" applyFont="1" applyBorder="1" applyAlignment="1">
      <alignment horizontal="left" vertical="center" wrapText="1"/>
    </xf>
    <xf numFmtId="14" fontId="6" fillId="0" borderId="44" xfId="0" applyNumberFormat="1" applyFont="1" applyBorder="1" applyAlignment="1">
      <alignment vertical="center" wrapText="1"/>
    </xf>
    <xf numFmtId="0" fontId="6" fillId="0" borderId="1" xfId="0" applyFont="1" applyBorder="1" applyAlignment="1">
      <alignment vertical="center" wrapText="1"/>
    </xf>
    <xf numFmtId="0" fontId="6" fillId="0" borderId="41" xfId="0" applyFont="1" applyBorder="1" applyAlignment="1">
      <alignment vertical="center" wrapText="1"/>
    </xf>
    <xf numFmtId="49" fontId="6" fillId="0" borderId="37" xfId="0" applyNumberFormat="1" applyFont="1" applyBorder="1" applyAlignment="1">
      <alignment horizontal="left" vertical="center" wrapText="1"/>
    </xf>
    <xf numFmtId="0" fontId="6" fillId="0" borderId="45" xfId="0" applyFont="1" applyBorder="1" applyAlignment="1">
      <alignment horizontal="left" vertical="center"/>
    </xf>
    <xf numFmtId="14" fontId="6" fillId="0" borderId="45" xfId="0" applyNumberFormat="1" applyFont="1" applyBorder="1" applyAlignment="1">
      <alignment horizontal="left" vertical="center"/>
    </xf>
    <xf numFmtId="0" fontId="6" fillId="0" borderId="45" xfId="0" applyFont="1" applyBorder="1" applyAlignment="1">
      <alignment vertical="center" wrapText="1"/>
    </xf>
    <xf numFmtId="14" fontId="6" fillId="0" borderId="0" xfId="0" applyNumberFormat="1" applyFont="1" applyAlignment="1">
      <alignment horizontal="right" vertical="center" wrapText="1"/>
    </xf>
    <xf numFmtId="0" fontId="6" fillId="0" borderId="45" xfId="0" applyFont="1" applyBorder="1" applyAlignment="1">
      <alignment horizontal="left" vertical="center" wrapText="1"/>
    </xf>
    <xf numFmtId="49" fontId="6" fillId="0" borderId="0" xfId="0" quotePrefix="1" applyNumberFormat="1" applyFont="1" applyAlignment="1">
      <alignment horizontal="left" vertical="center" wrapText="1"/>
    </xf>
    <xf numFmtId="0" fontId="47" fillId="0" borderId="0" xfId="2" applyNumberFormat="1" applyFont="1" applyFill="1" applyAlignment="1">
      <alignment horizontal="left" vertical="center" wrapText="1"/>
    </xf>
    <xf numFmtId="14" fontId="6" fillId="0" borderId="41" xfId="0" applyNumberFormat="1" applyFont="1" applyBorder="1" applyAlignment="1">
      <alignment vertical="center"/>
    </xf>
    <xf numFmtId="49" fontId="6" fillId="0" borderId="1" xfId="0" applyNumberFormat="1" applyFont="1" applyBorder="1" applyAlignment="1">
      <alignment horizontal="left" vertical="center" wrapText="1"/>
    </xf>
    <xf numFmtId="0" fontId="6" fillId="0" borderId="1" xfId="0" applyFont="1" applyBorder="1" applyAlignment="1">
      <alignment horizontal="left" vertical="center"/>
    </xf>
    <xf numFmtId="14" fontId="6" fillId="0" borderId="1" xfId="0" applyNumberFormat="1" applyFont="1" applyBorder="1" applyAlignment="1">
      <alignment horizontal="right" vertical="center"/>
    </xf>
    <xf numFmtId="14" fontId="6" fillId="0" borderId="46" xfId="0" applyNumberFormat="1" applyFont="1" applyBorder="1" applyAlignment="1">
      <alignment horizontal="left" vertical="center"/>
    </xf>
    <xf numFmtId="0" fontId="6" fillId="0" borderId="46" xfId="0" applyFont="1" applyBorder="1" applyAlignment="1">
      <alignment horizontal="left" vertical="center" wrapText="1"/>
    </xf>
    <xf numFmtId="14" fontId="6" fillId="0" borderId="42" xfId="0" applyNumberFormat="1" applyFont="1" applyBorder="1" applyAlignment="1">
      <alignment horizontal="left" vertical="center"/>
    </xf>
    <xf numFmtId="14" fontId="6" fillId="0" borderId="42" xfId="0" applyNumberFormat="1" applyFont="1" applyBorder="1" applyAlignment="1">
      <alignment horizontal="right" vertical="center"/>
    </xf>
    <xf numFmtId="0" fontId="6" fillId="0" borderId="0" xfId="0" applyFont="1" applyAlignment="1">
      <alignment horizontal="right" vertical="center"/>
    </xf>
    <xf numFmtId="1" fontId="6" fillId="0" borderId="37" xfId="0" applyNumberFormat="1" applyFont="1" applyBorder="1" applyAlignment="1">
      <alignment horizontal="left" vertical="center" wrapText="1"/>
    </xf>
    <xf numFmtId="0" fontId="6" fillId="0" borderId="41" xfId="0" applyFont="1" applyBorder="1" applyAlignment="1">
      <alignment horizontal="left" vertical="center" wrapText="1"/>
    </xf>
    <xf numFmtId="0" fontId="6" fillId="0" borderId="42" xfId="0" applyFont="1" applyBorder="1" applyAlignment="1">
      <alignment horizontal="right" vertical="center"/>
    </xf>
    <xf numFmtId="14" fontId="6" fillId="0" borderId="37" xfId="0" applyNumberFormat="1" applyFont="1" applyBorder="1" applyAlignment="1">
      <alignment horizontal="right" vertical="center"/>
    </xf>
    <xf numFmtId="0" fontId="46" fillId="0" borderId="45" xfId="0" applyFont="1" applyBorder="1" applyAlignment="1">
      <alignment vertical="center"/>
    </xf>
    <xf numFmtId="0" fontId="46" fillId="0" borderId="37" xfId="0" applyFont="1" applyBorder="1" applyAlignment="1">
      <alignment vertical="center"/>
    </xf>
    <xf numFmtId="14" fontId="6" fillId="0" borderId="37" xfId="0" applyNumberFormat="1" applyFont="1" applyBorder="1" applyAlignment="1">
      <alignment horizontal="left" vertical="center"/>
    </xf>
    <xf numFmtId="0" fontId="6" fillId="0" borderId="37" xfId="0" applyFont="1" applyBorder="1" applyAlignment="1">
      <alignment wrapText="1"/>
    </xf>
    <xf numFmtId="0" fontId="48" fillId="0" borderId="37" xfId="0" applyFont="1" applyBorder="1" applyAlignment="1">
      <alignment horizontal="left" vertical="center"/>
    </xf>
    <xf numFmtId="0" fontId="6" fillId="0" borderId="45" xfId="0" applyFont="1" applyBorder="1" applyAlignment="1">
      <alignment vertical="center"/>
    </xf>
    <xf numFmtId="0" fontId="45" fillId="0" borderId="0" xfId="0" applyFont="1" applyAlignment="1">
      <alignment vertical="center"/>
    </xf>
    <xf numFmtId="0" fontId="6" fillId="0" borderId="1" xfId="0" quotePrefix="1" applyFont="1" applyBorder="1" applyAlignment="1">
      <alignment horizontal="left" vertical="center" wrapText="1"/>
    </xf>
    <xf numFmtId="14" fontId="6" fillId="0" borderId="1" xfId="0" applyNumberFormat="1" applyFont="1" applyBorder="1" applyAlignment="1">
      <alignment horizontal="left" vertical="center"/>
    </xf>
    <xf numFmtId="0" fontId="6" fillId="0" borderId="1" xfId="0" applyFont="1" applyBorder="1" applyAlignment="1">
      <alignment wrapText="1"/>
    </xf>
    <xf numFmtId="0" fontId="48" fillId="0" borderId="1" xfId="0" applyFont="1" applyBorder="1" applyAlignment="1">
      <alignment horizontal="left" vertical="center"/>
    </xf>
    <xf numFmtId="0" fontId="6" fillId="0" borderId="46" xfId="0" applyFont="1" applyBorder="1" applyAlignment="1">
      <alignment vertical="center"/>
    </xf>
    <xf numFmtId="0" fontId="6" fillId="0" borderId="1" xfId="0" applyFont="1" applyBorder="1" applyAlignment="1">
      <alignment vertical="center"/>
    </xf>
    <xf numFmtId="14" fontId="6" fillId="0" borderId="0" xfId="0" quotePrefix="1" applyNumberFormat="1" applyFont="1" applyAlignment="1">
      <alignment horizontal="right" vertical="center"/>
    </xf>
    <xf numFmtId="1" fontId="6" fillId="0" borderId="0" xfId="0" quotePrefix="1" applyNumberFormat="1" applyFont="1" applyAlignment="1">
      <alignment horizontal="left" vertical="center"/>
    </xf>
    <xf numFmtId="0" fontId="47" fillId="0" borderId="0" xfId="2" applyNumberFormat="1" applyFont="1" applyFill="1" applyBorder="1" applyAlignment="1">
      <alignment horizontal="left" vertical="center" wrapText="1"/>
    </xf>
    <xf numFmtId="0" fontId="6" fillId="0" borderId="46" xfId="0" applyFont="1" applyBorder="1" applyAlignment="1">
      <alignment horizontal="center" vertical="center" wrapText="1"/>
    </xf>
    <xf numFmtId="0" fontId="6" fillId="0" borderId="0" xfId="2" applyNumberFormat="1" applyFont="1" applyFill="1" applyBorder="1" applyAlignment="1">
      <alignment horizontal="left" vertical="center" wrapText="1"/>
    </xf>
    <xf numFmtId="49" fontId="6" fillId="0" borderId="0" xfId="0" applyNumberFormat="1" applyFont="1" applyAlignment="1">
      <alignment horizontal="center" vertical="center"/>
    </xf>
    <xf numFmtId="0" fontId="47" fillId="0" borderId="0" xfId="2" applyNumberFormat="1" applyFont="1" applyFill="1" applyBorder="1" applyAlignment="1">
      <alignment horizontal="center" vertical="center" wrapText="1"/>
    </xf>
    <xf numFmtId="0" fontId="6" fillId="0" borderId="45" xfId="0" applyFont="1" applyBorder="1" applyAlignment="1">
      <alignment horizontal="center" vertical="center" wrapText="1"/>
    </xf>
    <xf numFmtId="14" fontId="6" fillId="0" borderId="1" xfId="0" applyNumberFormat="1" applyFont="1" applyBorder="1" applyAlignment="1">
      <alignment vertical="center" wrapText="1"/>
    </xf>
    <xf numFmtId="14" fontId="6" fillId="0" borderId="0" xfId="0" quotePrefix="1" applyNumberFormat="1" applyFont="1" applyAlignment="1">
      <alignment horizontal="left" vertical="center"/>
    </xf>
    <xf numFmtId="0" fontId="6" fillId="0" borderId="0" xfId="2" applyFont="1" applyFill="1" applyBorder="1" applyAlignment="1">
      <alignment horizontal="left" vertical="center" wrapText="1"/>
    </xf>
    <xf numFmtId="0" fontId="5" fillId="0" borderId="37" xfId="0" applyFont="1" applyBorder="1" applyAlignment="1">
      <alignment horizontal="center" vertical="center" wrapText="1"/>
    </xf>
    <xf numFmtId="0" fontId="6" fillId="0" borderId="47" xfId="0" applyFont="1" applyBorder="1" applyAlignment="1">
      <alignment horizontal="center" vertical="center"/>
    </xf>
    <xf numFmtId="14" fontId="6" fillId="0" borderId="41" xfId="0" applyNumberFormat="1" applyFont="1" applyBorder="1" applyAlignment="1">
      <alignment horizontal="left" vertical="center" wrapText="1"/>
    </xf>
    <xf numFmtId="14" fontId="6" fillId="0" borderId="1" xfId="0" applyNumberFormat="1" applyFont="1" applyBorder="1" applyAlignment="1">
      <alignment vertical="center"/>
    </xf>
    <xf numFmtId="0" fontId="47" fillId="0" borderId="0" xfId="2" applyFont="1" applyFill="1" applyAlignment="1">
      <alignment horizontal="center" vertical="center" wrapText="1"/>
    </xf>
    <xf numFmtId="49" fontId="5" fillId="0" borderId="37" xfId="0" applyNumberFormat="1" applyFont="1" applyBorder="1" applyAlignment="1">
      <alignment horizontal="left" vertical="center" wrapText="1"/>
    </xf>
    <xf numFmtId="0" fontId="5" fillId="0" borderId="37" xfId="0" applyFont="1" applyBorder="1" applyAlignment="1">
      <alignment horizontal="left" vertical="center"/>
    </xf>
    <xf numFmtId="14" fontId="5" fillId="0" borderId="37" xfId="0" applyNumberFormat="1" applyFont="1" applyBorder="1" applyAlignment="1">
      <alignment horizontal="center" vertical="center" wrapText="1"/>
    </xf>
    <xf numFmtId="0" fontId="5" fillId="0" borderId="37" xfId="0" applyFont="1" applyBorder="1" applyAlignment="1">
      <alignment horizontal="left" vertical="center" wrapText="1"/>
    </xf>
    <xf numFmtId="49" fontId="5" fillId="0" borderId="37" xfId="0" applyNumberFormat="1" applyFont="1" applyBorder="1" applyAlignment="1">
      <alignment horizontal="center" vertical="center" wrapText="1"/>
    </xf>
    <xf numFmtId="0" fontId="5" fillId="0" borderId="37" xfId="0" applyFont="1" applyBorder="1" applyAlignment="1">
      <alignment horizontal="center" vertical="center"/>
    </xf>
    <xf numFmtId="0" fontId="5" fillId="0" borderId="45" xfId="0" applyFont="1" applyBorder="1" applyAlignment="1">
      <alignment horizontal="center" vertical="center" wrapText="1"/>
    </xf>
    <xf numFmtId="0" fontId="5" fillId="0" borderId="0" xfId="0" applyFont="1" applyAlignment="1">
      <alignment vertical="center" wrapText="1"/>
    </xf>
    <xf numFmtId="49" fontId="6" fillId="0" borderId="0" xfId="0" quotePrefix="1" applyNumberFormat="1" applyFont="1" applyAlignment="1">
      <alignment horizontal="center" vertical="center" wrapText="1"/>
    </xf>
    <xf numFmtId="1" fontId="6" fillId="0" borderId="0" xfId="0" quotePrefix="1" applyNumberFormat="1" applyFont="1" applyAlignment="1">
      <alignment horizontal="center" vertical="center" wrapText="1"/>
    </xf>
    <xf numFmtId="0" fontId="6" fillId="0" borderId="0" xfId="0" quotePrefix="1" applyFont="1" applyAlignment="1">
      <alignment horizontal="center" vertical="center" wrapText="1"/>
    </xf>
    <xf numFmtId="0" fontId="47" fillId="0" borderId="0" xfId="2" applyNumberFormat="1" applyFont="1" applyFill="1" applyAlignment="1">
      <alignment horizontal="center" vertical="center" wrapText="1"/>
    </xf>
    <xf numFmtId="0" fontId="6" fillId="0" borderId="37" xfId="0" applyFont="1" applyBorder="1" applyAlignment="1">
      <alignment horizontal="center" vertical="center"/>
    </xf>
    <xf numFmtId="14" fontId="10" fillId="0" borderId="0" xfId="0" applyNumberFormat="1" applyFont="1" applyAlignment="1">
      <alignment horizontal="right" vertical="center"/>
    </xf>
    <xf numFmtId="0" fontId="10" fillId="0" borderId="0" xfId="0" applyFont="1" applyAlignment="1">
      <alignment horizontal="right" vertical="center"/>
    </xf>
    <xf numFmtId="14" fontId="6" fillId="0" borderId="42" xfId="0" quotePrefix="1" applyNumberFormat="1" applyFont="1" applyBorder="1" applyAlignment="1">
      <alignment horizontal="right" vertical="center"/>
    </xf>
    <xf numFmtId="49" fontId="6" fillId="0" borderId="1" xfId="0" quotePrefix="1" applyNumberFormat="1" applyFont="1" applyBorder="1" applyAlignment="1">
      <alignment horizontal="left" vertical="center" wrapText="1"/>
    </xf>
    <xf numFmtId="1" fontId="6" fillId="0" borderId="1" xfId="0" applyNumberFormat="1" applyFont="1" applyBorder="1" applyAlignment="1">
      <alignment horizontal="left" vertical="center" wrapText="1"/>
    </xf>
    <xf numFmtId="0" fontId="47" fillId="0" borderId="0" xfId="2" applyFont="1" applyAlignment="1">
      <alignment horizontal="center" vertical="center" wrapText="1"/>
    </xf>
    <xf numFmtId="14" fontId="6" fillId="0" borderId="37" xfId="0" applyNumberFormat="1" applyFont="1" applyBorder="1" applyAlignment="1">
      <alignment horizontal="center" vertical="center"/>
    </xf>
    <xf numFmtId="17" fontId="6" fillId="0" borderId="0" xfId="0" applyNumberFormat="1" applyFont="1" applyAlignment="1">
      <alignment horizontal="center" vertical="center" wrapText="1"/>
    </xf>
    <xf numFmtId="14" fontId="6" fillId="0" borderId="41" xfId="0" applyNumberFormat="1" applyFont="1" applyBorder="1" applyAlignment="1">
      <alignment horizontal="center" vertical="center" wrapText="1"/>
    </xf>
    <xf numFmtId="0" fontId="47" fillId="0" borderId="0" xfId="2" applyFont="1" applyFill="1" applyBorder="1" applyAlignment="1">
      <alignment horizontal="center" vertical="center" wrapText="1"/>
    </xf>
    <xf numFmtId="0" fontId="6" fillId="0" borderId="0" xfId="2" applyFont="1" applyBorder="1" applyAlignment="1">
      <alignment horizontal="left" vertical="center" wrapText="1"/>
    </xf>
    <xf numFmtId="16" fontId="6" fillId="0" borderId="0" xfId="0" applyNumberFormat="1" applyFont="1" applyAlignment="1">
      <alignment horizontal="left" vertical="center" wrapText="1"/>
    </xf>
    <xf numFmtId="0" fontId="10" fillId="0" borderId="0" xfId="0" applyFont="1" applyAlignment="1">
      <alignment vertical="center"/>
    </xf>
    <xf numFmtId="1" fontId="6" fillId="0" borderId="0" xfId="0" applyNumberFormat="1" applyFont="1" applyAlignment="1">
      <alignment horizontal="center" vertical="center" wrapText="1"/>
    </xf>
    <xf numFmtId="0" fontId="6" fillId="0" borderId="0" xfId="2" applyFont="1" applyAlignment="1">
      <alignment horizontal="left" vertical="center" wrapText="1"/>
    </xf>
    <xf numFmtId="0" fontId="6" fillId="0" borderId="48" xfId="0" applyFont="1" applyBorder="1" applyAlignment="1">
      <alignment horizontal="center" vertical="center"/>
    </xf>
    <xf numFmtId="14" fontId="6" fillId="0" borderId="46" xfId="0" applyNumberFormat="1" applyFont="1" applyBorder="1" applyAlignment="1">
      <alignment horizontal="left" vertical="center" wrapText="1"/>
    </xf>
    <xf numFmtId="0" fontId="6" fillId="0" borderId="0" xfId="2" applyNumberFormat="1" applyFont="1" applyFill="1" applyAlignment="1">
      <alignment horizontal="left" vertical="center" wrapText="1"/>
    </xf>
    <xf numFmtId="0" fontId="5" fillId="0" borderId="48" xfId="0" applyFont="1" applyBorder="1" applyAlignment="1">
      <alignment horizontal="center" vertical="center" wrapText="1"/>
    </xf>
    <xf numFmtId="1" fontId="6" fillId="0" borderId="37" xfId="0" applyNumberFormat="1" applyFont="1" applyBorder="1" applyAlignment="1">
      <alignment horizontal="left" vertical="center"/>
    </xf>
    <xf numFmtId="17" fontId="6" fillId="0" borderId="0" xfId="0" applyNumberFormat="1" applyFont="1" applyAlignment="1">
      <alignment horizontal="left" vertical="center" wrapText="1"/>
    </xf>
    <xf numFmtId="0" fontId="6" fillId="0" borderId="0" xfId="2" applyFont="1" applyFill="1" applyAlignment="1">
      <alignment horizontal="center" vertical="center" wrapText="1"/>
    </xf>
    <xf numFmtId="49" fontId="6" fillId="0" borderId="1" xfId="0" applyNumberFormat="1" applyFont="1" applyBorder="1" applyAlignment="1">
      <alignment horizontal="center" vertical="center" wrapText="1"/>
    </xf>
    <xf numFmtId="14" fontId="6" fillId="0" borderId="41" xfId="0" applyNumberFormat="1" applyFont="1" applyBorder="1" applyAlignment="1">
      <alignment horizontal="right" vertical="center"/>
    </xf>
    <xf numFmtId="0" fontId="6" fillId="0" borderId="0" xfId="2" applyFont="1" applyFill="1" applyBorder="1" applyAlignment="1">
      <alignment horizontal="center" vertical="center" wrapText="1"/>
    </xf>
    <xf numFmtId="0" fontId="49" fillId="0" borderId="0" xfId="2" applyFont="1" applyFill="1" applyBorder="1" applyAlignment="1">
      <alignment horizontal="center" vertical="center" wrapText="1"/>
    </xf>
    <xf numFmtId="49" fontId="6" fillId="0" borderId="0" xfId="0" applyNumberFormat="1" applyFont="1" applyAlignment="1">
      <alignment horizontal="center" vertical="center" wrapText="1"/>
    </xf>
    <xf numFmtId="49" fontId="6" fillId="0" borderId="1" xfId="0" applyNumberFormat="1" applyFont="1" applyBorder="1" applyAlignment="1">
      <alignment horizontal="left" vertical="center"/>
    </xf>
    <xf numFmtId="49" fontId="6" fillId="0" borderId="0" xfId="0" quotePrefix="1" applyNumberFormat="1" applyFont="1" applyAlignment="1">
      <alignment horizontal="left" vertical="center"/>
    </xf>
    <xf numFmtId="0" fontId="6" fillId="0" borderId="41" xfId="0" applyFont="1" applyBorder="1" applyAlignment="1">
      <alignment horizontal="center" vertical="center" wrapText="1"/>
    </xf>
    <xf numFmtId="0" fontId="7" fillId="0" borderId="0" xfId="2" applyFont="1" applyFill="1" applyBorder="1" applyAlignment="1">
      <alignment horizontal="center" vertical="center" wrapText="1"/>
    </xf>
    <xf numFmtId="0" fontId="46" fillId="0" borderId="0" xfId="2" applyFont="1" applyFill="1" applyBorder="1" applyAlignment="1">
      <alignment horizontal="center" vertical="center" wrapText="1"/>
    </xf>
    <xf numFmtId="0" fontId="0" fillId="0" borderId="0" xfId="0" applyAlignment="1">
      <alignment horizontal="right" vertical="center"/>
    </xf>
    <xf numFmtId="14" fontId="0" fillId="0" borderId="0" xfId="0" applyNumberFormat="1" applyAlignment="1">
      <alignment horizontal="center" vertical="center"/>
    </xf>
    <xf numFmtId="49" fontId="5" fillId="10" borderId="6" xfId="0" applyNumberFormat="1" applyFont="1" applyFill="1" applyBorder="1" applyAlignment="1">
      <alignment horizontal="left" vertical="center" wrapText="1"/>
    </xf>
    <xf numFmtId="49" fontId="0" fillId="0" borderId="0" xfId="0" applyNumberFormat="1" applyAlignment="1">
      <alignment horizontal="left" vertical="center"/>
    </xf>
    <xf numFmtId="14" fontId="0" fillId="0" borderId="0" xfId="0" applyNumberFormat="1" applyAlignment="1">
      <alignment vertical="center"/>
    </xf>
    <xf numFmtId="0" fontId="50" fillId="0" borderId="0" xfId="0" applyFont="1"/>
    <xf numFmtId="0" fontId="51" fillId="8" borderId="2" xfId="0" applyFont="1" applyFill="1" applyBorder="1" applyAlignment="1">
      <alignment horizontal="center" vertical="center"/>
    </xf>
    <xf numFmtId="169" fontId="51" fillId="8" borderId="2" xfId="1" applyNumberFormat="1" applyFont="1" applyFill="1" applyBorder="1" applyAlignment="1">
      <alignment horizontal="center" vertical="center"/>
    </xf>
    <xf numFmtId="0" fontId="51" fillId="22" borderId="2" xfId="0" applyFont="1" applyFill="1" applyBorder="1" applyAlignment="1">
      <alignment horizontal="center" vertical="center"/>
    </xf>
    <xf numFmtId="169" fontId="51" fillId="22" borderId="2" xfId="1" applyNumberFormat="1" applyFont="1" applyFill="1" applyBorder="1" applyAlignment="1">
      <alignment horizontal="center" vertical="center"/>
    </xf>
    <xf numFmtId="0" fontId="51" fillId="7" borderId="2" xfId="0" applyFont="1" applyFill="1" applyBorder="1" applyAlignment="1">
      <alignment vertical="center"/>
    </xf>
    <xf numFmtId="165" fontId="51" fillId="7" borderId="2" xfId="0" applyNumberFormat="1" applyFont="1" applyFill="1" applyBorder="1" applyAlignment="1">
      <alignment vertical="center"/>
    </xf>
    <xf numFmtId="169" fontId="51" fillId="7" borderId="2" xfId="1" applyNumberFormat="1" applyFont="1" applyFill="1" applyBorder="1" applyAlignment="1">
      <alignment vertical="center"/>
    </xf>
    <xf numFmtId="0" fontId="50" fillId="0" borderId="2" xfId="0" applyFont="1" applyBorder="1" applyAlignment="1">
      <alignment horizontal="center" vertical="center"/>
    </xf>
    <xf numFmtId="169" fontId="50" fillId="0" borderId="2" xfId="1" applyNumberFormat="1" applyFont="1" applyBorder="1" applyAlignment="1">
      <alignment vertical="center"/>
    </xf>
    <xf numFmtId="169" fontId="52" fillId="0" borderId="2" xfId="1" applyNumberFormat="1" applyFont="1" applyBorder="1" applyAlignment="1">
      <alignment vertical="center"/>
    </xf>
    <xf numFmtId="0" fontId="51" fillId="7" borderId="2" xfId="0" applyFont="1" applyFill="1" applyBorder="1" applyAlignment="1">
      <alignment horizontal="center" vertical="center"/>
    </xf>
    <xf numFmtId="0" fontId="50" fillId="0" borderId="7" xfId="0" applyFont="1" applyBorder="1" applyAlignment="1">
      <alignment horizontal="center" vertical="center"/>
    </xf>
    <xf numFmtId="169" fontId="50" fillId="0" borderId="7" xfId="1" applyNumberFormat="1" applyFont="1" applyBorder="1" applyAlignment="1">
      <alignment vertical="center"/>
    </xf>
    <xf numFmtId="0" fontId="50" fillId="0" borderId="35" xfId="0" applyFont="1" applyBorder="1" applyAlignment="1">
      <alignment horizontal="center" vertical="center"/>
    </xf>
    <xf numFmtId="169" fontId="50" fillId="0" borderId="35" xfId="1" applyNumberFormat="1" applyFont="1" applyBorder="1" applyAlignment="1">
      <alignment vertical="center"/>
    </xf>
    <xf numFmtId="0" fontId="50" fillId="0" borderId="12" xfId="0" applyFont="1" applyBorder="1" applyAlignment="1">
      <alignment horizontal="center" vertical="center"/>
    </xf>
    <xf numFmtId="169" fontId="50" fillId="0" borderId="12" xfId="1" applyNumberFormat="1" applyFont="1" applyBorder="1" applyAlignment="1">
      <alignment vertical="center"/>
    </xf>
    <xf numFmtId="0" fontId="53" fillId="7" borderId="2" xfId="0" applyFont="1" applyFill="1" applyBorder="1" applyAlignment="1">
      <alignment vertical="center" wrapText="1"/>
    </xf>
    <xf numFmtId="0" fontId="54" fillId="0" borderId="0" xfId="0" applyFont="1"/>
    <xf numFmtId="0" fontId="55" fillId="8" borderId="2" xfId="0" applyFont="1" applyFill="1" applyBorder="1" applyAlignment="1">
      <alignment horizontal="center" vertical="center"/>
    </xf>
    <xf numFmtId="169" fontId="55" fillId="8" borderId="2" xfId="1" applyNumberFormat="1" applyFont="1" applyFill="1" applyBorder="1" applyAlignment="1">
      <alignment horizontal="center" vertical="center"/>
    </xf>
    <xf numFmtId="0" fontId="55" fillId="22" borderId="2" xfId="0" applyFont="1" applyFill="1" applyBorder="1" applyAlignment="1">
      <alignment horizontal="center" vertical="center"/>
    </xf>
    <xf numFmtId="169" fontId="55" fillId="22" borderId="2" xfId="1" applyNumberFormat="1" applyFont="1" applyFill="1" applyBorder="1" applyAlignment="1">
      <alignment horizontal="center" vertical="center"/>
    </xf>
    <xf numFmtId="0" fontId="55" fillId="7" borderId="2" xfId="0" applyFont="1" applyFill="1" applyBorder="1" applyAlignment="1">
      <alignment vertical="center"/>
    </xf>
    <xf numFmtId="165" fontId="55" fillId="7" borderId="2" xfId="0" applyNumberFormat="1" applyFont="1" applyFill="1" applyBorder="1" applyAlignment="1">
      <alignment vertical="center"/>
    </xf>
    <xf numFmtId="169" fontId="55" fillId="7" borderId="2" xfId="1" applyNumberFormat="1" applyFont="1" applyFill="1" applyBorder="1" applyAlignment="1">
      <alignment vertical="center"/>
    </xf>
    <xf numFmtId="0" fontId="56" fillId="7" borderId="2" xfId="0" applyFont="1" applyFill="1" applyBorder="1" applyAlignment="1">
      <alignment vertical="center" wrapText="1"/>
    </xf>
    <xf numFmtId="0" fontId="54" fillId="0" borderId="2" xfId="0" applyFont="1" applyBorder="1" applyAlignment="1">
      <alignment horizontal="center" vertical="center"/>
    </xf>
    <xf numFmtId="169" fontId="54" fillId="0" borderId="2" xfId="1" applyNumberFormat="1" applyFont="1" applyBorder="1" applyAlignment="1">
      <alignment vertical="center"/>
    </xf>
    <xf numFmtId="169" fontId="57" fillId="0" borderId="2" xfId="1" applyNumberFormat="1" applyFont="1" applyBorder="1" applyAlignment="1">
      <alignment vertical="center"/>
    </xf>
    <xf numFmtId="0" fontId="55" fillId="7" borderId="2" xfId="0" applyFont="1" applyFill="1" applyBorder="1" applyAlignment="1">
      <alignment horizontal="center" vertical="center"/>
    </xf>
    <xf numFmtId="0" fontId="54" fillId="0" borderId="7" xfId="0" applyFont="1" applyBorder="1" applyAlignment="1">
      <alignment horizontal="center" vertical="center"/>
    </xf>
    <xf numFmtId="169" fontId="54" fillId="0" borderId="7" xfId="1" applyNumberFormat="1" applyFont="1" applyBorder="1" applyAlignment="1">
      <alignment vertical="center"/>
    </xf>
    <xf numFmtId="0" fontId="54" fillId="0" borderId="35" xfId="0" applyFont="1" applyBorder="1" applyAlignment="1">
      <alignment horizontal="center" vertical="center"/>
    </xf>
    <xf numFmtId="169" fontId="54" fillId="0" borderId="35" xfId="1" applyNumberFormat="1" applyFont="1" applyBorder="1" applyAlignment="1">
      <alignment vertical="center"/>
    </xf>
    <xf numFmtId="0" fontId="54" fillId="0" borderId="12" xfId="0" applyFont="1" applyBorder="1" applyAlignment="1">
      <alignment horizontal="center" vertical="center"/>
    </xf>
    <xf numFmtId="169" fontId="54" fillId="0" borderId="12" xfId="1" applyNumberFormat="1" applyFont="1" applyBorder="1" applyAlignment="1">
      <alignment vertical="center"/>
    </xf>
    <xf numFmtId="0" fontId="54" fillId="0" borderId="0" xfId="0" applyFont="1" applyAlignment="1">
      <alignment vertical="center"/>
    </xf>
    <xf numFmtId="0" fontId="55" fillId="0" borderId="0" xfId="0" applyFont="1"/>
    <xf numFmtId="169" fontId="55" fillId="0" borderId="0" xfId="1" applyNumberFormat="1" applyFont="1"/>
    <xf numFmtId="169" fontId="55" fillId="0" borderId="0" xfId="0" applyNumberFormat="1" applyFont="1"/>
    <xf numFmtId="0" fontId="12" fillId="23" borderId="32" xfId="0" applyFont="1" applyFill="1" applyBorder="1" applyAlignment="1">
      <alignment horizontal="center" vertical="center"/>
    </xf>
    <xf numFmtId="0" fontId="12" fillId="23" borderId="9" xfId="0" applyFont="1" applyFill="1" applyBorder="1"/>
    <xf numFmtId="0" fontId="13" fillId="0" borderId="0" xfId="0" applyFont="1"/>
    <xf numFmtId="169" fontId="12" fillId="3" borderId="2" xfId="1" applyNumberFormat="1" applyFont="1" applyFill="1" applyBorder="1" applyAlignment="1">
      <alignment horizontal="center" vertical="center"/>
    </xf>
    <xf numFmtId="0" fontId="12" fillId="3" borderId="10" xfId="0" applyFont="1" applyFill="1" applyBorder="1" applyAlignment="1">
      <alignment horizontal="center"/>
    </xf>
    <xf numFmtId="165" fontId="12" fillId="22" borderId="2" xfId="0" applyNumberFormat="1" applyFont="1" applyFill="1" applyBorder="1" applyAlignment="1">
      <alignment horizontal="center" vertical="center"/>
    </xf>
    <xf numFmtId="169" fontId="12" fillId="22" borderId="2" xfId="1" applyNumberFormat="1" applyFont="1" applyFill="1" applyBorder="1" applyAlignment="1">
      <alignment horizontal="center" vertical="center"/>
    </xf>
    <xf numFmtId="0" fontId="12" fillId="22" borderId="10" xfId="0" applyFont="1" applyFill="1" applyBorder="1" applyAlignment="1">
      <alignment horizontal="center"/>
    </xf>
    <xf numFmtId="49" fontId="0" fillId="6" borderId="0" xfId="0" applyNumberFormat="1" applyFill="1" applyAlignment="1">
      <alignment horizontal="left" vertical="center"/>
    </xf>
    <xf numFmtId="169" fontId="0" fillId="0" borderId="0" xfId="0" applyNumberFormat="1"/>
    <xf numFmtId="169" fontId="0" fillId="0" borderId="0" xfId="1" applyNumberFormat="1" applyFont="1"/>
    <xf numFmtId="0" fontId="58" fillId="26" borderId="49" xfId="5" applyFont="1" applyFill="1" applyBorder="1" applyAlignment="1">
      <alignment horizontal="center" vertical="center" wrapText="1"/>
    </xf>
    <xf numFmtId="0" fontId="58" fillId="26" borderId="50" xfId="5" applyFont="1" applyFill="1" applyBorder="1" applyAlignment="1">
      <alignment horizontal="center" vertical="center" wrapText="1"/>
    </xf>
    <xf numFmtId="3" fontId="58" fillId="26" borderId="50" xfId="6" applyNumberFormat="1" applyFont="1" applyFill="1" applyBorder="1" applyAlignment="1">
      <alignment horizontal="center" vertical="center" wrapText="1"/>
    </xf>
    <xf numFmtId="14" fontId="58" fillId="26" borderId="50" xfId="5" applyNumberFormat="1" applyFont="1" applyFill="1" applyBorder="1" applyAlignment="1">
      <alignment horizontal="center" vertical="center" wrapText="1"/>
    </xf>
    <xf numFmtId="49" fontId="58" fillId="26" borderId="51" xfId="5" applyNumberFormat="1" applyFont="1" applyFill="1" applyBorder="1" applyAlignment="1">
      <alignment horizontal="center" vertical="center" wrapText="1"/>
    </xf>
    <xf numFmtId="0" fontId="58" fillId="26" borderId="52" xfId="5" applyFont="1" applyFill="1" applyBorder="1" applyAlignment="1">
      <alignment horizontal="center" vertical="center" wrapText="1"/>
    </xf>
    <xf numFmtId="0" fontId="59" fillId="27" borderId="53" xfId="5" applyFont="1" applyFill="1" applyBorder="1" applyAlignment="1">
      <alignment horizontal="center" vertical="center" wrapText="1"/>
    </xf>
    <xf numFmtId="0" fontId="60" fillId="27" borderId="54" xfId="5" applyFont="1" applyFill="1" applyBorder="1" applyAlignment="1">
      <alignment horizontal="left" vertical="center" wrapText="1"/>
    </xf>
    <xf numFmtId="0" fontId="61" fillId="27" borderId="54" xfId="5" applyFont="1" applyFill="1" applyBorder="1" applyAlignment="1">
      <alignment horizontal="center" vertical="center" wrapText="1"/>
    </xf>
    <xf numFmtId="14" fontId="61" fillId="27" borderId="54" xfId="5" applyNumberFormat="1" applyFont="1" applyFill="1" applyBorder="1" applyAlignment="1">
      <alignment horizontal="center" vertical="center" wrapText="1"/>
    </xf>
    <xf numFmtId="49" fontId="61" fillId="27" borderId="54" xfId="5" applyNumberFormat="1" applyFont="1" applyFill="1" applyBorder="1" applyAlignment="1">
      <alignment horizontal="left" vertical="center" wrapText="1"/>
    </xf>
    <xf numFmtId="0" fontId="60" fillId="27" borderId="55" xfId="5" applyFont="1" applyFill="1" applyBorder="1" applyAlignment="1">
      <alignment horizontal="center" vertical="center" wrapText="1"/>
    </xf>
    <xf numFmtId="0" fontId="59" fillId="0" borderId="53" xfId="5" applyFont="1" applyBorder="1" applyAlignment="1">
      <alignment horizontal="center" vertical="center" wrapText="1"/>
    </xf>
    <xf numFmtId="0" fontId="60" fillId="0" borderId="54" xfId="5" applyFont="1" applyBorder="1" applyAlignment="1">
      <alignment horizontal="left" vertical="center" wrapText="1"/>
    </xf>
    <xf numFmtId="0" fontId="61" fillId="0" borderId="54" xfId="5" applyFont="1" applyBorder="1" applyAlignment="1">
      <alignment horizontal="center" vertical="center" wrapText="1"/>
    </xf>
    <xf numFmtId="14" fontId="61" fillId="0" borderId="54" xfId="5" applyNumberFormat="1" applyFont="1" applyBorder="1" applyAlignment="1">
      <alignment horizontal="center" vertical="center" wrapText="1"/>
    </xf>
    <xf numFmtId="49" fontId="61" fillId="0" borderId="54" xfId="5" applyNumberFormat="1" applyFont="1" applyBorder="1" applyAlignment="1">
      <alignment horizontal="left" vertical="center" wrapText="1"/>
    </xf>
    <xf numFmtId="0" fontId="60" fillId="0" borderId="55" xfId="5" applyFont="1" applyBorder="1" applyAlignment="1">
      <alignment horizontal="center" vertical="center" wrapText="1"/>
    </xf>
    <xf numFmtId="3" fontId="61" fillId="27" borderId="54" xfId="5" applyNumberFormat="1" applyFont="1" applyFill="1" applyBorder="1" applyAlignment="1">
      <alignment horizontal="center" vertical="center" wrapText="1"/>
    </xf>
    <xf numFmtId="0" fontId="63" fillId="27" borderId="55" xfId="5" applyFont="1" applyFill="1" applyBorder="1" applyAlignment="1">
      <alignment horizontal="center" vertical="center" wrapText="1"/>
    </xf>
    <xf numFmtId="0" fontId="62" fillId="0" borderId="55" xfId="5" applyFont="1" applyBorder="1" applyAlignment="1">
      <alignment horizontal="center" vertical="center" wrapText="1"/>
    </xf>
    <xf numFmtId="0" fontId="62" fillId="27" borderId="55" xfId="5" applyFont="1" applyFill="1" applyBorder="1" applyAlignment="1">
      <alignment horizontal="center" vertical="center" wrapText="1"/>
    </xf>
    <xf numFmtId="3" fontId="61" fillId="0" borderId="54" xfId="5" applyNumberFormat="1" applyFont="1" applyBorder="1" applyAlignment="1">
      <alignment horizontal="center" vertical="center" wrapText="1"/>
    </xf>
    <xf numFmtId="0" fontId="63" fillId="0" borderId="55" xfId="5" applyFont="1" applyBorder="1" applyAlignment="1">
      <alignment horizontal="center" vertical="center" wrapText="1"/>
    </xf>
    <xf numFmtId="0" fontId="64" fillId="0" borderId="54" xfId="5" applyFont="1" applyBorder="1" applyAlignment="1">
      <alignment horizontal="left" vertical="center" wrapText="1"/>
    </xf>
    <xf numFmtId="14" fontId="59" fillId="0" borderId="54" xfId="5" applyNumberFormat="1" applyFont="1" applyBorder="1" applyAlignment="1">
      <alignment horizontal="center" vertical="center" wrapText="1"/>
    </xf>
    <xf numFmtId="49" fontId="59" fillId="0" borderId="54" xfId="5" applyNumberFormat="1" applyFont="1" applyBorder="1" applyAlignment="1">
      <alignment horizontal="left" vertical="center" wrapText="1"/>
    </xf>
    <xf numFmtId="0" fontId="64" fillId="0" borderId="55" xfId="5" applyFont="1" applyBorder="1" applyAlignment="1">
      <alignment horizontal="center" vertical="center" wrapText="1"/>
    </xf>
    <xf numFmtId="0" fontId="60" fillId="27" borderId="56" xfId="5" applyFont="1" applyFill="1" applyBorder="1" applyAlignment="1">
      <alignment horizontal="left" vertical="center" wrapText="1"/>
    </xf>
    <xf numFmtId="3" fontId="61" fillId="27" borderId="56" xfId="5" applyNumberFormat="1" applyFont="1" applyFill="1" applyBorder="1" applyAlignment="1">
      <alignment horizontal="center" vertical="center" wrapText="1"/>
    </xf>
    <xf numFmtId="14" fontId="61" fillId="27" borderId="56" xfId="5" applyNumberFormat="1" applyFont="1" applyFill="1" applyBorder="1" applyAlignment="1">
      <alignment horizontal="center" vertical="center" wrapText="1"/>
    </xf>
    <xf numFmtId="0" fontId="61" fillId="27" borderId="56" xfId="5" applyFont="1" applyFill="1" applyBorder="1" applyAlignment="1">
      <alignment horizontal="center" vertical="center" wrapText="1"/>
    </xf>
    <xf numFmtId="0" fontId="60" fillId="27" borderId="57" xfId="5" applyFont="1" applyFill="1" applyBorder="1" applyAlignment="1">
      <alignment horizontal="center" vertical="center" wrapText="1"/>
    </xf>
    <xf numFmtId="49" fontId="61" fillId="27" borderId="56" xfId="5" applyNumberFormat="1" applyFont="1" applyFill="1" applyBorder="1" applyAlignment="1">
      <alignment vertical="center" wrapText="1"/>
    </xf>
    <xf numFmtId="0" fontId="59" fillId="0" borderId="54" xfId="5" applyFont="1" applyBorder="1" applyAlignment="1">
      <alignment horizontal="center" vertical="center" wrapText="1"/>
    </xf>
    <xf numFmtId="0" fontId="63" fillId="0" borderId="54" xfId="5" applyFont="1" applyBorder="1" applyAlignment="1">
      <alignment horizontal="left" vertical="center" wrapText="1"/>
    </xf>
    <xf numFmtId="1" fontId="61" fillId="0" borderId="54" xfId="5" applyNumberFormat="1" applyFont="1" applyBorder="1" applyAlignment="1">
      <alignment horizontal="center" vertical="center" wrapText="1"/>
    </xf>
    <xf numFmtId="0" fontId="60" fillId="0" borderId="56" xfId="5" applyFont="1" applyBorder="1" applyAlignment="1">
      <alignment horizontal="left" vertical="center" wrapText="1"/>
    </xf>
    <xf numFmtId="3" fontId="61" fillId="0" borderId="56" xfId="5" applyNumberFormat="1" applyFont="1" applyBorder="1" applyAlignment="1">
      <alignment horizontal="center" vertical="center" wrapText="1"/>
    </xf>
    <xf numFmtId="14" fontId="61" fillId="0" borderId="56" xfId="5" applyNumberFormat="1" applyFont="1" applyBorder="1" applyAlignment="1">
      <alignment horizontal="center" vertical="center" wrapText="1"/>
    </xf>
    <xf numFmtId="0" fontId="61" fillId="0" borderId="56" xfId="5" applyFont="1" applyBorder="1" applyAlignment="1">
      <alignment horizontal="center" vertical="center" wrapText="1"/>
    </xf>
    <xf numFmtId="0" fontId="61" fillId="0" borderId="56" xfId="5" quotePrefix="1" applyFont="1" applyBorder="1" applyAlignment="1">
      <alignment horizontal="center" vertical="center" wrapText="1"/>
    </xf>
    <xf numFmtId="14" fontId="61" fillId="0" borderId="56" xfId="5" quotePrefix="1" applyNumberFormat="1" applyFont="1" applyBorder="1" applyAlignment="1">
      <alignment horizontal="center" vertical="center" wrapText="1"/>
    </xf>
    <xf numFmtId="0" fontId="60" fillId="0" borderId="57" xfId="5" applyFont="1" applyBorder="1" applyAlignment="1">
      <alignment horizontal="center" vertical="center" wrapText="1"/>
    </xf>
    <xf numFmtId="49" fontId="61" fillId="0" borderId="56" xfId="5" applyNumberFormat="1" applyFont="1" applyBorder="1" applyAlignment="1">
      <alignment vertical="center" wrapText="1"/>
    </xf>
    <xf numFmtId="0" fontId="61" fillId="29" borderId="54" xfId="5" applyFont="1" applyFill="1" applyBorder="1" applyAlignment="1">
      <alignment horizontal="center" vertical="center" wrapText="1"/>
    </xf>
    <xf numFmtId="0" fontId="61" fillId="2" borderId="54" xfId="5" applyFont="1" applyFill="1" applyBorder="1" applyAlignment="1">
      <alignment horizontal="center" vertical="center" wrapText="1"/>
    </xf>
    <xf numFmtId="0" fontId="59" fillId="2" borderId="54" xfId="5" applyFont="1" applyFill="1" applyBorder="1" applyAlignment="1">
      <alignment horizontal="center" vertical="center" wrapText="1"/>
    </xf>
    <xf numFmtId="3" fontId="61" fillId="2" borderId="54" xfId="5" applyNumberFormat="1" applyFont="1" applyFill="1" applyBorder="1" applyAlignment="1">
      <alignment horizontal="center" vertical="center" wrapText="1"/>
    </xf>
    <xf numFmtId="3" fontId="61" fillId="2" borderId="56" xfId="5" applyNumberFormat="1" applyFont="1" applyFill="1" applyBorder="1" applyAlignment="1">
      <alignment horizontal="center" vertical="center" wrapText="1"/>
    </xf>
    <xf numFmtId="3" fontId="64" fillId="28" borderId="50" xfId="6" applyNumberFormat="1" applyFont="1" applyFill="1" applyBorder="1" applyAlignment="1">
      <alignment horizontal="center" vertical="center" wrapText="1"/>
    </xf>
    <xf numFmtId="0" fontId="0" fillId="2" borderId="0" xfId="0" applyFill="1" applyAlignment="1">
      <alignment horizontal="left" vertical="center"/>
    </xf>
    <xf numFmtId="0" fontId="0" fillId="2" borderId="0" xfId="0" applyFill="1" applyAlignment="1">
      <alignment vertical="center"/>
    </xf>
    <xf numFmtId="49" fontId="0" fillId="2" borderId="0" xfId="0" applyNumberFormat="1" applyFill="1" applyAlignment="1">
      <alignment horizontal="left" vertical="center"/>
    </xf>
    <xf numFmtId="0" fontId="0" fillId="2" borderId="0" xfId="0" applyFill="1" applyAlignment="1">
      <alignment horizontal="center" vertical="center"/>
    </xf>
    <xf numFmtId="0" fontId="0" fillId="2" borderId="0" xfId="0" applyFill="1" applyAlignment="1">
      <alignment horizontal="right" vertical="center"/>
    </xf>
    <xf numFmtId="0" fontId="1" fillId="25" borderId="0" xfId="0" applyFont="1" applyFill="1"/>
    <xf numFmtId="0" fontId="3" fillId="0" borderId="0" xfId="0" applyFont="1" applyAlignment="1">
      <alignment horizontal="center" vertical="center" wrapText="1"/>
    </xf>
    <xf numFmtId="0" fontId="3" fillId="0" borderId="39" xfId="0" applyFont="1" applyBorder="1" applyAlignment="1">
      <alignment horizontal="center" vertical="center" wrapText="1"/>
    </xf>
    <xf numFmtId="14" fontId="3" fillId="0" borderId="0" xfId="0" applyNumberFormat="1" applyFont="1" applyAlignment="1">
      <alignment horizontal="center" vertical="center" wrapText="1"/>
    </xf>
    <xf numFmtId="0" fontId="3" fillId="30" borderId="37" xfId="0" applyFont="1" applyFill="1" applyBorder="1" applyAlignment="1">
      <alignment horizontal="center" vertical="center" wrapText="1"/>
    </xf>
    <xf numFmtId="14" fontId="5" fillId="0" borderId="58" xfId="0" applyNumberFormat="1" applyFont="1" applyBorder="1" applyAlignment="1">
      <alignment horizontal="center" vertical="center" wrapText="1"/>
    </xf>
    <xf numFmtId="14" fontId="5" fillId="0" borderId="41" xfId="0" applyNumberFormat="1" applyFont="1" applyBorder="1" applyAlignment="1">
      <alignment horizontal="left" vertical="center" wrapText="1"/>
    </xf>
    <xf numFmtId="49" fontId="5" fillId="0" borderId="45" xfId="0" applyNumberFormat="1" applyFont="1" applyBorder="1" applyAlignment="1">
      <alignment horizontal="center" vertical="center" wrapText="1"/>
    </xf>
    <xf numFmtId="49" fontId="5" fillId="0" borderId="0" xfId="0" applyNumberFormat="1" applyFont="1" applyAlignment="1">
      <alignment horizontal="center" vertical="center" wrapText="1"/>
    </xf>
    <xf numFmtId="14" fontId="5" fillId="0" borderId="0" xfId="0" applyNumberFormat="1" applyFont="1" applyAlignment="1">
      <alignment horizontal="center" vertical="center" wrapText="1"/>
    </xf>
    <xf numFmtId="14" fontId="5" fillId="0" borderId="0" xfId="0" applyNumberFormat="1" applyFont="1" applyAlignment="1">
      <alignment horizontal="left" vertical="center" wrapText="1"/>
    </xf>
    <xf numFmtId="0" fontId="5" fillId="0" borderId="0" xfId="0" applyFont="1" applyAlignment="1">
      <alignment horizontal="center" vertical="center"/>
    </xf>
    <xf numFmtId="49" fontId="5" fillId="0" borderId="45" xfId="0" quotePrefix="1" applyNumberFormat="1" applyFont="1" applyBorder="1" applyAlignment="1">
      <alignment horizontal="center" vertical="center" wrapText="1"/>
    </xf>
    <xf numFmtId="0" fontId="7" fillId="0" borderId="45" xfId="2" applyFont="1" applyFill="1" applyBorder="1" applyAlignment="1">
      <alignment horizontal="center" vertical="center" wrapText="1"/>
    </xf>
    <xf numFmtId="0" fontId="5" fillId="0" borderId="37" xfId="0" quotePrefix="1" applyFont="1" applyBorder="1" applyAlignment="1">
      <alignment horizontal="center" vertical="center" wrapText="1"/>
    </xf>
    <xf numFmtId="0" fontId="7" fillId="0" borderId="45" xfId="2" applyFont="1" applyBorder="1" applyAlignment="1">
      <alignment horizontal="center" vertical="center" wrapText="1"/>
    </xf>
    <xf numFmtId="0" fontId="5" fillId="0" borderId="41" xfId="0" applyFont="1" applyBorder="1" applyAlignment="1">
      <alignment horizontal="left" vertical="center" wrapText="1"/>
    </xf>
    <xf numFmtId="14" fontId="10" fillId="0" borderId="41" xfId="0" applyNumberFormat="1" applyFont="1" applyBorder="1" applyAlignment="1">
      <alignment horizontal="center" vertical="center"/>
    </xf>
    <xf numFmtId="0" fontId="46" fillId="0" borderId="45" xfId="2" applyFont="1" applyBorder="1" applyAlignment="1">
      <alignment horizontal="center" vertical="center" wrapText="1"/>
    </xf>
    <xf numFmtId="0" fontId="65" fillId="0" borderId="0" xfId="0" applyFont="1"/>
    <xf numFmtId="49" fontId="6" fillId="0" borderId="45" xfId="0" applyNumberFormat="1" applyFont="1" applyBorder="1" applyAlignment="1">
      <alignment horizontal="center" vertical="center" wrapText="1"/>
    </xf>
    <xf numFmtId="0" fontId="5" fillId="2" borderId="0" xfId="0" applyFont="1" applyFill="1" applyAlignment="1">
      <alignment horizontal="center" vertical="center" wrapText="1"/>
    </xf>
    <xf numFmtId="0" fontId="5" fillId="0" borderId="41" xfId="0" applyFont="1" applyBorder="1" applyAlignment="1">
      <alignment vertical="center" wrapText="1"/>
    </xf>
    <xf numFmtId="49" fontId="5" fillId="0" borderId="37" xfId="0" quotePrefix="1" applyNumberFormat="1" applyFont="1" applyBorder="1" applyAlignment="1">
      <alignment horizontal="center" vertical="center" wrapText="1"/>
    </xf>
    <xf numFmtId="0" fontId="8" fillId="0" borderId="48" xfId="0" applyFont="1" applyBorder="1" applyAlignment="1">
      <alignment horizontal="center" vertical="center" wrapText="1"/>
    </xf>
    <xf numFmtId="49" fontId="8" fillId="0" borderId="37" xfId="0" applyNumberFormat="1" applyFont="1" applyBorder="1" applyAlignment="1">
      <alignment horizontal="center" vertical="center" wrapText="1"/>
    </xf>
    <xf numFmtId="0" fontId="8" fillId="0" borderId="37" xfId="0" applyFont="1" applyBorder="1" applyAlignment="1">
      <alignment horizontal="left" vertical="center"/>
    </xf>
    <xf numFmtId="0" fontId="8" fillId="0" borderId="37" xfId="0" applyFont="1" applyBorder="1" applyAlignment="1">
      <alignment horizontal="center" vertical="center" wrapText="1"/>
    </xf>
    <xf numFmtId="14" fontId="8" fillId="0" borderId="37" xfId="0" applyNumberFormat="1" applyFont="1" applyBorder="1" applyAlignment="1">
      <alignment horizontal="center" vertical="center" wrapText="1"/>
    </xf>
    <xf numFmtId="0" fontId="8" fillId="0" borderId="37" xfId="0" applyFont="1" applyBorder="1" applyAlignment="1">
      <alignment horizontal="left" vertical="center" wrapText="1"/>
    </xf>
    <xf numFmtId="14" fontId="8" fillId="0" borderId="0" xfId="0" applyNumberFormat="1" applyFont="1" applyAlignment="1">
      <alignment horizontal="center" vertical="center" wrapText="1"/>
    </xf>
    <xf numFmtId="0" fontId="8" fillId="0" borderId="37" xfId="0" applyFont="1" applyBorder="1" applyAlignment="1">
      <alignment horizontal="center" vertical="center"/>
    </xf>
    <xf numFmtId="49" fontId="8" fillId="0" borderId="45" xfId="0" applyNumberFormat="1" applyFont="1" applyBorder="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horizontal="left" vertical="center" wrapText="1"/>
    </xf>
    <xf numFmtId="49" fontId="8" fillId="0" borderId="0" xfId="0" applyNumberFormat="1" applyFont="1" applyAlignment="1">
      <alignment horizontal="center" vertical="center" wrapText="1"/>
    </xf>
    <xf numFmtId="14" fontId="6" fillId="0" borderId="0" xfId="0" quotePrefix="1" applyNumberFormat="1" applyFont="1" applyAlignment="1">
      <alignment horizontal="center" vertical="center" wrapText="1"/>
    </xf>
    <xf numFmtId="0" fontId="7" fillId="0" borderId="0" xfId="2" applyFont="1" applyAlignment="1">
      <alignment horizontal="center" vertical="center" wrapText="1"/>
    </xf>
    <xf numFmtId="49" fontId="5" fillId="0" borderId="0" xfId="0" quotePrefix="1" applyNumberFormat="1" applyFont="1" applyAlignment="1">
      <alignment horizontal="center" vertical="center" wrapText="1"/>
    </xf>
    <xf numFmtId="0" fontId="6" fillId="0" borderId="0" xfId="2" applyFont="1" applyAlignment="1">
      <alignment horizontal="center" vertical="center" wrapText="1"/>
    </xf>
    <xf numFmtId="0" fontId="7" fillId="0" borderId="0" xfId="2" applyFont="1" applyFill="1" applyAlignment="1">
      <alignment horizontal="center" vertical="center" wrapText="1"/>
    </xf>
    <xf numFmtId="49" fontId="10" fillId="0" borderId="37" xfId="0" applyNumberFormat="1" applyFont="1" applyBorder="1" applyAlignment="1">
      <alignment horizontal="center" vertical="center" wrapText="1"/>
    </xf>
    <xf numFmtId="0" fontId="10" fillId="0" borderId="0" xfId="0" applyFont="1" applyAlignment="1">
      <alignment horizontal="center" vertical="center" wrapText="1"/>
    </xf>
    <xf numFmtId="14" fontId="10" fillId="0" borderId="0" xfId="0" applyNumberFormat="1" applyFont="1" applyAlignment="1">
      <alignment horizontal="center" vertical="center" wrapText="1"/>
    </xf>
    <xf numFmtId="14" fontId="10" fillId="0" borderId="37" xfId="0" applyNumberFormat="1" applyFont="1" applyBorder="1" applyAlignment="1">
      <alignment horizontal="center" vertical="center" wrapText="1"/>
    </xf>
    <xf numFmtId="14" fontId="10" fillId="0" borderId="0" xfId="0" applyNumberFormat="1" applyFont="1" applyAlignment="1">
      <alignment horizontal="left" vertical="center" wrapText="1"/>
    </xf>
    <xf numFmtId="49" fontId="10" fillId="0" borderId="0" xfId="0" quotePrefix="1" applyNumberFormat="1" applyFont="1" applyAlignment="1">
      <alignment horizontal="center" vertical="center" wrapText="1"/>
    </xf>
    <xf numFmtId="1" fontId="10" fillId="0" borderId="0" xfId="0" applyNumberFormat="1" applyFont="1" applyAlignment="1">
      <alignment horizontal="center" vertical="center" wrapText="1"/>
    </xf>
    <xf numFmtId="0" fontId="10" fillId="0" borderId="0" xfId="0" applyFont="1" applyAlignment="1">
      <alignment horizontal="left" vertical="center" wrapText="1"/>
    </xf>
    <xf numFmtId="49" fontId="10" fillId="0" borderId="0" xfId="0" applyNumberFormat="1" applyFont="1" applyAlignment="1">
      <alignment horizontal="center" vertical="center" wrapText="1"/>
    </xf>
    <xf numFmtId="16" fontId="6" fillId="0" borderId="0" xfId="0" applyNumberFormat="1" applyFont="1" applyAlignment="1">
      <alignment horizontal="center" vertical="center" wrapText="1"/>
    </xf>
    <xf numFmtId="16" fontId="5" fillId="0" borderId="0" xfId="0" applyNumberFormat="1" applyFont="1" applyAlignment="1">
      <alignment horizontal="center" vertical="center" wrapText="1"/>
    </xf>
    <xf numFmtId="14" fontId="5" fillId="0" borderId="0" xfId="0" quotePrefix="1" applyNumberFormat="1" applyFont="1" applyAlignment="1">
      <alignment horizontal="center" vertical="center" wrapText="1"/>
    </xf>
    <xf numFmtId="16" fontId="10" fillId="0" borderId="0" xfId="0" applyNumberFormat="1" applyFont="1" applyAlignment="1">
      <alignment horizontal="center" vertical="center" wrapText="1"/>
    </xf>
    <xf numFmtId="0" fontId="46" fillId="0" borderId="0" xfId="2" applyFont="1" applyAlignment="1">
      <alignment horizontal="center" vertical="center" wrapText="1"/>
    </xf>
    <xf numFmtId="0" fontId="10" fillId="0" borderId="48" xfId="0" applyFont="1" applyBorder="1" applyAlignment="1">
      <alignment horizontal="center" vertical="center" wrapText="1"/>
    </xf>
    <xf numFmtId="14" fontId="10" fillId="0" borderId="1" xfId="0" applyNumberFormat="1" applyFont="1" applyBorder="1" applyAlignment="1">
      <alignment horizontal="center" vertical="center" wrapText="1"/>
    </xf>
    <xf numFmtId="0" fontId="46" fillId="0" borderId="0" xfId="2" applyNumberFormat="1" applyFont="1" applyFill="1" applyBorder="1" applyAlignment="1">
      <alignment horizontal="center" vertical="center" wrapText="1"/>
    </xf>
    <xf numFmtId="0" fontId="46" fillId="0" borderId="0" xfId="2" applyNumberFormat="1" applyFont="1" applyFill="1" applyAlignment="1">
      <alignment horizontal="center" vertical="center" wrapText="1"/>
    </xf>
    <xf numFmtId="0" fontId="6" fillId="0" borderId="0" xfId="2" applyNumberFormat="1" applyFont="1" applyFill="1" applyAlignment="1">
      <alignment horizontal="center" vertical="center" wrapText="1"/>
    </xf>
    <xf numFmtId="0" fontId="46" fillId="0" borderId="0" xfId="2" applyFont="1" applyFill="1" applyAlignment="1">
      <alignment horizontal="center" vertical="center" wrapText="1"/>
    </xf>
    <xf numFmtId="14" fontId="5" fillId="0" borderId="1" xfId="0" applyNumberFormat="1" applyFont="1" applyBorder="1" applyAlignment="1">
      <alignment horizontal="center" vertical="center" wrapText="1"/>
    </xf>
    <xf numFmtId="0" fontId="5" fillId="0" borderId="0" xfId="0" quotePrefix="1" applyFont="1" applyAlignment="1">
      <alignment horizontal="center" vertical="center" wrapText="1"/>
    </xf>
    <xf numFmtId="0" fontId="6" fillId="0" borderId="0" xfId="2" applyNumberFormat="1" applyFont="1" applyFill="1" applyBorder="1" applyAlignment="1">
      <alignment horizontal="center" vertical="center" wrapText="1"/>
    </xf>
    <xf numFmtId="14" fontId="10" fillId="0" borderId="41" xfId="0" applyNumberFormat="1" applyFont="1" applyBorder="1" applyAlignment="1">
      <alignment horizontal="left" vertical="center" wrapText="1"/>
    </xf>
    <xf numFmtId="0" fontId="10" fillId="0" borderId="0" xfId="0" quotePrefix="1" applyFont="1" applyAlignment="1">
      <alignment horizontal="center" vertical="center" wrapText="1"/>
    </xf>
    <xf numFmtId="0" fontId="10" fillId="0" borderId="0" xfId="0" applyFont="1" applyAlignment="1">
      <alignment vertical="center" wrapText="1"/>
    </xf>
    <xf numFmtId="0" fontId="6" fillId="0" borderId="0" xfId="0" applyFont="1" applyAlignment="1">
      <alignment wrapText="1"/>
    </xf>
    <xf numFmtId="0" fontId="8" fillId="0" borderId="0" xfId="0" applyFont="1" applyAlignment="1">
      <alignment horizontal="center" vertical="center"/>
    </xf>
    <xf numFmtId="0" fontId="6" fillId="2" borderId="0" xfId="0" applyFont="1" applyFill="1" applyAlignment="1">
      <alignment horizontal="center" vertical="center" wrapText="1"/>
    </xf>
    <xf numFmtId="0" fontId="9" fillId="0" borderId="0" xfId="2" applyNumberFormat="1" applyFill="1" applyAlignment="1">
      <alignment horizontal="center" vertical="center" wrapText="1"/>
    </xf>
    <xf numFmtId="14" fontId="10" fillId="0" borderId="0" xfId="0" applyNumberFormat="1" applyFont="1" applyAlignment="1">
      <alignment horizontal="center" vertical="center"/>
    </xf>
    <xf numFmtId="14" fontId="10" fillId="0" borderId="0" xfId="0" applyNumberFormat="1" applyFont="1" applyAlignment="1">
      <alignment horizontal="left" vertical="center"/>
    </xf>
    <xf numFmtId="1" fontId="10" fillId="0" borderId="0" xfId="0" applyNumberFormat="1" applyFont="1" applyAlignment="1">
      <alignment horizontal="center" vertical="center"/>
    </xf>
    <xf numFmtId="172" fontId="10" fillId="0" borderId="0" xfId="0" applyNumberFormat="1" applyFont="1" applyAlignment="1">
      <alignment horizontal="center" vertical="center"/>
    </xf>
    <xf numFmtId="49" fontId="10" fillId="0" borderId="0" xfId="0" applyNumberFormat="1" applyFont="1" applyAlignment="1">
      <alignment horizontal="center" vertical="center"/>
    </xf>
    <xf numFmtId="0" fontId="5" fillId="0" borderId="42" xfId="0" applyFont="1" applyBorder="1" applyAlignment="1">
      <alignment horizontal="center" vertical="center" wrapText="1"/>
    </xf>
    <xf numFmtId="1" fontId="10" fillId="31" borderId="59" xfId="0" applyNumberFormat="1" applyFont="1" applyFill="1" applyBorder="1" applyAlignment="1">
      <alignment horizontal="center" vertical="center"/>
    </xf>
    <xf numFmtId="0" fontId="10" fillId="31" borderId="59" xfId="0" applyFont="1" applyFill="1" applyBorder="1" applyAlignment="1">
      <alignment horizontal="left" vertical="center"/>
    </xf>
    <xf numFmtId="165" fontId="10" fillId="31" borderId="59" xfId="1" applyNumberFormat="1" applyFont="1" applyFill="1" applyBorder="1" applyAlignment="1">
      <alignment horizontal="center" vertical="center"/>
    </xf>
    <xf numFmtId="0" fontId="10" fillId="31" borderId="59" xfId="0" applyFont="1" applyFill="1" applyBorder="1" applyAlignment="1">
      <alignment horizontal="center" vertical="center"/>
    </xf>
    <xf numFmtId="14" fontId="10" fillId="31" borderId="59" xfId="0" applyNumberFormat="1" applyFont="1" applyFill="1" applyBorder="1" applyAlignment="1">
      <alignment horizontal="center" vertical="center"/>
    </xf>
    <xf numFmtId="0" fontId="10" fillId="31" borderId="59" xfId="0" applyFont="1" applyFill="1" applyBorder="1" applyAlignment="1">
      <alignment horizontal="center" vertical="center" wrapText="1"/>
    </xf>
    <xf numFmtId="49" fontId="10" fillId="31" borderId="59" xfId="0" applyNumberFormat="1" applyFont="1" applyFill="1" applyBorder="1" applyAlignment="1">
      <alignment horizontal="center" vertical="center"/>
    </xf>
    <xf numFmtId="0" fontId="10" fillId="31" borderId="59" xfId="0" applyFont="1" applyFill="1" applyBorder="1" applyAlignment="1">
      <alignment horizontal="left" vertical="center" wrapText="1"/>
    </xf>
    <xf numFmtId="49" fontId="10" fillId="27" borderId="60" xfId="0" applyNumberFormat="1" applyFont="1" applyFill="1" applyBorder="1" applyAlignment="1">
      <alignment horizontal="center" vertical="center"/>
    </xf>
    <xf numFmtId="0" fontId="10" fillId="27" borderId="60" xfId="0" applyFont="1" applyFill="1" applyBorder="1" applyAlignment="1">
      <alignment horizontal="left" vertical="center"/>
    </xf>
    <xf numFmtId="165" fontId="10" fillId="27" borderId="60" xfId="1" applyNumberFormat="1" applyFont="1" applyFill="1" applyBorder="1" applyAlignment="1">
      <alignment horizontal="center" vertical="center"/>
    </xf>
    <xf numFmtId="0" fontId="10" fillId="27" borderId="60" xfId="0" applyFont="1" applyFill="1" applyBorder="1" applyAlignment="1">
      <alignment horizontal="center" vertical="center"/>
    </xf>
    <xf numFmtId="14" fontId="10" fillId="27" borderId="60" xfId="0" applyNumberFormat="1" applyFont="1" applyFill="1" applyBorder="1" applyAlignment="1">
      <alignment horizontal="center" vertical="center"/>
    </xf>
    <xf numFmtId="0" fontId="10" fillId="27" borderId="60" xfId="0" applyFont="1" applyFill="1" applyBorder="1" applyAlignment="1">
      <alignment horizontal="center" vertical="center" wrapText="1"/>
    </xf>
    <xf numFmtId="0" fontId="10" fillId="27" borderId="60" xfId="0" applyFont="1" applyFill="1" applyBorder="1" applyAlignment="1">
      <alignment horizontal="left" vertical="center" wrapText="1"/>
    </xf>
    <xf numFmtId="3" fontId="67" fillId="21" borderId="2" xfId="3" applyNumberFormat="1" applyFont="1" applyFill="1" applyBorder="1" applyAlignment="1">
      <alignment vertical="center"/>
    </xf>
    <xf numFmtId="0" fontId="69" fillId="0" borderId="0" xfId="0" applyFont="1"/>
    <xf numFmtId="167" fontId="66" fillId="4" borderId="2" xfId="3" applyNumberFormat="1" applyFont="1" applyFill="1" applyBorder="1" applyAlignment="1">
      <alignment horizontal="center" vertical="center"/>
    </xf>
    <xf numFmtId="0" fontId="66" fillId="0" borderId="2" xfId="0" applyFont="1" applyBorder="1" applyAlignment="1">
      <alignment horizontal="center" vertical="center"/>
    </xf>
    <xf numFmtId="0" fontId="72" fillId="0" borderId="0" xfId="0" applyFont="1"/>
    <xf numFmtId="0" fontId="66" fillId="0" borderId="0" xfId="0" applyFont="1"/>
    <xf numFmtId="0" fontId="75" fillId="0" borderId="2" xfId="0" applyFont="1" applyBorder="1" applyAlignment="1">
      <alignment horizontal="center" vertical="center"/>
    </xf>
    <xf numFmtId="3" fontId="66" fillId="4" borderId="2" xfId="3" applyNumberFormat="1" applyFont="1" applyFill="1" applyBorder="1" applyAlignment="1" applyProtection="1">
      <alignment horizontal="right" vertical="center"/>
    </xf>
    <xf numFmtId="0" fontId="66" fillId="0" borderId="7" xfId="0" applyFont="1" applyBorder="1" applyAlignment="1">
      <alignment horizontal="center" vertical="center"/>
    </xf>
    <xf numFmtId="0" fontId="76" fillId="0" borderId="2" xfId="0" applyFont="1" applyBorder="1" applyAlignment="1">
      <alignment horizontal="center" vertical="center"/>
    </xf>
    <xf numFmtId="0" fontId="75" fillId="6" borderId="2" xfId="0" applyFont="1" applyFill="1" applyBorder="1" applyAlignment="1">
      <alignment horizontal="center" vertical="center"/>
    </xf>
    <xf numFmtId="166" fontId="75" fillId="6" borderId="2" xfId="1" applyNumberFormat="1" applyFont="1" applyFill="1" applyBorder="1" applyAlignment="1">
      <alignment vertical="center"/>
    </xf>
    <xf numFmtId="3" fontId="66" fillId="0" borderId="2" xfId="3" applyNumberFormat="1" applyFont="1" applyBorder="1" applyAlignment="1" applyProtection="1">
      <alignment horizontal="right" vertical="center"/>
    </xf>
    <xf numFmtId="0" fontId="66" fillId="0" borderId="2" xfId="0" applyFont="1" applyBorder="1" applyAlignment="1">
      <alignment vertical="center" wrapText="1"/>
    </xf>
    <xf numFmtId="0" fontId="66" fillId="0" borderId="2" xfId="0" applyFont="1" applyBorder="1" applyAlignment="1">
      <alignment vertical="center"/>
    </xf>
    <xf numFmtId="0" fontId="75" fillId="2" borderId="2" xfId="0" applyFont="1" applyFill="1" applyBorder="1" applyAlignment="1">
      <alignment horizontal="center" vertical="center"/>
    </xf>
    <xf numFmtId="166" fontId="75" fillId="0" borderId="2" xfId="1" applyNumberFormat="1" applyFont="1" applyFill="1" applyBorder="1" applyAlignment="1">
      <alignment vertical="center"/>
    </xf>
    <xf numFmtId="0" fontId="77" fillId="0" borderId="2" xfId="0" applyFont="1" applyBorder="1" applyAlignment="1">
      <alignment horizontal="center" vertical="center"/>
    </xf>
    <xf numFmtId="168" fontId="66" fillId="0" borderId="2" xfId="3" applyNumberFormat="1" applyFont="1" applyBorder="1" applyAlignment="1">
      <alignment horizontal="left" vertical="center" wrapText="1"/>
    </xf>
    <xf numFmtId="166" fontId="66" fillId="0" borderId="2" xfId="1" applyNumberFormat="1" applyFont="1" applyFill="1" applyBorder="1" applyAlignment="1">
      <alignment vertical="center"/>
    </xf>
    <xf numFmtId="168" fontId="66" fillId="4" borderId="2" xfId="3" applyNumberFormat="1" applyFont="1" applyFill="1" applyBorder="1" applyAlignment="1">
      <alignment vertical="center" wrapText="1"/>
    </xf>
    <xf numFmtId="3" fontId="66" fillId="0" borderId="2" xfId="3" applyNumberFormat="1" applyFont="1" applyBorder="1" applyAlignment="1">
      <alignment horizontal="center" vertical="center"/>
    </xf>
    <xf numFmtId="168" fontId="66" fillId="0" borderId="2" xfId="3" applyNumberFormat="1" applyFont="1" applyBorder="1" applyAlignment="1">
      <alignment horizontal="center" vertical="center"/>
    </xf>
    <xf numFmtId="0" fontId="66" fillId="0" borderId="2" xfId="3" applyNumberFormat="1" applyFont="1" applyBorder="1" applyAlignment="1">
      <alignment vertical="center" wrapText="1"/>
    </xf>
    <xf numFmtId="168" fontId="66" fillId="0" borderId="2" xfId="3" applyNumberFormat="1" applyFont="1" applyBorder="1" applyAlignment="1">
      <alignment vertical="center" wrapText="1"/>
    </xf>
    <xf numFmtId="166" fontId="66" fillId="0" borderId="2" xfId="1" applyNumberFormat="1" applyFont="1" applyFill="1" applyBorder="1" applyAlignment="1">
      <alignment horizontal="center" vertical="center"/>
    </xf>
    <xf numFmtId="0" fontId="66" fillId="0" borderId="7" xfId="3" applyNumberFormat="1" applyFont="1" applyBorder="1" applyAlignment="1">
      <alignment vertical="center" wrapText="1"/>
    </xf>
    <xf numFmtId="166" fontId="66" fillId="0" borderId="2" xfId="1" applyNumberFormat="1" applyFont="1" applyBorder="1" applyAlignment="1">
      <alignment vertical="center"/>
    </xf>
    <xf numFmtId="167" fontId="66" fillId="0" borderId="2" xfId="3" applyNumberFormat="1" applyFont="1" applyBorder="1" applyAlignment="1">
      <alignment horizontal="center" vertical="center"/>
    </xf>
    <xf numFmtId="0" fontId="73" fillId="0" borderId="2" xfId="0" applyFont="1" applyBorder="1" applyAlignment="1">
      <alignment vertical="center" wrapText="1"/>
    </xf>
    <xf numFmtId="0" fontId="66" fillId="0" borderId="2" xfId="0" applyFont="1" applyBorder="1" applyAlignment="1">
      <alignment horizontal="left" vertical="center" wrapText="1"/>
    </xf>
    <xf numFmtId="3" fontId="66" fillId="0" borderId="0" xfId="0" applyNumberFormat="1" applyFont="1"/>
    <xf numFmtId="0" fontId="66" fillId="6" borderId="2" xfId="0" applyFont="1" applyFill="1" applyBorder="1" applyAlignment="1">
      <alignment vertical="center" wrapText="1"/>
    </xf>
    <xf numFmtId="0" fontId="77" fillId="6" borderId="2" xfId="0" applyFont="1" applyFill="1" applyBorder="1" applyAlignment="1">
      <alignment horizontal="center" vertical="center"/>
    </xf>
    <xf numFmtId="0" fontId="66" fillId="6" borderId="7" xfId="0" applyFont="1" applyFill="1" applyBorder="1" applyAlignment="1">
      <alignment vertical="center"/>
    </xf>
    <xf numFmtId="0" fontId="66" fillId="6" borderId="2" xfId="0" applyFont="1" applyFill="1" applyBorder="1" applyAlignment="1">
      <alignment horizontal="center" vertical="center"/>
    </xf>
    <xf numFmtId="3" fontId="66" fillId="6" borderId="2" xfId="3" applyNumberFormat="1" applyFont="1" applyFill="1" applyBorder="1" applyAlignment="1" applyProtection="1">
      <alignment horizontal="right" vertical="center"/>
    </xf>
    <xf numFmtId="3" fontId="68" fillId="21" borderId="2" xfId="3" applyNumberFormat="1" applyFont="1" applyFill="1" applyBorder="1" applyAlignment="1">
      <alignment vertical="center"/>
    </xf>
    <xf numFmtId="0" fontId="78" fillId="16" borderId="2" xfId="0" applyFont="1" applyFill="1" applyBorder="1" applyAlignment="1">
      <alignment vertical="center"/>
    </xf>
    <xf numFmtId="0" fontId="79" fillId="0" borderId="2" xfId="0" applyFont="1" applyBorder="1" applyAlignment="1">
      <alignment vertical="center"/>
    </xf>
    <xf numFmtId="0" fontId="80" fillId="0" borderId="2" xfId="0" applyFont="1" applyBorder="1" applyAlignment="1">
      <alignment horizontal="center" vertical="center"/>
    </xf>
    <xf numFmtId="166" fontId="80" fillId="0" borderId="2" xfId="1" applyNumberFormat="1" applyFont="1" applyBorder="1" applyAlignment="1">
      <alignment vertical="center"/>
    </xf>
    <xf numFmtId="3" fontId="81" fillId="4" borderId="2" xfId="3" applyNumberFormat="1" applyFont="1" applyFill="1" applyBorder="1" applyAlignment="1" applyProtection="1">
      <alignment horizontal="right" vertical="center"/>
    </xf>
    <xf numFmtId="0" fontId="81" fillId="0" borderId="0" xfId="0" applyFont="1"/>
    <xf numFmtId="0" fontId="82" fillId="0" borderId="2" xfId="0" applyFont="1" applyBorder="1" applyAlignment="1">
      <alignment horizontal="center" vertical="center"/>
    </xf>
    <xf numFmtId="166" fontId="82" fillId="0" borderId="2" xfId="1" applyNumberFormat="1" applyFont="1" applyFill="1" applyBorder="1" applyAlignment="1">
      <alignment vertical="center"/>
    </xf>
    <xf numFmtId="3" fontId="81" fillId="0" borderId="2" xfId="3" applyNumberFormat="1" applyFont="1" applyBorder="1" applyAlignment="1" applyProtection="1">
      <alignment horizontal="right" vertical="center"/>
    </xf>
    <xf numFmtId="166" fontId="80" fillId="0" borderId="2" xfId="1" applyNumberFormat="1" applyFont="1" applyFill="1" applyBorder="1" applyAlignment="1">
      <alignment vertical="center"/>
    </xf>
    <xf numFmtId="3" fontId="83" fillId="18" borderId="2" xfId="3" applyNumberFormat="1" applyFont="1" applyFill="1" applyBorder="1" applyAlignment="1" applyProtection="1">
      <alignment horizontal="right" vertical="center"/>
    </xf>
    <xf numFmtId="3" fontId="83" fillId="24" borderId="2" xfId="3" applyNumberFormat="1" applyFont="1" applyFill="1" applyBorder="1" applyAlignment="1">
      <alignment vertical="center"/>
    </xf>
    <xf numFmtId="0" fontId="66" fillId="0" borderId="7" xfId="0" applyFont="1" applyBorder="1" applyAlignment="1">
      <alignment vertical="center"/>
    </xf>
    <xf numFmtId="0" fontId="73" fillId="0" borderId="7" xfId="0" applyFont="1" applyBorder="1" applyAlignment="1">
      <alignment horizontal="left" vertical="center" wrapText="1"/>
    </xf>
    <xf numFmtId="166" fontId="74" fillId="32" borderId="2" xfId="1" applyNumberFormat="1" applyFont="1" applyFill="1" applyBorder="1" applyAlignment="1" applyProtection="1">
      <alignment horizontal="center" vertical="center"/>
    </xf>
    <xf numFmtId="3" fontId="74" fillId="32" borderId="2" xfId="3" applyNumberFormat="1" applyFont="1" applyFill="1" applyBorder="1" applyAlignment="1" applyProtection="1">
      <alignment horizontal="right" vertical="center"/>
    </xf>
    <xf numFmtId="9" fontId="89" fillId="32" borderId="2" xfId="4" applyFont="1" applyFill="1" applyBorder="1" applyAlignment="1" applyProtection="1">
      <alignment horizontal="center" vertical="center"/>
    </xf>
    <xf numFmtId="3" fontId="89" fillId="32" borderId="2" xfId="3" applyNumberFormat="1" applyFont="1" applyFill="1" applyBorder="1" applyAlignment="1">
      <alignment horizontal="right" vertical="center"/>
    </xf>
    <xf numFmtId="0" fontId="74" fillId="33" borderId="3" xfId="3" applyNumberFormat="1" applyFont="1" applyFill="1" applyBorder="1" applyAlignment="1">
      <alignment horizontal="right" vertical="center"/>
    </xf>
    <xf numFmtId="0" fontId="74" fillId="33" borderId="30" xfId="3" applyNumberFormat="1" applyFont="1" applyFill="1" applyBorder="1" applyAlignment="1">
      <alignment horizontal="right" vertical="center"/>
    </xf>
    <xf numFmtId="0" fontId="74" fillId="33" borderId="4" xfId="3" applyNumberFormat="1" applyFont="1" applyFill="1" applyBorder="1" applyAlignment="1">
      <alignment horizontal="right" vertical="center"/>
    </xf>
    <xf numFmtId="166" fontId="74" fillId="33" borderId="2" xfId="1" applyNumberFormat="1" applyFont="1" applyFill="1" applyBorder="1" applyAlignment="1">
      <alignment horizontal="center" vertical="center"/>
    </xf>
    <xf numFmtId="3" fontId="74" fillId="33" borderId="2" xfId="3" applyNumberFormat="1" applyFont="1" applyFill="1" applyBorder="1" applyAlignment="1">
      <alignment horizontal="right" vertical="center"/>
    </xf>
    <xf numFmtId="0" fontId="70" fillId="33" borderId="3" xfId="3" applyNumberFormat="1" applyFont="1" applyFill="1" applyBorder="1" applyAlignment="1">
      <alignment horizontal="right" vertical="center"/>
    </xf>
    <xf numFmtId="0" fontId="70" fillId="33" borderId="30" xfId="3" applyNumberFormat="1" applyFont="1" applyFill="1" applyBorder="1" applyAlignment="1">
      <alignment horizontal="right" vertical="center"/>
    </xf>
    <xf numFmtId="0" fontId="70" fillId="33" borderId="4" xfId="3" applyNumberFormat="1" applyFont="1" applyFill="1" applyBorder="1" applyAlignment="1">
      <alignment horizontal="right" vertical="center"/>
    </xf>
    <xf numFmtId="10" fontId="70" fillId="33" borderId="2" xfId="1" applyNumberFormat="1" applyFont="1" applyFill="1" applyBorder="1" applyAlignment="1">
      <alignment horizontal="center" vertical="center"/>
    </xf>
    <xf numFmtId="3" fontId="70" fillId="33" borderId="2" xfId="3" applyNumberFormat="1" applyFont="1" applyFill="1" applyBorder="1" applyAlignment="1">
      <alignment horizontal="right" vertical="center"/>
    </xf>
    <xf numFmtId="0" fontId="90" fillId="34" borderId="2" xfId="0" applyFont="1" applyFill="1" applyBorder="1" applyAlignment="1">
      <alignment horizontal="center" vertical="center"/>
    </xf>
    <xf numFmtId="0" fontId="78" fillId="32" borderId="2" xfId="3" applyNumberFormat="1" applyFont="1" applyFill="1" applyBorder="1" applyAlignment="1">
      <alignment horizontal="center" vertical="center"/>
    </xf>
    <xf numFmtId="3" fontId="78" fillId="32" borderId="2" xfId="3" applyNumberFormat="1" applyFont="1" applyFill="1" applyBorder="1" applyAlignment="1">
      <alignment horizontal="center" vertical="center" wrapText="1"/>
    </xf>
    <xf numFmtId="0" fontId="78" fillId="32" borderId="2" xfId="3" applyNumberFormat="1" applyFont="1" applyFill="1" applyBorder="1" applyAlignment="1">
      <alignment horizontal="center" vertical="center" wrapText="1"/>
    </xf>
    <xf numFmtId="166" fontId="78" fillId="32" borderId="2" xfId="1" applyNumberFormat="1" applyFont="1" applyFill="1" applyBorder="1" applyAlignment="1">
      <alignment horizontal="center" vertical="center"/>
    </xf>
    <xf numFmtId="167" fontId="78" fillId="32" borderId="2" xfId="3" applyNumberFormat="1" applyFont="1" applyFill="1" applyBorder="1" applyAlignment="1">
      <alignment horizontal="center" vertical="center"/>
    </xf>
    <xf numFmtId="9" fontId="74" fillId="33" borderId="2" xfId="1" applyNumberFormat="1" applyFont="1" applyFill="1" applyBorder="1" applyAlignment="1">
      <alignment horizontal="center" vertical="center"/>
    </xf>
    <xf numFmtId="0" fontId="95" fillId="0" borderId="2" xfId="0" applyFont="1" applyBorder="1" applyAlignment="1">
      <alignment horizontal="center" vertical="center"/>
    </xf>
    <xf numFmtId="3" fontId="78" fillId="32" borderId="0" xfId="3" applyNumberFormat="1" applyFont="1" applyFill="1" applyBorder="1" applyAlignment="1">
      <alignment horizontal="center" vertical="center" wrapText="1"/>
    </xf>
    <xf numFmtId="0" fontId="86" fillId="13" borderId="0" xfId="0" applyFont="1" applyFill="1" applyAlignment="1">
      <alignment horizontal="left" vertical="center" wrapText="1"/>
    </xf>
    <xf numFmtId="0" fontId="71" fillId="21" borderId="27" xfId="3" applyNumberFormat="1" applyFont="1" applyFill="1" applyBorder="1" applyAlignment="1">
      <alignment horizontal="left" vertical="center"/>
    </xf>
    <xf numFmtId="0" fontId="96" fillId="0" borderId="2" xfId="0" applyFont="1" applyBorder="1" applyAlignment="1">
      <alignment horizontal="left"/>
    </xf>
    <xf numFmtId="3" fontId="96" fillId="0" borderId="2" xfId="0" applyNumberFormat="1" applyFont="1" applyBorder="1" applyAlignment="1">
      <alignment horizontal="left" vertical="center"/>
    </xf>
    <xf numFmtId="3" fontId="97" fillId="0" borderId="2" xfId="0" applyNumberFormat="1" applyFont="1" applyBorder="1" applyAlignment="1">
      <alignment horizontal="left" vertical="center" wrapText="1"/>
    </xf>
    <xf numFmtId="3" fontId="98" fillId="0" borderId="2" xfId="0" applyNumberFormat="1" applyFont="1" applyBorder="1" applyAlignment="1">
      <alignment horizontal="left" vertical="center" wrapText="1"/>
    </xf>
    <xf numFmtId="3" fontId="98" fillId="0" borderId="2" xfId="0" applyNumberFormat="1" applyFont="1" applyBorder="1" applyAlignment="1">
      <alignment horizontal="left" vertical="center"/>
    </xf>
    <xf numFmtId="168" fontId="96" fillId="0" borderId="2" xfId="3" applyNumberFormat="1" applyFont="1" applyBorder="1" applyAlignment="1">
      <alignment horizontal="left" vertical="center" wrapText="1"/>
    </xf>
    <xf numFmtId="168" fontId="98" fillId="0" borderId="2" xfId="3" applyNumberFormat="1" applyFont="1" applyBorder="1" applyAlignment="1">
      <alignment horizontal="left" vertical="center" wrapText="1"/>
    </xf>
    <xf numFmtId="168" fontId="97" fillId="0" borderId="2" xfId="3" applyNumberFormat="1" applyFont="1" applyBorder="1" applyAlignment="1">
      <alignment horizontal="left" vertical="center" wrapText="1"/>
    </xf>
    <xf numFmtId="0" fontId="85" fillId="21" borderId="27" xfId="3" applyNumberFormat="1" applyFont="1" applyFill="1" applyBorder="1" applyAlignment="1">
      <alignment horizontal="left" vertical="center"/>
    </xf>
    <xf numFmtId="0" fontId="84" fillId="24" borderId="27" xfId="3" applyNumberFormat="1" applyFont="1" applyFill="1" applyBorder="1" applyAlignment="1">
      <alignment horizontal="left" vertical="center"/>
    </xf>
    <xf numFmtId="168" fontId="99" fillId="0" borderId="2" xfId="3" applyNumberFormat="1" applyFont="1" applyBorder="1" applyAlignment="1">
      <alignment horizontal="left" vertical="center" wrapText="1"/>
    </xf>
    <xf numFmtId="166" fontId="98" fillId="19" borderId="2" xfId="1" applyNumberFormat="1" applyFont="1" applyFill="1" applyBorder="1" applyAlignment="1">
      <alignment horizontal="left" vertical="center" wrapText="1"/>
    </xf>
    <xf numFmtId="3" fontId="98" fillId="19" borderId="2" xfId="3" applyNumberFormat="1" applyFont="1" applyFill="1" applyBorder="1" applyAlignment="1">
      <alignment horizontal="left" vertical="center"/>
    </xf>
    <xf numFmtId="166" fontId="98" fillId="19" borderId="2" xfId="3" applyNumberFormat="1" applyFont="1" applyFill="1" applyBorder="1" applyAlignment="1">
      <alignment horizontal="left" vertical="center"/>
    </xf>
    <xf numFmtId="166" fontId="86" fillId="19" borderId="2" xfId="3" applyNumberFormat="1" applyFont="1" applyFill="1" applyBorder="1" applyAlignment="1">
      <alignment horizontal="left" vertical="center"/>
    </xf>
    <xf numFmtId="0" fontId="98" fillId="0" borderId="0" xfId="0" applyFont="1" applyAlignment="1">
      <alignment horizontal="left"/>
    </xf>
    <xf numFmtId="0" fontId="12" fillId="23" borderId="31" xfId="0" applyFont="1" applyFill="1" applyBorder="1" applyAlignment="1">
      <alignment horizontal="center" vertical="center"/>
    </xf>
    <xf numFmtId="0" fontId="12" fillId="23" borderId="32" xfId="0" applyFont="1" applyFill="1" applyBorder="1" applyAlignment="1">
      <alignment horizontal="center" vertical="center"/>
    </xf>
    <xf numFmtId="0" fontId="12" fillId="23" borderId="33" xfId="0" applyFont="1" applyFill="1" applyBorder="1" applyAlignment="1">
      <alignment horizontal="center" vertical="center"/>
    </xf>
    <xf numFmtId="0" fontId="66" fillId="0" borderId="7" xfId="0" applyFont="1" applyBorder="1" applyAlignment="1">
      <alignment horizontal="left" vertical="center"/>
    </xf>
    <xf numFmtId="0" fontId="66" fillId="0" borderId="5" xfId="0" applyFont="1" applyBorder="1" applyAlignment="1">
      <alignment horizontal="left" vertical="center"/>
    </xf>
    <xf numFmtId="0" fontId="69" fillId="13" borderId="28" xfId="0" applyFont="1" applyFill="1" applyBorder="1" applyAlignment="1">
      <alignment horizontal="left" vertical="center" wrapText="1"/>
    </xf>
    <xf numFmtId="3" fontId="93" fillId="14" borderId="0" xfId="3" applyNumberFormat="1" applyFont="1" applyFill="1" applyBorder="1" applyAlignment="1">
      <alignment horizontal="left" vertical="center" wrapText="1"/>
    </xf>
    <xf numFmtId="170" fontId="93" fillId="13" borderId="29" xfId="0" applyNumberFormat="1" applyFont="1" applyFill="1" applyBorder="1" applyAlignment="1">
      <alignment horizontal="left" vertical="center" wrapText="1"/>
    </xf>
    <xf numFmtId="170" fontId="94" fillId="13" borderId="29" xfId="0" applyNumberFormat="1" applyFont="1" applyFill="1" applyBorder="1" applyAlignment="1">
      <alignment horizontal="left" vertical="center" wrapText="1"/>
    </xf>
    <xf numFmtId="0" fontId="67" fillId="21" borderId="2" xfId="3" applyNumberFormat="1" applyFont="1" applyFill="1" applyBorder="1" applyAlignment="1">
      <alignment horizontal="left" vertical="center"/>
    </xf>
    <xf numFmtId="0" fontId="83" fillId="17" borderId="3" xfId="0" applyFont="1" applyFill="1" applyBorder="1" applyAlignment="1">
      <alignment horizontal="center" vertical="center"/>
    </xf>
    <xf numFmtId="0" fontId="83" fillId="17" borderId="30" xfId="0" applyFont="1" applyFill="1" applyBorder="1" applyAlignment="1">
      <alignment horizontal="center" vertical="center"/>
    </xf>
    <xf numFmtId="0" fontId="83" fillId="17" borderId="4" xfId="0" applyFont="1" applyFill="1" applyBorder="1" applyAlignment="1">
      <alignment horizontal="center" vertical="center"/>
    </xf>
    <xf numFmtId="0" fontId="83" fillId="2" borderId="3" xfId="3" applyNumberFormat="1" applyFont="1" applyFill="1" applyBorder="1" applyAlignment="1">
      <alignment horizontal="left" vertical="center" wrapText="1"/>
    </xf>
    <xf numFmtId="0" fontId="83" fillId="2" borderId="30" xfId="3" applyNumberFormat="1" applyFont="1" applyFill="1" applyBorder="1" applyAlignment="1">
      <alignment horizontal="left" vertical="center" wrapText="1"/>
    </xf>
    <xf numFmtId="0" fontId="83" fillId="2" borderId="4" xfId="3" applyNumberFormat="1" applyFont="1" applyFill="1" applyBorder="1" applyAlignment="1">
      <alignment horizontal="left" vertical="center" wrapText="1"/>
    </xf>
    <xf numFmtId="0" fontId="78" fillId="16" borderId="3" xfId="0" applyFont="1" applyFill="1" applyBorder="1" applyAlignment="1">
      <alignment horizontal="left" vertical="center" wrapText="1"/>
    </xf>
    <xf numFmtId="0" fontId="78" fillId="16" borderId="30" xfId="0" applyFont="1" applyFill="1" applyBorder="1" applyAlignment="1">
      <alignment horizontal="left" vertical="center" wrapText="1"/>
    </xf>
    <xf numFmtId="0" fontId="78" fillId="16" borderId="4" xfId="0" applyFont="1" applyFill="1" applyBorder="1" applyAlignment="1">
      <alignment horizontal="left" vertical="center" wrapText="1"/>
    </xf>
    <xf numFmtId="0" fontId="86" fillId="13" borderId="28" xfId="0" applyFont="1" applyFill="1" applyBorder="1" applyAlignment="1">
      <alignment horizontal="left" vertical="top" wrapText="1"/>
    </xf>
    <xf numFmtId="168" fontId="74" fillId="32" borderId="3" xfId="3" applyNumberFormat="1" applyFont="1" applyFill="1" applyBorder="1" applyAlignment="1">
      <alignment horizontal="right" vertical="center"/>
    </xf>
    <xf numFmtId="168" fontId="74" fillId="32" borderId="30" xfId="3" applyNumberFormat="1" applyFont="1" applyFill="1" applyBorder="1" applyAlignment="1">
      <alignment horizontal="right" vertical="center"/>
    </xf>
    <xf numFmtId="168" fontId="74" fillId="32" borderId="4" xfId="3" applyNumberFormat="1" applyFont="1" applyFill="1" applyBorder="1" applyAlignment="1">
      <alignment horizontal="right" vertical="center"/>
    </xf>
    <xf numFmtId="0" fontId="89" fillId="32" borderId="3" xfId="3" applyNumberFormat="1" applyFont="1" applyFill="1" applyBorder="1" applyAlignment="1">
      <alignment horizontal="right" vertical="center"/>
    </xf>
    <xf numFmtId="0" fontId="89" fillId="32" borderId="30" xfId="3" applyNumberFormat="1" applyFont="1" applyFill="1" applyBorder="1" applyAlignment="1">
      <alignment horizontal="right" vertical="center"/>
    </xf>
    <xf numFmtId="0" fontId="89" fillId="32" borderId="4" xfId="3" applyNumberFormat="1" applyFont="1" applyFill="1" applyBorder="1" applyAlignment="1">
      <alignment horizontal="right" vertical="center"/>
    </xf>
    <xf numFmtId="0" fontId="74" fillId="33" borderId="3" xfId="3" applyNumberFormat="1" applyFont="1" applyFill="1" applyBorder="1" applyAlignment="1">
      <alignment horizontal="right" vertical="center"/>
    </xf>
    <xf numFmtId="0" fontId="74" fillId="33" borderId="30" xfId="3" applyNumberFormat="1" applyFont="1" applyFill="1" applyBorder="1" applyAlignment="1">
      <alignment horizontal="right" vertical="center"/>
    </xf>
    <xf numFmtId="0" fontId="74" fillId="33" borderId="4" xfId="3" applyNumberFormat="1" applyFont="1" applyFill="1" applyBorder="1" applyAlignment="1">
      <alignment horizontal="right" vertical="center"/>
    </xf>
    <xf numFmtId="0" fontId="70" fillId="33" borderId="3" xfId="3" applyNumberFormat="1" applyFont="1" applyFill="1" applyBorder="1" applyAlignment="1">
      <alignment horizontal="right" vertical="center" wrapText="1"/>
    </xf>
    <xf numFmtId="0" fontId="70" fillId="33" borderId="30" xfId="3" applyNumberFormat="1" applyFont="1" applyFill="1" applyBorder="1" applyAlignment="1">
      <alignment horizontal="right" vertical="center" wrapText="1"/>
    </xf>
    <xf numFmtId="0" fontId="70" fillId="33" borderId="4" xfId="3" applyNumberFormat="1" applyFont="1" applyFill="1" applyBorder="1" applyAlignment="1">
      <alignment horizontal="right" vertical="center" wrapText="1"/>
    </xf>
    <xf numFmtId="0" fontId="83" fillId="24" borderId="2" xfId="3" applyNumberFormat="1" applyFont="1" applyFill="1" applyBorder="1" applyAlignment="1">
      <alignment horizontal="left" vertical="center" wrapText="1"/>
    </xf>
    <xf numFmtId="0" fontId="83" fillId="24" borderId="2" xfId="3" applyNumberFormat="1" applyFont="1" applyFill="1" applyBorder="1" applyAlignment="1">
      <alignment horizontal="left" vertical="center"/>
    </xf>
    <xf numFmtId="0" fontId="68" fillId="21" borderId="2" xfId="3" applyNumberFormat="1" applyFont="1" applyFill="1" applyBorder="1" applyAlignment="1">
      <alignment horizontal="left" vertical="center" wrapText="1"/>
    </xf>
    <xf numFmtId="0" fontId="68" fillId="21" borderId="2" xfId="3" applyNumberFormat="1" applyFont="1" applyFill="1" applyBorder="1" applyAlignment="1">
      <alignment horizontal="left" vertical="center"/>
    </xf>
    <xf numFmtId="0" fontId="83" fillId="2" borderId="3" xfId="0" applyFont="1" applyFill="1" applyBorder="1" applyAlignment="1">
      <alignment horizontal="left" vertical="center"/>
    </xf>
    <xf numFmtId="0" fontId="83" fillId="2" borderId="30" xfId="0" applyFont="1" applyFill="1" applyBorder="1" applyAlignment="1">
      <alignment horizontal="left" vertical="center"/>
    </xf>
    <xf numFmtId="0" fontId="83" fillId="2" borderId="4" xfId="0" applyFont="1" applyFill="1" applyBorder="1" applyAlignment="1">
      <alignment horizontal="left" vertical="center"/>
    </xf>
    <xf numFmtId="3" fontId="78" fillId="16" borderId="3" xfId="3" applyNumberFormat="1" applyFont="1" applyFill="1" applyBorder="1" applyAlignment="1" applyProtection="1">
      <alignment horizontal="left" vertical="center" wrapText="1"/>
    </xf>
    <xf numFmtId="3" fontId="78" fillId="16" borderId="30" xfId="3" applyNumberFormat="1" applyFont="1" applyFill="1" applyBorder="1" applyAlignment="1" applyProtection="1">
      <alignment horizontal="left" vertical="center"/>
    </xf>
    <xf numFmtId="3" fontId="78" fillId="16" borderId="4" xfId="3" applyNumberFormat="1" applyFont="1" applyFill="1" applyBorder="1" applyAlignment="1" applyProtection="1">
      <alignment horizontal="left" vertical="center"/>
    </xf>
    <xf numFmtId="3" fontId="78" fillId="16" borderId="30" xfId="3" applyNumberFormat="1" applyFont="1" applyFill="1" applyBorder="1" applyAlignment="1" applyProtection="1">
      <alignment horizontal="left" vertical="center" wrapText="1"/>
    </xf>
    <xf numFmtId="3" fontId="78" fillId="16" borderId="4" xfId="3" applyNumberFormat="1" applyFont="1" applyFill="1" applyBorder="1" applyAlignment="1" applyProtection="1">
      <alignment horizontal="left" vertical="center" wrapText="1"/>
    </xf>
    <xf numFmtId="3" fontId="22" fillId="0" borderId="2" xfId="0" applyNumberFormat="1" applyFont="1" applyBorder="1" applyAlignment="1">
      <alignment horizontal="left" vertical="center" wrapText="1"/>
    </xf>
    <xf numFmtId="0" fontId="16" fillId="0" borderId="7" xfId="0" applyFont="1" applyBorder="1" applyAlignment="1">
      <alignment horizontal="left" vertical="center"/>
    </xf>
    <xf numFmtId="0" fontId="16" fillId="0" borderId="6" xfId="0" applyFont="1" applyBorder="1" applyAlignment="1">
      <alignment horizontal="left" vertical="center"/>
    </xf>
    <xf numFmtId="0" fontId="16" fillId="13" borderId="28" xfId="0" applyFont="1" applyFill="1" applyBorder="1" applyAlignment="1">
      <alignment horizontal="left" vertical="center" wrapText="1"/>
    </xf>
    <xf numFmtId="3" fontId="18" fillId="14" borderId="0" xfId="3" applyNumberFormat="1" applyFont="1" applyFill="1" applyBorder="1" applyAlignment="1">
      <alignment horizontal="left" vertical="center" wrapText="1"/>
    </xf>
    <xf numFmtId="170" fontId="19" fillId="13" borderId="29" xfId="0" applyNumberFormat="1" applyFont="1" applyFill="1" applyBorder="1" applyAlignment="1">
      <alignment horizontal="left" vertical="center" wrapText="1"/>
    </xf>
    <xf numFmtId="170" fontId="20" fillId="13" borderId="29" xfId="0" applyNumberFormat="1" applyFont="1" applyFill="1" applyBorder="1" applyAlignment="1">
      <alignment horizontal="left" vertical="center" wrapText="1"/>
    </xf>
    <xf numFmtId="0" fontId="18" fillId="0" borderId="7" xfId="0" applyFont="1" applyBorder="1" applyAlignment="1">
      <alignment horizontal="left" vertical="center" wrapText="1"/>
    </xf>
    <xf numFmtId="0" fontId="18" fillId="0" borderId="5" xfId="0" applyFont="1" applyBorder="1" applyAlignment="1">
      <alignment horizontal="left" vertical="center" wrapText="1"/>
    </xf>
    <xf numFmtId="0" fontId="18" fillId="0" borderId="6" xfId="0" applyFont="1" applyBorder="1" applyAlignment="1">
      <alignment horizontal="left" vertical="center" wrapText="1"/>
    </xf>
    <xf numFmtId="0" fontId="25" fillId="21" borderId="2" xfId="3" applyNumberFormat="1" applyFont="1" applyFill="1" applyBorder="1" applyAlignment="1">
      <alignment horizontal="left" vertical="center"/>
    </xf>
    <xf numFmtId="0" fontId="24" fillId="17" borderId="3" xfId="0" applyFont="1" applyFill="1" applyBorder="1" applyAlignment="1">
      <alignment horizontal="center" vertical="center"/>
    </xf>
    <xf numFmtId="0" fontId="24" fillId="17" borderId="30" xfId="0" applyFont="1" applyFill="1" applyBorder="1" applyAlignment="1">
      <alignment horizontal="center" vertical="center"/>
    </xf>
    <xf numFmtId="0" fontId="24" fillId="17" borderId="4" xfId="0" applyFont="1" applyFill="1" applyBorder="1" applyAlignment="1">
      <alignment horizontal="center" vertical="center"/>
    </xf>
    <xf numFmtId="0" fontId="24" fillId="2" borderId="3" xfId="3" applyNumberFormat="1" applyFont="1" applyFill="1" applyBorder="1" applyAlignment="1">
      <alignment horizontal="left" vertical="center" wrapText="1"/>
    </xf>
    <xf numFmtId="0" fontId="24" fillId="2" borderId="30" xfId="3" applyNumberFormat="1" applyFont="1" applyFill="1" applyBorder="1" applyAlignment="1">
      <alignment horizontal="left" vertical="center" wrapText="1"/>
    </xf>
    <xf numFmtId="0" fontId="24" fillId="2" borderId="4" xfId="3" applyNumberFormat="1" applyFont="1" applyFill="1" applyBorder="1" applyAlignment="1">
      <alignment horizontal="left" vertical="center" wrapText="1"/>
    </xf>
    <xf numFmtId="0" fontId="16" fillId="0" borderId="7" xfId="3" applyNumberFormat="1" applyFont="1" applyBorder="1" applyAlignment="1">
      <alignment horizontal="left" vertical="center" wrapText="1"/>
    </xf>
    <xf numFmtId="0" fontId="16" fillId="0" borderId="5" xfId="3" applyNumberFormat="1" applyFont="1" applyBorder="1" applyAlignment="1">
      <alignment horizontal="left" vertical="center" wrapText="1"/>
    </xf>
    <xf numFmtId="0" fontId="16" fillId="0" borderId="6" xfId="3" applyNumberFormat="1" applyFont="1" applyBorder="1" applyAlignment="1">
      <alignment horizontal="left" vertical="center" wrapText="1"/>
    </xf>
    <xf numFmtId="0" fontId="24" fillId="2" borderId="3" xfId="0" applyFont="1" applyFill="1" applyBorder="1" applyAlignment="1">
      <alignment horizontal="left" vertical="center"/>
    </xf>
    <xf numFmtId="0" fontId="24" fillId="2" borderId="30" xfId="0" applyFont="1" applyFill="1" applyBorder="1" applyAlignment="1">
      <alignment horizontal="left" vertical="center"/>
    </xf>
    <xf numFmtId="0" fontId="24" fillId="2" borderId="4" xfId="0" applyFont="1" applyFill="1" applyBorder="1" applyAlignment="1">
      <alignment horizontal="left" vertical="center"/>
    </xf>
    <xf numFmtId="168" fontId="16" fillId="0" borderId="7" xfId="3" applyNumberFormat="1" applyFont="1" applyBorder="1" applyAlignment="1">
      <alignment horizontal="left" vertical="center" wrapText="1"/>
    </xf>
    <xf numFmtId="168" fontId="16" fillId="0" borderId="5" xfId="3" applyNumberFormat="1" applyFont="1" applyBorder="1" applyAlignment="1">
      <alignment horizontal="left" vertical="center" wrapText="1"/>
    </xf>
    <xf numFmtId="168" fontId="16" fillId="0" borderId="6" xfId="3" applyNumberFormat="1" applyFont="1" applyBorder="1" applyAlignment="1">
      <alignment horizontal="left" vertical="center" wrapText="1"/>
    </xf>
    <xf numFmtId="0" fontId="16" fillId="0" borderId="7" xfId="0" applyFont="1" applyBorder="1" applyAlignment="1">
      <alignment horizontal="left" vertical="center" wrapText="1"/>
    </xf>
    <xf numFmtId="0" fontId="16" fillId="0" borderId="5" xfId="0" applyFont="1" applyBorder="1" applyAlignment="1">
      <alignment horizontal="left" vertical="center" wrapText="1"/>
    </xf>
    <xf numFmtId="0" fontId="16" fillId="0" borderId="6" xfId="0" applyFont="1" applyBorder="1" applyAlignment="1">
      <alignment horizontal="left" vertical="center" wrapText="1"/>
    </xf>
    <xf numFmtId="0" fontId="16" fillId="0" borderId="2" xfId="0" applyFont="1" applyBorder="1" applyAlignment="1">
      <alignment horizontal="left" vertical="center"/>
    </xf>
    <xf numFmtId="0" fontId="16" fillId="0" borderId="5" xfId="0" applyFont="1" applyBorder="1" applyAlignment="1">
      <alignment horizontal="left" vertical="center"/>
    </xf>
    <xf numFmtId="0" fontId="16" fillId="0" borderId="3" xfId="0" applyFont="1" applyBorder="1" applyAlignment="1">
      <alignment horizontal="center" vertical="center" wrapText="1"/>
    </xf>
    <xf numFmtId="0" fontId="16" fillId="0" borderId="30" xfId="0" applyFont="1" applyBorder="1" applyAlignment="1">
      <alignment horizontal="center" vertical="center" wrapText="1"/>
    </xf>
    <xf numFmtId="0" fontId="16" fillId="0" borderId="4" xfId="0" applyFont="1" applyBorder="1" applyAlignment="1">
      <alignment horizontal="center" vertical="center" wrapText="1"/>
    </xf>
    <xf numFmtId="168" fontId="25" fillId="15" borderId="3" xfId="3" applyNumberFormat="1" applyFont="1" applyFill="1" applyBorder="1" applyAlignment="1">
      <alignment horizontal="right" vertical="center"/>
    </xf>
    <xf numFmtId="168" fontId="25" fillId="15" borderId="30" xfId="3" applyNumberFormat="1" applyFont="1" applyFill="1" applyBorder="1" applyAlignment="1">
      <alignment horizontal="right" vertical="center"/>
    </xf>
    <xf numFmtId="168" fontId="25" fillId="15" borderId="4" xfId="3" applyNumberFormat="1" applyFont="1" applyFill="1" applyBorder="1" applyAlignment="1">
      <alignment horizontal="right" vertical="center"/>
    </xf>
    <xf numFmtId="0" fontId="16" fillId="15" borderId="3" xfId="3" applyNumberFormat="1" applyFont="1" applyFill="1" applyBorder="1" applyAlignment="1">
      <alignment horizontal="right" vertical="center"/>
    </xf>
    <xf numFmtId="0" fontId="16" fillId="15" borderId="30" xfId="3" applyNumberFormat="1" applyFont="1" applyFill="1" applyBorder="1" applyAlignment="1">
      <alignment horizontal="right" vertical="center"/>
    </xf>
    <xf numFmtId="0" fontId="16" fillId="15" borderId="4" xfId="3" applyNumberFormat="1" applyFont="1" applyFill="1" applyBorder="1" applyAlignment="1">
      <alignment horizontal="right" vertical="center"/>
    </xf>
    <xf numFmtId="0" fontId="18" fillId="20" borderId="3" xfId="3" applyNumberFormat="1" applyFont="1" applyFill="1" applyBorder="1" applyAlignment="1">
      <alignment horizontal="right" vertical="center"/>
    </xf>
    <xf numFmtId="0" fontId="18" fillId="20" borderId="30" xfId="3" applyNumberFormat="1" applyFont="1" applyFill="1" applyBorder="1" applyAlignment="1">
      <alignment horizontal="right" vertical="center"/>
    </xf>
    <xf numFmtId="0" fontId="18" fillId="20" borderId="4" xfId="3" applyNumberFormat="1" applyFont="1" applyFill="1" applyBorder="1" applyAlignment="1">
      <alignment horizontal="right" vertical="center"/>
    </xf>
    <xf numFmtId="0" fontId="25" fillId="20" borderId="3" xfId="3" applyNumberFormat="1" applyFont="1" applyFill="1" applyBorder="1" applyAlignment="1">
      <alignment horizontal="right" vertical="center" wrapText="1"/>
    </xf>
    <xf numFmtId="0" fontId="25" fillId="20" borderId="30" xfId="3" applyNumberFormat="1" applyFont="1" applyFill="1" applyBorder="1" applyAlignment="1">
      <alignment horizontal="right" vertical="center" wrapText="1"/>
    </xf>
    <xf numFmtId="0" fontId="25" fillId="20" borderId="4" xfId="3" applyNumberFormat="1" applyFont="1" applyFill="1" applyBorder="1" applyAlignment="1">
      <alignment horizontal="right" vertical="center" wrapText="1"/>
    </xf>
    <xf numFmtId="0" fontId="18" fillId="0" borderId="2" xfId="0" applyFont="1" applyBorder="1" applyAlignment="1">
      <alignment horizontal="left" vertical="center" wrapText="1"/>
    </xf>
  </cellXfs>
  <cellStyles count="7">
    <cellStyle name="Comma" xfId="1" builtinId="3"/>
    <cellStyle name="Comma 2" xfId="6" xr:uid="{29B48D2F-6DED-49EA-B61F-F3C01019607A}"/>
    <cellStyle name="Hyperlink" xfId="2" builtinId="8"/>
    <cellStyle name="Normal" xfId="0" builtinId="0"/>
    <cellStyle name="Normal 3 2" xfId="5" xr:uid="{B22889C9-D08B-4910-A907-F1D01AB30401}"/>
    <cellStyle name="Percent" xfId="4" builtinId="5"/>
    <cellStyle name="TableStyleLight1" xfId="3" xr:uid="{213A12C9-6FED-4392-B93A-C103D1015351}"/>
  </cellStyles>
  <dxfs count="30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patternType="solid">
          <bgColor theme="9" tint="0.59999389629810485"/>
        </patternFill>
      </fill>
    </dxf>
    <dxf>
      <font>
        <color theme="0"/>
      </font>
      <fill>
        <patternFill patternType="solid">
          <bgColor rgb="FFFF0000"/>
        </patternFill>
      </fill>
    </dxf>
    <dxf>
      <font>
        <b/>
        <i val="0"/>
        <color theme="0"/>
      </font>
      <fill>
        <patternFill patternType="solid">
          <bgColor rgb="FF7030A0"/>
        </patternFill>
      </fill>
    </dxf>
    <dxf>
      <font>
        <b/>
        <i val="0"/>
        <color theme="4"/>
      </font>
      <fill>
        <patternFill patternType="solid">
          <bgColor theme="0"/>
        </patternFill>
      </fill>
    </dxf>
    <dxf>
      <font>
        <color rgb="FF9C0006"/>
      </font>
      <fill>
        <patternFill>
          <bgColor rgb="FFFFC7CE"/>
        </patternFill>
      </fill>
    </dxf>
    <dxf>
      <font>
        <color rgb="FF9C0006"/>
      </font>
      <fill>
        <patternFill>
          <bgColor rgb="FFFFC7CE"/>
        </patternFill>
      </fill>
    </dxf>
    <dxf>
      <font>
        <color theme="1"/>
      </font>
      <fill>
        <patternFill patternType="solid">
          <bgColor theme="9" tint="0.59999389629810485"/>
        </patternFill>
      </fill>
    </dxf>
    <dxf>
      <font>
        <color theme="0"/>
      </font>
      <fill>
        <patternFill patternType="solid">
          <bgColor rgb="FFFF0000"/>
        </patternFill>
      </fill>
    </dxf>
    <dxf>
      <font>
        <b/>
        <i val="0"/>
        <color theme="0"/>
      </font>
      <fill>
        <patternFill patternType="solid">
          <bgColor rgb="FF7030A0"/>
        </patternFill>
      </fill>
    </dxf>
    <dxf>
      <font>
        <b/>
        <i val="0"/>
        <color theme="4"/>
      </font>
      <fill>
        <patternFill patternType="solid">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73" formatCode="dd/mm/yyyy"/>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3" formatCode="dd/mm/yyyy"/>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 formatCode="0"/>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73" formatCode="dd/mm/yyyy"/>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3" formatCode="dd/mm/yyyy"/>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0000"/>
        <name val="Arial"/>
        <scheme val="none"/>
      </font>
      <fill>
        <patternFill patternType="none">
          <fgColor indexed="64"/>
          <bgColor rgb="FFFFFF00"/>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numFmt numFmtId="30" formatCode="@"/>
      <fill>
        <patternFill patternType="none">
          <fgColor indexed="64"/>
          <bgColor rgb="FFFFFF00"/>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fill>
        <patternFill patternType="none"/>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sz val="10"/>
        <color rgb="FF000000"/>
        <name val="Arial"/>
        <scheme val="none"/>
      </font>
      <numFmt numFmtId="173" formatCode="dd/mm/yyyy"/>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sz val="10"/>
        <color rgb="FF000000"/>
        <name val="Arial"/>
        <scheme val="none"/>
      </font>
      <numFmt numFmtId="173" formatCode="dd/mm/yyyy"/>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numFmt numFmtId="173" formatCode="dd/mm/yyyy"/>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73" formatCode="dd/mm/yyyy"/>
      <fill>
        <patternFill patternType="none">
          <fgColor indexed="64"/>
          <bgColor indexed="65"/>
        </patternFill>
      </fill>
      <alignment horizontal="general" vertical="center" textRotation="0" wrapText="1" indent="0" justifyLastLine="0" shrinkToFit="0" readingOrder="0"/>
      <border diagonalUp="0" diagonalDown="0" outline="0">
        <left/>
        <right/>
        <top style="thin">
          <color theme="8" tint="0.39997558519241921"/>
        </top>
        <bottom/>
      </border>
    </dxf>
    <dxf>
      <font>
        <sz val="10"/>
        <color auto="1"/>
        <name val="Arial"/>
        <scheme val="none"/>
      </font>
      <numFmt numFmtId="173" formatCode="dd/mm/yyyy"/>
      <fill>
        <patternFill patternType="none">
          <fgColor indexed="64"/>
          <bgColor auto="1"/>
        </patternFill>
      </fill>
      <alignment horizontal="left" vertical="center" textRotation="0" wrapText="1" indent="0" justifyLastLine="0" shrinkToFit="0" readingOrder="0"/>
      <border diagonalUp="0" diagonalDown="0" outline="0">
        <left/>
        <right/>
        <top style="thin">
          <color theme="8" tint="0.39997558519241921"/>
        </top>
        <bottom/>
      </border>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73" formatCode="dd/mm/yyyy"/>
      <fill>
        <patternFill patternType="none">
          <fgColor indexed="64"/>
          <bgColor indexed="65"/>
        </patternFill>
      </fill>
      <alignment horizontal="left" vertical="center" textRotation="0" wrapText="1" indent="0" justifyLastLine="0" shrinkToFit="0" readingOrder="0"/>
    </dxf>
    <dxf>
      <font>
        <sz val="10"/>
        <color auto="1"/>
        <name val="Arial"/>
        <scheme val="none"/>
      </font>
      <numFmt numFmtId="173" formatCode="dd/mm/yyyy"/>
      <fill>
        <patternFill patternType="none">
          <fgColor indexed="64"/>
          <bgColor auto="1"/>
        </patternFill>
      </fill>
      <alignment horizontal="center" vertical="center" textRotation="0" wrapText="1" indent="0" justifyLastLine="0" shrinkToFit="0" readingOrder="0"/>
      <border diagonalUp="0" diagonalDown="0" outline="0">
        <left/>
        <right/>
        <top style="thin">
          <color rgb="FF9BC2E6"/>
        </top>
        <bottom style="thin">
          <color rgb="FF9BC2E6"/>
        </bottom>
      </border>
    </dxf>
    <dxf>
      <font>
        <b val="0"/>
        <i val="0"/>
        <strike val="0"/>
        <condense val="0"/>
        <extend val="0"/>
        <outline val="0"/>
        <shadow val="0"/>
        <u val="none"/>
        <vertAlign val="baseline"/>
        <sz val="10"/>
        <color auto="1"/>
        <name val="Arial"/>
        <family val="2"/>
        <scheme val="none"/>
      </font>
      <numFmt numFmtId="173" formatCode="dd/mm/yyyy"/>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numFmt numFmtId="173" formatCode="dd/mm/yyyy"/>
      <fill>
        <patternFill patternType="none"/>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73" formatCode="dd/mm/yyyy"/>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3" formatCode="dd/mm/yyyy"/>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73" formatCode="dd/mm/yyyy"/>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3" formatCode="dd/mm/yyyy"/>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alignment horizontal="left" vertical="center" textRotation="0" wrapText="1" indent="0" justifyLastLine="0" shrinkToFit="0" readingOrder="0"/>
    </dxf>
    <dxf>
      <font>
        <sz val="10"/>
        <color auto="1"/>
        <name val="Arial"/>
        <scheme val="none"/>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border>
        <left/>
        <right/>
        <top/>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0"/>
        <color auto="1"/>
        <name val="Arial"/>
        <scheme val="none"/>
      </font>
      <fill>
        <patternFill patternType="none">
          <fgColor rgb="FF4472C4"/>
          <bgColor rgb="FF4472C4"/>
        </patternFill>
      </fill>
      <alignment horizontal="center" vertical="center" textRotation="0" wrapText="1" indent="0" justifyLastLine="0" shrinkToFit="0" readingOrder="0"/>
    </dxf>
    <dxf>
      <alignment wrapText="1"/>
    </dxf>
    <dxf>
      <alignment wrapText="1"/>
    </dxf>
    <dxf>
      <alignment wrapText="1"/>
    </dxf>
    <dxf>
      <alignment wrapText="1"/>
    </dxf>
    <dxf>
      <alignment wrapText="1"/>
    </dxf>
    <dxf>
      <alignment wrapText="1"/>
    </dxf>
    <dxf>
      <alignment wrapText="1"/>
    </dxf>
    <dxf>
      <alignment wrapText="1"/>
    </dxf>
    <dxf>
      <font>
        <color rgb="FF000000"/>
      </font>
      <numFmt numFmtId="30" formatCode="@"/>
      <fill>
        <patternFill patternType="none">
          <fgColor indexed="64"/>
          <bgColor auto="1"/>
        </patternFill>
      </fill>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right/>
        <top style="thin">
          <color rgb="FF9BC2E6"/>
        </top>
        <bottom style="thin">
          <color rgb="FF9BC2E6"/>
        </bottom>
      </border>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general" vertical="center" textRotation="0" wrapText="0" indent="0" justifyLastLine="0" shrinkToFit="0" readingOrder="0"/>
      <border diagonalUp="0" diagonalDown="0">
        <left/>
        <right/>
        <top style="thin">
          <color rgb="FF9BC2E6"/>
        </top>
        <bottom style="thin">
          <color rgb="FF9BC2E6"/>
        </bottom>
      </border>
    </dxf>
    <dxf>
      <font>
        <b val="0"/>
        <i val="0"/>
        <strike val="0"/>
        <condense val="0"/>
        <extend val="0"/>
        <outline val="0"/>
        <shadow val="0"/>
        <u val="none"/>
        <vertAlign val="baseline"/>
        <sz val="10"/>
        <color rgb="FF000000"/>
        <name val="Arial"/>
        <family val="2"/>
        <scheme val="none"/>
      </font>
      <numFmt numFmtId="173" formatCode="dd/mm/yyyy"/>
      <fill>
        <patternFill patternType="none">
          <fgColor indexed="64"/>
          <bgColor auto="1"/>
        </patternFill>
      </fill>
      <alignment horizontal="right" vertical="center" textRotation="0" wrapText="0" indent="0" justifyLastLine="0" shrinkToFit="0" readingOrder="0"/>
    </dxf>
    <dxf>
      <font>
        <color rgb="FF000000"/>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numFmt numFmtId="173" formatCode="dd/mm/yyyy"/>
      <fill>
        <patternFill patternType="none">
          <fgColor indexed="64"/>
          <bgColor auto="1"/>
        </patternFill>
      </fill>
      <alignment horizontal="general" vertical="center" textRotation="0" wrapText="0" indent="0" justifyLastLine="0" shrinkToFit="0" readingOrder="0"/>
      <border diagonalUp="0" diagonalDown="0" outline="0">
        <left/>
        <right/>
        <top style="thin">
          <color theme="8" tint="0.39997558519241921"/>
        </top>
        <bottom style="thin">
          <color theme="8" tint="0.39997558519241921"/>
        </bottom>
      </border>
    </dxf>
    <dxf>
      <font>
        <b val="0"/>
        <i val="0"/>
        <strike val="0"/>
        <condense val="0"/>
        <extend val="0"/>
        <outline val="0"/>
        <shadow val="0"/>
        <u val="none"/>
        <vertAlign val="baseline"/>
        <sz val="10"/>
        <color rgb="FF000000"/>
        <name val="Arial"/>
        <family val="2"/>
        <scheme val="none"/>
      </font>
      <numFmt numFmtId="173" formatCode="dd/mm/yyyy"/>
      <fill>
        <patternFill patternType="none">
          <fgColor indexed="64"/>
          <bgColor auto="1"/>
        </patternFill>
      </fill>
      <alignment horizontal="general" vertical="center" textRotation="0" wrapText="0" indent="0" justifyLastLine="0" shrinkToFit="0" readingOrder="0"/>
      <border diagonalUp="0" diagonalDown="0">
        <left/>
        <right/>
        <top style="thin">
          <color theme="8" tint="0.39997558519241921"/>
        </top>
        <bottom style="thin">
          <color theme="8" tint="0.39997558519241921"/>
        </bottom>
      </border>
    </dxf>
    <dxf>
      <font>
        <b val="0"/>
        <i val="0"/>
        <strike val="0"/>
        <condense val="0"/>
        <extend val="0"/>
        <outline val="0"/>
        <shadow val="0"/>
        <u val="none"/>
        <vertAlign val="baseline"/>
        <sz val="10"/>
        <color rgb="FF000000"/>
        <name val="Arial"/>
        <family val="2"/>
        <scheme val="none"/>
      </font>
      <numFmt numFmtId="173" formatCode="dd/mm/yyyy"/>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alignment horizontal="left" vertical="center" textRotation="0" wrapText="1" indent="0" justifyLastLine="0" shrinkToFit="0" readingOrder="0"/>
    </dxf>
    <dxf>
      <font>
        <color rgb="FF000000"/>
      </font>
      <fill>
        <patternFill patternType="none">
          <fgColor indexed="64"/>
          <bgColor auto="1"/>
        </patternFill>
      </fill>
    </dxf>
    <dxf>
      <font>
        <b val="0"/>
        <i val="0"/>
        <strike val="0"/>
        <condense val="0"/>
        <extend val="0"/>
        <outline val="0"/>
        <shadow val="0"/>
        <u val="none"/>
        <vertAlign val="baseline"/>
        <sz val="10"/>
        <color rgb="FF000000"/>
        <name val="Arial"/>
        <family val="2"/>
        <scheme val="none"/>
      </font>
      <numFmt numFmtId="173" formatCode="dd/mm/yyyy"/>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numFmt numFmtId="30" formatCode="@"/>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numFmt numFmtId="173" formatCode="dd/mm/yyyy"/>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numFmt numFmtId="173" formatCode="dd/mm/yyyy"/>
      <fill>
        <patternFill patternType="none">
          <fgColor indexed="64"/>
          <bgColor auto="1"/>
        </patternFill>
      </fill>
      <alignment horizontal="general" vertical="center" textRotation="0" wrapText="1" indent="0" justifyLastLine="0" shrinkToFit="0" readingOrder="0"/>
      <border diagonalUp="0" diagonalDown="0">
        <left/>
        <right/>
        <top style="thin">
          <color theme="8" tint="0.39997558519241921"/>
        </top>
        <bottom/>
      </border>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numFmt numFmtId="173" formatCode="dd/mm/yyyy"/>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numFmt numFmtId="173" formatCode="dd/mm/yyyy"/>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numFmt numFmtId="30" formatCode="@"/>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numFmt numFmtId="173" formatCode="dd/mm/yyyy"/>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left" vertical="center" textRotation="0" wrapText="1" indent="0" justifyLastLine="0" shrinkToFit="0" readingOrder="0"/>
      <border diagonalUp="0" diagonalDown="0">
        <left/>
        <right/>
        <top style="thin">
          <color rgb="FF9BC2E6"/>
        </top>
        <bottom/>
        <vertical/>
        <horizontal/>
      </border>
    </dxf>
    <dxf>
      <font>
        <b val="0"/>
        <i val="0"/>
        <strike val="0"/>
        <condense val="0"/>
        <extend val="0"/>
        <outline val="0"/>
        <shadow val="0"/>
        <u val="none"/>
        <vertAlign val="baseline"/>
        <sz val="10"/>
        <color rgb="FF000000"/>
        <name val="Arial"/>
        <family val="2"/>
        <scheme val="none"/>
      </font>
      <alignment horizontal="left" vertical="center" textRotation="0" wrapText="1" indent="0" justifyLastLine="0" shrinkToFit="0" readingOrder="0"/>
      <border diagonalUp="0" diagonalDown="0">
        <left/>
        <right/>
        <top style="thin">
          <color rgb="FF9BC2E6"/>
        </top>
        <bottom/>
        <vertical/>
        <horizontal/>
      </border>
    </dxf>
    <dxf>
      <font>
        <b val="0"/>
        <i val="0"/>
        <strike val="0"/>
        <condense val="0"/>
        <extend val="0"/>
        <outline val="0"/>
        <shadow val="0"/>
        <u val="none"/>
        <vertAlign val="baseline"/>
        <sz val="10"/>
        <color rgb="FF000000"/>
        <name val="Arial"/>
        <family val="2"/>
        <scheme val="none"/>
      </font>
      <alignment horizontal="left" vertical="center" textRotation="0" wrapText="1" indent="0" justifyLastLine="0" shrinkToFit="0" readingOrder="0"/>
      <border diagonalUp="0" diagonalDown="0">
        <left/>
        <right/>
        <top style="thin">
          <color rgb="FF9BC2E6"/>
        </top>
        <bottom/>
        <vertical/>
        <horizontal/>
      </border>
    </dxf>
    <dxf>
      <font>
        <b val="0"/>
        <i val="0"/>
        <strike val="0"/>
        <condense val="0"/>
        <extend val="0"/>
        <outline val="0"/>
        <shadow val="0"/>
        <u val="none"/>
        <vertAlign val="baseline"/>
        <sz val="10"/>
        <color rgb="FF000000"/>
        <name val="Arial"/>
        <family val="2"/>
        <scheme val="none"/>
      </font>
      <alignment horizontal="left" vertical="center" textRotation="0" wrapText="1" indent="0" justifyLastLine="0" shrinkToFit="0" readingOrder="0"/>
      <border diagonalUp="0" diagonalDown="0">
        <left/>
        <right/>
        <top style="thin">
          <color rgb="FF9BC2E6"/>
        </top>
        <bottom/>
        <vertical/>
        <horizontal/>
      </border>
    </dxf>
    <dxf>
      <font>
        <b val="0"/>
        <i val="0"/>
        <strike val="0"/>
        <condense val="0"/>
        <extend val="0"/>
        <outline val="0"/>
        <shadow val="0"/>
        <u val="none"/>
        <vertAlign val="baseline"/>
        <sz val="10"/>
        <color rgb="FF000000"/>
        <name val="Arial"/>
        <family val="2"/>
        <scheme val="none"/>
      </font>
      <numFmt numFmtId="173" formatCode="dd/mm/yyyy"/>
      <fill>
        <patternFill patternType="none">
          <fgColor indexed="64"/>
          <bgColor auto="1"/>
        </patternFill>
      </fill>
      <alignment horizontal="left" vertical="center" textRotation="0" wrapText="1" indent="0" justifyLastLine="0" shrinkToFit="0" readingOrder="0"/>
      <border diagonalUp="0" diagonalDown="0">
        <left/>
        <right/>
        <top style="thin">
          <color rgb="FF9BC2E6"/>
        </top>
        <bottom/>
        <vertical/>
        <horizontal/>
      </border>
    </dxf>
    <dxf>
      <font>
        <b val="0"/>
        <i val="0"/>
        <strike val="0"/>
        <condense val="0"/>
        <extend val="0"/>
        <outline val="0"/>
        <shadow val="0"/>
        <u val="none"/>
        <vertAlign val="baseline"/>
        <sz val="10"/>
        <color rgb="FF000000"/>
        <name val="Arial"/>
        <family val="2"/>
        <scheme val="none"/>
      </font>
      <numFmt numFmtId="173" formatCode="dd/mm/yyyy"/>
      <fill>
        <patternFill patternType="none">
          <fgColor indexed="64"/>
          <bgColor auto="1"/>
        </patternFill>
      </fill>
      <alignment horizontal="left" vertical="center" textRotation="0" wrapText="1" indent="0" justifyLastLine="0" shrinkToFit="0" readingOrder="0"/>
      <border diagonalUp="0" diagonalDown="0">
        <left/>
        <right/>
        <top style="thin">
          <color rgb="FF9BC2E6"/>
        </top>
        <bottom/>
        <vertical/>
        <horizontal/>
      </border>
    </dxf>
    <dxf>
      <font>
        <b val="0"/>
        <i val="0"/>
        <strike val="0"/>
        <condense val="0"/>
        <extend val="0"/>
        <outline val="0"/>
        <shadow val="0"/>
        <u val="none"/>
        <vertAlign val="baseline"/>
        <sz val="10"/>
        <color rgb="FF000000"/>
        <name val="Arial"/>
        <family val="2"/>
        <scheme val="none"/>
      </font>
      <numFmt numFmtId="173" formatCode="dd/mm/yyyy"/>
      <fill>
        <patternFill patternType="none">
          <fgColor indexed="64"/>
          <bgColor auto="1"/>
        </patternFill>
      </fill>
      <alignment horizontal="left" vertical="center" textRotation="0" wrapText="1" indent="0" justifyLastLine="0" shrinkToFit="0" readingOrder="0"/>
      <border diagonalUp="0" diagonalDown="0">
        <left/>
        <right/>
        <top style="thin">
          <color rgb="FF9BC2E6"/>
        </top>
        <bottom/>
        <vertical/>
        <horizontal/>
      </border>
    </dxf>
    <dxf>
      <font>
        <b val="0"/>
        <i val="0"/>
        <strike val="0"/>
        <condense val="0"/>
        <extend val="0"/>
        <outline val="0"/>
        <shadow val="0"/>
        <u val="none"/>
        <vertAlign val="baseline"/>
        <sz val="10"/>
        <color rgb="FF000000"/>
        <name val="Arial"/>
        <family val="2"/>
        <scheme val="none"/>
      </font>
      <numFmt numFmtId="173" formatCode="dd/mm/yyyy"/>
      <fill>
        <patternFill patternType="none">
          <fgColor indexed="64"/>
          <bgColor auto="1"/>
        </patternFill>
      </fill>
      <alignment horizontal="general" vertical="center" textRotation="0" wrapText="1" indent="0" justifyLastLine="0" shrinkToFit="0" readingOrder="0"/>
      <border diagonalUp="0" diagonalDown="0">
        <left/>
        <right/>
        <top style="thin">
          <color theme="8" tint="0.39997558519241921"/>
        </top>
        <bottom/>
      </border>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numFmt numFmtId="173" formatCode="dd/mm/yyyy"/>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numFmt numFmtId="173" formatCode="dd/mm/yyyy"/>
      <alignment horizontal="center" vertical="center" textRotation="0" wrapText="1" indent="0" justifyLastLine="0" shrinkToFit="0" readingOrder="0"/>
      <border diagonalUp="0" diagonalDown="0" outline="0">
        <left/>
        <right/>
        <top style="thin">
          <color rgb="FF9BC2E6"/>
        </top>
        <bottom/>
      </border>
    </dxf>
    <dxf>
      <font>
        <b val="0"/>
        <i val="0"/>
        <strike val="0"/>
        <condense val="0"/>
        <extend val="0"/>
        <outline val="0"/>
        <shadow val="0"/>
        <u val="none"/>
        <vertAlign val="baseline"/>
        <sz val="10"/>
        <color rgb="FF000000"/>
        <name val="Arial"/>
        <family val="2"/>
        <scheme val="none"/>
      </font>
      <numFmt numFmtId="173" formatCode="dd/mm/yyyy"/>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numFmt numFmtId="173" formatCode="dd/mm/yyyy"/>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numFmt numFmtId="30" formatCode="@"/>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center" vertical="center" textRotation="0" wrapText="0" indent="0" justifyLastLine="0" shrinkToFit="0" readingOrder="0"/>
    </dxf>
    <dxf>
      <font>
        <color rgb="FF000000"/>
      </font>
      <fill>
        <patternFill patternType="none">
          <fgColor indexed="64"/>
          <bgColor auto="1"/>
        </patternFill>
      </fill>
    </dxf>
    <dxf>
      <font>
        <color rgb="FF000000"/>
      </font>
      <fill>
        <patternFill patternType="none">
          <fgColor indexed="64"/>
          <bgColor auto="1"/>
        </patternFill>
      </fill>
      <alignment horizontal="center" vertical="center" textRotation="0" indent="0" justifyLastLine="0" shrinkToFit="0" readingOrder="0"/>
    </dxf>
  </dxfs>
  <tableStyles count="0" defaultTableStyle="TableStyleMedium2" defaultPivotStyle="PivotStyleLight16"/>
  <colors>
    <mruColors>
      <color rgb="FFFF7C80"/>
      <color rgb="FFCDB005"/>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pivotCacheDefinition" Target="pivotCache/pivotCacheDefinition7.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pivotCacheDefinition" Target="pivotCache/pivotCacheDefinition6.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pivotCacheDefinition" Target="pivotCache/pivotCacheDefinition5.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pivotCacheDefinition" Target="pivotCache/pivotCacheDefinition4.xml"/><Relationship Id="rId23" Type="http://schemas.openxmlformats.org/officeDocument/2006/relationships/calcChain" Target="calcChain.xml"/><Relationship Id="rId10" Type="http://schemas.openxmlformats.org/officeDocument/2006/relationships/externalLink" Target="externalLinks/externalLink1.xml"/><Relationship Id="rId19" Type="http://schemas.openxmlformats.org/officeDocument/2006/relationships/pivotCacheDefinition" Target="pivotCache/pivotCacheDefinition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3.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630705</xdr:colOff>
      <xdr:row>10</xdr:row>
      <xdr:rowOff>115234</xdr:rowOff>
    </xdr:from>
    <xdr:ext cx="1435201" cy="264560"/>
    <xdr:sp macro="" textlink="">
      <xdr:nvSpPr>
        <xdr:cNvPr id="6" name="TextBox 5">
          <a:extLst>
            <a:ext uri="{FF2B5EF4-FFF2-40B4-BE49-F238E27FC236}">
              <a16:creationId xmlns:a16="http://schemas.microsoft.com/office/drawing/2014/main" id="{69BE03D5-3C10-8A83-1CD2-E46FD7773A18}"/>
            </a:ext>
          </a:extLst>
        </xdr:cNvPr>
        <xdr:cNvSpPr txBox="1"/>
      </xdr:nvSpPr>
      <xdr:spPr>
        <a:xfrm>
          <a:off x="3801970" y="2098675"/>
          <a:ext cx="143520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Tính</a:t>
          </a:r>
          <a:r>
            <a:rPr lang="en-US" sz="1100" b="1" baseline="0"/>
            <a:t> phòng khách sạn</a:t>
          </a:r>
          <a:endParaRPr lang="en-US" sz="1100" b="1"/>
        </a:p>
      </xdr:txBody>
    </xdr:sp>
    <xdr:clientData/>
  </xdr:oneCellAnchor>
  <xdr:oneCellAnchor>
    <xdr:from>
      <xdr:col>3</xdr:col>
      <xdr:colOff>216086</xdr:colOff>
      <xdr:row>20</xdr:row>
      <xdr:rowOff>70411</xdr:rowOff>
    </xdr:from>
    <xdr:ext cx="2325830" cy="264560"/>
    <xdr:sp macro="" textlink="">
      <xdr:nvSpPr>
        <xdr:cNvPr id="7" name="TextBox 6">
          <a:extLst>
            <a:ext uri="{FF2B5EF4-FFF2-40B4-BE49-F238E27FC236}">
              <a16:creationId xmlns:a16="http://schemas.microsoft.com/office/drawing/2014/main" id="{40BA9CBD-1A0B-A4EA-9A02-ECD59AEBE854}"/>
            </a:ext>
          </a:extLst>
        </xdr:cNvPr>
        <xdr:cNvSpPr txBox="1"/>
      </xdr:nvSpPr>
      <xdr:spPr>
        <a:xfrm>
          <a:off x="3387351" y="4037293"/>
          <a:ext cx="232583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Nhân</a:t>
          </a:r>
          <a:r>
            <a:rPr lang="en-US" sz="1100" b="1" baseline="0"/>
            <a:t> viên tham gia Sales conference</a:t>
          </a:r>
          <a:endParaRPr lang="en-US" sz="1100" b="1"/>
        </a:p>
      </xdr:txBody>
    </xdr:sp>
    <xdr:clientData/>
  </xdr:oneCellAnchor>
  <xdr:twoCellAnchor>
    <xdr:from>
      <xdr:col>8</xdr:col>
      <xdr:colOff>217769</xdr:colOff>
      <xdr:row>34</xdr:row>
      <xdr:rowOff>78441</xdr:rowOff>
    </xdr:from>
    <xdr:to>
      <xdr:col>11</xdr:col>
      <xdr:colOff>201707</xdr:colOff>
      <xdr:row>53</xdr:row>
      <xdr:rowOff>160057</xdr:rowOff>
    </xdr:to>
    <xdr:sp macro="" textlink="">
      <xdr:nvSpPr>
        <xdr:cNvPr id="8" name="Rectangle 7">
          <a:extLst>
            <a:ext uri="{FF2B5EF4-FFF2-40B4-BE49-F238E27FC236}">
              <a16:creationId xmlns:a16="http://schemas.microsoft.com/office/drawing/2014/main" id="{A023C903-7C59-481F-832B-4A557778EE7B}"/>
            </a:ext>
          </a:extLst>
        </xdr:cNvPr>
        <xdr:cNvSpPr/>
      </xdr:nvSpPr>
      <xdr:spPr>
        <a:xfrm>
          <a:off x="9115240" y="6555441"/>
          <a:ext cx="2449232" cy="4171763"/>
        </a:xfrm>
        <a:prstGeom prst="rect">
          <a:avLst/>
        </a:prstGeom>
        <a:no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9</xdr:col>
      <xdr:colOff>216088</xdr:colOff>
      <xdr:row>32</xdr:row>
      <xdr:rowOff>126440</xdr:rowOff>
    </xdr:from>
    <xdr:ext cx="1574021" cy="264560"/>
    <xdr:sp macro="" textlink="">
      <xdr:nvSpPr>
        <xdr:cNvPr id="9" name="TextBox 8">
          <a:extLst>
            <a:ext uri="{FF2B5EF4-FFF2-40B4-BE49-F238E27FC236}">
              <a16:creationId xmlns:a16="http://schemas.microsoft.com/office/drawing/2014/main" id="{53079786-EBBC-C811-3B25-59DE12047B4D}"/>
            </a:ext>
          </a:extLst>
        </xdr:cNvPr>
        <xdr:cNvSpPr txBox="1"/>
      </xdr:nvSpPr>
      <xdr:spPr>
        <a:xfrm>
          <a:off x="9539382" y="6244852"/>
          <a:ext cx="157402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Khách</a:t>
          </a:r>
          <a:r>
            <a:rPr lang="en-US" sz="1100" b="1" baseline="0"/>
            <a:t> sạn - Single room</a:t>
          </a:r>
          <a:endParaRPr lang="en-US" sz="1100" b="1"/>
        </a:p>
      </xdr:txBody>
    </xdr:sp>
    <xdr:clientData/>
  </xdr:oneCellAnchor>
  <xdr:oneCellAnchor>
    <xdr:from>
      <xdr:col>12</xdr:col>
      <xdr:colOff>369794</xdr:colOff>
      <xdr:row>32</xdr:row>
      <xdr:rowOff>145676</xdr:rowOff>
    </xdr:from>
    <xdr:ext cx="1292662" cy="264560"/>
    <xdr:sp macro="" textlink="">
      <xdr:nvSpPr>
        <xdr:cNvPr id="10" name="TextBox 9">
          <a:extLst>
            <a:ext uri="{FF2B5EF4-FFF2-40B4-BE49-F238E27FC236}">
              <a16:creationId xmlns:a16="http://schemas.microsoft.com/office/drawing/2014/main" id="{F4D7BDC0-2430-2F8C-31B4-465F3A742F44}"/>
            </a:ext>
          </a:extLst>
        </xdr:cNvPr>
        <xdr:cNvSpPr txBox="1"/>
      </xdr:nvSpPr>
      <xdr:spPr>
        <a:xfrm>
          <a:off x="12124765" y="6264088"/>
          <a:ext cx="129266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Khách</a:t>
          </a:r>
          <a:r>
            <a:rPr lang="en-US" sz="1100" b="1" baseline="0"/>
            <a:t> sạn - Ở ghép</a:t>
          </a:r>
          <a:endParaRPr lang="en-US" sz="1100" b="1"/>
        </a:p>
      </xdr:txBody>
    </xdr:sp>
    <xdr:clientData/>
  </xdr:oneCellAnchor>
  <xdr:twoCellAnchor>
    <xdr:from>
      <xdr:col>11</xdr:col>
      <xdr:colOff>217769</xdr:colOff>
      <xdr:row>34</xdr:row>
      <xdr:rowOff>78441</xdr:rowOff>
    </xdr:from>
    <xdr:to>
      <xdr:col>14</xdr:col>
      <xdr:colOff>201707</xdr:colOff>
      <xdr:row>53</xdr:row>
      <xdr:rowOff>160057</xdr:rowOff>
    </xdr:to>
    <xdr:sp macro="" textlink="">
      <xdr:nvSpPr>
        <xdr:cNvPr id="11" name="Rectangle 10">
          <a:extLst>
            <a:ext uri="{FF2B5EF4-FFF2-40B4-BE49-F238E27FC236}">
              <a16:creationId xmlns:a16="http://schemas.microsoft.com/office/drawing/2014/main" id="{C1AEBE12-BB1B-4F70-B416-3D4D134FE8BD}"/>
            </a:ext>
          </a:extLst>
        </xdr:cNvPr>
        <xdr:cNvSpPr/>
      </xdr:nvSpPr>
      <xdr:spPr>
        <a:xfrm>
          <a:off x="9118415" y="6555441"/>
          <a:ext cx="2442882" cy="4174938"/>
        </a:xfrm>
        <a:prstGeom prst="rect">
          <a:avLst/>
        </a:prstGeom>
        <a:no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885265</xdr:colOff>
      <xdr:row>20</xdr:row>
      <xdr:rowOff>56030</xdr:rowOff>
    </xdr:from>
    <xdr:to>
      <xdr:col>6</xdr:col>
      <xdr:colOff>142502</xdr:colOff>
      <xdr:row>26</xdr:row>
      <xdr:rowOff>168089</xdr:rowOff>
    </xdr:to>
    <xdr:sp macro="" textlink="">
      <xdr:nvSpPr>
        <xdr:cNvPr id="13" name="Rectangle 12">
          <a:extLst>
            <a:ext uri="{FF2B5EF4-FFF2-40B4-BE49-F238E27FC236}">
              <a16:creationId xmlns:a16="http://schemas.microsoft.com/office/drawing/2014/main" id="{3FFA2652-4C1E-4CC6-9CB7-4F8794771169}"/>
            </a:ext>
          </a:extLst>
        </xdr:cNvPr>
        <xdr:cNvSpPr/>
      </xdr:nvSpPr>
      <xdr:spPr>
        <a:xfrm>
          <a:off x="3316941" y="3832412"/>
          <a:ext cx="2910355" cy="1378324"/>
        </a:xfrm>
        <a:prstGeom prst="rect">
          <a:avLst/>
        </a:prstGeom>
        <a:no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hanwhalifevn.sharepoint.com/sites/HumanResources/Shared%20Documents/General/0.%20HR%20General/Data%20information/2024%20Staff%20Profile%20-%20Excel%20Newest_Create.xlsx" TargetMode="External"/><Relationship Id="rId1" Type="http://schemas.openxmlformats.org/officeDocument/2006/relationships/externalLinkPath" Target="/sites/HumanResources/Shared%20Documents/General/0.%20HR%20General/Data%20information/2024%20Staff%20Profile%20-%20Excel%20Newest_Create.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T:\HR%20-%20C%20&amp;%20B%20-%20Staff\HR_C&amp;B_ON%20PROCESS\I.%20OPERATIONS\Master-Contract-SI-Termination.xlsx" TargetMode="External"/><Relationship Id="rId1" Type="http://schemas.openxmlformats.org/officeDocument/2006/relationships/externalLinkPath" Target="file:///T:\HR%20-%20C%20&amp;%20B%20-%20Staff\HR_C&amp;B_ON%20PROCESS\I.%20OPERATIONS\Master-Contract-SI-Termin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a Category"/>
      <sheetName val="Current"/>
      <sheetName val="Resign"/>
      <sheetName val="Working History"/>
      <sheetName val="Previous Employment"/>
      <sheetName val="Contract History"/>
      <sheetName val="Training History"/>
      <sheetName val="Temporary Contract"/>
      <sheetName val="Location"/>
      <sheetName val="O-AD"/>
      <sheetName val="O-AT"/>
      <sheetName val="COI"/>
      <sheetName val="Conflict of Interest Declare"/>
      <sheetName val="Retired"/>
      <sheetName val="Award"/>
      <sheetName val="2024 Staff Profile - Excel Newe"/>
    </sheetNames>
    <sheetDataSet>
      <sheetData sheetId="0"/>
      <sheetData sheetId="1">
        <row r="1">
          <cell r="B1" t="str">
            <v>Employee Code</v>
          </cell>
          <cell r="F1" t="str">
            <v>Joining Date</v>
          </cell>
        </row>
        <row r="2">
          <cell r="B2" t="str">
            <v>10800025</v>
          </cell>
          <cell r="F2">
            <v>39755</v>
          </cell>
        </row>
        <row r="3">
          <cell r="B3" t="str">
            <v>10900044</v>
          </cell>
          <cell r="F3">
            <v>39818</v>
          </cell>
        </row>
        <row r="4">
          <cell r="B4" t="str">
            <v>10900057</v>
          </cell>
          <cell r="F4">
            <v>39904</v>
          </cell>
        </row>
        <row r="5">
          <cell r="B5" t="str">
            <v>10900059</v>
          </cell>
          <cell r="F5">
            <v>39904</v>
          </cell>
        </row>
        <row r="6">
          <cell r="B6" t="str">
            <v>10900073</v>
          </cell>
          <cell r="F6">
            <v>39996</v>
          </cell>
        </row>
        <row r="7">
          <cell r="B7" t="str">
            <v>10900082</v>
          </cell>
          <cell r="F7">
            <v>40127</v>
          </cell>
        </row>
        <row r="8">
          <cell r="B8" t="str">
            <v>10900083</v>
          </cell>
          <cell r="F8">
            <v>40148</v>
          </cell>
        </row>
        <row r="9">
          <cell r="B9" t="str">
            <v>11000092</v>
          </cell>
          <cell r="F9">
            <v>40189</v>
          </cell>
        </row>
        <row r="10">
          <cell r="B10" t="str">
            <v>11000095</v>
          </cell>
          <cell r="F10">
            <v>40238</v>
          </cell>
        </row>
        <row r="11">
          <cell r="B11" t="str">
            <v>11000107</v>
          </cell>
          <cell r="F11">
            <v>40315</v>
          </cell>
        </row>
        <row r="12">
          <cell r="B12" t="str">
            <v>11000113</v>
          </cell>
          <cell r="F12">
            <v>40374</v>
          </cell>
        </row>
        <row r="13">
          <cell r="B13" t="str">
            <v>11000121</v>
          </cell>
          <cell r="F13">
            <v>40422</v>
          </cell>
        </row>
        <row r="14">
          <cell r="B14" t="str">
            <v>11000122</v>
          </cell>
          <cell r="F14">
            <v>40427</v>
          </cell>
        </row>
        <row r="15">
          <cell r="B15" t="str">
            <v>11000130</v>
          </cell>
          <cell r="F15">
            <v>40455</v>
          </cell>
        </row>
        <row r="16">
          <cell r="B16" t="str">
            <v>11000134</v>
          </cell>
          <cell r="F16">
            <v>40478</v>
          </cell>
        </row>
        <row r="17">
          <cell r="B17" t="str">
            <v>11100162</v>
          </cell>
          <cell r="F17">
            <v>40658</v>
          </cell>
        </row>
        <row r="18">
          <cell r="B18" t="str">
            <v>11100174</v>
          </cell>
          <cell r="F18">
            <v>40725</v>
          </cell>
        </row>
        <row r="19">
          <cell r="B19" t="str">
            <v>11100177</v>
          </cell>
          <cell r="F19">
            <v>40730</v>
          </cell>
        </row>
        <row r="20">
          <cell r="B20" t="str">
            <v>11100200</v>
          </cell>
          <cell r="F20">
            <v>40816</v>
          </cell>
        </row>
        <row r="21">
          <cell r="B21" t="str">
            <v>11100213</v>
          </cell>
          <cell r="F21">
            <v>40896</v>
          </cell>
        </row>
        <row r="22">
          <cell r="B22" t="str">
            <v>11200216</v>
          </cell>
          <cell r="F22">
            <v>40911</v>
          </cell>
        </row>
        <row r="23">
          <cell r="B23" t="str">
            <v>11200236</v>
          </cell>
          <cell r="F23">
            <v>41044</v>
          </cell>
        </row>
        <row r="24">
          <cell r="B24" t="str">
            <v>11200242</v>
          </cell>
          <cell r="F24">
            <v>41080</v>
          </cell>
        </row>
        <row r="25">
          <cell r="B25" t="str">
            <v>11200260</v>
          </cell>
          <cell r="F25">
            <v>41148</v>
          </cell>
        </row>
        <row r="26">
          <cell r="B26" t="str">
            <v>11200262</v>
          </cell>
          <cell r="F26">
            <v>41166</v>
          </cell>
        </row>
        <row r="27">
          <cell r="B27" t="str">
            <v>11200263</v>
          </cell>
          <cell r="F27">
            <v>41169</v>
          </cell>
        </row>
        <row r="28">
          <cell r="B28" t="str">
            <v>11200265</v>
          </cell>
          <cell r="F28">
            <v>41176</v>
          </cell>
        </row>
        <row r="29">
          <cell r="B29" t="str">
            <v>11300328</v>
          </cell>
          <cell r="F29">
            <v>41540</v>
          </cell>
        </row>
        <row r="30">
          <cell r="B30" t="str">
            <v>11300337</v>
          </cell>
          <cell r="F30">
            <v>41596</v>
          </cell>
        </row>
        <row r="31">
          <cell r="B31" t="str">
            <v>11400369</v>
          </cell>
          <cell r="F31">
            <v>41876</v>
          </cell>
        </row>
        <row r="32">
          <cell r="B32" t="str">
            <v>11400370</v>
          </cell>
          <cell r="F32">
            <v>41885</v>
          </cell>
        </row>
        <row r="33">
          <cell r="B33" t="str">
            <v>11400374</v>
          </cell>
          <cell r="F33">
            <v>41885</v>
          </cell>
        </row>
        <row r="34">
          <cell r="B34" t="str">
            <v>11400394</v>
          </cell>
          <cell r="F34">
            <v>41935</v>
          </cell>
        </row>
        <row r="35">
          <cell r="B35" t="str">
            <v>11400397</v>
          </cell>
          <cell r="F35">
            <v>41949</v>
          </cell>
        </row>
        <row r="36">
          <cell r="B36" t="str">
            <v>11400398</v>
          </cell>
          <cell r="F36">
            <v>41960</v>
          </cell>
        </row>
        <row r="37">
          <cell r="B37" t="str">
            <v>11400399</v>
          </cell>
          <cell r="F37">
            <v>41961</v>
          </cell>
        </row>
        <row r="38">
          <cell r="B38" t="str">
            <v>11400401</v>
          </cell>
          <cell r="F38">
            <v>41968</v>
          </cell>
        </row>
        <row r="39">
          <cell r="B39" t="str">
            <v>11400407</v>
          </cell>
          <cell r="F39">
            <v>41988</v>
          </cell>
        </row>
        <row r="40">
          <cell r="B40" t="str">
            <v>11400410</v>
          </cell>
          <cell r="F40">
            <v>41995</v>
          </cell>
        </row>
        <row r="41">
          <cell r="B41" t="str">
            <v>11400413</v>
          </cell>
          <cell r="F41">
            <v>42009</v>
          </cell>
        </row>
        <row r="42">
          <cell r="B42" t="str">
            <v>11500436</v>
          </cell>
          <cell r="F42">
            <v>42166</v>
          </cell>
        </row>
        <row r="43">
          <cell r="B43" t="str">
            <v>11500438</v>
          </cell>
          <cell r="F43">
            <v>42188</v>
          </cell>
        </row>
        <row r="44">
          <cell r="B44" t="str">
            <v>11500465</v>
          </cell>
          <cell r="F44">
            <v>42373</v>
          </cell>
        </row>
        <row r="45">
          <cell r="B45" t="str">
            <v>11500470</v>
          </cell>
          <cell r="F45">
            <v>42387</v>
          </cell>
        </row>
        <row r="46">
          <cell r="B46" t="str">
            <v>11600474</v>
          </cell>
          <cell r="F46">
            <v>42422</v>
          </cell>
        </row>
        <row r="47">
          <cell r="B47" t="str">
            <v>11600476</v>
          </cell>
          <cell r="F47">
            <v>42430</v>
          </cell>
        </row>
        <row r="48">
          <cell r="B48" t="str">
            <v>11600483</v>
          </cell>
          <cell r="F48">
            <v>42464</v>
          </cell>
        </row>
        <row r="49">
          <cell r="B49" t="str">
            <v>11600485</v>
          </cell>
          <cell r="F49">
            <v>42491</v>
          </cell>
        </row>
        <row r="50">
          <cell r="B50" t="str">
            <v>11600489</v>
          </cell>
          <cell r="F50">
            <v>42494</v>
          </cell>
        </row>
        <row r="51">
          <cell r="B51" t="str">
            <v>11600497</v>
          </cell>
          <cell r="F51">
            <v>42514</v>
          </cell>
        </row>
        <row r="52">
          <cell r="B52" t="str">
            <v>11600505</v>
          </cell>
          <cell r="F52">
            <v>42541</v>
          </cell>
        </row>
        <row r="53">
          <cell r="B53" t="str">
            <v>11600516</v>
          </cell>
          <cell r="F53">
            <v>42583</v>
          </cell>
        </row>
        <row r="54">
          <cell r="B54" t="str">
            <v>11600521</v>
          </cell>
          <cell r="F54">
            <v>42583</v>
          </cell>
        </row>
        <row r="55">
          <cell r="B55" t="str">
            <v>11600533</v>
          </cell>
          <cell r="F55">
            <v>42625</v>
          </cell>
        </row>
        <row r="56">
          <cell r="B56" t="str">
            <v>11600535</v>
          </cell>
          <cell r="F56">
            <v>42639</v>
          </cell>
        </row>
        <row r="57">
          <cell r="B57" t="str">
            <v>11600537</v>
          </cell>
          <cell r="F57">
            <v>42646</v>
          </cell>
        </row>
        <row r="58">
          <cell r="B58" t="str">
            <v>11600539</v>
          </cell>
          <cell r="F58">
            <v>42646</v>
          </cell>
        </row>
        <row r="59">
          <cell r="B59" t="str">
            <v>11700561</v>
          </cell>
          <cell r="F59">
            <v>42786</v>
          </cell>
        </row>
        <row r="60">
          <cell r="B60" t="str">
            <v>11700569</v>
          </cell>
          <cell r="F60">
            <v>42836</v>
          </cell>
        </row>
        <row r="61">
          <cell r="B61" t="str">
            <v>11700576</v>
          </cell>
          <cell r="F61">
            <v>42877</v>
          </cell>
        </row>
        <row r="62">
          <cell r="B62" t="str">
            <v>11700583</v>
          </cell>
          <cell r="F62">
            <v>42898</v>
          </cell>
        </row>
        <row r="63">
          <cell r="B63" t="str">
            <v>11700595</v>
          </cell>
          <cell r="F63">
            <v>42942</v>
          </cell>
        </row>
        <row r="64">
          <cell r="B64" t="str">
            <v>11700603</v>
          </cell>
          <cell r="F64">
            <v>42954</v>
          </cell>
        </row>
        <row r="65">
          <cell r="B65" t="str">
            <v>11700616</v>
          </cell>
          <cell r="F65">
            <v>42996</v>
          </cell>
        </row>
        <row r="66">
          <cell r="B66" t="str">
            <v>11700622</v>
          </cell>
          <cell r="F66">
            <v>43013</v>
          </cell>
        </row>
        <row r="67">
          <cell r="B67" t="str">
            <v>11700634</v>
          </cell>
          <cell r="F67">
            <v>43075</v>
          </cell>
        </row>
        <row r="68">
          <cell r="B68" t="str">
            <v>11800647</v>
          </cell>
          <cell r="F68">
            <v>43132</v>
          </cell>
        </row>
        <row r="69">
          <cell r="B69" t="str">
            <v>11800678</v>
          </cell>
          <cell r="F69">
            <v>43241</v>
          </cell>
        </row>
        <row r="70">
          <cell r="B70" t="str">
            <v>11800680</v>
          </cell>
          <cell r="F70">
            <v>43241</v>
          </cell>
        </row>
        <row r="71">
          <cell r="B71" t="str">
            <v>11800689</v>
          </cell>
          <cell r="F71">
            <v>43255</v>
          </cell>
        </row>
        <row r="72">
          <cell r="B72" t="str">
            <v>11800694</v>
          </cell>
          <cell r="F72">
            <v>43269</v>
          </cell>
        </row>
        <row r="73">
          <cell r="B73" t="str">
            <v>11800699</v>
          </cell>
          <cell r="F73">
            <v>43269</v>
          </cell>
        </row>
        <row r="74">
          <cell r="B74" t="str">
            <v>11800702</v>
          </cell>
          <cell r="F74">
            <v>43283</v>
          </cell>
        </row>
        <row r="75">
          <cell r="B75" t="str">
            <v>11800704</v>
          </cell>
          <cell r="F75">
            <v>43283</v>
          </cell>
        </row>
        <row r="76">
          <cell r="B76" t="str">
            <v>11800713</v>
          </cell>
          <cell r="F76">
            <v>43304</v>
          </cell>
        </row>
        <row r="77">
          <cell r="B77" t="str">
            <v>11800720</v>
          </cell>
          <cell r="F77">
            <v>43322</v>
          </cell>
        </row>
        <row r="78">
          <cell r="B78" t="str">
            <v>11800724</v>
          </cell>
          <cell r="F78">
            <v>43347</v>
          </cell>
        </row>
        <row r="79">
          <cell r="B79" t="str">
            <v>11800735</v>
          </cell>
          <cell r="F79">
            <v>43374</v>
          </cell>
        </row>
        <row r="80">
          <cell r="B80" t="str">
            <v>11800738</v>
          </cell>
          <cell r="F80">
            <v>43388</v>
          </cell>
        </row>
        <row r="81">
          <cell r="B81" t="str">
            <v>11800739</v>
          </cell>
          <cell r="F81">
            <v>43395</v>
          </cell>
        </row>
        <row r="82">
          <cell r="B82" t="str">
            <v>11800740</v>
          </cell>
          <cell r="F82">
            <v>43395</v>
          </cell>
        </row>
        <row r="83">
          <cell r="B83" t="str">
            <v>11800741</v>
          </cell>
          <cell r="F83">
            <v>43405</v>
          </cell>
        </row>
        <row r="84">
          <cell r="B84" t="str">
            <v>11800761</v>
          </cell>
          <cell r="F84">
            <v>43448</v>
          </cell>
        </row>
        <row r="85">
          <cell r="B85" t="str">
            <v>11900765</v>
          </cell>
          <cell r="F85">
            <v>43466</v>
          </cell>
        </row>
        <row r="86">
          <cell r="B86" t="str">
            <v>11900772</v>
          </cell>
          <cell r="F86">
            <v>43472</v>
          </cell>
        </row>
        <row r="87">
          <cell r="B87" t="str">
            <v>11900773</v>
          </cell>
          <cell r="F87">
            <v>43472</v>
          </cell>
        </row>
        <row r="88">
          <cell r="B88" t="str">
            <v>11900780</v>
          </cell>
          <cell r="F88">
            <v>43507</v>
          </cell>
        </row>
        <row r="89">
          <cell r="B89" t="str">
            <v>11900783</v>
          </cell>
          <cell r="F89">
            <v>43507</v>
          </cell>
        </row>
        <row r="90">
          <cell r="B90" t="str">
            <v>11900797</v>
          </cell>
          <cell r="F90">
            <v>43528</v>
          </cell>
        </row>
        <row r="91">
          <cell r="B91" t="str">
            <v>11900804</v>
          </cell>
          <cell r="F91">
            <v>43556</v>
          </cell>
        </row>
        <row r="92">
          <cell r="B92" t="str">
            <v>11900805</v>
          </cell>
          <cell r="F92">
            <v>43556</v>
          </cell>
        </row>
        <row r="93">
          <cell r="B93" t="str">
            <v>11900808</v>
          </cell>
          <cell r="F93">
            <v>43563</v>
          </cell>
        </row>
        <row r="94">
          <cell r="B94" t="str">
            <v>11900809</v>
          </cell>
          <cell r="F94">
            <v>43572</v>
          </cell>
        </row>
        <row r="95">
          <cell r="B95" t="str">
            <v>11900814</v>
          </cell>
          <cell r="F95">
            <v>43579</v>
          </cell>
        </row>
        <row r="96">
          <cell r="B96" t="str">
            <v>11900815</v>
          </cell>
          <cell r="F96">
            <v>43579</v>
          </cell>
        </row>
        <row r="97">
          <cell r="B97" t="str">
            <v>10900046</v>
          </cell>
          <cell r="F97">
            <v>39846</v>
          </cell>
        </row>
        <row r="98">
          <cell r="B98" t="str">
            <v>11900825</v>
          </cell>
          <cell r="F98">
            <v>43586</v>
          </cell>
        </row>
        <row r="99">
          <cell r="B99" t="str">
            <v>11900828</v>
          </cell>
          <cell r="F99">
            <v>43612</v>
          </cell>
        </row>
        <row r="100">
          <cell r="B100" t="str">
            <v>11900842</v>
          </cell>
          <cell r="F100">
            <v>43637</v>
          </cell>
        </row>
        <row r="101">
          <cell r="B101" t="str">
            <v>11900845</v>
          </cell>
          <cell r="F101">
            <v>43654</v>
          </cell>
        </row>
        <row r="102">
          <cell r="B102" t="str">
            <v>11900847</v>
          </cell>
          <cell r="F102">
            <v>43654</v>
          </cell>
        </row>
        <row r="103">
          <cell r="B103" t="str">
            <v>11900851</v>
          </cell>
          <cell r="F103">
            <v>43663</v>
          </cell>
        </row>
        <row r="104">
          <cell r="B104" t="str">
            <v>11900854</v>
          </cell>
          <cell r="F104">
            <v>43668</v>
          </cell>
        </row>
        <row r="105">
          <cell r="B105" t="str">
            <v>11900856</v>
          </cell>
          <cell r="F105">
            <v>43668</v>
          </cell>
        </row>
        <row r="106">
          <cell r="B106" t="str">
            <v>11900865</v>
          </cell>
          <cell r="F106">
            <v>43682</v>
          </cell>
        </row>
        <row r="107">
          <cell r="B107" t="str">
            <v>11900880</v>
          </cell>
          <cell r="F107">
            <v>43705</v>
          </cell>
        </row>
        <row r="108">
          <cell r="B108" t="str">
            <v>11900891</v>
          </cell>
          <cell r="F108">
            <v>43717</v>
          </cell>
        </row>
        <row r="109">
          <cell r="B109" t="str">
            <v>11900893</v>
          </cell>
          <cell r="F109">
            <v>43717</v>
          </cell>
        </row>
        <row r="110">
          <cell r="B110" t="str">
            <v>11900894</v>
          </cell>
          <cell r="F110">
            <v>43724</v>
          </cell>
        </row>
        <row r="111">
          <cell r="B111" t="str">
            <v>11900898</v>
          </cell>
          <cell r="F111">
            <v>43731</v>
          </cell>
        </row>
        <row r="112">
          <cell r="B112" t="str">
            <v>11900911</v>
          </cell>
          <cell r="F112">
            <v>43759</v>
          </cell>
        </row>
        <row r="113">
          <cell r="B113" t="str">
            <v>11900915</v>
          </cell>
          <cell r="F113">
            <v>43774</v>
          </cell>
        </row>
        <row r="114">
          <cell r="B114" t="str">
            <v>11900917</v>
          </cell>
          <cell r="F114">
            <v>43774</v>
          </cell>
        </row>
        <row r="115">
          <cell r="B115" t="str">
            <v>11900920</v>
          </cell>
          <cell r="F115">
            <v>43787</v>
          </cell>
        </row>
        <row r="116">
          <cell r="B116" t="str">
            <v>11900924</v>
          </cell>
          <cell r="F116">
            <v>43794</v>
          </cell>
        </row>
        <row r="117">
          <cell r="B117" t="str">
            <v>12000947</v>
          </cell>
          <cell r="F117">
            <v>43864</v>
          </cell>
        </row>
        <row r="118">
          <cell r="B118" t="str">
            <v>12000951</v>
          </cell>
          <cell r="F118">
            <v>43871</v>
          </cell>
        </row>
        <row r="119">
          <cell r="B119" t="str">
            <v>12000952</v>
          </cell>
          <cell r="F119">
            <v>43871</v>
          </cell>
        </row>
        <row r="120">
          <cell r="B120" t="str">
            <v>12000956</v>
          </cell>
          <cell r="F120">
            <v>43892</v>
          </cell>
        </row>
        <row r="121">
          <cell r="B121" t="str">
            <v>12000958</v>
          </cell>
          <cell r="F121">
            <v>43892</v>
          </cell>
        </row>
        <row r="122">
          <cell r="B122" t="str">
            <v>12000960</v>
          </cell>
          <cell r="F122">
            <v>43892</v>
          </cell>
        </row>
        <row r="123">
          <cell r="B123" t="str">
            <v>12000962</v>
          </cell>
          <cell r="F123">
            <v>43899</v>
          </cell>
        </row>
        <row r="124">
          <cell r="B124" t="str">
            <v>12000964</v>
          </cell>
          <cell r="F124">
            <v>43902</v>
          </cell>
        </row>
        <row r="125">
          <cell r="B125" t="str">
            <v>12000966</v>
          </cell>
          <cell r="F125">
            <v>43913</v>
          </cell>
        </row>
        <row r="126">
          <cell r="B126" t="str">
            <v>12000967</v>
          </cell>
          <cell r="F126">
            <v>43913</v>
          </cell>
        </row>
        <row r="127">
          <cell r="B127" t="str">
            <v>12000968</v>
          </cell>
          <cell r="F127">
            <v>43913</v>
          </cell>
        </row>
        <row r="128">
          <cell r="B128" t="str">
            <v>12000973</v>
          </cell>
          <cell r="F128">
            <v>43927</v>
          </cell>
        </row>
        <row r="129">
          <cell r="B129" t="str">
            <v>12000978</v>
          </cell>
          <cell r="F129">
            <v>43942</v>
          </cell>
        </row>
        <row r="130">
          <cell r="B130" t="str">
            <v>12000980</v>
          </cell>
          <cell r="F130">
            <v>43948</v>
          </cell>
        </row>
        <row r="131">
          <cell r="B131" t="str">
            <v>12000983</v>
          </cell>
          <cell r="F131">
            <v>43955</v>
          </cell>
        </row>
        <row r="132">
          <cell r="B132" t="str">
            <v>12000984</v>
          </cell>
          <cell r="F132">
            <v>43955</v>
          </cell>
        </row>
        <row r="133">
          <cell r="B133" t="str">
            <v>12000987</v>
          </cell>
          <cell r="F133">
            <v>43962</v>
          </cell>
        </row>
        <row r="134">
          <cell r="B134" t="str">
            <v>12000988</v>
          </cell>
          <cell r="F134">
            <v>43962</v>
          </cell>
        </row>
        <row r="135">
          <cell r="B135" t="str">
            <v>12000990</v>
          </cell>
          <cell r="F135">
            <v>43969</v>
          </cell>
        </row>
        <row r="136">
          <cell r="B136" t="str">
            <v>12000992</v>
          </cell>
          <cell r="F136">
            <v>43969</v>
          </cell>
        </row>
        <row r="137">
          <cell r="B137" t="str">
            <v>12001001</v>
          </cell>
          <cell r="F137">
            <v>43990</v>
          </cell>
        </row>
        <row r="138">
          <cell r="B138" t="str">
            <v>12001004</v>
          </cell>
          <cell r="F138">
            <v>43997</v>
          </cell>
        </row>
        <row r="139">
          <cell r="B139" t="str">
            <v>12001007</v>
          </cell>
          <cell r="F139">
            <v>44004</v>
          </cell>
        </row>
        <row r="140">
          <cell r="B140" t="str">
            <v>12001011</v>
          </cell>
          <cell r="F140">
            <v>44018</v>
          </cell>
        </row>
        <row r="141">
          <cell r="B141" t="str">
            <v>12001013</v>
          </cell>
          <cell r="F141">
            <v>44018</v>
          </cell>
        </row>
        <row r="142">
          <cell r="B142" t="str">
            <v>12001017</v>
          </cell>
          <cell r="F142">
            <v>44018</v>
          </cell>
        </row>
        <row r="143">
          <cell r="B143" t="str">
            <v>12001020</v>
          </cell>
          <cell r="F143">
            <v>44032</v>
          </cell>
        </row>
        <row r="144">
          <cell r="B144" t="str">
            <v>12001024</v>
          </cell>
          <cell r="F144">
            <v>44046</v>
          </cell>
        </row>
        <row r="145">
          <cell r="B145" t="str">
            <v>12001031</v>
          </cell>
          <cell r="F145">
            <v>44060</v>
          </cell>
        </row>
        <row r="146">
          <cell r="B146" t="str">
            <v>12001034</v>
          </cell>
          <cell r="F146">
            <v>44065</v>
          </cell>
        </row>
        <row r="147">
          <cell r="B147" t="str">
            <v>12001035</v>
          </cell>
          <cell r="F147">
            <v>44067</v>
          </cell>
        </row>
        <row r="148">
          <cell r="B148" t="str">
            <v>12001036</v>
          </cell>
          <cell r="F148">
            <v>44070</v>
          </cell>
        </row>
        <row r="149">
          <cell r="B149" t="str">
            <v>12001039</v>
          </cell>
          <cell r="F149">
            <v>44074</v>
          </cell>
        </row>
        <row r="150">
          <cell r="B150" t="str">
            <v>12001040</v>
          </cell>
          <cell r="F150">
            <v>44074</v>
          </cell>
        </row>
        <row r="151">
          <cell r="B151" t="str">
            <v>12001047</v>
          </cell>
          <cell r="F151">
            <v>44088</v>
          </cell>
        </row>
        <row r="152">
          <cell r="B152" t="str">
            <v>12001053</v>
          </cell>
          <cell r="F152">
            <v>44102</v>
          </cell>
        </row>
        <row r="153">
          <cell r="B153" t="str">
            <v>12001055</v>
          </cell>
          <cell r="F153">
            <v>44105</v>
          </cell>
        </row>
        <row r="154">
          <cell r="B154" t="str">
            <v>12001056</v>
          </cell>
          <cell r="F154">
            <v>44105</v>
          </cell>
        </row>
        <row r="155">
          <cell r="B155" t="str">
            <v>12001059</v>
          </cell>
          <cell r="F155">
            <v>44105</v>
          </cell>
        </row>
        <row r="156">
          <cell r="B156" t="str">
            <v>12001065</v>
          </cell>
          <cell r="F156">
            <v>44124</v>
          </cell>
        </row>
        <row r="157">
          <cell r="B157" t="str">
            <v>12001066</v>
          </cell>
          <cell r="F157">
            <v>44130</v>
          </cell>
        </row>
        <row r="158">
          <cell r="B158" t="str">
            <v>12001069</v>
          </cell>
          <cell r="F158">
            <v>44137</v>
          </cell>
        </row>
        <row r="159">
          <cell r="B159" t="str">
            <v>12001071</v>
          </cell>
          <cell r="F159">
            <v>44151</v>
          </cell>
        </row>
        <row r="160">
          <cell r="B160" t="str">
            <v>12001077</v>
          </cell>
          <cell r="F160">
            <v>44158</v>
          </cell>
        </row>
        <row r="161">
          <cell r="B161" t="str">
            <v>12001082</v>
          </cell>
          <cell r="F161">
            <v>44165</v>
          </cell>
        </row>
        <row r="162">
          <cell r="B162" t="str">
            <v>12001084</v>
          </cell>
          <cell r="F162">
            <v>44166</v>
          </cell>
        </row>
        <row r="163">
          <cell r="B163" t="str">
            <v>12001085</v>
          </cell>
          <cell r="F163">
            <v>44166</v>
          </cell>
        </row>
        <row r="164">
          <cell r="B164" t="str">
            <v>12001086</v>
          </cell>
          <cell r="F164">
            <v>44166</v>
          </cell>
        </row>
        <row r="165">
          <cell r="B165" t="str">
            <v>12001089</v>
          </cell>
          <cell r="F165">
            <v>44179</v>
          </cell>
        </row>
        <row r="166">
          <cell r="B166" t="str">
            <v>12001090</v>
          </cell>
          <cell r="F166">
            <v>44179</v>
          </cell>
        </row>
        <row r="167">
          <cell r="B167" t="str">
            <v>12101095</v>
          </cell>
          <cell r="F167">
            <v>44200</v>
          </cell>
        </row>
        <row r="168">
          <cell r="B168" t="str">
            <v>12101098</v>
          </cell>
          <cell r="F168">
            <v>44207</v>
          </cell>
        </row>
        <row r="169">
          <cell r="B169" t="str">
            <v>12101101</v>
          </cell>
          <cell r="F169">
            <v>44221</v>
          </cell>
        </row>
        <row r="170">
          <cell r="B170" t="str">
            <v>12101103</v>
          </cell>
          <cell r="F170">
            <v>44221</v>
          </cell>
        </row>
        <row r="171">
          <cell r="B171" t="str">
            <v>12101106</v>
          </cell>
          <cell r="F171">
            <v>44244</v>
          </cell>
        </row>
        <row r="172">
          <cell r="B172" t="str">
            <v>12101109</v>
          </cell>
          <cell r="F172">
            <v>44256</v>
          </cell>
        </row>
        <row r="173">
          <cell r="B173" t="str">
            <v>12101114</v>
          </cell>
          <cell r="F173">
            <v>44263</v>
          </cell>
        </row>
        <row r="174">
          <cell r="B174" t="str">
            <v>12101115</v>
          </cell>
          <cell r="F174">
            <v>44270</v>
          </cell>
        </row>
        <row r="175">
          <cell r="B175" t="str">
            <v>12101125</v>
          </cell>
          <cell r="F175">
            <v>44291</v>
          </cell>
        </row>
        <row r="176">
          <cell r="B176" t="str">
            <v>12101126</v>
          </cell>
          <cell r="F176">
            <v>44292</v>
          </cell>
        </row>
        <row r="177">
          <cell r="B177" t="str">
            <v>12101132</v>
          </cell>
          <cell r="F177">
            <v>44305</v>
          </cell>
        </row>
        <row r="178">
          <cell r="B178" t="str">
            <v>12101135</v>
          </cell>
          <cell r="F178">
            <v>44312</v>
          </cell>
        </row>
        <row r="179">
          <cell r="B179" t="str">
            <v>12101139</v>
          </cell>
          <cell r="F179">
            <v>44320</v>
          </cell>
        </row>
        <row r="180">
          <cell r="B180" t="str">
            <v>12101140</v>
          </cell>
          <cell r="F180">
            <v>44320</v>
          </cell>
        </row>
        <row r="181">
          <cell r="B181" t="str">
            <v>12101145</v>
          </cell>
          <cell r="F181">
            <v>44327</v>
          </cell>
        </row>
        <row r="182">
          <cell r="B182" t="str">
            <v>12101148</v>
          </cell>
          <cell r="F182">
            <v>44333</v>
          </cell>
        </row>
        <row r="183">
          <cell r="B183" t="str">
            <v>12101151</v>
          </cell>
          <cell r="F183">
            <v>44333</v>
          </cell>
        </row>
        <row r="184">
          <cell r="B184" t="str">
            <v>12101154</v>
          </cell>
          <cell r="F184">
            <v>44340</v>
          </cell>
        </row>
        <row r="185">
          <cell r="B185" t="str">
            <v>12101160</v>
          </cell>
          <cell r="F185">
            <v>44347</v>
          </cell>
        </row>
        <row r="186">
          <cell r="B186" t="str">
            <v>12101166</v>
          </cell>
          <cell r="F186">
            <v>44348</v>
          </cell>
        </row>
        <row r="187">
          <cell r="B187" t="str">
            <v>12101169</v>
          </cell>
          <cell r="F187">
            <v>44348</v>
          </cell>
        </row>
        <row r="188">
          <cell r="B188" t="str">
            <v>12101172</v>
          </cell>
          <cell r="F188">
            <v>44354</v>
          </cell>
        </row>
        <row r="189">
          <cell r="B189" t="str">
            <v>12101183</v>
          </cell>
          <cell r="F189">
            <v>44378</v>
          </cell>
        </row>
        <row r="190">
          <cell r="B190" t="str">
            <v>12101184</v>
          </cell>
          <cell r="F190">
            <v>44378</v>
          </cell>
        </row>
        <row r="191">
          <cell r="B191" t="str">
            <v>12101185</v>
          </cell>
          <cell r="F191">
            <v>44378</v>
          </cell>
        </row>
        <row r="192">
          <cell r="B192" t="str">
            <v>12101187</v>
          </cell>
          <cell r="F192">
            <v>44382</v>
          </cell>
        </row>
        <row r="193">
          <cell r="B193" t="str">
            <v>12101189</v>
          </cell>
          <cell r="F193">
            <v>44382</v>
          </cell>
        </row>
        <row r="194">
          <cell r="B194" t="str">
            <v>12101192</v>
          </cell>
          <cell r="F194">
            <v>44385</v>
          </cell>
        </row>
        <row r="195">
          <cell r="B195" t="str">
            <v>12101195</v>
          </cell>
          <cell r="F195">
            <v>44389</v>
          </cell>
        </row>
        <row r="196">
          <cell r="B196" t="str">
            <v>12101201</v>
          </cell>
          <cell r="F196">
            <v>44396</v>
          </cell>
        </row>
        <row r="197">
          <cell r="B197" t="str">
            <v>12101204</v>
          </cell>
          <cell r="F197">
            <v>44403</v>
          </cell>
        </row>
        <row r="198">
          <cell r="B198" t="str">
            <v>12101205</v>
          </cell>
          <cell r="F198">
            <v>44403</v>
          </cell>
        </row>
        <row r="199">
          <cell r="B199" t="str">
            <v>12101207</v>
          </cell>
          <cell r="F199">
            <v>44410</v>
          </cell>
        </row>
        <row r="200">
          <cell r="B200" t="str">
            <v>12101208</v>
          </cell>
          <cell r="F200">
            <v>44410</v>
          </cell>
        </row>
        <row r="201">
          <cell r="B201" t="str">
            <v>12101212</v>
          </cell>
          <cell r="F201">
            <v>44417</v>
          </cell>
        </row>
        <row r="202">
          <cell r="B202" t="str">
            <v>12101218</v>
          </cell>
          <cell r="F202">
            <v>44417</v>
          </cell>
        </row>
        <row r="203">
          <cell r="B203" t="str">
            <v>12101220</v>
          </cell>
          <cell r="F203">
            <v>44424</v>
          </cell>
        </row>
        <row r="204">
          <cell r="B204" t="str">
            <v>12101223</v>
          </cell>
          <cell r="F204">
            <v>44426</v>
          </cell>
        </row>
        <row r="205">
          <cell r="B205" t="str">
            <v>12101226</v>
          </cell>
          <cell r="F205">
            <v>44431</v>
          </cell>
        </row>
        <row r="206">
          <cell r="B206" t="str">
            <v>12101228</v>
          </cell>
          <cell r="F206">
            <v>44431</v>
          </cell>
        </row>
        <row r="207">
          <cell r="B207" t="str">
            <v>12101231</v>
          </cell>
          <cell r="F207">
            <v>44433</v>
          </cell>
        </row>
        <row r="208">
          <cell r="B208" t="str">
            <v>12101234</v>
          </cell>
          <cell r="F208">
            <v>44438</v>
          </cell>
        </row>
        <row r="209">
          <cell r="B209" t="str">
            <v>12101236</v>
          </cell>
          <cell r="F209">
            <v>44440</v>
          </cell>
        </row>
        <row r="210">
          <cell r="B210" t="str">
            <v>12101238</v>
          </cell>
          <cell r="F210">
            <v>44445</v>
          </cell>
        </row>
        <row r="211">
          <cell r="B211" t="str">
            <v>12101243</v>
          </cell>
          <cell r="F211">
            <v>44452</v>
          </cell>
        </row>
        <row r="212">
          <cell r="B212" t="str">
            <v>12101245</v>
          </cell>
          <cell r="F212">
            <v>44454</v>
          </cell>
        </row>
        <row r="213">
          <cell r="B213" t="str">
            <v>12101249</v>
          </cell>
          <cell r="F213">
            <v>44459</v>
          </cell>
        </row>
        <row r="214">
          <cell r="B214" t="str">
            <v>12101252</v>
          </cell>
          <cell r="F214">
            <v>44466</v>
          </cell>
        </row>
        <row r="215">
          <cell r="B215" t="str">
            <v>12101257</v>
          </cell>
          <cell r="F215">
            <v>44466</v>
          </cell>
        </row>
        <row r="216">
          <cell r="B216" t="str">
            <v>12101262</v>
          </cell>
          <cell r="F216">
            <v>44470</v>
          </cell>
        </row>
        <row r="217">
          <cell r="B217" t="str">
            <v>12101263</v>
          </cell>
          <cell r="F217">
            <v>44470</v>
          </cell>
        </row>
        <row r="218">
          <cell r="B218" t="str">
            <v>12101266</v>
          </cell>
          <cell r="F218">
            <v>44475</v>
          </cell>
        </row>
        <row r="219">
          <cell r="B219" t="str">
            <v>12101268</v>
          </cell>
          <cell r="F219">
            <v>44480</v>
          </cell>
        </row>
        <row r="220">
          <cell r="B220" t="str">
            <v>12101269</v>
          </cell>
          <cell r="F220">
            <v>44480</v>
          </cell>
        </row>
        <row r="221">
          <cell r="B221" t="str">
            <v>12101270</v>
          </cell>
          <cell r="F221">
            <v>44487</v>
          </cell>
        </row>
        <row r="222">
          <cell r="B222" t="str">
            <v>12101274</v>
          </cell>
          <cell r="F222">
            <v>44487</v>
          </cell>
        </row>
        <row r="223">
          <cell r="B223" t="str">
            <v>12101278</v>
          </cell>
          <cell r="F223">
            <v>44494</v>
          </cell>
        </row>
        <row r="224">
          <cell r="B224" t="str">
            <v>12101279</v>
          </cell>
          <cell r="F224">
            <v>44494</v>
          </cell>
        </row>
        <row r="225">
          <cell r="B225" t="str">
            <v>12101281</v>
          </cell>
          <cell r="F225">
            <v>44494</v>
          </cell>
        </row>
        <row r="226">
          <cell r="B226" t="str">
            <v>12101282</v>
          </cell>
          <cell r="F226">
            <v>44501</v>
          </cell>
        </row>
        <row r="227">
          <cell r="B227" t="str">
            <v>12101288</v>
          </cell>
          <cell r="F227">
            <v>44501</v>
          </cell>
        </row>
        <row r="228">
          <cell r="B228" t="str">
            <v>12101289</v>
          </cell>
          <cell r="F228">
            <v>44501</v>
          </cell>
        </row>
        <row r="229">
          <cell r="B229" t="str">
            <v>12101290</v>
          </cell>
          <cell r="F229">
            <v>44501</v>
          </cell>
        </row>
        <row r="230">
          <cell r="B230" t="str">
            <v>12101296</v>
          </cell>
          <cell r="F230">
            <v>44515</v>
          </cell>
        </row>
        <row r="231">
          <cell r="B231" t="str">
            <v>12101298</v>
          </cell>
          <cell r="F231">
            <v>44515</v>
          </cell>
        </row>
        <row r="232">
          <cell r="B232" t="str">
            <v>12101300</v>
          </cell>
          <cell r="F232">
            <v>44516</v>
          </cell>
        </row>
        <row r="233">
          <cell r="B233" t="str">
            <v>12101304</v>
          </cell>
          <cell r="F233">
            <v>44522</v>
          </cell>
        </row>
        <row r="234">
          <cell r="B234" t="str">
            <v>12101307</v>
          </cell>
          <cell r="F234">
            <v>44531</v>
          </cell>
        </row>
        <row r="235">
          <cell r="B235" t="str">
            <v>12101315</v>
          </cell>
          <cell r="F235">
            <v>44536</v>
          </cell>
        </row>
        <row r="236">
          <cell r="B236" t="str">
            <v>12101319</v>
          </cell>
          <cell r="F236">
            <v>44537</v>
          </cell>
        </row>
        <row r="237">
          <cell r="B237" t="str">
            <v>12101324</v>
          </cell>
          <cell r="F237">
            <v>44552</v>
          </cell>
        </row>
        <row r="238">
          <cell r="B238" t="str">
            <v>12201327</v>
          </cell>
          <cell r="F238">
            <v>44565</v>
          </cell>
        </row>
        <row r="239">
          <cell r="B239" t="str">
            <v>12201337</v>
          </cell>
          <cell r="F239">
            <v>44565</v>
          </cell>
        </row>
        <row r="240">
          <cell r="B240" t="str">
            <v>12201340</v>
          </cell>
          <cell r="F240">
            <v>44568</v>
          </cell>
        </row>
        <row r="241">
          <cell r="B241" t="str">
            <v>12201342</v>
          </cell>
          <cell r="F241">
            <v>44577</v>
          </cell>
        </row>
        <row r="242">
          <cell r="B242" t="str">
            <v>12201343</v>
          </cell>
          <cell r="F242">
            <v>44571</v>
          </cell>
        </row>
        <row r="243">
          <cell r="B243" t="str">
            <v>12201346</v>
          </cell>
          <cell r="F243">
            <v>44571</v>
          </cell>
        </row>
        <row r="244">
          <cell r="B244" t="str">
            <v>12201347</v>
          </cell>
          <cell r="F244">
            <v>44578</v>
          </cell>
        </row>
        <row r="245">
          <cell r="B245" t="str">
            <v>12201350</v>
          </cell>
          <cell r="F245">
            <v>44599</v>
          </cell>
        </row>
        <row r="246">
          <cell r="B246" t="str">
            <v>12201351</v>
          </cell>
          <cell r="F246">
            <v>44599</v>
          </cell>
        </row>
        <row r="247">
          <cell r="B247" t="str">
            <v>12201356</v>
          </cell>
          <cell r="F247">
            <v>44603</v>
          </cell>
        </row>
        <row r="248">
          <cell r="B248" t="str">
            <v>12201360</v>
          </cell>
          <cell r="F248">
            <v>44606</v>
          </cell>
        </row>
        <row r="249">
          <cell r="B249" t="str">
            <v>12201363</v>
          </cell>
          <cell r="F249">
            <v>44607</v>
          </cell>
        </row>
        <row r="250">
          <cell r="B250" t="str">
            <v>12201364</v>
          </cell>
          <cell r="F250">
            <v>44607</v>
          </cell>
        </row>
        <row r="251">
          <cell r="B251" t="str">
            <v>12201366</v>
          </cell>
          <cell r="F251">
            <v>44613</v>
          </cell>
        </row>
        <row r="252">
          <cell r="B252" t="str">
            <v>12201370</v>
          </cell>
          <cell r="F252">
            <v>44621</v>
          </cell>
        </row>
        <row r="253">
          <cell r="B253" t="str">
            <v>12201378</v>
          </cell>
          <cell r="F253">
            <v>44629</v>
          </cell>
        </row>
        <row r="254">
          <cell r="B254" t="str">
            <v>12201382</v>
          </cell>
          <cell r="F254">
            <v>44635</v>
          </cell>
        </row>
        <row r="255">
          <cell r="B255" t="str">
            <v>12201385</v>
          </cell>
          <cell r="F255">
            <v>44641</v>
          </cell>
        </row>
        <row r="256">
          <cell r="B256" t="str">
            <v>12201391</v>
          </cell>
          <cell r="F256">
            <v>44643</v>
          </cell>
        </row>
        <row r="257">
          <cell r="B257" t="str">
            <v>12201393</v>
          </cell>
          <cell r="F257">
            <v>44643</v>
          </cell>
        </row>
        <row r="258">
          <cell r="B258" t="str">
            <v>12201395</v>
          </cell>
          <cell r="F258">
            <v>44648</v>
          </cell>
        </row>
        <row r="259">
          <cell r="B259" t="str">
            <v>12201401</v>
          </cell>
          <cell r="F259">
            <v>44655</v>
          </cell>
        </row>
        <row r="260">
          <cell r="B260" t="str">
            <v>12201403</v>
          </cell>
          <cell r="F260">
            <v>44663</v>
          </cell>
        </row>
        <row r="261">
          <cell r="B261" t="str">
            <v>12201410</v>
          </cell>
          <cell r="F261">
            <v>44663</v>
          </cell>
        </row>
        <row r="262">
          <cell r="B262" t="str">
            <v>12201411</v>
          </cell>
          <cell r="F262">
            <v>44663</v>
          </cell>
        </row>
        <row r="263">
          <cell r="B263" t="str">
            <v>12201412</v>
          </cell>
          <cell r="F263">
            <v>44663</v>
          </cell>
        </row>
        <row r="264">
          <cell r="B264" t="str">
            <v>12201413</v>
          </cell>
          <cell r="F264">
            <v>44663</v>
          </cell>
        </row>
        <row r="265">
          <cell r="B265" t="str">
            <v>12201416</v>
          </cell>
          <cell r="F265">
            <v>44671</v>
          </cell>
        </row>
        <row r="266">
          <cell r="B266" t="str">
            <v>12201419</v>
          </cell>
          <cell r="F266">
            <v>44676</v>
          </cell>
        </row>
        <row r="267">
          <cell r="B267" t="str">
            <v>12201421</v>
          </cell>
          <cell r="F267">
            <v>44676</v>
          </cell>
        </row>
        <row r="268">
          <cell r="B268" t="str">
            <v>12201425</v>
          </cell>
          <cell r="F268">
            <v>44685</v>
          </cell>
        </row>
        <row r="269">
          <cell r="B269" t="str">
            <v>12201428</v>
          </cell>
          <cell r="F269">
            <v>44685</v>
          </cell>
        </row>
        <row r="270">
          <cell r="B270" t="str">
            <v>12201429</v>
          </cell>
          <cell r="F270">
            <v>44685</v>
          </cell>
        </row>
        <row r="271">
          <cell r="B271" t="str">
            <v>12201431</v>
          </cell>
          <cell r="F271">
            <v>44686</v>
          </cell>
        </row>
        <row r="272">
          <cell r="B272" t="str">
            <v>12201433</v>
          </cell>
          <cell r="F272">
            <v>44690</v>
          </cell>
        </row>
        <row r="273">
          <cell r="B273" t="str">
            <v>12201434</v>
          </cell>
          <cell r="F273">
            <v>44690</v>
          </cell>
        </row>
        <row r="274">
          <cell r="B274" t="str">
            <v>12201436</v>
          </cell>
          <cell r="F274">
            <v>44697</v>
          </cell>
        </row>
        <row r="275">
          <cell r="B275" t="str">
            <v>12201437</v>
          </cell>
          <cell r="F275">
            <v>44698</v>
          </cell>
        </row>
        <row r="276">
          <cell r="B276" t="str">
            <v>12201438</v>
          </cell>
          <cell r="F276">
            <v>44698</v>
          </cell>
        </row>
        <row r="277">
          <cell r="B277" t="str">
            <v>12201440</v>
          </cell>
          <cell r="F277">
            <v>44704</v>
          </cell>
        </row>
        <row r="278">
          <cell r="B278" t="str">
            <v>12201441</v>
          </cell>
          <cell r="F278">
            <v>44704</v>
          </cell>
        </row>
        <row r="279">
          <cell r="B279" t="str">
            <v>12201442</v>
          </cell>
          <cell r="F279">
            <v>44704</v>
          </cell>
        </row>
        <row r="280">
          <cell r="B280" t="str">
            <v>12201444</v>
          </cell>
          <cell r="F280">
            <v>44711</v>
          </cell>
        </row>
        <row r="281">
          <cell r="B281" t="str">
            <v>12201446</v>
          </cell>
          <cell r="F281">
            <v>44711</v>
          </cell>
        </row>
        <row r="282">
          <cell r="B282" t="str">
            <v>12201447</v>
          </cell>
          <cell r="F282">
            <v>44711</v>
          </cell>
        </row>
        <row r="283">
          <cell r="B283" t="str">
            <v>12201453</v>
          </cell>
          <cell r="F283">
            <v>44714</v>
          </cell>
        </row>
        <row r="284">
          <cell r="B284" t="str">
            <v>12201457</v>
          </cell>
          <cell r="F284">
            <v>44725</v>
          </cell>
        </row>
        <row r="285">
          <cell r="B285" t="str">
            <v>12201458</v>
          </cell>
          <cell r="F285">
            <v>44728</v>
          </cell>
        </row>
        <row r="286">
          <cell r="B286" t="str">
            <v>12201459</v>
          </cell>
          <cell r="F286">
            <v>44732</v>
          </cell>
        </row>
        <row r="287">
          <cell r="B287" t="str">
            <v>12201460</v>
          </cell>
          <cell r="F287">
            <v>44732</v>
          </cell>
        </row>
        <row r="288">
          <cell r="B288" t="str">
            <v>12201461</v>
          </cell>
          <cell r="F288">
            <v>44732</v>
          </cell>
        </row>
        <row r="289">
          <cell r="B289" t="str">
            <v>12201464</v>
          </cell>
          <cell r="F289">
            <v>44734</v>
          </cell>
        </row>
        <row r="290">
          <cell r="B290" t="str">
            <v>12201466</v>
          </cell>
          <cell r="F290">
            <v>44736</v>
          </cell>
        </row>
        <row r="291">
          <cell r="B291" t="str">
            <v>12201477</v>
          </cell>
          <cell r="F291">
            <v>44748</v>
          </cell>
        </row>
        <row r="292">
          <cell r="B292" t="str">
            <v>12201478</v>
          </cell>
          <cell r="F292">
            <v>44753</v>
          </cell>
        </row>
        <row r="293">
          <cell r="B293" t="str">
            <v>12201479</v>
          </cell>
          <cell r="F293">
            <v>44753</v>
          </cell>
        </row>
        <row r="294">
          <cell r="B294" t="str">
            <v>12201484</v>
          </cell>
          <cell r="F294">
            <v>44760</v>
          </cell>
        </row>
        <row r="295">
          <cell r="B295" t="str">
            <v>12201486</v>
          </cell>
          <cell r="F295">
            <v>44769</v>
          </cell>
        </row>
        <row r="296">
          <cell r="B296" t="str">
            <v>12201487</v>
          </cell>
          <cell r="F296">
            <v>44774</v>
          </cell>
        </row>
        <row r="297">
          <cell r="B297" t="str">
            <v>12201488</v>
          </cell>
          <cell r="F297">
            <v>44774</v>
          </cell>
        </row>
        <row r="298">
          <cell r="B298" t="str">
            <v>12201489</v>
          </cell>
          <cell r="F298">
            <v>44774</v>
          </cell>
        </row>
        <row r="299">
          <cell r="B299" t="str">
            <v>12201490</v>
          </cell>
          <cell r="F299">
            <v>44781</v>
          </cell>
        </row>
        <row r="300">
          <cell r="B300" t="str">
            <v>12201491</v>
          </cell>
          <cell r="F300">
            <v>44781</v>
          </cell>
        </row>
        <row r="301">
          <cell r="B301" t="str">
            <v>12201492</v>
          </cell>
          <cell r="F301">
            <v>44781</v>
          </cell>
        </row>
        <row r="302">
          <cell r="B302" t="str">
            <v>12201497</v>
          </cell>
          <cell r="F302">
            <v>44781</v>
          </cell>
        </row>
        <row r="303">
          <cell r="B303" t="str">
            <v>12201498</v>
          </cell>
          <cell r="F303">
            <v>44781</v>
          </cell>
        </row>
        <row r="304">
          <cell r="B304" t="str">
            <v>12201499</v>
          </cell>
          <cell r="F304">
            <v>44783</v>
          </cell>
        </row>
        <row r="305">
          <cell r="B305" t="str">
            <v>12201500</v>
          </cell>
          <cell r="F305">
            <v>44788</v>
          </cell>
        </row>
        <row r="306">
          <cell r="B306" t="str">
            <v>12201504</v>
          </cell>
          <cell r="F306">
            <v>44795</v>
          </cell>
        </row>
        <row r="307">
          <cell r="B307" t="str">
            <v>12201505</v>
          </cell>
          <cell r="F307">
            <v>44795</v>
          </cell>
        </row>
        <row r="308">
          <cell r="B308" t="str">
            <v>12201506</v>
          </cell>
          <cell r="F308">
            <v>44798</v>
          </cell>
        </row>
        <row r="309">
          <cell r="B309" t="str">
            <v>12201509</v>
          </cell>
          <cell r="F309">
            <v>44802</v>
          </cell>
        </row>
        <row r="310">
          <cell r="B310" t="str">
            <v>12201510</v>
          </cell>
          <cell r="F310">
            <v>44802</v>
          </cell>
        </row>
        <row r="311">
          <cell r="B311" t="str">
            <v>12201511</v>
          </cell>
          <cell r="F311">
            <v>44802</v>
          </cell>
        </row>
        <row r="312">
          <cell r="B312" t="str">
            <v>12201512</v>
          </cell>
          <cell r="F312">
            <v>44802</v>
          </cell>
        </row>
        <row r="313">
          <cell r="B313" t="str">
            <v>12201513</v>
          </cell>
          <cell r="F313">
            <v>44804</v>
          </cell>
        </row>
        <row r="314">
          <cell r="B314" t="str">
            <v>12201519</v>
          </cell>
          <cell r="F314">
            <v>44809</v>
          </cell>
        </row>
        <row r="315">
          <cell r="B315" t="str">
            <v>12201522</v>
          </cell>
          <cell r="F315">
            <v>44809</v>
          </cell>
        </row>
        <row r="316">
          <cell r="B316" t="str">
            <v>12201524</v>
          </cell>
          <cell r="F316">
            <v>44809</v>
          </cell>
        </row>
        <row r="317">
          <cell r="B317" t="str">
            <v>12201525</v>
          </cell>
          <cell r="F317">
            <v>44809</v>
          </cell>
        </row>
        <row r="318">
          <cell r="B318" t="str">
            <v>12201531</v>
          </cell>
          <cell r="F318">
            <v>44816</v>
          </cell>
        </row>
        <row r="319">
          <cell r="B319" t="str">
            <v>12201532</v>
          </cell>
          <cell r="F319">
            <v>44816</v>
          </cell>
        </row>
        <row r="320">
          <cell r="B320" t="str">
            <v>12201533</v>
          </cell>
          <cell r="F320">
            <v>44816</v>
          </cell>
        </row>
        <row r="321">
          <cell r="B321" t="str">
            <v>12201534</v>
          </cell>
          <cell r="F321">
            <v>44816</v>
          </cell>
        </row>
        <row r="322">
          <cell r="B322" t="str">
            <v>12201536</v>
          </cell>
          <cell r="F322">
            <v>44817</v>
          </cell>
        </row>
        <row r="323">
          <cell r="B323" t="str">
            <v>12201538</v>
          </cell>
          <cell r="F323">
            <v>44819</v>
          </cell>
        </row>
        <row r="324">
          <cell r="B324" t="str">
            <v>12201539</v>
          </cell>
          <cell r="F324">
            <v>44823</v>
          </cell>
        </row>
        <row r="325">
          <cell r="B325" t="str">
            <v>12201540</v>
          </cell>
          <cell r="F325">
            <v>44823</v>
          </cell>
        </row>
        <row r="326">
          <cell r="B326" t="str">
            <v>12201544</v>
          </cell>
          <cell r="F326">
            <v>44830</v>
          </cell>
        </row>
        <row r="327">
          <cell r="B327" t="str">
            <v>12201547</v>
          </cell>
          <cell r="F327">
            <v>44832</v>
          </cell>
        </row>
        <row r="328">
          <cell r="B328" t="str">
            <v>12201549</v>
          </cell>
          <cell r="F328">
            <v>44832</v>
          </cell>
        </row>
        <row r="329">
          <cell r="B329" t="str">
            <v>12201550</v>
          </cell>
          <cell r="F329">
            <v>44832</v>
          </cell>
        </row>
        <row r="330">
          <cell r="B330" t="str">
            <v>12201551</v>
          </cell>
          <cell r="F330">
            <v>44832</v>
          </cell>
        </row>
        <row r="331">
          <cell r="B331" t="str">
            <v>12201553</v>
          </cell>
          <cell r="F331">
            <v>44835</v>
          </cell>
        </row>
        <row r="332">
          <cell r="B332" t="str">
            <v>12201556</v>
          </cell>
          <cell r="F332">
            <v>44837</v>
          </cell>
        </row>
        <row r="333">
          <cell r="B333" t="str">
            <v>12201557</v>
          </cell>
          <cell r="F333">
            <v>44837</v>
          </cell>
        </row>
        <row r="334">
          <cell r="B334" t="str">
            <v>12201558</v>
          </cell>
          <cell r="F334">
            <v>44844</v>
          </cell>
        </row>
        <row r="335">
          <cell r="B335" t="str">
            <v>12201562</v>
          </cell>
          <cell r="F335">
            <v>44853</v>
          </cell>
        </row>
        <row r="336">
          <cell r="B336" t="str">
            <v>12201563</v>
          </cell>
          <cell r="F336">
            <v>44853</v>
          </cell>
        </row>
        <row r="337">
          <cell r="B337" t="str">
            <v>12201565</v>
          </cell>
          <cell r="F337">
            <v>44854</v>
          </cell>
        </row>
        <row r="338">
          <cell r="B338" t="str">
            <v>12201567</v>
          </cell>
          <cell r="F338">
            <v>44858</v>
          </cell>
        </row>
        <row r="339">
          <cell r="B339" t="str">
            <v>12201568</v>
          </cell>
          <cell r="F339">
            <v>44858</v>
          </cell>
        </row>
        <row r="340">
          <cell r="B340" t="str">
            <v>12201569</v>
          </cell>
          <cell r="F340">
            <v>44860</v>
          </cell>
        </row>
        <row r="341">
          <cell r="B341" t="str">
            <v>12201570</v>
          </cell>
          <cell r="F341">
            <v>44865</v>
          </cell>
        </row>
        <row r="342">
          <cell r="B342" t="str">
            <v>12201571</v>
          </cell>
          <cell r="F342">
            <v>44865</v>
          </cell>
        </row>
        <row r="343">
          <cell r="B343" t="str">
            <v>12201572</v>
          </cell>
          <cell r="F343">
            <v>44866</v>
          </cell>
        </row>
        <row r="344">
          <cell r="B344" t="str">
            <v>12201575</v>
          </cell>
          <cell r="F344">
            <v>44867</v>
          </cell>
        </row>
        <row r="345">
          <cell r="B345" t="str">
            <v>12201577</v>
          </cell>
          <cell r="F345">
            <v>44867</v>
          </cell>
        </row>
        <row r="346">
          <cell r="B346" t="str">
            <v>12201579</v>
          </cell>
          <cell r="F346">
            <v>44879</v>
          </cell>
        </row>
        <row r="347">
          <cell r="B347" t="str">
            <v>12201582</v>
          </cell>
          <cell r="F347">
            <v>44879</v>
          </cell>
        </row>
        <row r="348">
          <cell r="B348" t="str">
            <v>12201584</v>
          </cell>
          <cell r="F348">
            <v>44886</v>
          </cell>
        </row>
        <row r="349">
          <cell r="B349" t="str">
            <v>12201585</v>
          </cell>
          <cell r="F349">
            <v>44886</v>
          </cell>
        </row>
        <row r="350">
          <cell r="B350" t="str">
            <v>12201588</v>
          </cell>
          <cell r="F350">
            <v>44888</v>
          </cell>
        </row>
        <row r="351">
          <cell r="B351" t="str">
            <v>12201590</v>
          </cell>
          <cell r="F351">
            <v>44893</v>
          </cell>
        </row>
        <row r="352">
          <cell r="B352" t="str">
            <v>12201593</v>
          </cell>
          <cell r="F352">
            <v>44896</v>
          </cell>
        </row>
        <row r="353">
          <cell r="B353" t="str">
            <v>12201594</v>
          </cell>
          <cell r="F353">
            <v>44896</v>
          </cell>
        </row>
        <row r="354">
          <cell r="B354" t="str">
            <v>12201596</v>
          </cell>
          <cell r="F354">
            <v>44900</v>
          </cell>
        </row>
        <row r="355">
          <cell r="B355" t="str">
            <v>12201597</v>
          </cell>
          <cell r="F355">
            <v>44900</v>
          </cell>
        </row>
        <row r="356">
          <cell r="B356" t="str">
            <v>12201598</v>
          </cell>
          <cell r="F356">
            <v>44900</v>
          </cell>
        </row>
        <row r="357">
          <cell r="B357" t="str">
            <v>12201599</v>
          </cell>
          <cell r="F357">
            <v>44900</v>
          </cell>
        </row>
        <row r="358">
          <cell r="B358" t="str">
            <v>12201601</v>
          </cell>
          <cell r="F358">
            <v>44907</v>
          </cell>
        </row>
        <row r="359">
          <cell r="B359" t="str">
            <v>12201602</v>
          </cell>
          <cell r="F359">
            <v>44907</v>
          </cell>
        </row>
        <row r="360">
          <cell r="B360" t="str">
            <v>12201603</v>
          </cell>
          <cell r="F360">
            <v>44907</v>
          </cell>
        </row>
        <row r="361">
          <cell r="B361" t="str">
            <v>12201605</v>
          </cell>
          <cell r="F361">
            <v>44909</v>
          </cell>
        </row>
        <row r="362">
          <cell r="B362" t="str">
            <v>12201606</v>
          </cell>
          <cell r="F362">
            <v>44914</v>
          </cell>
        </row>
        <row r="363">
          <cell r="B363" t="str">
            <v>12201610</v>
          </cell>
          <cell r="F363">
            <v>44914</v>
          </cell>
        </row>
        <row r="364">
          <cell r="B364" t="str">
            <v>12201612</v>
          </cell>
          <cell r="F364">
            <v>44915</v>
          </cell>
        </row>
        <row r="365">
          <cell r="B365" t="str">
            <v>12301614</v>
          </cell>
          <cell r="F365">
            <v>44929</v>
          </cell>
        </row>
        <row r="366">
          <cell r="B366" t="str">
            <v>12301617</v>
          </cell>
          <cell r="F366">
            <v>44930</v>
          </cell>
        </row>
        <row r="367">
          <cell r="B367" t="str">
            <v>12301618</v>
          </cell>
          <cell r="F367">
            <v>44930</v>
          </cell>
        </row>
        <row r="368">
          <cell r="B368" t="str">
            <v>12301619</v>
          </cell>
          <cell r="F368">
            <v>44930</v>
          </cell>
        </row>
        <row r="369">
          <cell r="B369" t="str">
            <v>12301623</v>
          </cell>
          <cell r="F369">
            <v>44935</v>
          </cell>
        </row>
        <row r="370">
          <cell r="B370" t="str">
            <v>12301631</v>
          </cell>
          <cell r="F370">
            <v>44958</v>
          </cell>
        </row>
        <row r="371">
          <cell r="B371" t="str">
            <v>12301633</v>
          </cell>
          <cell r="F371">
            <v>44958</v>
          </cell>
        </row>
        <row r="372">
          <cell r="B372" t="str">
            <v>12301635</v>
          </cell>
          <cell r="F372">
            <v>44963</v>
          </cell>
        </row>
        <row r="373">
          <cell r="B373" t="str">
            <v>12301639</v>
          </cell>
          <cell r="F373">
            <v>44986</v>
          </cell>
        </row>
        <row r="374">
          <cell r="B374" t="str">
            <v>12301642</v>
          </cell>
          <cell r="F374">
            <v>44986</v>
          </cell>
        </row>
        <row r="375">
          <cell r="B375" t="str">
            <v>12301647</v>
          </cell>
          <cell r="F375">
            <v>44998</v>
          </cell>
        </row>
        <row r="376">
          <cell r="B376" t="str">
            <v>12301648</v>
          </cell>
          <cell r="F376">
            <v>44998</v>
          </cell>
        </row>
        <row r="377">
          <cell r="B377" t="str">
            <v>12301660</v>
          </cell>
          <cell r="F377">
            <v>45019</v>
          </cell>
        </row>
        <row r="378">
          <cell r="B378" t="str">
            <v>12301661</v>
          </cell>
          <cell r="F378">
            <v>45019</v>
          </cell>
        </row>
        <row r="379">
          <cell r="B379" t="str">
            <v>12301663</v>
          </cell>
          <cell r="F379">
            <v>45019</v>
          </cell>
        </row>
        <row r="380">
          <cell r="B380" t="str">
            <v>12301665</v>
          </cell>
          <cell r="F380">
            <v>45022</v>
          </cell>
        </row>
        <row r="381">
          <cell r="B381" t="str">
            <v>12301666</v>
          </cell>
          <cell r="F381">
            <v>45022</v>
          </cell>
        </row>
        <row r="382">
          <cell r="B382" t="str">
            <v>12301667</v>
          </cell>
          <cell r="F382">
            <v>45026</v>
          </cell>
        </row>
        <row r="383">
          <cell r="B383" t="str">
            <v>12301669</v>
          </cell>
          <cell r="F383">
            <v>45026</v>
          </cell>
        </row>
        <row r="384">
          <cell r="B384" t="str">
            <v>12301671</v>
          </cell>
          <cell r="F384">
            <v>45027</v>
          </cell>
        </row>
        <row r="385">
          <cell r="B385" t="str">
            <v>12301672</v>
          </cell>
          <cell r="F385">
            <v>45027</v>
          </cell>
        </row>
        <row r="386">
          <cell r="B386" t="str">
            <v>12301673</v>
          </cell>
          <cell r="F386">
            <v>45028</v>
          </cell>
        </row>
        <row r="387">
          <cell r="B387" t="str">
            <v>12301674</v>
          </cell>
          <cell r="F387">
            <v>45033</v>
          </cell>
        </row>
        <row r="388">
          <cell r="B388" t="str">
            <v>12301676</v>
          </cell>
          <cell r="F388">
            <v>45033</v>
          </cell>
        </row>
        <row r="389">
          <cell r="B389" t="str">
            <v>12301678</v>
          </cell>
          <cell r="F389">
            <v>45050</v>
          </cell>
        </row>
        <row r="390">
          <cell r="B390" t="str">
            <v>12301679</v>
          </cell>
          <cell r="F390">
            <v>45054</v>
          </cell>
        </row>
        <row r="391">
          <cell r="B391" t="str">
            <v>12301680</v>
          </cell>
          <cell r="F391">
            <v>45054</v>
          </cell>
        </row>
        <row r="392">
          <cell r="B392" t="str">
            <v>12301684</v>
          </cell>
          <cell r="F392">
            <v>45056</v>
          </cell>
        </row>
        <row r="393">
          <cell r="B393" t="str">
            <v>12301685</v>
          </cell>
          <cell r="F393">
            <v>45061</v>
          </cell>
        </row>
        <row r="394">
          <cell r="B394" t="str">
            <v>12301686</v>
          </cell>
          <cell r="F394">
            <v>45061</v>
          </cell>
        </row>
        <row r="395">
          <cell r="B395" t="str">
            <v>12301687</v>
          </cell>
          <cell r="F395">
            <v>45068</v>
          </cell>
        </row>
        <row r="396">
          <cell r="B396" t="str">
            <v>12301689</v>
          </cell>
          <cell r="F396">
            <v>45068</v>
          </cell>
        </row>
        <row r="397">
          <cell r="B397" t="str">
            <v>12301690</v>
          </cell>
          <cell r="F397">
            <v>45070</v>
          </cell>
        </row>
        <row r="398">
          <cell r="B398" t="str">
            <v>12301693</v>
          </cell>
          <cell r="F398">
            <v>45075</v>
          </cell>
        </row>
        <row r="399">
          <cell r="B399" t="str">
            <v>12301695</v>
          </cell>
          <cell r="F399">
            <v>45075</v>
          </cell>
        </row>
        <row r="400">
          <cell r="B400" t="str">
            <v>12301697</v>
          </cell>
          <cell r="F400">
            <v>45078</v>
          </cell>
        </row>
        <row r="401">
          <cell r="B401" t="str">
            <v>12301698</v>
          </cell>
          <cell r="F401">
            <v>45078</v>
          </cell>
        </row>
        <row r="402">
          <cell r="B402" t="str">
            <v>12301702</v>
          </cell>
          <cell r="F402">
            <v>45078</v>
          </cell>
        </row>
        <row r="403">
          <cell r="B403" t="str">
            <v>12301704</v>
          </cell>
          <cell r="F403">
            <v>45082</v>
          </cell>
        </row>
        <row r="404">
          <cell r="B404" t="str">
            <v>12301709</v>
          </cell>
          <cell r="F404">
            <v>45089</v>
          </cell>
        </row>
        <row r="405">
          <cell r="B405" t="str">
            <v>12301711</v>
          </cell>
          <cell r="F405">
            <v>45089</v>
          </cell>
        </row>
        <row r="406">
          <cell r="B406" t="str">
            <v>12301712</v>
          </cell>
          <cell r="F406">
            <v>45089</v>
          </cell>
        </row>
        <row r="407">
          <cell r="B407" t="str">
            <v>12301714</v>
          </cell>
          <cell r="F407">
            <v>45096</v>
          </cell>
        </row>
        <row r="408">
          <cell r="B408" t="str">
            <v>12301716</v>
          </cell>
          <cell r="F408">
            <v>45103</v>
          </cell>
        </row>
        <row r="409">
          <cell r="B409" t="str">
            <v>12301720</v>
          </cell>
          <cell r="F409">
            <v>45110</v>
          </cell>
        </row>
        <row r="410">
          <cell r="B410" t="str">
            <v>12301721</v>
          </cell>
          <cell r="F410">
            <v>45110</v>
          </cell>
        </row>
        <row r="411">
          <cell r="B411" t="str">
            <v>12301728</v>
          </cell>
          <cell r="F411">
            <v>45124</v>
          </cell>
        </row>
        <row r="412">
          <cell r="B412" t="str">
            <v>12301729</v>
          </cell>
          <cell r="F412">
            <v>45124</v>
          </cell>
        </row>
        <row r="413">
          <cell r="B413" t="str">
            <v>12301730</v>
          </cell>
          <cell r="F413">
            <v>45124</v>
          </cell>
        </row>
        <row r="414">
          <cell r="B414" t="str">
            <v>12301732</v>
          </cell>
          <cell r="F414">
            <v>45126</v>
          </cell>
        </row>
        <row r="415">
          <cell r="B415" t="str">
            <v>12301734</v>
          </cell>
          <cell r="F415">
            <v>45138</v>
          </cell>
        </row>
        <row r="416">
          <cell r="B416" t="str">
            <v>12301735</v>
          </cell>
          <cell r="F416">
            <v>45138</v>
          </cell>
        </row>
        <row r="417">
          <cell r="B417" t="str">
            <v>12301736</v>
          </cell>
          <cell r="F417">
            <v>45139</v>
          </cell>
        </row>
        <row r="418">
          <cell r="B418" t="str">
            <v>12301737</v>
          </cell>
          <cell r="F418">
            <v>45145</v>
          </cell>
        </row>
        <row r="419">
          <cell r="B419" t="str">
            <v>12301739</v>
          </cell>
          <cell r="F419">
            <v>45145</v>
          </cell>
        </row>
        <row r="420">
          <cell r="B420" t="str">
            <v>12301742</v>
          </cell>
          <cell r="F420">
            <v>45145</v>
          </cell>
        </row>
        <row r="421">
          <cell r="B421" t="str">
            <v>12301744</v>
          </cell>
          <cell r="F421">
            <v>45152</v>
          </cell>
        </row>
        <row r="422">
          <cell r="B422" t="str">
            <v>12301750</v>
          </cell>
          <cell r="F422">
            <v>45174</v>
          </cell>
        </row>
        <row r="423">
          <cell r="B423" t="str">
            <v>12301751</v>
          </cell>
          <cell r="F423">
            <v>45174</v>
          </cell>
        </row>
        <row r="424">
          <cell r="B424" t="str">
            <v>12301752</v>
          </cell>
          <cell r="F424">
            <v>45174</v>
          </cell>
        </row>
        <row r="425">
          <cell r="B425" t="str">
            <v>12301753</v>
          </cell>
          <cell r="F425">
            <v>45175</v>
          </cell>
        </row>
        <row r="426">
          <cell r="B426" t="str">
            <v>12301756</v>
          </cell>
          <cell r="F426">
            <v>45180</v>
          </cell>
        </row>
        <row r="427">
          <cell r="B427" t="str">
            <v>12301758</v>
          </cell>
          <cell r="F427">
            <v>45187</v>
          </cell>
        </row>
        <row r="428">
          <cell r="B428" t="str">
            <v>12301760</v>
          </cell>
          <cell r="F428">
            <v>45187</v>
          </cell>
        </row>
        <row r="429">
          <cell r="B429" t="str">
            <v>12301761</v>
          </cell>
          <cell r="F429">
            <v>45187</v>
          </cell>
        </row>
        <row r="430">
          <cell r="B430" t="str">
            <v>12301762</v>
          </cell>
          <cell r="F430">
            <v>45189</v>
          </cell>
        </row>
        <row r="431">
          <cell r="B431" t="str">
            <v>12301763</v>
          </cell>
          <cell r="F431">
            <v>45191</v>
          </cell>
        </row>
        <row r="432">
          <cell r="B432" t="str">
            <v>12301764</v>
          </cell>
          <cell r="F432">
            <v>45194</v>
          </cell>
        </row>
        <row r="433">
          <cell r="B433" t="str">
            <v>12301765</v>
          </cell>
          <cell r="F433">
            <v>45194</v>
          </cell>
        </row>
        <row r="434">
          <cell r="B434" t="str">
            <v>12301767</v>
          </cell>
          <cell r="F434">
            <v>45201</v>
          </cell>
        </row>
        <row r="435">
          <cell r="B435" t="str">
            <v>12301768</v>
          </cell>
          <cell r="F435">
            <v>45201</v>
          </cell>
        </row>
        <row r="436">
          <cell r="B436" t="str">
            <v>12301769</v>
          </cell>
          <cell r="F436">
            <v>45208</v>
          </cell>
        </row>
        <row r="437">
          <cell r="B437" t="str">
            <v>12301771</v>
          </cell>
          <cell r="F437">
            <v>45208</v>
          </cell>
        </row>
        <row r="438">
          <cell r="B438" t="str">
            <v>12301772</v>
          </cell>
          <cell r="F438">
            <v>45212</v>
          </cell>
        </row>
        <row r="439">
          <cell r="B439" t="str">
            <v>12301774</v>
          </cell>
          <cell r="F439">
            <v>45222</v>
          </cell>
        </row>
        <row r="440">
          <cell r="B440" t="str">
            <v>12301775</v>
          </cell>
          <cell r="F440">
            <v>45223</v>
          </cell>
        </row>
        <row r="441">
          <cell r="B441" t="str">
            <v>12301777</v>
          </cell>
          <cell r="F441">
            <v>45231</v>
          </cell>
        </row>
        <row r="442">
          <cell r="B442" t="str">
            <v>12301779</v>
          </cell>
          <cell r="F442">
            <v>45243</v>
          </cell>
        </row>
        <row r="443">
          <cell r="B443" t="str">
            <v>12301780</v>
          </cell>
          <cell r="F443">
            <v>45252</v>
          </cell>
        </row>
        <row r="444">
          <cell r="B444" t="str">
            <v>12301782</v>
          </cell>
          <cell r="F444">
            <v>45261</v>
          </cell>
        </row>
        <row r="445">
          <cell r="B445" t="str">
            <v>12301785</v>
          </cell>
          <cell r="F445">
            <v>45271</v>
          </cell>
        </row>
        <row r="446">
          <cell r="B446" t="str">
            <v>12301786</v>
          </cell>
          <cell r="F446">
            <v>45271</v>
          </cell>
        </row>
        <row r="447">
          <cell r="B447" t="str">
            <v>12301788</v>
          </cell>
          <cell r="F447">
            <v>45278</v>
          </cell>
        </row>
        <row r="448">
          <cell r="B448" t="str">
            <v>12301789</v>
          </cell>
          <cell r="F448">
            <v>45287</v>
          </cell>
        </row>
        <row r="449">
          <cell r="B449" t="str">
            <v>12401790</v>
          </cell>
          <cell r="F449">
            <v>45299</v>
          </cell>
        </row>
        <row r="450">
          <cell r="B450" t="str">
            <v>12401791</v>
          </cell>
          <cell r="F450">
            <v>45299</v>
          </cell>
        </row>
        <row r="451">
          <cell r="B451" t="str">
            <v>12401792</v>
          </cell>
          <cell r="F451">
            <v>45306</v>
          </cell>
        </row>
        <row r="452">
          <cell r="B452" t="str">
            <v>12401793</v>
          </cell>
          <cell r="F452">
            <v>45313</v>
          </cell>
        </row>
        <row r="453">
          <cell r="B453" t="str">
            <v>12401796</v>
          </cell>
          <cell r="F453">
            <v>45323</v>
          </cell>
        </row>
        <row r="454">
          <cell r="B454" t="str">
            <v>12401799</v>
          </cell>
          <cell r="F454">
            <v>45337</v>
          </cell>
        </row>
        <row r="455">
          <cell r="B455" t="str">
            <v>12401800</v>
          </cell>
          <cell r="F455">
            <v>45341</v>
          </cell>
        </row>
        <row r="456">
          <cell r="B456" t="str">
            <v>12401801</v>
          </cell>
          <cell r="F456">
            <v>45341</v>
          </cell>
        </row>
        <row r="457">
          <cell r="B457" t="str">
            <v>12401802</v>
          </cell>
          <cell r="F457">
            <v>45343</v>
          </cell>
        </row>
        <row r="458">
          <cell r="B458" t="str">
            <v>12401803</v>
          </cell>
          <cell r="F458">
            <v>45343</v>
          </cell>
        </row>
        <row r="459">
          <cell r="B459" t="str">
            <v>12401804</v>
          </cell>
          <cell r="F459">
            <v>45348</v>
          </cell>
        </row>
        <row r="460">
          <cell r="B460" t="str">
            <v>12401805</v>
          </cell>
          <cell r="F460">
            <v>45355</v>
          </cell>
        </row>
        <row r="461">
          <cell r="B461" t="str">
            <v>12401807</v>
          </cell>
          <cell r="F461">
            <v>45376</v>
          </cell>
        </row>
        <row r="462">
          <cell r="B462" t="str">
            <v>12401808</v>
          </cell>
          <cell r="F462">
            <v>45383</v>
          </cell>
        </row>
        <row r="463">
          <cell r="B463" t="str">
            <v>12401809</v>
          </cell>
          <cell r="F463">
            <v>45383</v>
          </cell>
        </row>
        <row r="464">
          <cell r="B464" t="str">
            <v>12401811</v>
          </cell>
          <cell r="F464">
            <v>45383</v>
          </cell>
        </row>
        <row r="465">
          <cell r="B465" t="str">
            <v>12401813</v>
          </cell>
          <cell r="F465">
            <v>45385</v>
          </cell>
        </row>
        <row r="466">
          <cell r="B466" t="str">
            <v>12401814</v>
          </cell>
          <cell r="F466">
            <v>45390</v>
          </cell>
        </row>
        <row r="467">
          <cell r="B467" t="str">
            <v>12401822</v>
          </cell>
          <cell r="F467">
            <v>45397</v>
          </cell>
        </row>
        <row r="468">
          <cell r="B468" t="str">
            <v>12401823</v>
          </cell>
          <cell r="F468">
            <v>45397</v>
          </cell>
        </row>
        <row r="469">
          <cell r="B469" t="str">
            <v>12401824</v>
          </cell>
          <cell r="F469">
            <v>45397</v>
          </cell>
        </row>
        <row r="470">
          <cell r="B470" t="str">
            <v>12401825</v>
          </cell>
          <cell r="F470">
            <v>45406</v>
          </cell>
        </row>
        <row r="471">
          <cell r="B471" t="str">
            <v>12401826</v>
          </cell>
          <cell r="F471">
            <v>45414</v>
          </cell>
        </row>
        <row r="472">
          <cell r="B472" t="str">
            <v>12401831</v>
          </cell>
          <cell r="F472">
            <v>45422</v>
          </cell>
        </row>
        <row r="473">
          <cell r="B473" t="str">
            <v>12401834</v>
          </cell>
          <cell r="F473">
            <v>45428</v>
          </cell>
        </row>
        <row r="474">
          <cell r="B474" t="str">
            <v>12401835</v>
          </cell>
          <cell r="F474">
            <v>45432</v>
          </cell>
        </row>
        <row r="475">
          <cell r="B475" t="str">
            <v>12401836</v>
          </cell>
          <cell r="F475">
            <v>45434</v>
          </cell>
        </row>
        <row r="476">
          <cell r="B476" t="str">
            <v>12401837</v>
          </cell>
          <cell r="F476">
            <v>45435</v>
          </cell>
        </row>
        <row r="477">
          <cell r="B477" t="str">
            <v>12401838</v>
          </cell>
          <cell r="F477">
            <v>45439</v>
          </cell>
        </row>
        <row r="478">
          <cell r="B478" t="str">
            <v>12401839</v>
          </cell>
          <cell r="F478">
            <v>45439</v>
          </cell>
        </row>
        <row r="479">
          <cell r="B479" t="str">
            <v>12401840</v>
          </cell>
          <cell r="F479">
            <v>45441</v>
          </cell>
        </row>
        <row r="480">
          <cell r="B480" t="str">
            <v>12401842</v>
          </cell>
          <cell r="F480">
            <v>45453</v>
          </cell>
        </row>
        <row r="481">
          <cell r="B481" t="str">
            <v>12401843</v>
          </cell>
          <cell r="F481">
            <v>45455</v>
          </cell>
        </row>
        <row r="482">
          <cell r="B482" t="str">
            <v>12401844</v>
          </cell>
          <cell r="F482">
            <v>45455</v>
          </cell>
        </row>
        <row r="483">
          <cell r="B483" t="str">
            <v>12401845</v>
          </cell>
          <cell r="F483">
            <v>45455</v>
          </cell>
        </row>
        <row r="484">
          <cell r="B484" t="str">
            <v>12401846</v>
          </cell>
          <cell r="F484">
            <v>45455</v>
          </cell>
        </row>
        <row r="485">
          <cell r="B485" t="str">
            <v>12401847</v>
          </cell>
          <cell r="F485">
            <v>45460</v>
          </cell>
        </row>
        <row r="486">
          <cell r="B486" t="str">
            <v>12401848</v>
          </cell>
          <cell r="F486">
            <v>45460</v>
          </cell>
        </row>
        <row r="487">
          <cell r="B487" t="str">
            <v>12401849</v>
          </cell>
          <cell r="F487">
            <v>45460</v>
          </cell>
        </row>
        <row r="488">
          <cell r="B488" t="str">
            <v>12401850</v>
          </cell>
          <cell r="F488">
            <v>45460</v>
          </cell>
        </row>
        <row r="489">
          <cell r="B489" t="str">
            <v>12401851</v>
          </cell>
          <cell r="F489">
            <v>45469</v>
          </cell>
        </row>
        <row r="490">
          <cell r="B490" t="str">
            <v>12401852</v>
          </cell>
          <cell r="F490">
            <v>45474</v>
          </cell>
        </row>
        <row r="491">
          <cell r="B491" t="str">
            <v>12401853</v>
          </cell>
          <cell r="F491">
            <v>45474</v>
          </cell>
        </row>
        <row r="492">
          <cell r="B492" t="str">
            <v>12401854</v>
          </cell>
          <cell r="F492">
            <v>45474</v>
          </cell>
        </row>
        <row r="493">
          <cell r="B493" t="str">
            <v>12401855</v>
          </cell>
          <cell r="F493">
            <v>45474</v>
          </cell>
        </row>
        <row r="494">
          <cell r="B494" t="str">
            <v>12401857</v>
          </cell>
          <cell r="F494">
            <v>45481</v>
          </cell>
        </row>
        <row r="495">
          <cell r="B495" t="str">
            <v>12401858</v>
          </cell>
          <cell r="F495">
            <v>45481</v>
          </cell>
        </row>
        <row r="496">
          <cell r="B496" t="str">
            <v>12401859</v>
          </cell>
          <cell r="F496">
            <v>45481</v>
          </cell>
        </row>
        <row r="497">
          <cell r="B497" t="str">
            <v>12401862</v>
          </cell>
          <cell r="F497">
            <v>45490</v>
          </cell>
        </row>
        <row r="498">
          <cell r="B498" t="str">
            <v>12401863</v>
          </cell>
          <cell r="F498">
            <v>45490</v>
          </cell>
        </row>
        <row r="499">
          <cell r="B499" t="str">
            <v>12401864</v>
          </cell>
          <cell r="F499">
            <v>45495</v>
          </cell>
        </row>
        <row r="500">
          <cell r="B500" t="str">
            <v>12401866</v>
          </cell>
          <cell r="F500">
            <v>45502</v>
          </cell>
        </row>
        <row r="501">
          <cell r="B501" t="str">
            <v>12401867</v>
          </cell>
          <cell r="F501">
            <v>45502</v>
          </cell>
        </row>
        <row r="502">
          <cell r="B502" t="str">
            <v>12401868</v>
          </cell>
          <cell r="F502">
            <v>45505</v>
          </cell>
        </row>
        <row r="503">
          <cell r="B503" t="str">
            <v>12401869</v>
          </cell>
          <cell r="F503">
            <v>45506</v>
          </cell>
        </row>
        <row r="504">
          <cell r="B504" t="str">
            <v>12401870</v>
          </cell>
          <cell r="F504">
            <v>45506</v>
          </cell>
        </row>
        <row r="505">
          <cell r="B505" t="str">
            <v>12401871</v>
          </cell>
          <cell r="F505">
            <v>45509</v>
          </cell>
        </row>
        <row r="506">
          <cell r="B506" t="str">
            <v>12401872</v>
          </cell>
          <cell r="F506">
            <v>45509</v>
          </cell>
        </row>
        <row r="507">
          <cell r="B507" t="str">
            <v>12401873</v>
          </cell>
          <cell r="F507">
            <v>45509</v>
          </cell>
        </row>
        <row r="508">
          <cell r="B508" t="str">
            <v>12401874</v>
          </cell>
          <cell r="F508">
            <v>45516</v>
          </cell>
        </row>
        <row r="509">
          <cell r="B509" t="str">
            <v>12401875</v>
          </cell>
          <cell r="F509">
            <v>45516</v>
          </cell>
        </row>
        <row r="510">
          <cell r="B510" t="str">
            <v>12401876</v>
          </cell>
          <cell r="F510">
            <v>45518</v>
          </cell>
        </row>
        <row r="511">
          <cell r="B511" t="str">
            <v>12401877</v>
          </cell>
          <cell r="F511">
            <v>45523</v>
          </cell>
        </row>
        <row r="512">
          <cell r="B512" t="str">
            <v>12401878</v>
          </cell>
          <cell r="F512">
            <v>45523</v>
          </cell>
        </row>
        <row r="513">
          <cell r="B513" t="str">
            <v>12401879</v>
          </cell>
          <cell r="F513">
            <v>45523</v>
          </cell>
        </row>
        <row r="514">
          <cell r="B514" t="str">
            <v>12401880</v>
          </cell>
          <cell r="F514">
            <v>45523</v>
          </cell>
        </row>
        <row r="515">
          <cell r="B515" t="str">
            <v>12401881</v>
          </cell>
          <cell r="F515">
            <v>45525</v>
          </cell>
        </row>
        <row r="516">
          <cell r="B516" t="str">
            <v>12401882</v>
          </cell>
          <cell r="F516">
            <v>45530</v>
          </cell>
        </row>
        <row r="517">
          <cell r="B517" t="str">
            <v>12401883</v>
          </cell>
          <cell r="F517">
            <v>45530</v>
          </cell>
        </row>
        <row r="518">
          <cell r="B518" t="str">
            <v>12401884</v>
          </cell>
          <cell r="F518">
            <v>45539</v>
          </cell>
        </row>
        <row r="519">
          <cell r="B519" t="str">
            <v>12401885</v>
          </cell>
          <cell r="F519">
            <v>45544</v>
          </cell>
        </row>
        <row r="520">
          <cell r="B520" t="str">
            <v>12401886</v>
          </cell>
          <cell r="F520">
            <v>45544</v>
          </cell>
        </row>
        <row r="521">
          <cell r="B521" t="str">
            <v>12401887</v>
          </cell>
          <cell r="F521">
            <v>45544</v>
          </cell>
        </row>
        <row r="522">
          <cell r="B522" t="str">
            <v>12401889</v>
          </cell>
          <cell r="F522">
            <v>45546</v>
          </cell>
        </row>
        <row r="523">
          <cell r="B523" t="str">
            <v>12401890</v>
          </cell>
          <cell r="F523">
            <v>45546</v>
          </cell>
        </row>
        <row r="524">
          <cell r="B524" t="str">
            <v>12401891</v>
          </cell>
          <cell r="F524">
            <v>45546</v>
          </cell>
        </row>
        <row r="525">
          <cell r="B525" t="str">
            <v>12401892</v>
          </cell>
          <cell r="F525">
            <v>45551</v>
          </cell>
        </row>
        <row r="526">
          <cell r="B526"/>
          <cell r="F526"/>
        </row>
        <row r="527">
          <cell r="B527"/>
          <cell r="F527"/>
        </row>
        <row r="528">
          <cell r="B528"/>
          <cell r="F528"/>
        </row>
        <row r="529">
          <cell r="B529"/>
          <cell r="F529"/>
        </row>
        <row r="530">
          <cell r="B530"/>
          <cell r="F530"/>
        </row>
        <row r="531">
          <cell r="B531"/>
          <cell r="F531"/>
        </row>
        <row r="532">
          <cell r="B532"/>
          <cell r="F532"/>
        </row>
        <row r="533">
          <cell r="B533"/>
          <cell r="F533"/>
        </row>
        <row r="534">
          <cell r="B534"/>
          <cell r="F534"/>
        </row>
        <row r="535">
          <cell r="B535"/>
          <cell r="F535"/>
        </row>
        <row r="536">
          <cell r="B536"/>
          <cell r="F536"/>
        </row>
        <row r="537">
          <cell r="B537"/>
          <cell r="F537"/>
        </row>
        <row r="538">
          <cell r="B538"/>
          <cell r="F538"/>
        </row>
        <row r="539">
          <cell r="B539"/>
          <cell r="F539"/>
        </row>
        <row r="540">
          <cell r="B540"/>
          <cell r="F540"/>
        </row>
        <row r="541">
          <cell r="B541"/>
          <cell r="F541"/>
        </row>
        <row r="542">
          <cell r="B542"/>
          <cell r="F542"/>
        </row>
        <row r="543">
          <cell r="B543"/>
          <cell r="F543"/>
        </row>
        <row r="544">
          <cell r="B544"/>
          <cell r="F544"/>
        </row>
        <row r="545">
          <cell r="B545"/>
          <cell r="F545"/>
        </row>
        <row r="546">
          <cell r="B546"/>
          <cell r="F546"/>
        </row>
        <row r="547">
          <cell r="B547"/>
          <cell r="F547"/>
        </row>
        <row r="548">
          <cell r="B548"/>
          <cell r="F548"/>
        </row>
        <row r="549">
          <cell r="B549"/>
          <cell r="F549"/>
        </row>
        <row r="550">
          <cell r="B550"/>
          <cell r="F550"/>
        </row>
        <row r="551">
          <cell r="B551"/>
          <cell r="F551"/>
        </row>
        <row r="552">
          <cell r="B552"/>
          <cell r="F552"/>
        </row>
        <row r="553">
          <cell r="B553"/>
          <cell r="F553"/>
        </row>
        <row r="554">
          <cell r="B554"/>
          <cell r="F554"/>
        </row>
        <row r="555">
          <cell r="B555"/>
          <cell r="F555"/>
        </row>
        <row r="556">
          <cell r="B556"/>
          <cell r="F556"/>
        </row>
        <row r="557">
          <cell r="B557"/>
          <cell r="F557"/>
        </row>
        <row r="558">
          <cell r="B558"/>
          <cell r="F558"/>
        </row>
        <row r="559">
          <cell r="B559"/>
          <cell r="F559"/>
        </row>
        <row r="560">
          <cell r="B560"/>
          <cell r="F560"/>
        </row>
        <row r="561">
          <cell r="B561"/>
          <cell r="F561"/>
        </row>
        <row r="562">
          <cell r="B562"/>
          <cell r="F562"/>
        </row>
        <row r="563">
          <cell r="B563"/>
          <cell r="F563"/>
        </row>
        <row r="564">
          <cell r="B564"/>
          <cell r="F564"/>
        </row>
        <row r="565">
          <cell r="B565"/>
          <cell r="F565"/>
        </row>
        <row r="566">
          <cell r="B566"/>
          <cell r="F566"/>
        </row>
        <row r="567">
          <cell r="B567"/>
          <cell r="F567"/>
        </row>
        <row r="568">
          <cell r="B568"/>
          <cell r="F568"/>
        </row>
        <row r="569">
          <cell r="B569"/>
          <cell r="F569"/>
        </row>
        <row r="570">
          <cell r="B570"/>
          <cell r="F570"/>
        </row>
        <row r="571">
          <cell r="B571"/>
          <cell r="F571"/>
        </row>
        <row r="572">
          <cell r="B572"/>
          <cell r="F572"/>
        </row>
        <row r="579">
          <cell r="B579"/>
          <cell r="F579"/>
        </row>
        <row r="580">
          <cell r="B580"/>
          <cell r="F580"/>
        </row>
        <row r="581">
          <cell r="B581"/>
          <cell r="F581"/>
        </row>
        <row r="588">
          <cell r="B588"/>
          <cell r="F588"/>
        </row>
        <row r="2637">
          <cell r="B2637"/>
          <cell r="F2637"/>
        </row>
        <row r="2638">
          <cell r="B2638"/>
          <cell r="F2638"/>
        </row>
        <row r="2639">
          <cell r="B2639"/>
          <cell r="F2639"/>
        </row>
        <row r="2640">
          <cell r="B2640"/>
          <cell r="F2640"/>
        </row>
        <row r="2641">
          <cell r="B2641"/>
          <cell r="F2641"/>
        </row>
        <row r="2642">
          <cell r="B2642"/>
          <cell r="F2642"/>
        </row>
        <row r="2643">
          <cell r="B2643"/>
          <cell r="F2643"/>
        </row>
        <row r="2644">
          <cell r="B2644"/>
          <cell r="F2644"/>
        </row>
        <row r="2645">
          <cell r="B2645"/>
          <cell r="F2645"/>
        </row>
        <row r="2646">
          <cell r="B2646"/>
          <cell r="F2646"/>
        </row>
        <row r="2647">
          <cell r="B2647"/>
          <cell r="F2647"/>
        </row>
        <row r="2648">
          <cell r="B2648"/>
          <cell r="F2648"/>
        </row>
        <row r="2649">
          <cell r="B2649"/>
          <cell r="F2649"/>
        </row>
        <row r="2650">
          <cell r="B2650"/>
          <cell r="F2650"/>
        </row>
        <row r="2651">
          <cell r="B2651"/>
          <cell r="F2651"/>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009"/>
      <sheetName val="2010"/>
      <sheetName val="2011"/>
      <sheetName val="2012"/>
      <sheetName val="2013"/>
      <sheetName val="2014"/>
      <sheetName val="2015"/>
      <sheetName val="2016"/>
      <sheetName val="2017"/>
      <sheetName val="2018"/>
      <sheetName val="2019"/>
      <sheetName val="2020"/>
      <sheetName val="AT&amp;D-canceled Apr23"/>
      <sheetName val="Annex20"/>
      <sheetName val="Annex21"/>
      <sheetName val="2021"/>
      <sheetName val="2022"/>
      <sheetName val="Termination"/>
      <sheetName val="LC"/>
      <sheetName val="LCHistory"/>
      <sheetName val="TOR"/>
      <sheetName val="2021TOR"/>
      <sheetName val="HC2021"/>
      <sheetName val="Gen"/>
      <sheetName val="LCMerge"/>
      <sheetName val="Temp"/>
      <sheetName val="LCRule"/>
      <sheetName val="LC_Expat"/>
      <sheetName val="Other Adjustment"/>
      <sheetName val="Annex22"/>
      <sheetName val="Actuary Exam"/>
      <sheetName val="SI"/>
      <sheetName val="SI-DC"/>
      <sheetName val="SI-Claim"/>
      <sheetName val="Maternity"/>
      <sheetName val="Discipline"/>
      <sheetName val="Database"/>
      <sheetName val="Cập nhật TABP"/>
      <sheetName val="Lo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1">
          <cell r="B1" t="str">
            <v>Employee Code</v>
          </cell>
          <cell r="AS1" t="str">
            <v>Last Employment Date</v>
          </cell>
        </row>
        <row r="2">
          <cell r="B2" t="str">
            <v>10900075</v>
          </cell>
          <cell r="AS2">
            <v>41344</v>
          </cell>
        </row>
        <row r="3">
          <cell r="B3" t="str">
            <v>11000146</v>
          </cell>
          <cell r="AS3">
            <v>41348</v>
          </cell>
        </row>
        <row r="4">
          <cell r="B4" t="str">
            <v>11000149</v>
          </cell>
          <cell r="AS4">
            <v>41404</v>
          </cell>
        </row>
        <row r="5">
          <cell r="B5" t="str">
            <v>11100202</v>
          </cell>
          <cell r="AS5">
            <v>41425</v>
          </cell>
        </row>
        <row r="6">
          <cell r="B6" t="str">
            <v>11300302</v>
          </cell>
          <cell r="AS6">
            <v>41435</v>
          </cell>
        </row>
        <row r="7">
          <cell r="B7" t="str">
            <v>11200250</v>
          </cell>
          <cell r="AS7">
            <v>41435</v>
          </cell>
        </row>
        <row r="8">
          <cell r="B8" t="str">
            <v>10900051</v>
          </cell>
          <cell r="AS8">
            <v>41443</v>
          </cell>
        </row>
        <row r="9">
          <cell r="B9" t="str">
            <v>11200241</v>
          </cell>
          <cell r="AS9">
            <v>41450</v>
          </cell>
        </row>
        <row r="10">
          <cell r="B10" t="str">
            <v>11300295</v>
          </cell>
          <cell r="AS10">
            <v>41455</v>
          </cell>
        </row>
        <row r="11">
          <cell r="B11" t="str">
            <v>11000106</v>
          </cell>
          <cell r="AS11">
            <v>41458</v>
          </cell>
        </row>
        <row r="12">
          <cell r="B12" t="str">
            <v>11200253</v>
          </cell>
          <cell r="AS12">
            <v>41466</v>
          </cell>
        </row>
        <row r="13">
          <cell r="B13" t="str">
            <v>10900037</v>
          </cell>
          <cell r="AS13">
            <v>41480</v>
          </cell>
        </row>
        <row r="14">
          <cell r="B14" t="str">
            <v>11200271</v>
          </cell>
          <cell r="AS14">
            <v>41481</v>
          </cell>
        </row>
        <row r="15">
          <cell r="B15" t="str">
            <v>11200220</v>
          </cell>
          <cell r="AS15">
            <v>41485</v>
          </cell>
        </row>
        <row r="16">
          <cell r="B16" t="str">
            <v>11100184</v>
          </cell>
          <cell r="AS16">
            <v>41486</v>
          </cell>
        </row>
        <row r="17">
          <cell r="B17" t="str">
            <v>11000090</v>
          </cell>
          <cell r="AS17">
            <v>41507</v>
          </cell>
        </row>
        <row r="18">
          <cell r="B18" t="str">
            <v>11300291</v>
          </cell>
          <cell r="AS18">
            <v>41507</v>
          </cell>
        </row>
        <row r="19">
          <cell r="B19" t="str">
            <v>10900076</v>
          </cell>
          <cell r="AS19">
            <v>41508</v>
          </cell>
        </row>
        <row r="20">
          <cell r="B20" t="str">
            <v>11200304</v>
          </cell>
          <cell r="AS20">
            <v>41522</v>
          </cell>
        </row>
        <row r="21">
          <cell r="B21" t="str">
            <v>11200223</v>
          </cell>
          <cell r="AS21">
            <v>41547</v>
          </cell>
        </row>
        <row r="22">
          <cell r="B22" t="str">
            <v>10800012</v>
          </cell>
          <cell r="AS22">
            <v>41548</v>
          </cell>
        </row>
        <row r="23">
          <cell r="B23" t="str">
            <v>11100206</v>
          </cell>
          <cell r="AS23">
            <v>41556</v>
          </cell>
        </row>
        <row r="24">
          <cell r="B24" t="str">
            <v>10900067</v>
          </cell>
          <cell r="AS24">
            <v>41557</v>
          </cell>
        </row>
        <row r="25">
          <cell r="B25" t="str">
            <v>11100196</v>
          </cell>
          <cell r="AS25">
            <v>41573</v>
          </cell>
        </row>
        <row r="26">
          <cell r="B26" t="str">
            <v>11200268</v>
          </cell>
          <cell r="AS26">
            <v>41579</v>
          </cell>
        </row>
        <row r="27">
          <cell r="B27" t="str">
            <v>11000097</v>
          </cell>
          <cell r="AS27">
            <v>41636</v>
          </cell>
        </row>
        <row r="28">
          <cell r="B28" t="str">
            <v>10800021</v>
          </cell>
          <cell r="AS28">
            <v>41639</v>
          </cell>
        </row>
        <row r="29">
          <cell r="B29" t="str">
            <v>11200269</v>
          </cell>
          <cell r="AS29">
            <v>41639</v>
          </cell>
        </row>
        <row r="30">
          <cell r="B30" t="str">
            <v>11300288</v>
          </cell>
          <cell r="AS30">
            <v>41639</v>
          </cell>
        </row>
        <row r="31">
          <cell r="B31" t="str">
            <v>11200221</v>
          </cell>
          <cell r="AS31">
            <v>41639</v>
          </cell>
        </row>
        <row r="32">
          <cell r="B32" t="str">
            <v>11300314</v>
          </cell>
          <cell r="AS32">
            <v>41640</v>
          </cell>
        </row>
        <row r="33">
          <cell r="B33" t="str">
            <v>11300319</v>
          </cell>
          <cell r="AS33">
            <v>41653</v>
          </cell>
        </row>
        <row r="34">
          <cell r="B34" t="str">
            <v>11100203</v>
          </cell>
          <cell r="AS34">
            <v>41666</v>
          </cell>
        </row>
        <row r="35">
          <cell r="B35" t="str">
            <v>11300339</v>
          </cell>
          <cell r="AS35">
            <v>41677</v>
          </cell>
        </row>
        <row r="36">
          <cell r="B36" t="str">
            <v>11100182</v>
          </cell>
          <cell r="AS36">
            <v>41688</v>
          </cell>
        </row>
        <row r="37">
          <cell r="B37" t="str">
            <v>11100209</v>
          </cell>
          <cell r="AS37">
            <v>41710</v>
          </cell>
        </row>
        <row r="38">
          <cell r="B38" t="str">
            <v>11200234</v>
          </cell>
          <cell r="AS38">
            <v>41739</v>
          </cell>
        </row>
        <row r="39">
          <cell r="B39" t="str">
            <v>11200274</v>
          </cell>
          <cell r="AS39">
            <v>41808</v>
          </cell>
        </row>
        <row r="40">
          <cell r="B40" t="str">
            <v>11100199</v>
          </cell>
          <cell r="AS40">
            <v>41814</v>
          </cell>
        </row>
        <row r="41">
          <cell r="B41" t="str">
            <v>11100210</v>
          </cell>
          <cell r="AS41">
            <v>41820</v>
          </cell>
        </row>
        <row r="42">
          <cell r="B42" t="str">
            <v>11200219</v>
          </cell>
          <cell r="AS42">
            <v>41827</v>
          </cell>
        </row>
        <row r="43">
          <cell r="B43" t="str">
            <v>11300336</v>
          </cell>
          <cell r="AS43">
            <v>41827</v>
          </cell>
        </row>
        <row r="44">
          <cell r="B44" t="str">
            <v>11100164</v>
          </cell>
          <cell r="AS44">
            <v>41845</v>
          </cell>
        </row>
        <row r="45">
          <cell r="B45" t="str">
            <v>11300333</v>
          </cell>
          <cell r="AS45">
            <v>41851</v>
          </cell>
        </row>
        <row r="46">
          <cell r="B46" t="str">
            <v>11000143</v>
          </cell>
          <cell r="AS46">
            <v>41859</v>
          </cell>
        </row>
        <row r="47">
          <cell r="B47" t="str">
            <v>10900058</v>
          </cell>
          <cell r="AS47">
            <v>41864</v>
          </cell>
        </row>
        <row r="48">
          <cell r="B48" t="str">
            <v>11400342</v>
          </cell>
          <cell r="AS48">
            <v>41865</v>
          </cell>
        </row>
        <row r="49">
          <cell r="B49" t="str">
            <v>11400356</v>
          </cell>
          <cell r="AS49">
            <v>41880</v>
          </cell>
        </row>
        <row r="50">
          <cell r="B50" t="str">
            <v>11200243</v>
          </cell>
          <cell r="AS50">
            <v>41887</v>
          </cell>
        </row>
        <row r="51">
          <cell r="B51" t="str">
            <v>11200246</v>
          </cell>
          <cell r="AS51">
            <v>41892</v>
          </cell>
        </row>
        <row r="52">
          <cell r="B52" t="str">
            <v>11300303</v>
          </cell>
          <cell r="AS52">
            <v>41912</v>
          </cell>
        </row>
        <row r="53">
          <cell r="B53" t="str">
            <v>11200252</v>
          </cell>
          <cell r="AS53">
            <v>41925</v>
          </cell>
        </row>
        <row r="54">
          <cell r="B54" t="str">
            <v>11300293</v>
          </cell>
          <cell r="AS54">
            <v>41935</v>
          </cell>
        </row>
        <row r="55">
          <cell r="B55" t="str">
            <v>11300318</v>
          </cell>
          <cell r="AS55">
            <v>41943</v>
          </cell>
        </row>
        <row r="56">
          <cell r="B56" t="str">
            <v>11400387</v>
          </cell>
          <cell r="AS56">
            <v>41943</v>
          </cell>
        </row>
        <row r="57">
          <cell r="B57" t="str">
            <v>11100151</v>
          </cell>
          <cell r="AS57">
            <v>41943</v>
          </cell>
        </row>
        <row r="58">
          <cell r="B58" t="str">
            <v>11300292</v>
          </cell>
          <cell r="AS58">
            <v>41953</v>
          </cell>
        </row>
        <row r="59">
          <cell r="B59" t="str">
            <v>11000094</v>
          </cell>
          <cell r="AS59">
            <v>41957</v>
          </cell>
        </row>
        <row r="60">
          <cell r="B60" t="str">
            <v>11300327</v>
          </cell>
          <cell r="AS60">
            <v>41957</v>
          </cell>
        </row>
        <row r="61">
          <cell r="B61" t="str">
            <v>11400365</v>
          </cell>
          <cell r="AS61">
            <v>41963</v>
          </cell>
        </row>
        <row r="62">
          <cell r="B62" t="str">
            <v>11300290</v>
          </cell>
          <cell r="AS62">
            <v>41971</v>
          </cell>
        </row>
        <row r="63">
          <cell r="B63" t="str">
            <v>11200232</v>
          </cell>
          <cell r="AS63">
            <v>41971</v>
          </cell>
        </row>
        <row r="64">
          <cell r="B64" t="str">
            <v>11300284</v>
          </cell>
          <cell r="AS64">
            <v>41974</v>
          </cell>
        </row>
        <row r="65">
          <cell r="B65" t="str">
            <v>11000089</v>
          </cell>
          <cell r="AS65">
            <v>41988</v>
          </cell>
        </row>
        <row r="66">
          <cell r="B66" t="str">
            <v>11100204</v>
          </cell>
          <cell r="AS66">
            <v>42004</v>
          </cell>
        </row>
        <row r="67">
          <cell r="B67" t="str">
            <v>11300340</v>
          </cell>
          <cell r="AS67">
            <v>42048</v>
          </cell>
        </row>
        <row r="68">
          <cell r="B68" t="str">
            <v>11400372</v>
          </cell>
          <cell r="AS68">
            <v>42063</v>
          </cell>
        </row>
        <row r="69">
          <cell r="B69" t="str">
            <v>11300320</v>
          </cell>
          <cell r="AS69">
            <v>42063</v>
          </cell>
        </row>
        <row r="70">
          <cell r="B70" t="str">
            <v>11400350</v>
          </cell>
          <cell r="AS70">
            <v>42093</v>
          </cell>
        </row>
        <row r="71">
          <cell r="B71" t="str">
            <v>11300298</v>
          </cell>
          <cell r="AS71">
            <v>42094</v>
          </cell>
        </row>
        <row r="72">
          <cell r="B72" t="str">
            <v>11400402</v>
          </cell>
          <cell r="AS72">
            <v>42097</v>
          </cell>
        </row>
        <row r="73">
          <cell r="B73" t="str">
            <v>11400366</v>
          </cell>
          <cell r="AS73">
            <v>42111</v>
          </cell>
        </row>
        <row r="74">
          <cell r="B74" t="str">
            <v>11400385</v>
          </cell>
          <cell r="AS74">
            <v>42121</v>
          </cell>
        </row>
        <row r="75">
          <cell r="B75" t="str">
            <v>11400367</v>
          </cell>
          <cell r="AS75">
            <v>42124</v>
          </cell>
        </row>
        <row r="76">
          <cell r="B76" t="str">
            <v>11200214</v>
          </cell>
          <cell r="AS76">
            <v>42131</v>
          </cell>
        </row>
        <row r="77">
          <cell r="B77" t="str">
            <v>11100158</v>
          </cell>
          <cell r="AS77">
            <v>42132</v>
          </cell>
        </row>
        <row r="78">
          <cell r="B78" t="str">
            <v>11300308</v>
          </cell>
          <cell r="AS78">
            <v>42132</v>
          </cell>
        </row>
        <row r="79">
          <cell r="B79" t="str">
            <v>11200264</v>
          </cell>
          <cell r="AS79">
            <v>42139</v>
          </cell>
        </row>
        <row r="80">
          <cell r="B80" t="str">
            <v>11300289</v>
          </cell>
          <cell r="AS80">
            <v>42140</v>
          </cell>
        </row>
        <row r="81">
          <cell r="B81" t="str">
            <v>11200251</v>
          </cell>
          <cell r="AS81">
            <v>42154</v>
          </cell>
        </row>
        <row r="82">
          <cell r="B82" t="str">
            <v>11400341</v>
          </cell>
          <cell r="AS82">
            <v>42155</v>
          </cell>
        </row>
        <row r="83">
          <cell r="B83" t="str">
            <v>11300323</v>
          </cell>
          <cell r="AS83">
            <v>42170</v>
          </cell>
        </row>
        <row r="84">
          <cell r="B84" t="str">
            <v>11400373</v>
          </cell>
          <cell r="AS84">
            <v>42174</v>
          </cell>
        </row>
        <row r="85">
          <cell r="B85" t="str">
            <v>10900055</v>
          </cell>
          <cell r="AS85">
            <v>42181</v>
          </cell>
        </row>
        <row r="86">
          <cell r="B86" t="str">
            <v>11300307</v>
          </cell>
          <cell r="AS86">
            <v>42185</v>
          </cell>
        </row>
        <row r="87">
          <cell r="B87" t="str">
            <v>11500432</v>
          </cell>
          <cell r="AS87">
            <v>42185</v>
          </cell>
        </row>
        <row r="88">
          <cell r="B88" t="str">
            <v>11000144</v>
          </cell>
          <cell r="AS88">
            <v>42185</v>
          </cell>
        </row>
        <row r="89">
          <cell r="B89" t="str">
            <v>11300283</v>
          </cell>
          <cell r="AS89">
            <v>42196</v>
          </cell>
        </row>
        <row r="90">
          <cell r="B90" t="str">
            <v>11400359</v>
          </cell>
          <cell r="AS90">
            <v>42200</v>
          </cell>
        </row>
        <row r="91">
          <cell r="B91" t="str">
            <v>11400351</v>
          </cell>
          <cell r="AS91">
            <v>42202</v>
          </cell>
        </row>
        <row r="92">
          <cell r="B92" t="str">
            <v>11100180</v>
          </cell>
          <cell r="AS92">
            <v>42205</v>
          </cell>
        </row>
        <row r="93">
          <cell r="B93" t="str">
            <v>11400349</v>
          </cell>
          <cell r="AS93">
            <v>42216</v>
          </cell>
        </row>
        <row r="94">
          <cell r="B94" t="str">
            <v>11400362</v>
          </cell>
          <cell r="AS94">
            <v>42216</v>
          </cell>
        </row>
        <row r="95">
          <cell r="B95" t="str">
            <v>11300321</v>
          </cell>
          <cell r="AS95">
            <v>42216</v>
          </cell>
        </row>
        <row r="96">
          <cell r="B96" t="str">
            <v>11400360</v>
          </cell>
          <cell r="AS96">
            <v>42216</v>
          </cell>
        </row>
        <row r="97">
          <cell r="B97" t="str">
            <v>11300329</v>
          </cell>
          <cell r="AS97">
            <v>42225</v>
          </cell>
        </row>
        <row r="98">
          <cell r="B98" t="str">
            <v>11400408</v>
          </cell>
          <cell r="AS98">
            <v>42231</v>
          </cell>
        </row>
        <row r="99">
          <cell r="B99" t="str">
            <v>11400418</v>
          </cell>
          <cell r="AS99">
            <v>42241</v>
          </cell>
        </row>
        <row r="100">
          <cell r="B100" t="str">
            <v>11200230</v>
          </cell>
          <cell r="AS100">
            <v>42243</v>
          </cell>
        </row>
        <row r="101">
          <cell r="B101" t="str">
            <v>11100191</v>
          </cell>
          <cell r="AS101">
            <v>42247</v>
          </cell>
        </row>
        <row r="102">
          <cell r="B102" t="str">
            <v>11200226</v>
          </cell>
          <cell r="AS102">
            <v>42247</v>
          </cell>
        </row>
        <row r="103">
          <cell r="B103" t="str">
            <v>11400395</v>
          </cell>
          <cell r="AS103">
            <v>42247</v>
          </cell>
        </row>
        <row r="104">
          <cell r="B104" t="str">
            <v>11000109</v>
          </cell>
          <cell r="AS104">
            <v>42247</v>
          </cell>
        </row>
        <row r="105">
          <cell r="B105" t="str">
            <v>11300280</v>
          </cell>
          <cell r="AS105">
            <v>42249</v>
          </cell>
        </row>
        <row r="106">
          <cell r="B106" t="str">
            <v>11200267</v>
          </cell>
          <cell r="AS106">
            <v>42254</v>
          </cell>
        </row>
        <row r="107">
          <cell r="B107" t="str">
            <v>11400392</v>
          </cell>
          <cell r="AS107">
            <v>42261</v>
          </cell>
        </row>
        <row r="108">
          <cell r="B108" t="str">
            <v>11300324</v>
          </cell>
          <cell r="AS108">
            <v>42276</v>
          </cell>
        </row>
        <row r="109">
          <cell r="B109" t="str">
            <v>11000124</v>
          </cell>
          <cell r="AS109">
            <v>42277</v>
          </cell>
        </row>
        <row r="110">
          <cell r="B110" t="str">
            <v>11500427</v>
          </cell>
          <cell r="AS110">
            <v>42277</v>
          </cell>
        </row>
        <row r="111">
          <cell r="B111" t="str">
            <v>11400409</v>
          </cell>
          <cell r="AS111">
            <v>42291</v>
          </cell>
        </row>
        <row r="112">
          <cell r="B112" t="str">
            <v>11500445</v>
          </cell>
          <cell r="AS112">
            <v>42298</v>
          </cell>
        </row>
        <row r="113">
          <cell r="B113" t="str">
            <v>11400415</v>
          </cell>
          <cell r="AS113">
            <v>42302</v>
          </cell>
        </row>
        <row r="114">
          <cell r="B114" t="str">
            <v>11400383</v>
          </cell>
          <cell r="AS114">
            <v>42306</v>
          </cell>
        </row>
        <row r="115">
          <cell r="B115" t="str">
            <v>11400358</v>
          </cell>
          <cell r="AS115">
            <v>42307</v>
          </cell>
        </row>
        <row r="116">
          <cell r="B116" t="str">
            <v>11300338</v>
          </cell>
          <cell r="AS116">
            <v>42315</v>
          </cell>
        </row>
        <row r="117">
          <cell r="B117" t="str">
            <v>11200237</v>
          </cell>
          <cell r="AS117">
            <v>42327</v>
          </cell>
        </row>
        <row r="118">
          <cell r="B118" t="str">
            <v>11300305</v>
          </cell>
          <cell r="AS118">
            <v>42338</v>
          </cell>
        </row>
        <row r="119">
          <cell r="B119" t="str">
            <v>11500442</v>
          </cell>
          <cell r="AS119">
            <v>42350</v>
          </cell>
        </row>
        <row r="120">
          <cell r="B120" t="str">
            <v>11500462</v>
          </cell>
          <cell r="AS120">
            <v>42369</v>
          </cell>
        </row>
        <row r="121">
          <cell r="B121" t="str">
            <v>11200225</v>
          </cell>
          <cell r="AS121">
            <v>42369</v>
          </cell>
        </row>
        <row r="122">
          <cell r="B122" t="str">
            <v>11400424</v>
          </cell>
          <cell r="AS122">
            <v>42369</v>
          </cell>
        </row>
        <row r="123">
          <cell r="B123" t="str">
            <v>11400379</v>
          </cell>
          <cell r="AS123">
            <v>42369</v>
          </cell>
        </row>
        <row r="124">
          <cell r="B124" t="str">
            <v>11400377</v>
          </cell>
          <cell r="AS124">
            <v>42372</v>
          </cell>
        </row>
        <row r="125">
          <cell r="B125" t="str">
            <v>11200218</v>
          </cell>
          <cell r="AS125">
            <v>42400</v>
          </cell>
        </row>
        <row r="126">
          <cell r="B126" t="str">
            <v>11400426</v>
          </cell>
          <cell r="AS126">
            <v>42405</v>
          </cell>
        </row>
        <row r="127">
          <cell r="B127" t="str">
            <v>11500461</v>
          </cell>
          <cell r="AS127">
            <v>42405</v>
          </cell>
        </row>
        <row r="128">
          <cell r="B128" t="str">
            <v>11400417</v>
          </cell>
          <cell r="AS128">
            <v>42414</v>
          </cell>
        </row>
        <row r="129">
          <cell r="B129" t="str">
            <v>11400414</v>
          </cell>
          <cell r="AS129">
            <v>42426</v>
          </cell>
        </row>
        <row r="130">
          <cell r="B130" t="str">
            <v>11300286</v>
          </cell>
          <cell r="AS130">
            <v>42429</v>
          </cell>
        </row>
        <row r="131">
          <cell r="B131" t="str">
            <v>11400361</v>
          </cell>
          <cell r="AS131">
            <v>42429</v>
          </cell>
        </row>
        <row r="132">
          <cell r="B132" t="str">
            <v>11500439</v>
          </cell>
          <cell r="AS132">
            <v>42429</v>
          </cell>
        </row>
        <row r="133">
          <cell r="B133" t="str">
            <v>11000112</v>
          </cell>
          <cell r="AS133">
            <v>42429</v>
          </cell>
        </row>
        <row r="134">
          <cell r="B134" t="str">
            <v>11000128</v>
          </cell>
          <cell r="AS134">
            <v>42432</v>
          </cell>
        </row>
        <row r="135">
          <cell r="B135" t="str">
            <v>11500463</v>
          </cell>
          <cell r="AS135">
            <v>42432</v>
          </cell>
        </row>
        <row r="136">
          <cell r="B136" t="str">
            <v>11500450</v>
          </cell>
          <cell r="AS136">
            <v>42439</v>
          </cell>
        </row>
        <row r="137">
          <cell r="B137" t="str">
            <v>11300300</v>
          </cell>
          <cell r="AS137">
            <v>42443</v>
          </cell>
        </row>
        <row r="138">
          <cell r="B138" t="str">
            <v>11500455</v>
          </cell>
          <cell r="AS138">
            <v>42446</v>
          </cell>
        </row>
        <row r="139">
          <cell r="B139" t="str">
            <v>11500443</v>
          </cell>
          <cell r="AS139">
            <v>42448</v>
          </cell>
        </row>
        <row r="140">
          <cell r="B140" t="str">
            <v>11400422</v>
          </cell>
          <cell r="AS140">
            <v>42459</v>
          </cell>
        </row>
        <row r="141">
          <cell r="B141" t="str">
            <v>11500459</v>
          </cell>
          <cell r="AS141">
            <v>42460</v>
          </cell>
        </row>
        <row r="142">
          <cell r="B142" t="str">
            <v>11400348</v>
          </cell>
          <cell r="AS142">
            <v>42460</v>
          </cell>
        </row>
        <row r="143">
          <cell r="B143" t="str">
            <v>11000137</v>
          </cell>
          <cell r="AS143">
            <v>42460</v>
          </cell>
        </row>
        <row r="144">
          <cell r="B144" t="str">
            <v>11000136</v>
          </cell>
          <cell r="AS144">
            <v>42460</v>
          </cell>
        </row>
        <row r="145">
          <cell r="B145" t="str">
            <v>11500457</v>
          </cell>
          <cell r="AS145">
            <v>42469</v>
          </cell>
        </row>
        <row r="146">
          <cell r="B146" t="str">
            <v>11500456</v>
          </cell>
          <cell r="AS146">
            <v>42469</v>
          </cell>
        </row>
        <row r="147">
          <cell r="B147" t="str">
            <v>11500430</v>
          </cell>
          <cell r="AS147">
            <v>42469</v>
          </cell>
        </row>
        <row r="148">
          <cell r="B148" t="str">
            <v>11100211</v>
          </cell>
          <cell r="AS148">
            <v>42469</v>
          </cell>
        </row>
        <row r="149">
          <cell r="B149" t="str">
            <v>11400421</v>
          </cell>
          <cell r="AS149">
            <v>42472</v>
          </cell>
        </row>
        <row r="150">
          <cell r="B150" t="str">
            <v>11300332</v>
          </cell>
          <cell r="AS150">
            <v>42482</v>
          </cell>
        </row>
        <row r="151">
          <cell r="B151" t="str">
            <v>11300297</v>
          </cell>
          <cell r="AS151">
            <v>42489</v>
          </cell>
        </row>
        <row r="152">
          <cell r="B152" t="str">
            <v>11200259</v>
          </cell>
          <cell r="AS152">
            <v>42489</v>
          </cell>
        </row>
        <row r="153">
          <cell r="B153" t="str">
            <v>11400378</v>
          </cell>
          <cell r="AS153">
            <v>42489</v>
          </cell>
        </row>
        <row r="154">
          <cell r="B154" t="str">
            <v>11500433</v>
          </cell>
          <cell r="AS154">
            <v>42490</v>
          </cell>
        </row>
        <row r="155">
          <cell r="B155" t="str">
            <v>11400344</v>
          </cell>
          <cell r="AS155">
            <v>42490</v>
          </cell>
        </row>
        <row r="156">
          <cell r="B156" t="str">
            <v>11100185</v>
          </cell>
          <cell r="AS156">
            <v>42504</v>
          </cell>
        </row>
        <row r="157">
          <cell r="B157" t="str">
            <v>11100192</v>
          </cell>
          <cell r="AS157">
            <v>42504</v>
          </cell>
        </row>
        <row r="158">
          <cell r="B158" t="str">
            <v>11000104</v>
          </cell>
          <cell r="AS158">
            <v>42505</v>
          </cell>
        </row>
        <row r="159">
          <cell r="B159" t="str">
            <v>11400375</v>
          </cell>
          <cell r="AS159">
            <v>42521</v>
          </cell>
        </row>
        <row r="160">
          <cell r="B160" t="str">
            <v>11500447</v>
          </cell>
          <cell r="AS160">
            <v>42524</v>
          </cell>
        </row>
        <row r="161">
          <cell r="B161" t="str">
            <v>11200266</v>
          </cell>
          <cell r="AS161">
            <v>42533</v>
          </cell>
        </row>
        <row r="162">
          <cell r="B162" t="str">
            <v>11600491</v>
          </cell>
          <cell r="AS162">
            <v>42537</v>
          </cell>
        </row>
        <row r="163">
          <cell r="B163" t="str">
            <v>11000142</v>
          </cell>
          <cell r="AS163">
            <v>42551</v>
          </cell>
        </row>
        <row r="164">
          <cell r="B164" t="str">
            <v>11300309</v>
          </cell>
          <cell r="AS164">
            <v>42551</v>
          </cell>
        </row>
        <row r="165">
          <cell r="B165" t="str">
            <v>11100179</v>
          </cell>
          <cell r="AS165">
            <v>42551</v>
          </cell>
        </row>
        <row r="166">
          <cell r="B166" t="str">
            <v>11500451</v>
          </cell>
          <cell r="AS166">
            <v>42551</v>
          </cell>
        </row>
        <row r="167">
          <cell r="B167" t="str">
            <v>11300310</v>
          </cell>
          <cell r="AS167">
            <v>42551</v>
          </cell>
        </row>
        <row r="168">
          <cell r="B168" t="str">
            <v>11300331</v>
          </cell>
          <cell r="AS168">
            <v>42551</v>
          </cell>
        </row>
        <row r="169">
          <cell r="B169" t="str">
            <v>11400352</v>
          </cell>
          <cell r="AS169">
            <v>42562</v>
          </cell>
        </row>
        <row r="170">
          <cell r="B170" t="str">
            <v>11500441</v>
          </cell>
          <cell r="AS170">
            <v>42565</v>
          </cell>
        </row>
        <row r="171">
          <cell r="B171" t="str">
            <v>10800006</v>
          </cell>
          <cell r="AS171">
            <v>42565</v>
          </cell>
        </row>
        <row r="172">
          <cell r="B172" t="str">
            <v>11400347</v>
          </cell>
          <cell r="AS172">
            <v>42566</v>
          </cell>
        </row>
        <row r="173">
          <cell r="B173" t="str">
            <v>11400386</v>
          </cell>
          <cell r="AS173">
            <v>42576</v>
          </cell>
        </row>
        <row r="174">
          <cell r="B174" t="str">
            <v>11300334</v>
          </cell>
          <cell r="AS174">
            <v>42581</v>
          </cell>
        </row>
        <row r="175">
          <cell r="B175" t="str">
            <v>11100169</v>
          </cell>
          <cell r="AS175">
            <v>42583</v>
          </cell>
        </row>
        <row r="176">
          <cell r="B176" t="str">
            <v>11000135</v>
          </cell>
          <cell r="AS176">
            <v>42590</v>
          </cell>
        </row>
        <row r="177">
          <cell r="B177" t="str">
            <v>11600479</v>
          </cell>
          <cell r="AS177">
            <v>42595</v>
          </cell>
        </row>
        <row r="178">
          <cell r="B178" t="str">
            <v>11500460</v>
          </cell>
          <cell r="AS178">
            <v>42613</v>
          </cell>
        </row>
        <row r="179">
          <cell r="B179" t="str">
            <v>11600493</v>
          </cell>
          <cell r="AS179">
            <v>42613</v>
          </cell>
        </row>
        <row r="180">
          <cell r="B180" t="str">
            <v>11500448</v>
          </cell>
          <cell r="AS180">
            <v>42613</v>
          </cell>
        </row>
        <row r="181">
          <cell r="B181" t="str">
            <v>10900072</v>
          </cell>
          <cell r="AS181">
            <v>42622</v>
          </cell>
        </row>
        <row r="182">
          <cell r="B182" t="str">
            <v>11000117</v>
          </cell>
          <cell r="AS182">
            <v>42625</v>
          </cell>
        </row>
        <row r="183">
          <cell r="B183" t="str">
            <v>11500464</v>
          </cell>
          <cell r="AS183">
            <v>42631</v>
          </cell>
        </row>
        <row r="184">
          <cell r="B184" t="str">
            <v>11400393</v>
          </cell>
          <cell r="AS184">
            <v>42637</v>
          </cell>
        </row>
        <row r="185">
          <cell r="B185" t="str">
            <v>11200248</v>
          </cell>
          <cell r="AS185">
            <v>42643</v>
          </cell>
        </row>
        <row r="186">
          <cell r="B186" t="str">
            <v>11500431</v>
          </cell>
          <cell r="AS186">
            <v>42643</v>
          </cell>
        </row>
        <row r="187">
          <cell r="B187" t="str">
            <v>11500434</v>
          </cell>
          <cell r="AS187">
            <v>42643</v>
          </cell>
        </row>
        <row r="188">
          <cell r="B188" t="str">
            <v>11600524</v>
          </cell>
          <cell r="AS188">
            <v>42647</v>
          </cell>
        </row>
        <row r="189">
          <cell r="B189" t="str">
            <v>11000110</v>
          </cell>
          <cell r="AS189">
            <v>42650</v>
          </cell>
        </row>
        <row r="190">
          <cell r="B190" t="str">
            <v>11200231</v>
          </cell>
          <cell r="AS190">
            <v>42650</v>
          </cell>
        </row>
        <row r="191">
          <cell r="B191" t="str">
            <v>11600517</v>
          </cell>
          <cell r="AS191">
            <v>42653</v>
          </cell>
        </row>
        <row r="192">
          <cell r="B192" t="str">
            <v>11600525</v>
          </cell>
          <cell r="AS192">
            <v>42657</v>
          </cell>
        </row>
        <row r="193">
          <cell r="B193" t="str">
            <v>11400382</v>
          </cell>
          <cell r="AS193">
            <v>42665</v>
          </cell>
        </row>
        <row r="194">
          <cell r="B194" t="str">
            <v>11600538</v>
          </cell>
          <cell r="AS194">
            <v>42674</v>
          </cell>
        </row>
        <row r="195">
          <cell r="B195" t="str">
            <v>11600543</v>
          </cell>
          <cell r="AS195">
            <v>42674</v>
          </cell>
        </row>
        <row r="196">
          <cell r="B196" t="str">
            <v>11300316</v>
          </cell>
          <cell r="AS196">
            <v>42678</v>
          </cell>
        </row>
        <row r="197">
          <cell r="B197" t="str">
            <v>11600502</v>
          </cell>
          <cell r="AS197">
            <v>42681</v>
          </cell>
        </row>
        <row r="198">
          <cell r="B198" t="str">
            <v>11500429</v>
          </cell>
          <cell r="AS198">
            <v>42685</v>
          </cell>
        </row>
        <row r="199">
          <cell r="B199" t="str">
            <v>11200217</v>
          </cell>
          <cell r="AS199">
            <v>42704</v>
          </cell>
        </row>
        <row r="200">
          <cell r="B200" t="str">
            <v>11600510</v>
          </cell>
          <cell r="AS200">
            <v>42704</v>
          </cell>
        </row>
        <row r="201">
          <cell r="B201" t="str">
            <v>11100176</v>
          </cell>
          <cell r="AS201">
            <v>42712</v>
          </cell>
        </row>
        <row r="202">
          <cell r="B202" t="str">
            <v>11600545</v>
          </cell>
          <cell r="AS202">
            <v>42719</v>
          </cell>
        </row>
        <row r="203">
          <cell r="B203" t="str">
            <v>11300301</v>
          </cell>
          <cell r="AS203">
            <v>42735</v>
          </cell>
        </row>
        <row r="204">
          <cell r="B204" t="str">
            <v>11100189</v>
          </cell>
          <cell r="AS204">
            <v>42735</v>
          </cell>
        </row>
        <row r="205">
          <cell r="B205" t="str">
            <v>11400380</v>
          </cell>
          <cell r="AS205">
            <v>42735</v>
          </cell>
        </row>
        <row r="206">
          <cell r="B206" t="str">
            <v>11400376</v>
          </cell>
          <cell r="AS206">
            <v>42735</v>
          </cell>
        </row>
        <row r="207">
          <cell r="B207" t="str">
            <v>11400343</v>
          </cell>
          <cell r="AS207">
            <v>42738</v>
          </cell>
        </row>
        <row r="208">
          <cell r="B208" t="str">
            <v>11000140</v>
          </cell>
          <cell r="AS208">
            <v>42740</v>
          </cell>
        </row>
        <row r="209">
          <cell r="B209" t="str">
            <v>11300317</v>
          </cell>
          <cell r="AS209">
            <v>42749</v>
          </cell>
        </row>
        <row r="210">
          <cell r="B210" t="str">
            <v>11500454</v>
          </cell>
          <cell r="AS210">
            <v>42753</v>
          </cell>
        </row>
        <row r="211">
          <cell r="B211" t="str">
            <v>11400404</v>
          </cell>
          <cell r="AS211">
            <v>42756</v>
          </cell>
        </row>
        <row r="212">
          <cell r="B212" t="str">
            <v>11600523</v>
          </cell>
          <cell r="AS212">
            <v>42760</v>
          </cell>
        </row>
        <row r="213">
          <cell r="B213" t="str">
            <v>10900061</v>
          </cell>
          <cell r="AS213">
            <v>42766</v>
          </cell>
        </row>
        <row r="214">
          <cell r="B214" t="str">
            <v>11600531</v>
          </cell>
          <cell r="AS214">
            <v>42781</v>
          </cell>
        </row>
        <row r="215">
          <cell r="B215" t="str">
            <v>11600553</v>
          </cell>
          <cell r="AS215">
            <v>42789</v>
          </cell>
        </row>
        <row r="216">
          <cell r="B216" t="str">
            <v>11600530</v>
          </cell>
          <cell r="AS216">
            <v>42794</v>
          </cell>
        </row>
        <row r="217">
          <cell r="B217" t="str">
            <v>11400412</v>
          </cell>
          <cell r="AS217">
            <v>42794</v>
          </cell>
        </row>
        <row r="218">
          <cell r="B218" t="str">
            <v>11600473</v>
          </cell>
          <cell r="AS218">
            <v>42801</v>
          </cell>
        </row>
        <row r="219">
          <cell r="B219" t="str">
            <v>11500469</v>
          </cell>
          <cell r="AS219">
            <v>42811</v>
          </cell>
        </row>
        <row r="220">
          <cell r="B220" t="str">
            <v>11400419</v>
          </cell>
          <cell r="AS220">
            <v>42822</v>
          </cell>
        </row>
        <row r="221">
          <cell r="B221" t="str">
            <v>11500437</v>
          </cell>
          <cell r="AS221">
            <v>42825</v>
          </cell>
        </row>
        <row r="222">
          <cell r="B222" t="str">
            <v>11600478</v>
          </cell>
          <cell r="AS222">
            <v>42825</v>
          </cell>
        </row>
        <row r="223">
          <cell r="B223" t="str">
            <v>11600490</v>
          </cell>
          <cell r="AS223">
            <v>42825</v>
          </cell>
        </row>
        <row r="224">
          <cell r="B224" t="str">
            <v>11700554</v>
          </cell>
          <cell r="AS224">
            <v>42825</v>
          </cell>
        </row>
        <row r="225">
          <cell r="B225" t="str">
            <v>11400403</v>
          </cell>
          <cell r="AS225">
            <v>42832</v>
          </cell>
        </row>
        <row r="226">
          <cell r="B226" t="str">
            <v>11400346</v>
          </cell>
          <cell r="AS226">
            <v>42839</v>
          </cell>
        </row>
        <row r="227">
          <cell r="B227" t="str">
            <v>11400364</v>
          </cell>
          <cell r="AS227">
            <v>42839</v>
          </cell>
        </row>
        <row r="228">
          <cell r="B228" t="str">
            <v>11600500</v>
          </cell>
          <cell r="AS228">
            <v>42842</v>
          </cell>
        </row>
        <row r="229">
          <cell r="B229" t="str">
            <v>11600504</v>
          </cell>
          <cell r="AS229">
            <v>42846</v>
          </cell>
        </row>
        <row r="230">
          <cell r="B230" t="str">
            <v>11400363</v>
          </cell>
          <cell r="AS230">
            <v>42855</v>
          </cell>
        </row>
        <row r="231">
          <cell r="B231" t="str">
            <v>11600548</v>
          </cell>
          <cell r="AS231">
            <v>42855</v>
          </cell>
        </row>
        <row r="232">
          <cell r="B232" t="str">
            <v>11600484</v>
          </cell>
          <cell r="AS232">
            <v>42859</v>
          </cell>
        </row>
        <row r="233">
          <cell r="B233" t="str">
            <v>11100205</v>
          </cell>
          <cell r="AS233">
            <v>42867</v>
          </cell>
        </row>
        <row r="234">
          <cell r="B234" t="str">
            <v>11200215</v>
          </cell>
          <cell r="AS234">
            <v>42870</v>
          </cell>
        </row>
        <row r="235">
          <cell r="B235" t="str">
            <v>11700574</v>
          </cell>
          <cell r="AS235">
            <v>42882</v>
          </cell>
        </row>
        <row r="236">
          <cell r="B236" t="str">
            <v>11500468</v>
          </cell>
          <cell r="AS236">
            <v>42886</v>
          </cell>
        </row>
        <row r="237">
          <cell r="B237" t="str">
            <v>11300325</v>
          </cell>
          <cell r="AS237">
            <v>42886</v>
          </cell>
        </row>
        <row r="238">
          <cell r="B238" t="str">
            <v>11200270</v>
          </cell>
          <cell r="AS238">
            <v>42886</v>
          </cell>
        </row>
        <row r="239">
          <cell r="B239" t="str">
            <v>11300326</v>
          </cell>
          <cell r="AS239">
            <v>42886</v>
          </cell>
        </row>
        <row r="240">
          <cell r="B240" t="str">
            <v>10900043</v>
          </cell>
          <cell r="AS240">
            <v>42886</v>
          </cell>
        </row>
        <row r="241">
          <cell r="B241" t="str">
            <v>10800029</v>
          </cell>
          <cell r="AS241">
            <v>42886</v>
          </cell>
        </row>
        <row r="242">
          <cell r="B242" t="str">
            <v>11500467</v>
          </cell>
          <cell r="AS242">
            <v>42891</v>
          </cell>
        </row>
        <row r="243">
          <cell r="B243" t="str">
            <v>11700570</v>
          </cell>
          <cell r="AS243">
            <v>42892</v>
          </cell>
        </row>
        <row r="244">
          <cell r="B244" t="str">
            <v>11600540</v>
          </cell>
          <cell r="AS244">
            <v>42893</v>
          </cell>
        </row>
        <row r="245">
          <cell r="B245" t="str">
            <v>11600508</v>
          </cell>
          <cell r="AS245">
            <v>42904</v>
          </cell>
        </row>
        <row r="246">
          <cell r="B246" t="str">
            <v>11600507</v>
          </cell>
          <cell r="AS246">
            <v>42907</v>
          </cell>
        </row>
        <row r="247">
          <cell r="B247" t="str">
            <v>11600488</v>
          </cell>
          <cell r="AS247">
            <v>42909</v>
          </cell>
        </row>
        <row r="248">
          <cell r="B248" t="str">
            <v>11700571</v>
          </cell>
          <cell r="AS248">
            <v>42916</v>
          </cell>
        </row>
        <row r="249">
          <cell r="B249" t="str">
            <v>11400389</v>
          </cell>
          <cell r="AS249">
            <v>42916</v>
          </cell>
        </row>
        <row r="250">
          <cell r="B250" t="str">
            <v>11700575</v>
          </cell>
          <cell r="AS250">
            <v>42916</v>
          </cell>
        </row>
        <row r="251">
          <cell r="B251" t="str">
            <v>11300312</v>
          </cell>
          <cell r="AS251">
            <v>42916</v>
          </cell>
        </row>
        <row r="252">
          <cell r="B252" t="str">
            <v>11300285</v>
          </cell>
          <cell r="AS252">
            <v>42916</v>
          </cell>
        </row>
        <row r="253">
          <cell r="B253" t="str">
            <v>11300296</v>
          </cell>
          <cell r="AS253">
            <v>42916</v>
          </cell>
        </row>
        <row r="254">
          <cell r="B254" t="str">
            <v>11000091</v>
          </cell>
          <cell r="AS254">
            <v>42930</v>
          </cell>
        </row>
        <row r="255">
          <cell r="B255" t="str">
            <v>11700590</v>
          </cell>
          <cell r="AS255">
            <v>42942</v>
          </cell>
        </row>
        <row r="256">
          <cell r="B256" t="str">
            <v>11700593</v>
          </cell>
          <cell r="AS256">
            <v>42944</v>
          </cell>
        </row>
        <row r="257">
          <cell r="B257" t="str">
            <v>11600511</v>
          </cell>
          <cell r="AS257">
            <v>42947</v>
          </cell>
        </row>
        <row r="258">
          <cell r="B258" t="str">
            <v>11600551</v>
          </cell>
          <cell r="AS258">
            <v>42949</v>
          </cell>
        </row>
        <row r="259">
          <cell r="B259" t="str">
            <v>10900079</v>
          </cell>
          <cell r="AS259">
            <v>42957</v>
          </cell>
        </row>
        <row r="260">
          <cell r="B260" t="str">
            <v>11700596</v>
          </cell>
          <cell r="AS260">
            <v>42959</v>
          </cell>
        </row>
        <row r="261">
          <cell r="B261" t="str">
            <v>11600514</v>
          </cell>
          <cell r="AS261">
            <v>42962</v>
          </cell>
        </row>
        <row r="262">
          <cell r="B262" t="str">
            <v>11700586</v>
          </cell>
          <cell r="AS262">
            <v>42962</v>
          </cell>
        </row>
        <row r="263">
          <cell r="B263" t="str">
            <v>10800019</v>
          </cell>
          <cell r="AS263">
            <v>42963</v>
          </cell>
        </row>
        <row r="264">
          <cell r="B264" t="str">
            <v>11700607</v>
          </cell>
          <cell r="AS264">
            <v>42978</v>
          </cell>
        </row>
        <row r="265">
          <cell r="B265" t="str">
            <v>11700564</v>
          </cell>
          <cell r="AS265">
            <v>42978</v>
          </cell>
        </row>
        <row r="266">
          <cell r="B266" t="str">
            <v>11700563</v>
          </cell>
          <cell r="AS266">
            <v>42978</v>
          </cell>
        </row>
        <row r="267">
          <cell r="B267" t="str">
            <v>11700609</v>
          </cell>
          <cell r="AS267">
            <v>42984</v>
          </cell>
        </row>
        <row r="268">
          <cell r="B268" t="str">
            <v>11700604</v>
          </cell>
          <cell r="AS268">
            <v>42992</v>
          </cell>
        </row>
        <row r="269">
          <cell r="B269" t="str">
            <v>11600550</v>
          </cell>
          <cell r="AS269">
            <v>42993</v>
          </cell>
        </row>
        <row r="270">
          <cell r="B270" t="str">
            <v>11700600</v>
          </cell>
          <cell r="AS270">
            <v>43000</v>
          </cell>
        </row>
        <row r="271">
          <cell r="B271" t="str">
            <v>11600506</v>
          </cell>
          <cell r="AS271">
            <v>43008</v>
          </cell>
        </row>
        <row r="272">
          <cell r="B272" t="str">
            <v>11700602</v>
          </cell>
          <cell r="AS272">
            <v>43008</v>
          </cell>
        </row>
        <row r="273">
          <cell r="B273" t="str">
            <v>11700619</v>
          </cell>
          <cell r="AS273">
            <v>43011</v>
          </cell>
        </row>
        <row r="274">
          <cell r="B274" t="str">
            <v>11100212</v>
          </cell>
          <cell r="AS274">
            <v>43028</v>
          </cell>
        </row>
        <row r="275">
          <cell r="B275" t="str">
            <v>11700584</v>
          </cell>
          <cell r="AS275">
            <v>43039</v>
          </cell>
        </row>
        <row r="276">
          <cell r="B276" t="str">
            <v>11600472</v>
          </cell>
          <cell r="AS276">
            <v>43039</v>
          </cell>
        </row>
        <row r="277">
          <cell r="B277" t="str">
            <v>11700627</v>
          </cell>
          <cell r="AS277">
            <v>43069</v>
          </cell>
        </row>
        <row r="278">
          <cell r="B278" t="str">
            <v>11700624</v>
          </cell>
          <cell r="AS278">
            <v>43069</v>
          </cell>
        </row>
        <row r="279">
          <cell r="B279" t="str">
            <v>11700592</v>
          </cell>
          <cell r="AS279">
            <v>43069</v>
          </cell>
        </row>
        <row r="280">
          <cell r="B280" t="str">
            <v>11700558</v>
          </cell>
          <cell r="AS280">
            <v>43069</v>
          </cell>
        </row>
        <row r="281">
          <cell r="B281" t="str">
            <v>11600541</v>
          </cell>
          <cell r="AS281">
            <v>43070</v>
          </cell>
        </row>
        <row r="282">
          <cell r="B282" t="str">
            <v>11400416</v>
          </cell>
          <cell r="AS282">
            <v>43074</v>
          </cell>
        </row>
        <row r="283">
          <cell r="B283" t="str">
            <v>11600513</v>
          </cell>
          <cell r="AS283">
            <v>43091</v>
          </cell>
        </row>
        <row r="284">
          <cell r="B284" t="str">
            <v>11700612</v>
          </cell>
          <cell r="AS284">
            <v>43097</v>
          </cell>
        </row>
        <row r="285">
          <cell r="B285" t="str">
            <v>11700629</v>
          </cell>
          <cell r="AS285">
            <v>43100</v>
          </cell>
        </row>
        <row r="286">
          <cell r="B286" t="str">
            <v>11700591</v>
          </cell>
          <cell r="AS286">
            <v>43100</v>
          </cell>
        </row>
        <row r="287">
          <cell r="B287" t="str">
            <v>11200261</v>
          </cell>
          <cell r="AS287">
            <v>43100</v>
          </cell>
        </row>
        <row r="288">
          <cell r="B288" t="str">
            <v>11600496</v>
          </cell>
          <cell r="AS288">
            <v>43100</v>
          </cell>
        </row>
        <row r="289">
          <cell r="B289" t="str">
            <v>11700632</v>
          </cell>
          <cell r="AS289">
            <v>43102</v>
          </cell>
        </row>
        <row r="290">
          <cell r="B290" t="str">
            <v>11600477</v>
          </cell>
          <cell r="AS290">
            <v>43106</v>
          </cell>
        </row>
        <row r="291">
          <cell r="B291" t="str">
            <v>11600503</v>
          </cell>
          <cell r="AS291">
            <v>43130</v>
          </cell>
        </row>
        <row r="292">
          <cell r="B292" t="str">
            <v>11700580</v>
          </cell>
          <cell r="AS292">
            <v>43131</v>
          </cell>
        </row>
        <row r="293">
          <cell r="B293" t="str">
            <v>11400368</v>
          </cell>
          <cell r="AS293">
            <v>43159</v>
          </cell>
        </row>
        <row r="294">
          <cell r="B294" t="str">
            <v>11600542</v>
          </cell>
          <cell r="AS294">
            <v>43159</v>
          </cell>
        </row>
        <row r="295">
          <cell r="B295" t="str">
            <v>11300311</v>
          </cell>
          <cell r="AS295">
            <v>43159</v>
          </cell>
        </row>
        <row r="296">
          <cell r="B296" t="str">
            <v>11700615</v>
          </cell>
          <cell r="AS296">
            <v>43172</v>
          </cell>
        </row>
        <row r="297">
          <cell r="B297" t="str">
            <v>11300299</v>
          </cell>
          <cell r="AS297">
            <v>43176</v>
          </cell>
        </row>
        <row r="298">
          <cell r="B298" t="str">
            <v>11700626</v>
          </cell>
          <cell r="AS298">
            <v>43190</v>
          </cell>
        </row>
        <row r="299">
          <cell r="B299" t="str">
            <v>10900070</v>
          </cell>
          <cell r="AS299">
            <v>43190</v>
          </cell>
        </row>
        <row r="300">
          <cell r="B300" t="str">
            <v>11100170</v>
          </cell>
          <cell r="AS300">
            <v>43194</v>
          </cell>
        </row>
        <row r="301">
          <cell r="B301" t="str">
            <v>11600518</v>
          </cell>
          <cell r="AS301">
            <v>43208</v>
          </cell>
        </row>
        <row r="302">
          <cell r="B302" t="str">
            <v>11700573</v>
          </cell>
          <cell r="AS302">
            <v>43209</v>
          </cell>
        </row>
        <row r="303">
          <cell r="B303" t="str">
            <v>11600494</v>
          </cell>
          <cell r="AS303">
            <v>43210</v>
          </cell>
        </row>
        <row r="304">
          <cell r="B304" t="str">
            <v>11800654</v>
          </cell>
          <cell r="AS304">
            <v>43211</v>
          </cell>
        </row>
        <row r="305">
          <cell r="B305" t="str">
            <v>11800667</v>
          </cell>
          <cell r="AS305">
            <v>43217</v>
          </cell>
        </row>
        <row r="306">
          <cell r="B306" t="str">
            <v>11600527</v>
          </cell>
          <cell r="AS306">
            <v>43235</v>
          </cell>
        </row>
        <row r="307">
          <cell r="B307" t="str">
            <v>11400396</v>
          </cell>
          <cell r="AS307">
            <v>43236</v>
          </cell>
        </row>
        <row r="308">
          <cell r="B308" t="str">
            <v>11700605</v>
          </cell>
          <cell r="AS308">
            <v>43237</v>
          </cell>
        </row>
        <row r="309">
          <cell r="B309" t="str">
            <v>11800663</v>
          </cell>
          <cell r="AS309">
            <v>43243</v>
          </cell>
        </row>
        <row r="310">
          <cell r="B310" t="str">
            <v>11400345</v>
          </cell>
          <cell r="AS310">
            <v>43250</v>
          </cell>
        </row>
        <row r="311">
          <cell r="B311" t="str">
            <v>11700579</v>
          </cell>
          <cell r="AS311">
            <v>43251</v>
          </cell>
        </row>
        <row r="312">
          <cell r="B312" t="str">
            <v>11600519</v>
          </cell>
          <cell r="AS312">
            <v>43251</v>
          </cell>
        </row>
        <row r="313">
          <cell r="B313" t="str">
            <v>11000123</v>
          </cell>
          <cell r="AS313">
            <v>43251</v>
          </cell>
        </row>
        <row r="314">
          <cell r="B314" t="str">
            <v>11500440</v>
          </cell>
          <cell r="AS314">
            <v>43252</v>
          </cell>
        </row>
        <row r="315">
          <cell r="B315" t="str">
            <v>11600482</v>
          </cell>
          <cell r="AS315">
            <v>43254</v>
          </cell>
        </row>
        <row r="316">
          <cell r="B316" t="str">
            <v>11600544</v>
          </cell>
          <cell r="AS316">
            <v>43262</v>
          </cell>
        </row>
        <row r="317">
          <cell r="B317" t="str">
            <v>11800665</v>
          </cell>
          <cell r="AS317">
            <v>43274</v>
          </cell>
        </row>
        <row r="318">
          <cell r="B318" t="str">
            <v>11800656</v>
          </cell>
          <cell r="AS318">
            <v>43281</v>
          </cell>
        </row>
        <row r="319">
          <cell r="B319" t="str">
            <v>11000093</v>
          </cell>
          <cell r="AS319">
            <v>43294</v>
          </cell>
        </row>
        <row r="320">
          <cell r="B320" t="str">
            <v>11100190</v>
          </cell>
          <cell r="AS320">
            <v>43296</v>
          </cell>
        </row>
        <row r="321">
          <cell r="B321" t="str">
            <v>11500435</v>
          </cell>
          <cell r="AS321">
            <v>43296</v>
          </cell>
        </row>
        <row r="322">
          <cell r="B322" t="str">
            <v>11800686</v>
          </cell>
          <cell r="AS322">
            <v>43312</v>
          </cell>
        </row>
        <row r="323">
          <cell r="B323" t="str">
            <v>10800020</v>
          </cell>
          <cell r="AS323">
            <v>43312</v>
          </cell>
        </row>
        <row r="324">
          <cell r="B324" t="str">
            <v>11700582</v>
          </cell>
          <cell r="AS324">
            <v>43312</v>
          </cell>
        </row>
        <row r="325">
          <cell r="B325" t="str">
            <v>11700620</v>
          </cell>
          <cell r="AS325">
            <v>43312</v>
          </cell>
        </row>
        <row r="326">
          <cell r="B326" t="str">
            <v>11800703</v>
          </cell>
          <cell r="AS326">
            <v>43312</v>
          </cell>
        </row>
        <row r="327">
          <cell r="B327" t="str">
            <v>11500452</v>
          </cell>
          <cell r="AS327">
            <v>43316</v>
          </cell>
        </row>
        <row r="328">
          <cell r="B328" t="str">
            <v>11800659</v>
          </cell>
          <cell r="AS328">
            <v>43317</v>
          </cell>
        </row>
        <row r="329">
          <cell r="B329" t="str">
            <v>11200238</v>
          </cell>
          <cell r="AS329">
            <v>43322</v>
          </cell>
        </row>
        <row r="330">
          <cell r="B330" t="str">
            <v>11700557</v>
          </cell>
          <cell r="AS330">
            <v>43343</v>
          </cell>
        </row>
        <row r="331">
          <cell r="B331" t="str">
            <v>11500446</v>
          </cell>
          <cell r="AS331">
            <v>43343</v>
          </cell>
        </row>
        <row r="332">
          <cell r="B332" t="str">
            <v>11000127</v>
          </cell>
          <cell r="AS332">
            <v>43352</v>
          </cell>
        </row>
        <row r="333">
          <cell r="B333" t="str">
            <v>11800707</v>
          </cell>
          <cell r="AS333">
            <v>43364</v>
          </cell>
        </row>
        <row r="334">
          <cell r="B334" t="str">
            <v>11800725</v>
          </cell>
          <cell r="AS334">
            <v>43373</v>
          </cell>
        </row>
        <row r="335">
          <cell r="B335" t="str">
            <v>11800641</v>
          </cell>
          <cell r="AS335">
            <v>43373</v>
          </cell>
        </row>
        <row r="336">
          <cell r="B336" t="str">
            <v>11600528</v>
          </cell>
          <cell r="AS336">
            <v>43373</v>
          </cell>
        </row>
        <row r="337">
          <cell r="B337" t="str">
            <v>11600522</v>
          </cell>
          <cell r="AS337">
            <v>43373</v>
          </cell>
        </row>
        <row r="338">
          <cell r="B338" t="str">
            <v>11700618</v>
          </cell>
          <cell r="AS338">
            <v>43389</v>
          </cell>
        </row>
        <row r="339">
          <cell r="B339" t="str">
            <v>11400371</v>
          </cell>
          <cell r="AS339">
            <v>43404</v>
          </cell>
        </row>
        <row r="340">
          <cell r="B340" t="str">
            <v>11800700</v>
          </cell>
          <cell r="AS340">
            <v>43404</v>
          </cell>
        </row>
        <row r="341">
          <cell r="B341" t="str">
            <v>11800655</v>
          </cell>
          <cell r="AS341">
            <v>43430</v>
          </cell>
        </row>
        <row r="342">
          <cell r="B342" t="str">
            <v>11800745</v>
          </cell>
          <cell r="AS342">
            <v>43434</v>
          </cell>
        </row>
        <row r="343">
          <cell r="B343" t="str">
            <v>11800693</v>
          </cell>
          <cell r="AS343">
            <v>43434</v>
          </cell>
        </row>
        <row r="344">
          <cell r="B344" t="str">
            <v>11800674</v>
          </cell>
          <cell r="AS344">
            <v>43434</v>
          </cell>
        </row>
        <row r="345">
          <cell r="B345" t="str">
            <v>11200275</v>
          </cell>
          <cell r="AS345">
            <v>43447</v>
          </cell>
        </row>
        <row r="346">
          <cell r="B346" t="str">
            <v>11100193</v>
          </cell>
          <cell r="AS346">
            <v>43455</v>
          </cell>
        </row>
        <row r="347">
          <cell r="B347" t="str">
            <v>11800747</v>
          </cell>
          <cell r="AS347">
            <v>43465</v>
          </cell>
        </row>
        <row r="348">
          <cell r="B348" t="str">
            <v>11400354</v>
          </cell>
          <cell r="AS348">
            <v>43471</v>
          </cell>
        </row>
        <row r="349">
          <cell r="B349" t="str">
            <v>11600520</v>
          </cell>
          <cell r="AS349">
            <v>43512</v>
          </cell>
        </row>
        <row r="350">
          <cell r="B350" t="str">
            <v>11700567</v>
          </cell>
          <cell r="AS350">
            <v>43515</v>
          </cell>
        </row>
        <row r="351">
          <cell r="B351" t="str">
            <v>11700585</v>
          </cell>
          <cell r="AS351">
            <v>43517</v>
          </cell>
        </row>
        <row r="352">
          <cell r="B352" t="str">
            <v>11900784</v>
          </cell>
          <cell r="AS352">
            <v>43524</v>
          </cell>
        </row>
        <row r="353">
          <cell r="B353" t="str">
            <v>11800683</v>
          </cell>
          <cell r="AS353">
            <v>43524</v>
          </cell>
        </row>
        <row r="354">
          <cell r="B354" t="str">
            <v>11100159</v>
          </cell>
          <cell r="AS354">
            <v>43528</v>
          </cell>
        </row>
        <row r="355">
          <cell r="B355" t="str">
            <v>11000133</v>
          </cell>
          <cell r="AS355">
            <v>43532</v>
          </cell>
        </row>
        <row r="356">
          <cell r="B356" t="str">
            <v>11800717</v>
          </cell>
          <cell r="AS356">
            <v>43555</v>
          </cell>
        </row>
        <row r="357">
          <cell r="B357" t="str">
            <v>11900802</v>
          </cell>
          <cell r="AS357">
            <v>43582</v>
          </cell>
        </row>
        <row r="358">
          <cell r="B358" t="str">
            <v>11800746</v>
          </cell>
          <cell r="AS358">
            <v>43584</v>
          </cell>
        </row>
        <row r="359">
          <cell r="B359" t="str">
            <v>11800671</v>
          </cell>
          <cell r="AS359">
            <v>43585</v>
          </cell>
        </row>
        <row r="360">
          <cell r="B360" t="str">
            <v>11900796</v>
          </cell>
          <cell r="AS360">
            <v>43587</v>
          </cell>
        </row>
        <row r="361">
          <cell r="B361" t="str">
            <v>11800653</v>
          </cell>
          <cell r="AS361">
            <v>43588</v>
          </cell>
        </row>
        <row r="362">
          <cell r="B362" t="str">
            <v>11800676</v>
          </cell>
          <cell r="AS362">
            <v>43590</v>
          </cell>
        </row>
        <row r="363">
          <cell r="B363" t="str">
            <v>11700611</v>
          </cell>
          <cell r="AS363">
            <v>43590</v>
          </cell>
        </row>
        <row r="364">
          <cell r="B364" t="str">
            <v>11900812</v>
          </cell>
          <cell r="AS364">
            <v>43591</v>
          </cell>
        </row>
        <row r="365">
          <cell r="B365" t="str">
            <v>11900821</v>
          </cell>
          <cell r="AS365">
            <v>43600</v>
          </cell>
        </row>
        <row r="366">
          <cell r="B366" t="str">
            <v>11500428</v>
          </cell>
          <cell r="AS366">
            <v>43600</v>
          </cell>
        </row>
        <row r="367">
          <cell r="B367" t="str">
            <v>11600471</v>
          </cell>
          <cell r="AS367">
            <v>43600</v>
          </cell>
        </row>
        <row r="368">
          <cell r="B368" t="str">
            <v>11600526</v>
          </cell>
          <cell r="AS368">
            <v>43600</v>
          </cell>
        </row>
        <row r="369">
          <cell r="B369" t="str">
            <v>11900820</v>
          </cell>
          <cell r="AS369">
            <v>43601</v>
          </cell>
        </row>
        <row r="370">
          <cell r="B370" t="str">
            <v>11800744</v>
          </cell>
          <cell r="AS370">
            <v>43604</v>
          </cell>
        </row>
        <row r="371">
          <cell r="B371" t="str">
            <v>11600552</v>
          </cell>
          <cell r="AS371">
            <v>43615</v>
          </cell>
        </row>
        <row r="372">
          <cell r="B372" t="str">
            <v>11000131</v>
          </cell>
          <cell r="AS372">
            <v>43615</v>
          </cell>
        </row>
        <row r="373">
          <cell r="B373" t="str">
            <v>11700623</v>
          </cell>
          <cell r="AS373">
            <v>43616</v>
          </cell>
        </row>
        <row r="374">
          <cell r="B374" t="str">
            <v>11800639</v>
          </cell>
          <cell r="AS374">
            <v>43616</v>
          </cell>
        </row>
        <row r="375">
          <cell r="B375" t="str">
            <v>11800691</v>
          </cell>
          <cell r="AS375">
            <v>43645</v>
          </cell>
        </row>
        <row r="376">
          <cell r="B376" t="str">
            <v>11300294</v>
          </cell>
          <cell r="AS376">
            <v>43646</v>
          </cell>
        </row>
        <row r="377">
          <cell r="B377" t="str">
            <v>10900078</v>
          </cell>
          <cell r="AS377">
            <v>43651</v>
          </cell>
        </row>
        <row r="378">
          <cell r="B378" t="str">
            <v>11900801</v>
          </cell>
          <cell r="AS378">
            <v>43655</v>
          </cell>
        </row>
        <row r="379">
          <cell r="B379" t="str">
            <v>11900840</v>
          </cell>
          <cell r="AS379">
            <v>43657</v>
          </cell>
        </row>
        <row r="380">
          <cell r="B380" t="str">
            <v>11800644</v>
          </cell>
          <cell r="AS380">
            <v>43665</v>
          </cell>
        </row>
        <row r="381">
          <cell r="B381" t="str">
            <v>11300335</v>
          </cell>
          <cell r="AS381">
            <v>43670</v>
          </cell>
        </row>
        <row r="382">
          <cell r="B382" t="str">
            <v>11500449</v>
          </cell>
          <cell r="AS382">
            <v>43671</v>
          </cell>
        </row>
        <row r="383">
          <cell r="B383" t="str">
            <v>11900829</v>
          </cell>
          <cell r="AS383">
            <v>43671</v>
          </cell>
        </row>
        <row r="384">
          <cell r="B384" t="str">
            <v>11100154</v>
          </cell>
          <cell r="AS384">
            <v>43671</v>
          </cell>
        </row>
        <row r="385">
          <cell r="B385" t="str">
            <v>11300282</v>
          </cell>
          <cell r="AS385">
            <v>43672</v>
          </cell>
        </row>
        <row r="386">
          <cell r="B386" t="str">
            <v>11800684</v>
          </cell>
          <cell r="AS386">
            <v>43676</v>
          </cell>
        </row>
        <row r="387">
          <cell r="B387" t="str">
            <v>11800722</v>
          </cell>
          <cell r="AS387">
            <v>43677</v>
          </cell>
        </row>
        <row r="388">
          <cell r="B388" t="str">
            <v>11600547</v>
          </cell>
          <cell r="AS388">
            <v>43677</v>
          </cell>
        </row>
        <row r="389">
          <cell r="B389" t="str">
            <v>10900085</v>
          </cell>
          <cell r="AS389">
            <v>43677</v>
          </cell>
        </row>
        <row r="390">
          <cell r="B390" t="str">
            <v>11800664</v>
          </cell>
          <cell r="AS390">
            <v>43685</v>
          </cell>
        </row>
        <row r="391">
          <cell r="B391" t="str">
            <v>11900769</v>
          </cell>
          <cell r="AS391">
            <v>43687</v>
          </cell>
        </row>
        <row r="392">
          <cell r="B392" t="str">
            <v>11100155</v>
          </cell>
          <cell r="AS392">
            <v>43691</v>
          </cell>
        </row>
        <row r="393">
          <cell r="B393" t="str">
            <v>11800698</v>
          </cell>
          <cell r="AS393">
            <v>43693</v>
          </cell>
        </row>
        <row r="394">
          <cell r="B394" t="str">
            <v>11900827</v>
          </cell>
          <cell r="AS394">
            <v>43701</v>
          </cell>
        </row>
        <row r="395">
          <cell r="B395" t="str">
            <v>11600501</v>
          </cell>
          <cell r="AS395">
            <v>43705</v>
          </cell>
        </row>
        <row r="396">
          <cell r="B396" t="str">
            <v>11900800</v>
          </cell>
          <cell r="AS396">
            <v>43708</v>
          </cell>
        </row>
        <row r="397">
          <cell r="B397" t="str">
            <v>11700628</v>
          </cell>
          <cell r="AS397">
            <v>43713</v>
          </cell>
        </row>
        <row r="398">
          <cell r="B398" t="str">
            <v>11900878</v>
          </cell>
          <cell r="AS398">
            <v>43713</v>
          </cell>
        </row>
        <row r="399">
          <cell r="B399" t="str">
            <v>11800658</v>
          </cell>
          <cell r="AS399">
            <v>43714</v>
          </cell>
        </row>
        <row r="400">
          <cell r="B400" t="str">
            <v>11900870</v>
          </cell>
          <cell r="AS400">
            <v>43714</v>
          </cell>
        </row>
        <row r="401">
          <cell r="B401" t="str">
            <v>11600549</v>
          </cell>
          <cell r="AS401">
            <v>43714</v>
          </cell>
        </row>
        <row r="402">
          <cell r="B402" t="str">
            <v>11800712</v>
          </cell>
          <cell r="AS402">
            <v>43722</v>
          </cell>
        </row>
        <row r="403">
          <cell r="B403" t="str">
            <v>11400384</v>
          </cell>
          <cell r="AS403">
            <v>43723</v>
          </cell>
        </row>
        <row r="404">
          <cell r="B404" t="str">
            <v>11100168</v>
          </cell>
          <cell r="AS404">
            <v>43729</v>
          </cell>
        </row>
        <row r="405">
          <cell r="B405" t="str">
            <v>11800733</v>
          </cell>
          <cell r="AS405">
            <v>43737</v>
          </cell>
        </row>
        <row r="406">
          <cell r="B406" t="str">
            <v>11800716</v>
          </cell>
          <cell r="AS406">
            <v>43737</v>
          </cell>
        </row>
        <row r="407">
          <cell r="B407" t="str">
            <v>11800751</v>
          </cell>
          <cell r="AS407">
            <v>43738</v>
          </cell>
        </row>
        <row r="408">
          <cell r="B408" t="str">
            <v>11900787</v>
          </cell>
          <cell r="AS408">
            <v>43738</v>
          </cell>
        </row>
        <row r="409">
          <cell r="B409" t="str">
            <v>11900875</v>
          </cell>
          <cell r="AS409">
            <v>43743</v>
          </cell>
        </row>
        <row r="410">
          <cell r="B410" t="str">
            <v>11800677</v>
          </cell>
          <cell r="AS410">
            <v>43743</v>
          </cell>
        </row>
        <row r="411">
          <cell r="B411" t="str">
            <v>11300315</v>
          </cell>
          <cell r="AS411">
            <v>43754</v>
          </cell>
        </row>
        <row r="412">
          <cell r="B412" t="str">
            <v>11800748</v>
          </cell>
          <cell r="AS412">
            <v>43755</v>
          </cell>
        </row>
        <row r="413">
          <cell r="B413" t="str">
            <v>11700630</v>
          </cell>
          <cell r="AS413">
            <v>43765</v>
          </cell>
        </row>
        <row r="414">
          <cell r="B414" t="str">
            <v>11400357</v>
          </cell>
          <cell r="AS414">
            <v>43766</v>
          </cell>
        </row>
        <row r="415">
          <cell r="B415" t="str">
            <v>11900899</v>
          </cell>
          <cell r="AS415">
            <v>43769</v>
          </cell>
        </row>
        <row r="416">
          <cell r="B416" t="str">
            <v>11800636</v>
          </cell>
          <cell r="AS416">
            <v>43769</v>
          </cell>
        </row>
        <row r="417">
          <cell r="B417" t="str">
            <v>11300281</v>
          </cell>
          <cell r="AS417">
            <v>41943</v>
          </cell>
        </row>
        <row r="418">
          <cell r="B418" t="str">
            <v>11900860</v>
          </cell>
          <cell r="AS418">
            <v>43776</v>
          </cell>
        </row>
        <row r="419">
          <cell r="B419" t="str">
            <v>11900918</v>
          </cell>
          <cell r="AS419">
            <v>43777</v>
          </cell>
        </row>
        <row r="420">
          <cell r="B420" t="str">
            <v>11700617</v>
          </cell>
          <cell r="AS420">
            <v>43783</v>
          </cell>
        </row>
        <row r="421">
          <cell r="B421" t="str">
            <v>11300330</v>
          </cell>
          <cell r="AS421">
            <v>43784</v>
          </cell>
        </row>
        <row r="422">
          <cell r="B422" t="str">
            <v>11800737</v>
          </cell>
          <cell r="AS422">
            <v>43794</v>
          </cell>
        </row>
        <row r="423">
          <cell r="B423" t="str">
            <v>11900881</v>
          </cell>
          <cell r="AS423">
            <v>43799</v>
          </cell>
        </row>
        <row r="424">
          <cell r="B424" t="str">
            <v>11900871</v>
          </cell>
          <cell r="AS424">
            <v>43799</v>
          </cell>
        </row>
        <row r="425">
          <cell r="B425" t="str">
            <v>11800764</v>
          </cell>
          <cell r="AS425">
            <v>43799</v>
          </cell>
        </row>
        <row r="426">
          <cell r="B426" t="str">
            <v>11900919</v>
          </cell>
          <cell r="AS426">
            <v>43808</v>
          </cell>
        </row>
        <row r="427">
          <cell r="B427" t="str">
            <v>11900778</v>
          </cell>
          <cell r="AS427">
            <v>43808</v>
          </cell>
        </row>
        <row r="428">
          <cell r="B428" t="str">
            <v>11500458</v>
          </cell>
          <cell r="AS428">
            <v>43812</v>
          </cell>
        </row>
        <row r="429">
          <cell r="B429" t="str">
            <v>11900777</v>
          </cell>
          <cell r="AS429">
            <v>43820</v>
          </cell>
        </row>
        <row r="430">
          <cell r="B430" t="str">
            <v>11300279</v>
          </cell>
          <cell r="AS430">
            <v>43830</v>
          </cell>
        </row>
        <row r="431">
          <cell r="B431" t="str">
            <v>11900887</v>
          </cell>
          <cell r="AS431">
            <v>43836</v>
          </cell>
        </row>
        <row r="432">
          <cell r="B432" t="str">
            <v>11900807</v>
          </cell>
          <cell r="AS432">
            <v>43838</v>
          </cell>
        </row>
        <row r="433">
          <cell r="B433" t="str">
            <v>11900922</v>
          </cell>
          <cell r="AS433">
            <v>43847</v>
          </cell>
        </row>
        <row r="434">
          <cell r="B434" t="str">
            <v>11900925</v>
          </cell>
          <cell r="AS434">
            <v>43853</v>
          </cell>
        </row>
        <row r="435">
          <cell r="B435" t="str">
            <v>11900933</v>
          </cell>
          <cell r="AS435">
            <v>43861</v>
          </cell>
        </row>
        <row r="436">
          <cell r="B436" t="str">
            <v>11800755</v>
          </cell>
          <cell r="AS436">
            <v>43861</v>
          </cell>
        </row>
        <row r="437">
          <cell r="B437" t="str">
            <v>11800760</v>
          </cell>
          <cell r="AS437">
            <v>43861</v>
          </cell>
        </row>
        <row r="438">
          <cell r="B438" t="str">
            <v>11700598</v>
          </cell>
          <cell r="AS438">
            <v>43861</v>
          </cell>
        </row>
        <row r="439">
          <cell r="B439" t="str">
            <v>11900885</v>
          </cell>
          <cell r="AS439">
            <v>43861</v>
          </cell>
        </row>
        <row r="440">
          <cell r="B440" t="str">
            <v>11900928</v>
          </cell>
          <cell r="AS440">
            <v>43864</v>
          </cell>
        </row>
        <row r="441">
          <cell r="B441" t="str">
            <v>11200240</v>
          </cell>
          <cell r="AS441">
            <v>43875</v>
          </cell>
        </row>
        <row r="442">
          <cell r="B442" t="str">
            <v>11700599</v>
          </cell>
          <cell r="AS442">
            <v>43876</v>
          </cell>
        </row>
        <row r="443">
          <cell r="B443" t="str">
            <v>11900867</v>
          </cell>
          <cell r="AS443">
            <v>43878</v>
          </cell>
        </row>
        <row r="444">
          <cell r="B444" t="str">
            <v>11900936</v>
          </cell>
          <cell r="AS444">
            <v>43883</v>
          </cell>
        </row>
        <row r="445">
          <cell r="B445" t="str">
            <v>11600529</v>
          </cell>
          <cell r="AS445">
            <v>43888</v>
          </cell>
        </row>
        <row r="446">
          <cell r="B446" t="str">
            <v>11900908</v>
          </cell>
          <cell r="AS446">
            <v>43906</v>
          </cell>
        </row>
        <row r="447">
          <cell r="B447" t="str">
            <v>11700614</v>
          </cell>
          <cell r="AS447">
            <v>43907</v>
          </cell>
        </row>
        <row r="448">
          <cell r="B448" t="str">
            <v>11700610</v>
          </cell>
          <cell r="AS448">
            <v>43910</v>
          </cell>
        </row>
        <row r="449">
          <cell r="B449" t="str">
            <v>11900874</v>
          </cell>
          <cell r="AS449">
            <v>43914</v>
          </cell>
        </row>
        <row r="450">
          <cell r="B450" t="str">
            <v>11200273</v>
          </cell>
          <cell r="AS450">
            <v>43920</v>
          </cell>
        </row>
        <row r="451">
          <cell r="B451" t="str">
            <v>11900849</v>
          </cell>
          <cell r="AS451">
            <v>43921</v>
          </cell>
        </row>
        <row r="452">
          <cell r="B452" t="str">
            <v>11900855</v>
          </cell>
          <cell r="AS452">
            <v>43930</v>
          </cell>
        </row>
        <row r="453">
          <cell r="B453" t="str">
            <v>11900779</v>
          </cell>
          <cell r="AS453">
            <v>43932</v>
          </cell>
        </row>
        <row r="454">
          <cell r="B454" t="str">
            <v>10900087</v>
          </cell>
          <cell r="AS454">
            <v>43938</v>
          </cell>
        </row>
        <row r="455">
          <cell r="B455" t="str">
            <v>11400390</v>
          </cell>
          <cell r="AS455">
            <v>43945</v>
          </cell>
        </row>
        <row r="456">
          <cell r="B456" t="str">
            <v>12000974</v>
          </cell>
          <cell r="AS456">
            <v>43945</v>
          </cell>
        </row>
        <row r="457">
          <cell r="B457" t="str">
            <v>11900858</v>
          </cell>
          <cell r="AS457">
            <v>43950</v>
          </cell>
        </row>
        <row r="458">
          <cell r="B458" t="str">
            <v>11900841</v>
          </cell>
          <cell r="AS458">
            <v>43950</v>
          </cell>
        </row>
        <row r="459">
          <cell r="B459" t="str">
            <v>11900892</v>
          </cell>
          <cell r="AS459">
            <v>43950</v>
          </cell>
        </row>
        <row r="460">
          <cell r="B460" t="str">
            <v>11900863</v>
          </cell>
          <cell r="AS460">
            <v>43951</v>
          </cell>
        </row>
        <row r="461">
          <cell r="B461" t="str">
            <v>11900795</v>
          </cell>
          <cell r="AS461">
            <v>43953</v>
          </cell>
        </row>
        <row r="462">
          <cell r="B462" t="str">
            <v>10900080</v>
          </cell>
          <cell r="AS462">
            <v>43955</v>
          </cell>
        </row>
        <row r="463">
          <cell r="B463" t="str">
            <v>11600481</v>
          </cell>
          <cell r="AS463">
            <v>43962</v>
          </cell>
        </row>
        <row r="464">
          <cell r="B464" t="str">
            <v>11900843</v>
          </cell>
          <cell r="AS464">
            <v>43963</v>
          </cell>
        </row>
        <row r="465">
          <cell r="B465" t="str">
            <v>11600534</v>
          </cell>
          <cell r="AS465">
            <v>43963</v>
          </cell>
        </row>
        <row r="466">
          <cell r="B466" t="str">
            <v>11900823</v>
          </cell>
          <cell r="AS466">
            <v>43966</v>
          </cell>
        </row>
        <row r="467">
          <cell r="B467" t="str">
            <v>12000970</v>
          </cell>
          <cell r="AS467">
            <v>43976</v>
          </cell>
        </row>
        <row r="468">
          <cell r="B468" t="str">
            <v>11700621</v>
          </cell>
          <cell r="AS468">
            <v>43982</v>
          </cell>
        </row>
        <row r="469">
          <cell r="B469" t="str">
            <v>11000111</v>
          </cell>
          <cell r="AS469">
            <v>43982</v>
          </cell>
        </row>
        <row r="470">
          <cell r="B470" t="str">
            <v>12000944</v>
          </cell>
          <cell r="AS470">
            <v>43983</v>
          </cell>
        </row>
        <row r="471">
          <cell r="B471" t="str">
            <v>10900049</v>
          </cell>
          <cell r="AS471">
            <v>43991</v>
          </cell>
        </row>
        <row r="472">
          <cell r="B472" t="str">
            <v>11100198</v>
          </cell>
          <cell r="AS472">
            <v>43991</v>
          </cell>
        </row>
        <row r="473">
          <cell r="B473" t="str">
            <v>11900822</v>
          </cell>
          <cell r="AS473">
            <v>43993</v>
          </cell>
        </row>
        <row r="474">
          <cell r="B474" t="str">
            <v>11800731</v>
          </cell>
          <cell r="AS474">
            <v>44002</v>
          </cell>
        </row>
        <row r="475">
          <cell r="B475" t="str">
            <v>11900811</v>
          </cell>
          <cell r="AS475">
            <v>44003</v>
          </cell>
        </row>
        <row r="476">
          <cell r="B476" t="str">
            <v>11900859</v>
          </cell>
          <cell r="AS476">
            <v>44003</v>
          </cell>
        </row>
        <row r="477">
          <cell r="B477" t="str">
            <v>11800757</v>
          </cell>
          <cell r="AS477">
            <v>44007</v>
          </cell>
        </row>
        <row r="478">
          <cell r="B478" t="str">
            <v>11800729</v>
          </cell>
          <cell r="AS478">
            <v>44007</v>
          </cell>
        </row>
        <row r="479">
          <cell r="B479" t="str">
            <v>11800688</v>
          </cell>
          <cell r="AS479">
            <v>44009</v>
          </cell>
        </row>
        <row r="480">
          <cell r="B480" t="str">
            <v>11600499</v>
          </cell>
          <cell r="AS480">
            <v>44011</v>
          </cell>
        </row>
        <row r="481">
          <cell r="B481" t="str">
            <v>11800749</v>
          </cell>
          <cell r="AS481">
            <v>44012</v>
          </cell>
        </row>
        <row r="482">
          <cell r="B482" t="str">
            <v>11900932</v>
          </cell>
          <cell r="AS482">
            <v>44012</v>
          </cell>
        </row>
        <row r="483">
          <cell r="B483" t="str">
            <v>11800640</v>
          </cell>
          <cell r="AS483">
            <v>44012</v>
          </cell>
        </row>
        <row r="484">
          <cell r="B484" t="str">
            <v>11800758</v>
          </cell>
          <cell r="AS484">
            <v>44012</v>
          </cell>
        </row>
        <row r="485">
          <cell r="B485" t="str">
            <v>11900886</v>
          </cell>
          <cell r="AS485">
            <v>44013</v>
          </cell>
        </row>
        <row r="486">
          <cell r="B486" t="str">
            <v>12000985</v>
          </cell>
          <cell r="AS486">
            <v>44016</v>
          </cell>
        </row>
        <row r="487">
          <cell r="B487" t="str">
            <v>11800714</v>
          </cell>
          <cell r="AS487">
            <v>44017</v>
          </cell>
        </row>
        <row r="488">
          <cell r="B488" t="str">
            <v>11900873</v>
          </cell>
          <cell r="AS488">
            <v>44018</v>
          </cell>
        </row>
        <row r="489">
          <cell r="B489" t="str">
            <v>11800672</v>
          </cell>
          <cell r="AS489">
            <v>44021</v>
          </cell>
        </row>
        <row r="490">
          <cell r="B490" t="str">
            <v>11900929</v>
          </cell>
          <cell r="AS490">
            <v>44027</v>
          </cell>
        </row>
        <row r="491">
          <cell r="B491" t="str">
            <v>11900868</v>
          </cell>
          <cell r="AS491">
            <v>44029</v>
          </cell>
        </row>
        <row r="492">
          <cell r="B492" t="str">
            <v>11900853</v>
          </cell>
          <cell r="AS492">
            <v>44034</v>
          </cell>
        </row>
        <row r="493">
          <cell r="B493" t="str">
            <v>11900794</v>
          </cell>
          <cell r="AS493">
            <v>44037</v>
          </cell>
        </row>
        <row r="494">
          <cell r="B494" t="str">
            <v>11900835</v>
          </cell>
          <cell r="AS494">
            <v>44040</v>
          </cell>
        </row>
        <row r="495">
          <cell r="B495" t="str">
            <v>11900864</v>
          </cell>
          <cell r="AS495">
            <v>44041</v>
          </cell>
        </row>
        <row r="496">
          <cell r="B496" t="str">
            <v>11900806</v>
          </cell>
          <cell r="AS496">
            <v>44041</v>
          </cell>
        </row>
        <row r="497">
          <cell r="B497" t="str">
            <v>12001012</v>
          </cell>
          <cell r="AS497">
            <v>44043</v>
          </cell>
        </row>
        <row r="498">
          <cell r="B498" t="str">
            <v>11900846</v>
          </cell>
          <cell r="AS498">
            <v>44043</v>
          </cell>
        </row>
        <row r="499">
          <cell r="B499" t="str">
            <v>11800705</v>
          </cell>
          <cell r="AS499">
            <v>44043</v>
          </cell>
        </row>
        <row r="500">
          <cell r="B500" t="str">
            <v>11200255</v>
          </cell>
          <cell r="AS500">
            <v>44043</v>
          </cell>
        </row>
        <row r="501">
          <cell r="B501" t="str">
            <v>11300322</v>
          </cell>
          <cell r="AS501">
            <v>44048</v>
          </cell>
        </row>
        <row r="502">
          <cell r="B502" t="str">
            <v>12001022</v>
          </cell>
          <cell r="AS502">
            <v>44049</v>
          </cell>
        </row>
        <row r="503">
          <cell r="B503" t="str">
            <v>11600486</v>
          </cell>
          <cell r="AS503">
            <v>44057</v>
          </cell>
        </row>
        <row r="504">
          <cell r="B504" t="str">
            <v>11800723</v>
          </cell>
          <cell r="AS504">
            <v>44063</v>
          </cell>
        </row>
        <row r="505">
          <cell r="B505" t="str">
            <v>11800715</v>
          </cell>
          <cell r="AS505">
            <v>44074</v>
          </cell>
        </row>
        <row r="506">
          <cell r="B506" t="str">
            <v>11800661</v>
          </cell>
          <cell r="AS506">
            <v>44074</v>
          </cell>
        </row>
        <row r="507">
          <cell r="B507" t="str">
            <v>12001005</v>
          </cell>
          <cell r="AS507">
            <v>44077</v>
          </cell>
        </row>
        <row r="508">
          <cell r="B508" t="str">
            <v>11800642</v>
          </cell>
          <cell r="AS508">
            <v>44079</v>
          </cell>
        </row>
        <row r="509">
          <cell r="B509" t="str">
            <v>11700625</v>
          </cell>
          <cell r="AS509">
            <v>44080</v>
          </cell>
        </row>
        <row r="510">
          <cell r="B510" t="str">
            <v>11500466</v>
          </cell>
          <cell r="AS510">
            <v>44084</v>
          </cell>
        </row>
        <row r="511">
          <cell r="B511" t="str">
            <v>11800736</v>
          </cell>
          <cell r="AS511">
            <v>44084</v>
          </cell>
        </row>
        <row r="512">
          <cell r="B512" t="str">
            <v>11800706</v>
          </cell>
          <cell r="AS512">
            <v>44086</v>
          </cell>
        </row>
        <row r="513">
          <cell r="B513" t="str">
            <v>11900889</v>
          </cell>
          <cell r="AS513">
            <v>44104</v>
          </cell>
        </row>
        <row r="514">
          <cell r="B514" t="str">
            <v>11900876</v>
          </cell>
          <cell r="AS514">
            <v>44104</v>
          </cell>
        </row>
        <row r="515">
          <cell r="B515" t="str">
            <v>11800719</v>
          </cell>
          <cell r="AS515">
            <v>44111</v>
          </cell>
        </row>
        <row r="516">
          <cell r="B516" t="str">
            <v>11400411</v>
          </cell>
          <cell r="AS516">
            <v>44112</v>
          </cell>
        </row>
        <row r="517">
          <cell r="B517" t="str">
            <v>11800759</v>
          </cell>
          <cell r="AS517">
            <v>44112</v>
          </cell>
        </row>
        <row r="518">
          <cell r="B518" t="str">
            <v>12000975</v>
          </cell>
          <cell r="AS518">
            <v>44118</v>
          </cell>
        </row>
        <row r="519">
          <cell r="B519" t="str">
            <v>11800753</v>
          </cell>
          <cell r="AS519">
            <v>44121</v>
          </cell>
        </row>
        <row r="520">
          <cell r="B520" t="str">
            <v>11700588</v>
          </cell>
          <cell r="AS520">
            <v>44123</v>
          </cell>
        </row>
        <row r="521">
          <cell r="B521" t="str">
            <v>12001061</v>
          </cell>
          <cell r="AS521">
            <v>44124</v>
          </cell>
        </row>
        <row r="522">
          <cell r="B522" t="str">
            <v>12001062</v>
          </cell>
          <cell r="AS522">
            <v>44125</v>
          </cell>
        </row>
        <row r="523">
          <cell r="B523" t="str">
            <v>12001044</v>
          </cell>
          <cell r="AS523">
            <v>44127</v>
          </cell>
        </row>
        <row r="524">
          <cell r="B524" t="str">
            <v>11300278</v>
          </cell>
          <cell r="AS524">
            <v>44132</v>
          </cell>
        </row>
        <row r="525">
          <cell r="B525" t="str">
            <v>11900781</v>
          </cell>
          <cell r="AS525">
            <v>44134</v>
          </cell>
        </row>
        <row r="526">
          <cell r="B526" t="str">
            <v>11900838</v>
          </cell>
          <cell r="AS526">
            <v>44135</v>
          </cell>
        </row>
        <row r="527">
          <cell r="B527" t="str">
            <v>12000939</v>
          </cell>
          <cell r="AS527">
            <v>44135</v>
          </cell>
        </row>
        <row r="528">
          <cell r="B528" t="str">
            <v>11400355</v>
          </cell>
          <cell r="AS528">
            <v>44135</v>
          </cell>
        </row>
        <row r="529">
          <cell r="B529" t="str">
            <v>11800643</v>
          </cell>
          <cell r="AS529">
            <v>44135</v>
          </cell>
        </row>
        <row r="530">
          <cell r="B530" t="str">
            <v>11800734</v>
          </cell>
          <cell r="AS530">
            <v>44144</v>
          </cell>
        </row>
        <row r="531">
          <cell r="B531" t="str">
            <v>12001014</v>
          </cell>
          <cell r="AS531">
            <v>44149</v>
          </cell>
        </row>
        <row r="532">
          <cell r="B532" t="str">
            <v>12001050</v>
          </cell>
          <cell r="AS532">
            <v>44151</v>
          </cell>
        </row>
        <row r="533">
          <cell r="B533" t="str">
            <v>11900884</v>
          </cell>
          <cell r="AS533">
            <v>44156</v>
          </cell>
        </row>
        <row r="534">
          <cell r="B534" t="str">
            <v>12001028</v>
          </cell>
          <cell r="AS534">
            <v>44158</v>
          </cell>
        </row>
        <row r="535">
          <cell r="B535" t="str">
            <v>11200258</v>
          </cell>
          <cell r="AS535">
            <v>44161</v>
          </cell>
        </row>
        <row r="536">
          <cell r="B536" t="str">
            <v>11900832</v>
          </cell>
          <cell r="AS536">
            <v>44165</v>
          </cell>
        </row>
        <row r="537">
          <cell r="B537" t="str">
            <v>12000989</v>
          </cell>
          <cell r="AS537">
            <v>44165</v>
          </cell>
        </row>
        <row r="538">
          <cell r="B538" t="str">
            <v>11900831</v>
          </cell>
          <cell r="AS538">
            <v>44165</v>
          </cell>
        </row>
        <row r="539">
          <cell r="B539" t="str">
            <v>11900872</v>
          </cell>
          <cell r="AS539">
            <v>44177</v>
          </cell>
        </row>
        <row r="540">
          <cell r="B540" t="str">
            <v>11900909</v>
          </cell>
          <cell r="AS540">
            <v>44177</v>
          </cell>
        </row>
        <row r="541">
          <cell r="B541" t="str">
            <v>12001046</v>
          </cell>
          <cell r="AS541">
            <v>44178</v>
          </cell>
        </row>
        <row r="542">
          <cell r="B542" t="str">
            <v>11800701</v>
          </cell>
          <cell r="AS542">
            <v>44182</v>
          </cell>
        </row>
        <row r="543">
          <cell r="B543" t="str">
            <v>12001075</v>
          </cell>
          <cell r="AS543">
            <v>44187</v>
          </cell>
        </row>
        <row r="544">
          <cell r="B544" t="str">
            <v>11700555</v>
          </cell>
          <cell r="AS544">
            <v>44196</v>
          </cell>
        </row>
        <row r="545">
          <cell r="B545" t="str">
            <v>10800016</v>
          </cell>
          <cell r="AS545">
            <v>44196</v>
          </cell>
        </row>
        <row r="546">
          <cell r="B546" t="str">
            <v>12001088</v>
          </cell>
          <cell r="AS546">
            <v>44199</v>
          </cell>
        </row>
        <row r="547">
          <cell r="B547" t="str">
            <v>12001074</v>
          </cell>
          <cell r="AS547">
            <v>44201</v>
          </cell>
        </row>
        <row r="548">
          <cell r="B548" t="str">
            <v>11700560</v>
          </cell>
          <cell r="AS548">
            <v>44207</v>
          </cell>
        </row>
        <row r="549">
          <cell r="B549" t="str">
            <v>11800650</v>
          </cell>
          <cell r="AS549">
            <v>44209</v>
          </cell>
        </row>
        <row r="550">
          <cell r="B550" t="str">
            <v>11900921</v>
          </cell>
          <cell r="AS550">
            <v>44213</v>
          </cell>
        </row>
        <row r="551">
          <cell r="B551" t="str">
            <v>11700572</v>
          </cell>
          <cell r="AS551">
            <v>44214</v>
          </cell>
        </row>
        <row r="552">
          <cell r="B552" t="str">
            <v>11800652</v>
          </cell>
          <cell r="AS552">
            <v>44215</v>
          </cell>
        </row>
        <row r="553">
          <cell r="B553" t="str">
            <v>11900923</v>
          </cell>
          <cell r="AS553">
            <v>44219</v>
          </cell>
        </row>
        <row r="554">
          <cell r="B554" t="str">
            <v>11900766</v>
          </cell>
          <cell r="AS554">
            <v>44226</v>
          </cell>
        </row>
        <row r="555">
          <cell r="B555" t="str">
            <v>11900771</v>
          </cell>
          <cell r="AS555">
            <v>44227</v>
          </cell>
        </row>
        <row r="556">
          <cell r="B556" t="str">
            <v>11800666</v>
          </cell>
          <cell r="AS556">
            <v>44227</v>
          </cell>
        </row>
        <row r="557">
          <cell r="B557" t="str">
            <v>11200247</v>
          </cell>
          <cell r="AS557">
            <v>44227</v>
          </cell>
        </row>
        <row r="558">
          <cell r="B558" t="str">
            <v>12001009</v>
          </cell>
          <cell r="AS558">
            <v>44228</v>
          </cell>
        </row>
        <row r="559">
          <cell r="B559" t="str">
            <v>12000949</v>
          </cell>
          <cell r="AS559">
            <v>44236</v>
          </cell>
        </row>
        <row r="560">
          <cell r="B560" t="str">
            <v>12000949</v>
          </cell>
          <cell r="AS560">
            <v>44244</v>
          </cell>
        </row>
        <row r="561">
          <cell r="B561" t="str">
            <v>12000949</v>
          </cell>
          <cell r="AS561">
            <v>44247</v>
          </cell>
        </row>
        <row r="562">
          <cell r="B562" t="str">
            <v>12000949</v>
          </cell>
          <cell r="AS562">
            <v>44253</v>
          </cell>
        </row>
        <row r="563">
          <cell r="B563" t="str">
            <v>12000949</v>
          </cell>
          <cell r="AS563">
            <v>44254</v>
          </cell>
        </row>
        <row r="564">
          <cell r="B564" t="str">
            <v>12000949</v>
          </cell>
          <cell r="AS564">
            <v>44255</v>
          </cell>
        </row>
        <row r="565">
          <cell r="B565" t="str">
            <v>12000949</v>
          </cell>
          <cell r="AS565">
            <v>44255</v>
          </cell>
        </row>
        <row r="566">
          <cell r="B566" t="str">
            <v>12000949</v>
          </cell>
          <cell r="AS566">
            <v>44255</v>
          </cell>
        </row>
        <row r="567">
          <cell r="B567" t="str">
            <v>12000949</v>
          </cell>
          <cell r="AS567">
            <v>44259</v>
          </cell>
        </row>
        <row r="568">
          <cell r="B568" t="str">
            <v>12000949</v>
          </cell>
          <cell r="AS568">
            <v>44260</v>
          </cell>
        </row>
        <row r="569">
          <cell r="B569" t="str">
            <v>12000949</v>
          </cell>
          <cell r="AS569">
            <v>44263</v>
          </cell>
        </row>
        <row r="570">
          <cell r="B570" t="str">
            <v>12000949</v>
          </cell>
          <cell r="AS570">
            <v>44268</v>
          </cell>
        </row>
        <row r="571">
          <cell r="B571" t="str">
            <v>11700587</v>
          </cell>
          <cell r="AS571">
            <v>44269</v>
          </cell>
        </row>
        <row r="572">
          <cell r="B572" t="str">
            <v>11700608</v>
          </cell>
          <cell r="AS572">
            <v>44269</v>
          </cell>
        </row>
        <row r="573">
          <cell r="B573" t="str">
            <v>11200227</v>
          </cell>
          <cell r="AS573">
            <v>44270</v>
          </cell>
        </row>
        <row r="574">
          <cell r="B574" t="str">
            <v>11800711</v>
          </cell>
          <cell r="AS574">
            <v>44274</v>
          </cell>
        </row>
        <row r="575">
          <cell r="B575" t="str">
            <v>12000998</v>
          </cell>
          <cell r="AS575">
            <v>44283</v>
          </cell>
        </row>
        <row r="576">
          <cell r="B576" t="str">
            <v>12000949</v>
          </cell>
          <cell r="AS576">
            <v>44263</v>
          </cell>
        </row>
        <row r="577">
          <cell r="B577" t="str">
            <v>12000949</v>
          </cell>
          <cell r="AS577">
            <v>44268</v>
          </cell>
        </row>
        <row r="578">
          <cell r="B578" t="str">
            <v>12001083</v>
          </cell>
          <cell r="AS578">
            <v>44286</v>
          </cell>
        </row>
        <row r="579">
          <cell r="B579" t="str">
            <v>12001048</v>
          </cell>
          <cell r="AS579">
            <v>44286</v>
          </cell>
        </row>
        <row r="580">
          <cell r="B580" t="str">
            <v>11800669</v>
          </cell>
          <cell r="AS580">
            <v>44286</v>
          </cell>
        </row>
        <row r="581">
          <cell r="B581" t="str">
            <v>12000948</v>
          </cell>
          <cell r="AS581">
            <v>44291</v>
          </cell>
        </row>
        <row r="582">
          <cell r="B582" t="str">
            <v>11700568</v>
          </cell>
          <cell r="AS582">
            <v>44294</v>
          </cell>
        </row>
        <row r="583">
          <cell r="B583" t="str">
            <v>11900900</v>
          </cell>
          <cell r="AS583">
            <v>44300</v>
          </cell>
        </row>
        <row r="584">
          <cell r="B584" t="str">
            <v>12000993</v>
          </cell>
          <cell r="AS584">
            <v>44308</v>
          </cell>
        </row>
        <row r="585">
          <cell r="B585" t="str">
            <v>12001016</v>
          </cell>
          <cell r="AS585">
            <v>44314</v>
          </cell>
        </row>
        <row r="586">
          <cell r="B586" t="str">
            <v>11900813</v>
          </cell>
          <cell r="AS586">
            <v>44315</v>
          </cell>
        </row>
        <row r="587">
          <cell r="B587" t="str">
            <v>11900913</v>
          </cell>
          <cell r="AS587">
            <v>44316</v>
          </cell>
        </row>
        <row r="588">
          <cell r="B588" t="str">
            <v>12001093</v>
          </cell>
          <cell r="AS588">
            <v>44321</v>
          </cell>
        </row>
        <row r="589">
          <cell r="B589" t="str">
            <v>11700556</v>
          </cell>
          <cell r="AS589">
            <v>44330</v>
          </cell>
        </row>
        <row r="590">
          <cell r="B590" t="str">
            <v>11400381</v>
          </cell>
          <cell r="AS590">
            <v>44331</v>
          </cell>
        </row>
        <row r="591">
          <cell r="B591" t="str">
            <v>12001081</v>
          </cell>
          <cell r="AS591">
            <v>44331</v>
          </cell>
        </row>
        <row r="592">
          <cell r="B592" t="str">
            <v>12101120</v>
          </cell>
          <cell r="AS592">
            <v>44331</v>
          </cell>
        </row>
        <row r="593">
          <cell r="B593" t="str">
            <v>10900033</v>
          </cell>
          <cell r="AS593">
            <v>44331</v>
          </cell>
        </row>
        <row r="594">
          <cell r="B594" t="str">
            <v>12000997</v>
          </cell>
          <cell r="AS594">
            <v>44332</v>
          </cell>
        </row>
        <row r="595">
          <cell r="B595" t="str">
            <v>11800718</v>
          </cell>
          <cell r="AS595">
            <v>44332</v>
          </cell>
        </row>
        <row r="596">
          <cell r="B596" t="str">
            <v>12001042</v>
          </cell>
          <cell r="AS596">
            <v>44332</v>
          </cell>
        </row>
        <row r="597">
          <cell r="B597" t="str">
            <v>12001049</v>
          </cell>
          <cell r="AS597">
            <v>44332</v>
          </cell>
        </row>
        <row r="598">
          <cell r="B598" t="str">
            <v>11600515</v>
          </cell>
          <cell r="AS598">
            <v>44332</v>
          </cell>
        </row>
        <row r="599">
          <cell r="B599" t="str">
            <v>11800697</v>
          </cell>
          <cell r="AS599">
            <v>44332</v>
          </cell>
        </row>
        <row r="600">
          <cell r="B600" t="str">
            <v>11000101</v>
          </cell>
          <cell r="AS600">
            <v>44334</v>
          </cell>
        </row>
        <row r="601">
          <cell r="B601" t="str">
            <v>11900926</v>
          </cell>
          <cell r="AS601">
            <v>44334</v>
          </cell>
        </row>
        <row r="602">
          <cell r="B602" t="str">
            <v>11800692</v>
          </cell>
          <cell r="AS602">
            <v>44335</v>
          </cell>
        </row>
        <row r="603">
          <cell r="B603" t="str">
            <v>11800660</v>
          </cell>
          <cell r="AS603">
            <v>44336</v>
          </cell>
        </row>
        <row r="604">
          <cell r="B604" t="str">
            <v>12101119</v>
          </cell>
          <cell r="AS604">
            <v>44343</v>
          </cell>
        </row>
        <row r="605">
          <cell r="B605" t="str">
            <v>11200257</v>
          </cell>
          <cell r="AS605">
            <v>44344</v>
          </cell>
        </row>
        <row r="606">
          <cell r="B606" t="str">
            <v>11400391</v>
          </cell>
          <cell r="AS606">
            <v>44344</v>
          </cell>
        </row>
        <row r="607">
          <cell r="B607" t="str">
            <v>12000981</v>
          </cell>
          <cell r="AS607">
            <v>44344</v>
          </cell>
        </row>
        <row r="608">
          <cell r="B608" t="str">
            <v>12001021</v>
          </cell>
          <cell r="AS608">
            <v>44346</v>
          </cell>
        </row>
        <row r="609">
          <cell r="B609" t="str">
            <v>11900792</v>
          </cell>
          <cell r="AS609">
            <v>44346</v>
          </cell>
        </row>
        <row r="610">
          <cell r="B610" t="str">
            <v>11800651</v>
          </cell>
          <cell r="AS610">
            <v>44346</v>
          </cell>
        </row>
        <row r="611">
          <cell r="B611" t="str">
            <v>11900883</v>
          </cell>
          <cell r="AS611">
            <v>44346</v>
          </cell>
        </row>
        <row r="612">
          <cell r="B612" t="str">
            <v>11800646</v>
          </cell>
          <cell r="AS612">
            <v>44347</v>
          </cell>
        </row>
        <row r="613">
          <cell r="B613" t="str">
            <v>11600480</v>
          </cell>
          <cell r="AS613">
            <v>44347</v>
          </cell>
        </row>
        <row r="614">
          <cell r="B614" t="str">
            <v>12000971</v>
          </cell>
          <cell r="AS614">
            <v>44347</v>
          </cell>
        </row>
        <row r="615">
          <cell r="B615" t="str">
            <v>11800685</v>
          </cell>
          <cell r="AS615">
            <v>44347</v>
          </cell>
        </row>
        <row r="616">
          <cell r="B616" t="str">
            <v>12001045</v>
          </cell>
          <cell r="AS616">
            <v>44347</v>
          </cell>
        </row>
        <row r="617">
          <cell r="B617" t="str">
            <v>12101152</v>
          </cell>
          <cell r="AS617">
            <v>44347</v>
          </cell>
        </row>
        <row r="618">
          <cell r="B618" t="str">
            <v>11900782</v>
          </cell>
          <cell r="AS618">
            <v>44347</v>
          </cell>
        </row>
        <row r="619">
          <cell r="B619" t="str">
            <v>12001023</v>
          </cell>
          <cell r="AS619">
            <v>44352</v>
          </cell>
        </row>
        <row r="620">
          <cell r="B620" t="str">
            <v>12000957</v>
          </cell>
          <cell r="AS620">
            <v>44352</v>
          </cell>
        </row>
        <row r="621">
          <cell r="B621" t="str">
            <v>11900850</v>
          </cell>
          <cell r="AS621">
            <v>44352</v>
          </cell>
        </row>
        <row r="622">
          <cell r="B622" t="str">
            <v>12101157</v>
          </cell>
          <cell r="AS622">
            <v>44355</v>
          </cell>
        </row>
        <row r="623">
          <cell r="B623" t="str">
            <v>11900916</v>
          </cell>
          <cell r="AS623">
            <v>44355</v>
          </cell>
        </row>
        <row r="624">
          <cell r="B624" t="str">
            <v>12101143</v>
          </cell>
          <cell r="AS624">
            <v>44356</v>
          </cell>
        </row>
        <row r="625">
          <cell r="B625" t="str">
            <v>12001026</v>
          </cell>
          <cell r="AS625">
            <v>44356</v>
          </cell>
        </row>
        <row r="626">
          <cell r="B626" t="str">
            <v>12101163</v>
          </cell>
          <cell r="AS626">
            <v>44356</v>
          </cell>
        </row>
        <row r="627">
          <cell r="B627" t="str">
            <v>11700631</v>
          </cell>
          <cell r="AS627">
            <v>44357</v>
          </cell>
        </row>
        <row r="628">
          <cell r="B628" t="str">
            <v>11200254</v>
          </cell>
          <cell r="AS628">
            <v>44358</v>
          </cell>
        </row>
        <row r="629">
          <cell r="B629" t="str">
            <v>11700613</v>
          </cell>
          <cell r="AS629">
            <v>44358</v>
          </cell>
        </row>
        <row r="630">
          <cell r="B630" t="str">
            <v>12101170</v>
          </cell>
          <cell r="AS630">
            <v>44360</v>
          </cell>
        </row>
        <row r="631">
          <cell r="B631" t="str">
            <v>12101162</v>
          </cell>
          <cell r="AS631">
            <v>44361</v>
          </cell>
        </row>
        <row r="632">
          <cell r="B632" t="str">
            <v>11900906</v>
          </cell>
          <cell r="AS632">
            <v>44365</v>
          </cell>
        </row>
        <row r="633">
          <cell r="B633" t="str">
            <v>12101153</v>
          </cell>
          <cell r="AS633">
            <v>44368</v>
          </cell>
        </row>
        <row r="634">
          <cell r="B634" t="str">
            <v>12101134</v>
          </cell>
          <cell r="AS634">
            <v>44371</v>
          </cell>
        </row>
        <row r="635">
          <cell r="B635" t="str">
            <v>11900866</v>
          </cell>
          <cell r="AS635">
            <v>44376</v>
          </cell>
        </row>
        <row r="636">
          <cell r="B636" t="str">
            <v>12000977</v>
          </cell>
          <cell r="AS636">
            <v>44377</v>
          </cell>
        </row>
        <row r="637">
          <cell r="B637" t="str">
            <v>11900833</v>
          </cell>
          <cell r="AS637">
            <v>44377</v>
          </cell>
        </row>
        <row r="638">
          <cell r="B638" t="str">
            <v>11800682</v>
          </cell>
          <cell r="AS638">
            <v>44377</v>
          </cell>
        </row>
        <row r="639">
          <cell r="B639" t="str">
            <v>11000099</v>
          </cell>
          <cell r="AS639">
            <v>44377</v>
          </cell>
        </row>
        <row r="640">
          <cell r="B640" t="str">
            <v>11900817</v>
          </cell>
          <cell r="AS640">
            <v>44377</v>
          </cell>
        </row>
        <row r="641">
          <cell r="B641" t="str">
            <v>12101156</v>
          </cell>
          <cell r="AS641">
            <v>44377</v>
          </cell>
        </row>
        <row r="642">
          <cell r="B642" t="str">
            <v>11900879</v>
          </cell>
          <cell r="AS642">
            <v>44377</v>
          </cell>
        </row>
        <row r="643">
          <cell r="B643" t="str">
            <v>12000982</v>
          </cell>
          <cell r="AS643">
            <v>44379</v>
          </cell>
        </row>
        <row r="644">
          <cell r="B644" t="str">
            <v>10800026</v>
          </cell>
          <cell r="AS644">
            <v>44379</v>
          </cell>
        </row>
        <row r="645">
          <cell r="B645" t="str">
            <v>12101141</v>
          </cell>
          <cell r="AS645">
            <v>44380</v>
          </cell>
        </row>
        <row r="646">
          <cell r="B646" t="str">
            <v>12101111</v>
          </cell>
          <cell r="AS646">
            <v>44382</v>
          </cell>
        </row>
        <row r="647">
          <cell r="B647" t="str">
            <v>12001030</v>
          </cell>
          <cell r="AS647">
            <v>44384</v>
          </cell>
        </row>
        <row r="648">
          <cell r="B648" t="str">
            <v>11400425</v>
          </cell>
          <cell r="AS648">
            <v>44386</v>
          </cell>
        </row>
        <row r="649">
          <cell r="B649" t="str">
            <v>12101188</v>
          </cell>
          <cell r="AS649">
            <v>44389</v>
          </cell>
        </row>
        <row r="650">
          <cell r="B650" t="str">
            <v>11900848</v>
          </cell>
          <cell r="AS650">
            <v>44389</v>
          </cell>
        </row>
        <row r="651">
          <cell r="B651" t="str">
            <v>12101171</v>
          </cell>
          <cell r="AS651">
            <v>44390</v>
          </cell>
        </row>
        <row r="652">
          <cell r="B652" t="str">
            <v>11900826</v>
          </cell>
          <cell r="AS652">
            <v>44391</v>
          </cell>
        </row>
        <row r="653">
          <cell r="B653" t="str">
            <v>11600487</v>
          </cell>
          <cell r="AS653">
            <v>44392</v>
          </cell>
        </row>
        <row r="654">
          <cell r="B654" t="str">
            <v>11400406</v>
          </cell>
          <cell r="AS654">
            <v>44392</v>
          </cell>
        </row>
        <row r="655">
          <cell r="B655" t="str">
            <v>12101168</v>
          </cell>
          <cell r="AS655">
            <v>44397</v>
          </cell>
        </row>
        <row r="656">
          <cell r="B656" t="str">
            <v>11900852</v>
          </cell>
          <cell r="AS656">
            <v>44399</v>
          </cell>
        </row>
        <row r="657">
          <cell r="B657" t="str">
            <v>11800649</v>
          </cell>
          <cell r="AS657">
            <v>44400</v>
          </cell>
        </row>
        <row r="658">
          <cell r="B658" t="str">
            <v>12001018</v>
          </cell>
          <cell r="AS658">
            <v>44400</v>
          </cell>
        </row>
        <row r="659">
          <cell r="B659" t="str">
            <v>12001019</v>
          </cell>
          <cell r="AS659">
            <v>44406</v>
          </cell>
        </row>
        <row r="660">
          <cell r="B660" t="str">
            <v>11900897</v>
          </cell>
          <cell r="AS660">
            <v>44407</v>
          </cell>
        </row>
        <row r="661">
          <cell r="B661" t="str">
            <v>11700562</v>
          </cell>
          <cell r="AS661">
            <v>44408</v>
          </cell>
        </row>
        <row r="662">
          <cell r="B662" t="str">
            <v>12101190</v>
          </cell>
          <cell r="AS662">
            <v>44408</v>
          </cell>
        </row>
        <row r="663">
          <cell r="B663" t="str">
            <v>11700559</v>
          </cell>
          <cell r="AS663">
            <v>44418</v>
          </cell>
        </row>
        <row r="664">
          <cell r="B664" t="str">
            <v>11900818</v>
          </cell>
          <cell r="AS664">
            <v>44418</v>
          </cell>
        </row>
        <row r="665">
          <cell r="B665" t="str">
            <v>12001015</v>
          </cell>
          <cell r="AS665">
            <v>44420</v>
          </cell>
        </row>
        <row r="666">
          <cell r="B666" t="str">
            <v>12101130</v>
          </cell>
          <cell r="AS666">
            <v>44421</v>
          </cell>
        </row>
        <row r="667">
          <cell r="B667" t="str">
            <v>12101178</v>
          </cell>
          <cell r="AS667">
            <v>44427</v>
          </cell>
        </row>
        <row r="668">
          <cell r="B668" t="str">
            <v>12000953</v>
          </cell>
          <cell r="AS668">
            <v>44430</v>
          </cell>
        </row>
        <row r="669">
          <cell r="B669" t="str">
            <v>12101216</v>
          </cell>
          <cell r="AS669">
            <v>44432</v>
          </cell>
        </row>
        <row r="670">
          <cell r="B670" t="str">
            <v>12101215</v>
          </cell>
          <cell r="AS670">
            <v>44432</v>
          </cell>
        </row>
        <row r="671">
          <cell r="B671" t="str">
            <v>11900836</v>
          </cell>
          <cell r="AS671">
            <v>44433</v>
          </cell>
        </row>
        <row r="672">
          <cell r="B672" t="str">
            <v>12101094</v>
          </cell>
          <cell r="AS672">
            <v>44433</v>
          </cell>
        </row>
        <row r="673">
          <cell r="B673" t="str">
            <v>12001091</v>
          </cell>
          <cell r="AS673">
            <v>44435</v>
          </cell>
        </row>
        <row r="674">
          <cell r="B674" t="str">
            <v>11900774</v>
          </cell>
          <cell r="AS674">
            <v>44437</v>
          </cell>
        </row>
        <row r="675">
          <cell r="B675" t="str">
            <v>11800637</v>
          </cell>
          <cell r="AS675">
            <v>44439</v>
          </cell>
        </row>
        <row r="676">
          <cell r="B676" t="str">
            <v>12101155</v>
          </cell>
          <cell r="AS676">
            <v>44439</v>
          </cell>
        </row>
        <row r="677">
          <cell r="B677" t="str">
            <v>12101194</v>
          </cell>
          <cell r="AS677">
            <v>44439</v>
          </cell>
        </row>
        <row r="678">
          <cell r="B678" t="str">
            <v>12101217</v>
          </cell>
          <cell r="AS678">
            <v>44439</v>
          </cell>
        </row>
        <row r="679">
          <cell r="B679" t="str">
            <v>11900895</v>
          </cell>
          <cell r="AS679">
            <v>44442</v>
          </cell>
        </row>
        <row r="680">
          <cell r="B680" t="str">
            <v>11800681</v>
          </cell>
          <cell r="AS680">
            <v>44444</v>
          </cell>
        </row>
        <row r="681">
          <cell r="B681" t="str">
            <v>12101123</v>
          </cell>
          <cell r="AS681">
            <v>44445</v>
          </cell>
        </row>
        <row r="682">
          <cell r="B682" t="str">
            <v>11900902</v>
          </cell>
          <cell r="AS682">
            <v>44445</v>
          </cell>
        </row>
        <row r="683">
          <cell r="B683" t="str">
            <v>11800732</v>
          </cell>
          <cell r="AS683">
            <v>44449</v>
          </cell>
        </row>
        <row r="684">
          <cell r="B684" t="str">
            <v>12101124</v>
          </cell>
          <cell r="AS684">
            <v>44449</v>
          </cell>
        </row>
        <row r="685">
          <cell r="B685" t="str">
            <v>12101221</v>
          </cell>
          <cell r="AS685">
            <v>44449</v>
          </cell>
        </row>
        <row r="686">
          <cell r="B686" t="str">
            <v>11500444</v>
          </cell>
          <cell r="AS686">
            <v>44454</v>
          </cell>
        </row>
        <row r="687">
          <cell r="B687" t="str">
            <v>12001092</v>
          </cell>
          <cell r="AS687">
            <v>44456</v>
          </cell>
        </row>
        <row r="688">
          <cell r="B688" t="str">
            <v>11900857</v>
          </cell>
          <cell r="AS688">
            <v>44457</v>
          </cell>
        </row>
        <row r="689">
          <cell r="B689" t="str">
            <v>11700597</v>
          </cell>
          <cell r="AS689">
            <v>44468</v>
          </cell>
        </row>
        <row r="690">
          <cell r="B690" t="str">
            <v>11600512</v>
          </cell>
          <cell r="AS690">
            <v>44469</v>
          </cell>
        </row>
        <row r="691">
          <cell r="B691" t="str">
            <v>11900837</v>
          </cell>
          <cell r="AS691">
            <v>44469</v>
          </cell>
        </row>
        <row r="692">
          <cell r="B692" t="str">
            <v>12000965</v>
          </cell>
          <cell r="AS692">
            <v>44469</v>
          </cell>
        </row>
        <row r="693">
          <cell r="B693" t="str">
            <v>12001003</v>
          </cell>
          <cell r="AS693">
            <v>44469</v>
          </cell>
        </row>
        <row r="694">
          <cell r="B694" t="str">
            <v>12101232</v>
          </cell>
          <cell r="AS694">
            <v>44470</v>
          </cell>
        </row>
        <row r="695">
          <cell r="B695" t="str">
            <v>12101173</v>
          </cell>
          <cell r="AS695">
            <v>44477</v>
          </cell>
        </row>
        <row r="696">
          <cell r="B696" t="str">
            <v>12001029</v>
          </cell>
          <cell r="AS696">
            <v>44477</v>
          </cell>
        </row>
        <row r="697">
          <cell r="B697" t="str">
            <v>12001033</v>
          </cell>
          <cell r="AS697">
            <v>44477</v>
          </cell>
        </row>
        <row r="698">
          <cell r="B698" t="str">
            <v>11800670</v>
          </cell>
          <cell r="AS698">
            <v>44477</v>
          </cell>
        </row>
        <row r="699">
          <cell r="B699" t="str">
            <v>11900869</v>
          </cell>
          <cell r="AS699">
            <v>44477</v>
          </cell>
        </row>
        <row r="700">
          <cell r="B700" t="str">
            <v>10900086</v>
          </cell>
          <cell r="AS700">
            <v>44480</v>
          </cell>
        </row>
        <row r="701">
          <cell r="B701" t="str">
            <v>12101110</v>
          </cell>
          <cell r="AS701">
            <v>44482</v>
          </cell>
        </row>
        <row r="702">
          <cell r="B702" t="str">
            <v>12101158</v>
          </cell>
          <cell r="AS702">
            <v>44483</v>
          </cell>
        </row>
        <row r="703">
          <cell r="B703" t="str">
            <v>12101240</v>
          </cell>
          <cell r="AS703">
            <v>44483</v>
          </cell>
        </row>
        <row r="704">
          <cell r="B704" t="str">
            <v>11600498</v>
          </cell>
          <cell r="AS704">
            <v>44483</v>
          </cell>
        </row>
        <row r="705">
          <cell r="B705" t="str">
            <v>12101176</v>
          </cell>
          <cell r="AS705">
            <v>44484</v>
          </cell>
        </row>
        <row r="706">
          <cell r="B706" t="str">
            <v>11400420</v>
          </cell>
          <cell r="AS706">
            <v>44487</v>
          </cell>
        </row>
        <row r="707">
          <cell r="B707" t="str">
            <v>12001080</v>
          </cell>
          <cell r="AS707">
            <v>44489</v>
          </cell>
        </row>
        <row r="708">
          <cell r="B708" t="str">
            <v>12101100</v>
          </cell>
          <cell r="AS708">
            <v>44489</v>
          </cell>
        </row>
        <row r="709">
          <cell r="B709" t="str">
            <v>12101186</v>
          </cell>
          <cell r="AS709">
            <v>44498</v>
          </cell>
        </row>
        <row r="710">
          <cell r="B710" t="str">
            <v>12101138</v>
          </cell>
          <cell r="AS710">
            <v>44499</v>
          </cell>
        </row>
        <row r="711">
          <cell r="B711" t="str">
            <v>11700577</v>
          </cell>
          <cell r="AS711">
            <v>44500</v>
          </cell>
        </row>
        <row r="712">
          <cell r="B712" t="str">
            <v>11600495</v>
          </cell>
          <cell r="AS712">
            <v>44500</v>
          </cell>
        </row>
        <row r="713">
          <cell r="B713" t="str">
            <v>12001057</v>
          </cell>
          <cell r="AS713">
            <v>44500</v>
          </cell>
        </row>
        <row r="714">
          <cell r="B714" t="str">
            <v>12101128</v>
          </cell>
          <cell r="AS714">
            <v>44501</v>
          </cell>
        </row>
        <row r="715">
          <cell r="B715" t="str">
            <v>11900790</v>
          </cell>
          <cell r="AS715">
            <v>44504</v>
          </cell>
        </row>
        <row r="716">
          <cell r="B716" t="str">
            <v>12101242</v>
          </cell>
          <cell r="AS716">
            <v>44505</v>
          </cell>
        </row>
        <row r="717">
          <cell r="B717" t="str">
            <v>11900830</v>
          </cell>
          <cell r="AS717">
            <v>44514</v>
          </cell>
        </row>
        <row r="718">
          <cell r="B718" t="str">
            <v>11900912</v>
          </cell>
          <cell r="AS718">
            <v>44516</v>
          </cell>
        </row>
        <row r="719">
          <cell r="B719" t="str">
            <v>11600536</v>
          </cell>
          <cell r="AS719">
            <v>44518</v>
          </cell>
        </row>
        <row r="720">
          <cell r="B720" t="str">
            <v>11800668</v>
          </cell>
          <cell r="AS720">
            <v>44520</v>
          </cell>
        </row>
        <row r="721">
          <cell r="B721" t="str">
            <v>12000955</v>
          </cell>
          <cell r="AS721">
            <v>44526</v>
          </cell>
        </row>
        <row r="722">
          <cell r="B722" t="str">
            <v>12101258</v>
          </cell>
          <cell r="AS722">
            <v>44529</v>
          </cell>
        </row>
        <row r="723">
          <cell r="B723" t="str">
            <v>12101146</v>
          </cell>
          <cell r="AS723">
            <v>44530</v>
          </cell>
        </row>
        <row r="724">
          <cell r="B724" t="str">
            <v>12101287</v>
          </cell>
          <cell r="AS724">
            <v>44530</v>
          </cell>
        </row>
        <row r="725">
          <cell r="B725" t="str">
            <v>12101306</v>
          </cell>
          <cell r="AS725">
            <v>44530</v>
          </cell>
        </row>
        <row r="726">
          <cell r="B726" t="str">
            <v>11900930</v>
          </cell>
          <cell r="AS726">
            <v>44530</v>
          </cell>
        </row>
        <row r="727">
          <cell r="B727" t="str">
            <v>12000996</v>
          </cell>
          <cell r="AS727">
            <v>44532</v>
          </cell>
        </row>
        <row r="728">
          <cell r="B728" t="str">
            <v>12101202</v>
          </cell>
          <cell r="AS728">
            <v>44535</v>
          </cell>
        </row>
        <row r="729">
          <cell r="B729" t="str">
            <v>12001025</v>
          </cell>
          <cell r="AS729">
            <v>44540</v>
          </cell>
        </row>
        <row r="730">
          <cell r="B730" t="str">
            <v>11800763</v>
          </cell>
          <cell r="AS730">
            <v>44542</v>
          </cell>
        </row>
        <row r="731">
          <cell r="B731" t="str">
            <v>11300287</v>
          </cell>
          <cell r="AS731">
            <v>44548</v>
          </cell>
        </row>
        <row r="732">
          <cell r="B732" t="str">
            <v>12000950</v>
          </cell>
          <cell r="AS732">
            <v>44554</v>
          </cell>
        </row>
        <row r="733">
          <cell r="B733" t="str">
            <v>12000943</v>
          </cell>
          <cell r="AS733">
            <v>44554</v>
          </cell>
        </row>
        <row r="734">
          <cell r="B734" t="str">
            <v>12101302</v>
          </cell>
          <cell r="AS734">
            <v>44559</v>
          </cell>
        </row>
        <row r="735">
          <cell r="B735" t="str">
            <v>12101137</v>
          </cell>
          <cell r="AS735">
            <v>44560</v>
          </cell>
        </row>
        <row r="736">
          <cell r="B736" t="str">
            <v>12101129</v>
          </cell>
          <cell r="AS736">
            <v>44561</v>
          </cell>
        </row>
        <row r="737">
          <cell r="B737" t="str">
            <v>11800754</v>
          </cell>
          <cell r="AS737">
            <v>44561</v>
          </cell>
        </row>
        <row r="738">
          <cell r="B738" t="str">
            <v>12101241</v>
          </cell>
          <cell r="AS738">
            <v>44561</v>
          </cell>
        </row>
        <row r="739">
          <cell r="B739" t="str">
            <v>11400400</v>
          </cell>
          <cell r="AS739">
            <v>44561</v>
          </cell>
        </row>
        <row r="740">
          <cell r="B740" t="str">
            <v>12101295</v>
          </cell>
          <cell r="AS740">
            <v>44561</v>
          </cell>
        </row>
        <row r="741">
          <cell r="B741" t="str">
            <v>12101150</v>
          </cell>
          <cell r="AS741">
            <v>44566</v>
          </cell>
        </row>
        <row r="742">
          <cell r="B742" t="str">
            <v>11800709</v>
          </cell>
          <cell r="AS742">
            <v>44568</v>
          </cell>
        </row>
        <row r="743">
          <cell r="B743" t="str">
            <v>12101314</v>
          </cell>
          <cell r="AS743">
            <v>44571</v>
          </cell>
        </row>
        <row r="744">
          <cell r="B744" t="str">
            <v>12101292</v>
          </cell>
          <cell r="AS744">
            <v>44572</v>
          </cell>
        </row>
        <row r="745">
          <cell r="B745" t="str">
            <v>11700565</v>
          </cell>
          <cell r="AS745">
            <v>44574</v>
          </cell>
        </row>
        <row r="746">
          <cell r="B746" t="str">
            <v>12101260</v>
          </cell>
          <cell r="AS746">
            <v>44575</v>
          </cell>
        </row>
        <row r="747">
          <cell r="B747" t="str">
            <v>11500453</v>
          </cell>
          <cell r="AS747">
            <v>44576</v>
          </cell>
        </row>
        <row r="748">
          <cell r="B748" t="str">
            <v>12101246</v>
          </cell>
          <cell r="AS748">
            <v>44576</v>
          </cell>
        </row>
        <row r="749">
          <cell r="B749" t="str">
            <v>12101320</v>
          </cell>
          <cell r="AS749">
            <v>44578</v>
          </cell>
        </row>
        <row r="750">
          <cell r="B750" t="str">
            <v>12101316</v>
          </cell>
          <cell r="AS750">
            <v>44582</v>
          </cell>
        </row>
        <row r="751">
          <cell r="B751" t="str">
            <v>12001076</v>
          </cell>
          <cell r="AS751">
            <v>44582</v>
          </cell>
        </row>
        <row r="752">
          <cell r="B752" t="str">
            <v>12101305</v>
          </cell>
          <cell r="AS752">
            <v>44588</v>
          </cell>
        </row>
        <row r="753">
          <cell r="B753" t="str">
            <v>12000986</v>
          </cell>
          <cell r="AS753">
            <v>44589</v>
          </cell>
        </row>
        <row r="754">
          <cell r="B754" t="str">
            <v>12001063</v>
          </cell>
          <cell r="AS754">
            <v>44589</v>
          </cell>
        </row>
        <row r="755">
          <cell r="B755" t="str">
            <v>11900768</v>
          </cell>
          <cell r="AS755">
            <v>44592</v>
          </cell>
        </row>
        <row r="756">
          <cell r="B756" t="str">
            <v>12101102</v>
          </cell>
          <cell r="AS756">
            <v>44595</v>
          </cell>
        </row>
        <row r="757">
          <cell r="B757" t="str">
            <v>12101117</v>
          </cell>
          <cell r="AS757">
            <v>44604</v>
          </cell>
        </row>
        <row r="758">
          <cell r="B758" t="str">
            <v>12201345</v>
          </cell>
          <cell r="AS758">
            <v>44605</v>
          </cell>
        </row>
        <row r="759">
          <cell r="B759" t="str">
            <v>12000991</v>
          </cell>
          <cell r="AS759">
            <v>44605</v>
          </cell>
        </row>
        <row r="760">
          <cell r="B760" t="str">
            <v>12101105</v>
          </cell>
          <cell r="AS760">
            <v>44607</v>
          </cell>
        </row>
        <row r="761">
          <cell r="B761" t="str">
            <v>11900901</v>
          </cell>
          <cell r="AS761">
            <v>44609</v>
          </cell>
        </row>
        <row r="762">
          <cell r="B762" t="str">
            <v>12201326</v>
          </cell>
          <cell r="AS762">
            <v>44609</v>
          </cell>
        </row>
        <row r="763">
          <cell r="B763" t="str">
            <v>12001043</v>
          </cell>
          <cell r="AS763">
            <v>44610</v>
          </cell>
        </row>
        <row r="764">
          <cell r="B764" t="str">
            <v>12101284</v>
          </cell>
          <cell r="AS764">
            <v>44610</v>
          </cell>
        </row>
        <row r="765">
          <cell r="B765" t="str">
            <v>12201358</v>
          </cell>
          <cell r="AS765">
            <v>44615</v>
          </cell>
        </row>
        <row r="766">
          <cell r="B766" t="str">
            <v>12101181</v>
          </cell>
          <cell r="AS766">
            <v>44619</v>
          </cell>
        </row>
        <row r="767">
          <cell r="B767" t="str">
            <v>11900934</v>
          </cell>
          <cell r="AS767">
            <v>44620</v>
          </cell>
        </row>
        <row r="768">
          <cell r="B768" t="str">
            <v>12201329</v>
          </cell>
          <cell r="AS768">
            <v>44620</v>
          </cell>
        </row>
        <row r="769">
          <cell r="B769" t="str">
            <v>12101127</v>
          </cell>
          <cell r="AS769">
            <v>44620</v>
          </cell>
        </row>
        <row r="770">
          <cell r="B770" t="str">
            <v>12000969</v>
          </cell>
          <cell r="AS770">
            <v>44620</v>
          </cell>
        </row>
        <row r="771">
          <cell r="B771" t="str">
            <v>11900914</v>
          </cell>
          <cell r="AS771">
            <v>44629</v>
          </cell>
        </row>
        <row r="772">
          <cell r="B772" t="str">
            <v>12101276</v>
          </cell>
          <cell r="AS772">
            <v>44631</v>
          </cell>
        </row>
        <row r="773">
          <cell r="B773" t="str">
            <v>12000959</v>
          </cell>
          <cell r="AS773">
            <v>44634</v>
          </cell>
        </row>
        <row r="774">
          <cell r="B774" t="str">
            <v>12000945</v>
          </cell>
          <cell r="AS774">
            <v>44635</v>
          </cell>
        </row>
        <row r="775">
          <cell r="B775" t="str">
            <v>12201365</v>
          </cell>
          <cell r="AS775">
            <v>44637</v>
          </cell>
        </row>
        <row r="776">
          <cell r="B776" t="str">
            <v>12201377</v>
          </cell>
          <cell r="AS776">
            <v>44638</v>
          </cell>
        </row>
        <row r="777">
          <cell r="B777" t="str">
            <v>12101299</v>
          </cell>
          <cell r="AS777">
            <v>44638</v>
          </cell>
        </row>
        <row r="778">
          <cell r="B778" t="str">
            <v>12101224</v>
          </cell>
          <cell r="AS778">
            <v>44640</v>
          </cell>
        </row>
        <row r="779">
          <cell r="B779" t="str">
            <v>10900084</v>
          </cell>
          <cell r="AS779">
            <v>44650</v>
          </cell>
        </row>
        <row r="780">
          <cell r="B780" t="str">
            <v>12201361</v>
          </cell>
          <cell r="AS780">
            <v>44651</v>
          </cell>
        </row>
        <row r="781">
          <cell r="B781" t="str">
            <v>12101213</v>
          </cell>
          <cell r="AS781">
            <v>44651</v>
          </cell>
        </row>
        <row r="782">
          <cell r="B782" t="str">
            <v>12101309</v>
          </cell>
          <cell r="AS782">
            <v>44651</v>
          </cell>
        </row>
        <row r="783">
          <cell r="B783" t="str">
            <v>12201369</v>
          </cell>
          <cell r="AS783">
            <v>44651</v>
          </cell>
        </row>
        <row r="784">
          <cell r="B784" t="str">
            <v>12201367</v>
          </cell>
          <cell r="AS784">
            <v>44664</v>
          </cell>
        </row>
        <row r="785">
          <cell r="B785" t="str">
            <v>12201372</v>
          </cell>
          <cell r="AS785">
            <v>44666</v>
          </cell>
        </row>
        <row r="786">
          <cell r="B786" t="str">
            <v>12201379</v>
          </cell>
          <cell r="AS786">
            <v>44666</v>
          </cell>
        </row>
        <row r="787">
          <cell r="B787" t="str">
            <v>12101313</v>
          </cell>
          <cell r="AS787">
            <v>44673</v>
          </cell>
        </row>
        <row r="788">
          <cell r="B788" t="str">
            <v>12201336</v>
          </cell>
          <cell r="AS788">
            <v>44674</v>
          </cell>
        </row>
        <row r="789">
          <cell r="B789" t="str">
            <v>12101291</v>
          </cell>
          <cell r="AS789">
            <v>44676</v>
          </cell>
        </row>
        <row r="790">
          <cell r="B790" t="str">
            <v>12000976</v>
          </cell>
          <cell r="AS790">
            <v>44679</v>
          </cell>
        </row>
        <row r="791">
          <cell r="B791" t="str">
            <v>12101167</v>
          </cell>
          <cell r="AS791">
            <v>44680</v>
          </cell>
        </row>
        <row r="792">
          <cell r="B792" t="str">
            <v>11900775</v>
          </cell>
          <cell r="AS792">
            <v>44682</v>
          </cell>
        </row>
        <row r="793">
          <cell r="B793" t="str">
            <v>11900785</v>
          </cell>
          <cell r="AS793">
            <v>44684</v>
          </cell>
        </row>
        <row r="794">
          <cell r="B794" t="str">
            <v>11700589</v>
          </cell>
          <cell r="AS794">
            <v>44684</v>
          </cell>
        </row>
        <row r="795">
          <cell r="B795" t="str">
            <v>12101174</v>
          </cell>
          <cell r="AS795">
            <v>44685</v>
          </cell>
        </row>
        <row r="796">
          <cell r="B796" t="str">
            <v>12101118</v>
          </cell>
          <cell r="AS796">
            <v>44686</v>
          </cell>
        </row>
        <row r="797">
          <cell r="B797" t="str">
            <v>12101113</v>
          </cell>
          <cell r="AS797">
            <v>44687</v>
          </cell>
        </row>
        <row r="798">
          <cell r="B798" t="str">
            <v>11900910</v>
          </cell>
          <cell r="AS798">
            <v>44690</v>
          </cell>
        </row>
        <row r="799">
          <cell r="B799" t="str">
            <v>11800679</v>
          </cell>
          <cell r="AS799">
            <v>44692</v>
          </cell>
        </row>
        <row r="800">
          <cell r="B800" t="str">
            <v>12201418</v>
          </cell>
          <cell r="AS800">
            <v>44692</v>
          </cell>
        </row>
        <row r="801">
          <cell r="B801" t="str">
            <v>11900824</v>
          </cell>
          <cell r="AS801">
            <v>44693</v>
          </cell>
        </row>
        <row r="802">
          <cell r="B802" t="str">
            <v>12201396</v>
          </cell>
          <cell r="AS802">
            <v>44694</v>
          </cell>
        </row>
        <row r="803">
          <cell r="B803" t="str">
            <v>12201386</v>
          </cell>
          <cell r="AS803">
            <v>44694</v>
          </cell>
        </row>
        <row r="804">
          <cell r="B804" t="str">
            <v>12000994</v>
          </cell>
          <cell r="AS804">
            <v>44694</v>
          </cell>
        </row>
        <row r="805">
          <cell r="B805" t="str">
            <v>11900791</v>
          </cell>
          <cell r="AS805">
            <v>44698</v>
          </cell>
        </row>
        <row r="806">
          <cell r="B806" t="str">
            <v>12101275</v>
          </cell>
          <cell r="AS806">
            <v>44698</v>
          </cell>
        </row>
        <row r="807">
          <cell r="B807" t="str">
            <v>11200235</v>
          </cell>
          <cell r="AS807">
            <v>44700</v>
          </cell>
        </row>
        <row r="808">
          <cell r="B808" t="str">
            <v>12001051</v>
          </cell>
          <cell r="AS808">
            <v>44701</v>
          </cell>
        </row>
        <row r="809">
          <cell r="B809" t="str">
            <v>11100163</v>
          </cell>
          <cell r="AS809">
            <v>44701</v>
          </cell>
        </row>
        <row r="810">
          <cell r="B810" t="str">
            <v>12201332</v>
          </cell>
          <cell r="AS810">
            <v>44701</v>
          </cell>
        </row>
        <row r="811">
          <cell r="B811" t="str">
            <v>11900927</v>
          </cell>
          <cell r="AS811">
            <v>44704</v>
          </cell>
        </row>
        <row r="812">
          <cell r="B812" t="str">
            <v>11400353</v>
          </cell>
          <cell r="AS812">
            <v>44707</v>
          </cell>
        </row>
        <row r="813">
          <cell r="B813" t="str">
            <v>12001052</v>
          </cell>
          <cell r="AS813">
            <v>44709</v>
          </cell>
        </row>
        <row r="814">
          <cell r="B814" t="str">
            <v>11800750</v>
          </cell>
          <cell r="AS814">
            <v>44709</v>
          </cell>
        </row>
        <row r="815">
          <cell r="B815" t="str">
            <v>11900882</v>
          </cell>
          <cell r="AS815">
            <v>44710</v>
          </cell>
        </row>
        <row r="816">
          <cell r="B816" t="str">
            <v>11900931</v>
          </cell>
          <cell r="AS816">
            <v>44712</v>
          </cell>
        </row>
        <row r="817">
          <cell r="B817" t="str">
            <v>12101321</v>
          </cell>
          <cell r="AS817">
            <v>44712</v>
          </cell>
        </row>
        <row r="818">
          <cell r="B818" t="str">
            <v>12101097</v>
          </cell>
          <cell r="AS818">
            <v>44712</v>
          </cell>
        </row>
        <row r="819">
          <cell r="B819" t="str">
            <v>11800756</v>
          </cell>
          <cell r="AS819">
            <v>44712</v>
          </cell>
        </row>
        <row r="820">
          <cell r="B820" t="str">
            <v>11800687</v>
          </cell>
          <cell r="AS820">
            <v>44712</v>
          </cell>
        </row>
        <row r="821">
          <cell r="B821" t="str">
            <v>11700581</v>
          </cell>
          <cell r="AS821">
            <v>44712</v>
          </cell>
        </row>
        <row r="822">
          <cell r="B822" t="str">
            <v>12101280</v>
          </cell>
          <cell r="AS822">
            <v>44712</v>
          </cell>
        </row>
        <row r="823">
          <cell r="B823" t="str">
            <v>12201404</v>
          </cell>
          <cell r="AS823">
            <v>44713</v>
          </cell>
        </row>
        <row r="824">
          <cell r="B824" t="str">
            <v>11600532</v>
          </cell>
          <cell r="AS824">
            <v>44715</v>
          </cell>
        </row>
        <row r="825">
          <cell r="B825" t="str">
            <v>12101122</v>
          </cell>
          <cell r="AS825">
            <v>44715</v>
          </cell>
        </row>
        <row r="826">
          <cell r="B826" t="str">
            <v>12201407</v>
          </cell>
          <cell r="AS826">
            <v>44715</v>
          </cell>
        </row>
        <row r="827">
          <cell r="B827" t="str">
            <v>12101211</v>
          </cell>
          <cell r="AS827">
            <v>44722</v>
          </cell>
        </row>
        <row r="828">
          <cell r="B828" t="str">
            <v>11900877</v>
          </cell>
          <cell r="AS828">
            <v>44725</v>
          </cell>
        </row>
        <row r="829">
          <cell r="B829" t="str">
            <v>12201333</v>
          </cell>
          <cell r="AS829">
            <v>44726</v>
          </cell>
        </row>
        <row r="830">
          <cell r="B830" t="str">
            <v>12001087</v>
          </cell>
          <cell r="AS830">
            <v>44727</v>
          </cell>
        </row>
        <row r="831">
          <cell r="B831" t="str">
            <v>11800673</v>
          </cell>
          <cell r="AS831">
            <v>44727</v>
          </cell>
        </row>
        <row r="832">
          <cell r="B832" t="str">
            <v>12101235</v>
          </cell>
          <cell r="AS832">
            <v>44729</v>
          </cell>
        </row>
        <row r="833">
          <cell r="B833" t="str">
            <v>12101131</v>
          </cell>
          <cell r="AS833">
            <v>44729</v>
          </cell>
        </row>
        <row r="834">
          <cell r="B834" t="str">
            <v>12101294</v>
          </cell>
          <cell r="AS834">
            <v>44729</v>
          </cell>
        </row>
        <row r="835">
          <cell r="B835" t="str">
            <v>11100187</v>
          </cell>
          <cell r="AS835">
            <v>44742</v>
          </cell>
        </row>
        <row r="836">
          <cell r="B836" t="str">
            <v>11900905</v>
          </cell>
          <cell r="AS836">
            <v>44742</v>
          </cell>
        </row>
        <row r="837">
          <cell r="B837" t="str">
            <v>12101108</v>
          </cell>
          <cell r="AS837">
            <v>44742</v>
          </cell>
        </row>
        <row r="838">
          <cell r="B838" t="str">
            <v>12201341</v>
          </cell>
          <cell r="AS838">
            <v>44742</v>
          </cell>
        </row>
        <row r="839">
          <cell r="B839" t="str">
            <v>12101196</v>
          </cell>
          <cell r="AS839">
            <v>44742</v>
          </cell>
        </row>
        <row r="840">
          <cell r="B840" t="str">
            <v>12101177</v>
          </cell>
          <cell r="AS840">
            <v>44742</v>
          </cell>
        </row>
        <row r="841">
          <cell r="B841" t="str">
            <v>12101239</v>
          </cell>
          <cell r="AS841">
            <v>44743</v>
          </cell>
        </row>
        <row r="842">
          <cell r="B842" t="str">
            <v>12201355</v>
          </cell>
          <cell r="AS842">
            <v>44743</v>
          </cell>
        </row>
        <row r="843">
          <cell r="B843" t="str">
            <v>12201454</v>
          </cell>
          <cell r="AS843">
            <v>44743</v>
          </cell>
        </row>
        <row r="844">
          <cell r="B844" t="str">
            <v>12101214</v>
          </cell>
          <cell r="AS844">
            <v>44751</v>
          </cell>
        </row>
        <row r="845">
          <cell r="B845" t="str">
            <v>12101198</v>
          </cell>
          <cell r="AS845">
            <v>44752</v>
          </cell>
        </row>
        <row r="846">
          <cell r="B846" t="str">
            <v>12000941</v>
          </cell>
          <cell r="AS846">
            <v>44752</v>
          </cell>
        </row>
        <row r="847">
          <cell r="B847" t="str">
            <v>12000972</v>
          </cell>
          <cell r="AS847">
            <v>44752</v>
          </cell>
        </row>
        <row r="848">
          <cell r="B848" t="str">
            <v>12101222</v>
          </cell>
          <cell r="AS848">
            <v>44757</v>
          </cell>
        </row>
        <row r="849">
          <cell r="B849" t="str">
            <v>11800721</v>
          </cell>
          <cell r="AS849">
            <v>44757</v>
          </cell>
        </row>
        <row r="850">
          <cell r="B850" t="str">
            <v>12201439</v>
          </cell>
          <cell r="AS850">
            <v>44757</v>
          </cell>
        </row>
        <row r="851">
          <cell r="B851" t="str">
            <v>12201373</v>
          </cell>
          <cell r="AS851">
            <v>44758</v>
          </cell>
        </row>
        <row r="852">
          <cell r="B852" t="str">
            <v>11100150</v>
          </cell>
          <cell r="AS852">
            <v>44759</v>
          </cell>
        </row>
        <row r="853">
          <cell r="B853" t="str">
            <v>11900862</v>
          </cell>
          <cell r="AS853">
            <v>44763</v>
          </cell>
        </row>
        <row r="854">
          <cell r="B854" t="str">
            <v>11800727</v>
          </cell>
          <cell r="AS854">
            <v>44764</v>
          </cell>
        </row>
        <row r="855">
          <cell r="B855" t="str">
            <v>10900042</v>
          </cell>
          <cell r="AS855">
            <v>44765</v>
          </cell>
        </row>
        <row r="856">
          <cell r="B856" t="str">
            <v>12001010</v>
          </cell>
          <cell r="AS856">
            <v>44766</v>
          </cell>
        </row>
        <row r="857">
          <cell r="B857" t="str">
            <v>12101267</v>
          </cell>
          <cell r="AS857">
            <v>44767</v>
          </cell>
        </row>
        <row r="858">
          <cell r="B858" t="str">
            <v>12201335</v>
          </cell>
          <cell r="AS858">
            <v>44771</v>
          </cell>
        </row>
        <row r="859">
          <cell r="B859" t="str">
            <v>11900935</v>
          </cell>
          <cell r="AS859">
            <v>44772</v>
          </cell>
        </row>
        <row r="860">
          <cell r="B860" t="str">
            <v>12101161</v>
          </cell>
          <cell r="AS860">
            <v>44772</v>
          </cell>
        </row>
        <row r="861">
          <cell r="B861" t="str">
            <v>12201399</v>
          </cell>
          <cell r="AS861">
            <v>44773</v>
          </cell>
        </row>
        <row r="862">
          <cell r="B862" t="str">
            <v>12201465</v>
          </cell>
          <cell r="AS862">
            <v>44775</v>
          </cell>
        </row>
        <row r="863">
          <cell r="B863" t="str">
            <v>12201481</v>
          </cell>
          <cell r="AS863">
            <v>44777</v>
          </cell>
        </row>
        <row r="864">
          <cell r="B864" t="str">
            <v>11200256</v>
          </cell>
          <cell r="AS864">
            <v>44778</v>
          </cell>
        </row>
        <row r="865">
          <cell r="B865" t="str">
            <v>12000954</v>
          </cell>
          <cell r="AS865">
            <v>44779</v>
          </cell>
        </row>
        <row r="866">
          <cell r="B866" t="str">
            <v>12000937</v>
          </cell>
          <cell r="AS866">
            <v>44779</v>
          </cell>
        </row>
        <row r="867">
          <cell r="B867" t="str">
            <v>11300306</v>
          </cell>
          <cell r="AS867">
            <v>44785</v>
          </cell>
        </row>
        <row r="868">
          <cell r="B868" t="str">
            <v>12201362</v>
          </cell>
          <cell r="AS868">
            <v>44785</v>
          </cell>
        </row>
        <row r="869">
          <cell r="B869" t="str">
            <v>10800022</v>
          </cell>
          <cell r="AS869">
            <v>44788</v>
          </cell>
        </row>
        <row r="870">
          <cell r="B870" t="str">
            <v>12101147</v>
          </cell>
          <cell r="AS870">
            <v>44788</v>
          </cell>
        </row>
        <row r="871">
          <cell r="B871" t="str">
            <v>12201383</v>
          </cell>
          <cell r="AS871">
            <v>44788</v>
          </cell>
        </row>
        <row r="872">
          <cell r="B872" t="str">
            <v>12101255</v>
          </cell>
          <cell r="AS872">
            <v>44788</v>
          </cell>
        </row>
        <row r="873">
          <cell r="B873" t="str">
            <v>12101149</v>
          </cell>
          <cell r="AS873">
            <v>44792</v>
          </cell>
        </row>
        <row r="874">
          <cell r="B874" t="str">
            <v>12201471</v>
          </cell>
          <cell r="AS874">
            <v>44792</v>
          </cell>
        </row>
        <row r="875">
          <cell r="B875" t="str">
            <v>11700635</v>
          </cell>
          <cell r="AS875">
            <v>44793</v>
          </cell>
        </row>
        <row r="876">
          <cell r="B876" t="str">
            <v>12001002</v>
          </cell>
          <cell r="AS876">
            <v>44793</v>
          </cell>
        </row>
        <row r="877">
          <cell r="B877" t="str">
            <v>12101179</v>
          </cell>
          <cell r="AS877">
            <v>44797</v>
          </cell>
        </row>
        <row r="878">
          <cell r="B878" t="str">
            <v>12000963</v>
          </cell>
          <cell r="AS878">
            <v>44797</v>
          </cell>
        </row>
        <row r="879">
          <cell r="B879" t="str">
            <v>12001000</v>
          </cell>
          <cell r="AS879">
            <v>44799</v>
          </cell>
        </row>
        <row r="880">
          <cell r="B880" t="str">
            <v>12201400</v>
          </cell>
          <cell r="AS880">
            <v>44802</v>
          </cell>
        </row>
        <row r="881">
          <cell r="B881" t="str">
            <v>12201450</v>
          </cell>
          <cell r="AS881">
            <v>44803</v>
          </cell>
        </row>
        <row r="882">
          <cell r="B882" t="str">
            <v>12101244</v>
          </cell>
          <cell r="AS882">
            <v>44804</v>
          </cell>
        </row>
        <row r="883">
          <cell r="B883" t="str">
            <v>11800662</v>
          </cell>
          <cell r="AS883">
            <v>44804</v>
          </cell>
        </row>
        <row r="884">
          <cell r="B884" t="str">
            <v>12201423</v>
          </cell>
          <cell r="AS884">
            <v>44804</v>
          </cell>
        </row>
        <row r="885">
          <cell r="B885" t="str">
            <v>12201353</v>
          </cell>
          <cell r="AS885">
            <v>44804</v>
          </cell>
        </row>
        <row r="886">
          <cell r="B886" t="str">
            <v>11900786</v>
          </cell>
          <cell r="AS886">
            <v>44808</v>
          </cell>
        </row>
        <row r="887">
          <cell r="B887" t="str">
            <v>11900799</v>
          </cell>
          <cell r="AS887">
            <v>44808</v>
          </cell>
        </row>
        <row r="888">
          <cell r="B888" t="str">
            <v>11900839</v>
          </cell>
          <cell r="AS888">
            <v>44808</v>
          </cell>
        </row>
        <row r="889">
          <cell r="B889" t="str">
            <v>12101323</v>
          </cell>
          <cell r="AS889">
            <v>44809</v>
          </cell>
        </row>
        <row r="890">
          <cell r="B890" t="str">
            <v>12201503</v>
          </cell>
          <cell r="AS890">
            <v>44811</v>
          </cell>
        </row>
        <row r="891">
          <cell r="B891" t="str">
            <v>12201515</v>
          </cell>
          <cell r="AS891">
            <v>44811</v>
          </cell>
        </row>
        <row r="892">
          <cell r="B892" t="str">
            <v>12101259</v>
          </cell>
          <cell r="AS892">
            <v>44813</v>
          </cell>
        </row>
        <row r="893">
          <cell r="B893" t="str">
            <v>11700594</v>
          </cell>
          <cell r="AS893">
            <v>44813</v>
          </cell>
        </row>
        <row r="894">
          <cell r="B894" t="str">
            <v>11900810</v>
          </cell>
          <cell r="AS894">
            <v>44818</v>
          </cell>
        </row>
        <row r="895">
          <cell r="B895" t="str">
            <v>11900861</v>
          </cell>
          <cell r="AS895">
            <v>44819</v>
          </cell>
        </row>
        <row r="896">
          <cell r="B896" t="str">
            <v>12201408</v>
          </cell>
          <cell r="AS896">
            <v>44819</v>
          </cell>
        </row>
        <row r="897">
          <cell r="B897" t="str">
            <v>12201494</v>
          </cell>
          <cell r="AS897">
            <v>44819</v>
          </cell>
        </row>
        <row r="898">
          <cell r="B898" t="str">
            <v>12201380</v>
          </cell>
          <cell r="AS898">
            <v>44821</v>
          </cell>
        </row>
        <row r="899">
          <cell r="B899" t="str">
            <v>12201537</v>
          </cell>
          <cell r="AS899">
            <v>44822</v>
          </cell>
        </row>
        <row r="900">
          <cell r="B900" t="str">
            <v>11800696</v>
          </cell>
          <cell r="AS900">
            <v>44823</v>
          </cell>
        </row>
        <row r="901">
          <cell r="B901" t="str">
            <v>12201359</v>
          </cell>
          <cell r="AS901">
            <v>44825</v>
          </cell>
        </row>
        <row r="902">
          <cell r="B902" t="str">
            <v>12001060</v>
          </cell>
          <cell r="AS902">
            <v>44829</v>
          </cell>
        </row>
        <row r="903">
          <cell r="B903" t="str">
            <v>12201542</v>
          </cell>
          <cell r="AS903">
            <v>44830</v>
          </cell>
        </row>
        <row r="904">
          <cell r="B904" t="str">
            <v>12201520</v>
          </cell>
          <cell r="AS904">
            <v>44831</v>
          </cell>
        </row>
        <row r="905">
          <cell r="B905" t="str">
            <v>12201445</v>
          </cell>
          <cell r="AS905">
            <v>44831</v>
          </cell>
        </row>
        <row r="906">
          <cell r="B906" t="str">
            <v>11600492</v>
          </cell>
          <cell r="AS906">
            <v>44833</v>
          </cell>
        </row>
        <row r="907">
          <cell r="B907" t="str">
            <v>11800726</v>
          </cell>
          <cell r="AS907">
            <v>44833</v>
          </cell>
        </row>
        <row r="908">
          <cell r="B908" t="str">
            <v>12001078</v>
          </cell>
          <cell r="AS908">
            <v>44834</v>
          </cell>
        </row>
        <row r="909">
          <cell r="B909" t="str">
            <v>12101297</v>
          </cell>
          <cell r="AS909">
            <v>44834</v>
          </cell>
        </row>
        <row r="910">
          <cell r="B910" t="str">
            <v>12101200</v>
          </cell>
          <cell r="AS910">
            <v>44834</v>
          </cell>
        </row>
        <row r="911">
          <cell r="B911" t="str">
            <v>12201352</v>
          </cell>
          <cell r="AS911">
            <v>44834</v>
          </cell>
        </row>
        <row r="912">
          <cell r="B912" t="str">
            <v>12101121</v>
          </cell>
          <cell r="AS912">
            <v>44837</v>
          </cell>
        </row>
        <row r="913">
          <cell r="B913" t="str">
            <v>12201475</v>
          </cell>
          <cell r="AS913">
            <v>44838</v>
          </cell>
        </row>
        <row r="914">
          <cell r="B914" t="str">
            <v>11900789</v>
          </cell>
          <cell r="AS914">
            <v>44839</v>
          </cell>
        </row>
        <row r="915">
          <cell r="B915" t="str">
            <v>12201548</v>
          </cell>
          <cell r="AS915">
            <v>44841</v>
          </cell>
        </row>
        <row r="916">
          <cell r="B916" t="str">
            <v>12101247</v>
          </cell>
          <cell r="AS916">
            <v>44842</v>
          </cell>
        </row>
        <row r="917">
          <cell r="B917" t="str">
            <v>11800675</v>
          </cell>
          <cell r="AS917">
            <v>44844</v>
          </cell>
        </row>
        <row r="918">
          <cell r="B918" t="str">
            <v>12201384</v>
          </cell>
          <cell r="AS918">
            <v>44845</v>
          </cell>
        </row>
        <row r="919">
          <cell r="B919" t="str">
            <v>12201467</v>
          </cell>
          <cell r="AS919">
            <v>44846</v>
          </cell>
        </row>
        <row r="920">
          <cell r="B920" t="str">
            <v>12201472</v>
          </cell>
          <cell r="AS920">
            <v>44848</v>
          </cell>
        </row>
        <row r="921">
          <cell r="B921" t="str">
            <v>12101099</v>
          </cell>
          <cell r="AS921">
            <v>44849</v>
          </cell>
        </row>
        <row r="922">
          <cell r="B922" t="str">
            <v>11400388</v>
          </cell>
          <cell r="AS922">
            <v>44849</v>
          </cell>
        </row>
        <row r="923">
          <cell r="B923" t="str">
            <v>12201545</v>
          </cell>
          <cell r="AS923">
            <v>44853</v>
          </cell>
        </row>
        <row r="924">
          <cell r="B924" t="str">
            <v>12101225</v>
          </cell>
          <cell r="AS924">
            <v>44855</v>
          </cell>
        </row>
        <row r="925">
          <cell r="B925" t="str">
            <v>12101227</v>
          </cell>
          <cell r="AS925">
            <v>44855</v>
          </cell>
        </row>
        <row r="926">
          <cell r="B926" t="str">
            <v>12201561</v>
          </cell>
          <cell r="AS926">
            <v>44859</v>
          </cell>
        </row>
        <row r="927">
          <cell r="B927" t="str">
            <v>12201469</v>
          </cell>
          <cell r="AS927">
            <v>44860</v>
          </cell>
        </row>
        <row r="928">
          <cell r="B928" t="str">
            <v>12000995</v>
          </cell>
          <cell r="AS928">
            <v>44865</v>
          </cell>
        </row>
        <row r="929">
          <cell r="B929" t="str">
            <v>12000979</v>
          </cell>
          <cell r="AS929">
            <v>44867</v>
          </cell>
        </row>
        <row r="930">
          <cell r="B930" t="str">
            <v>12201427</v>
          </cell>
          <cell r="AS930">
            <v>44869</v>
          </cell>
        </row>
        <row r="931">
          <cell r="B931" t="str">
            <v>12201507</v>
          </cell>
          <cell r="AS931">
            <v>44869</v>
          </cell>
        </row>
        <row r="932">
          <cell r="B932" t="str">
            <v>11200224</v>
          </cell>
          <cell r="AS932">
            <v>44876</v>
          </cell>
        </row>
        <row r="933">
          <cell r="B933" t="str">
            <v>12201554</v>
          </cell>
          <cell r="AS933">
            <v>44876</v>
          </cell>
        </row>
        <row r="934">
          <cell r="B934" t="str">
            <v>12001068</v>
          </cell>
          <cell r="AS934">
            <v>44879</v>
          </cell>
        </row>
        <row r="935">
          <cell r="B935" t="str">
            <v>12101272</v>
          </cell>
          <cell r="AS935">
            <v>44880</v>
          </cell>
        </row>
        <row r="936">
          <cell r="B936" t="str">
            <v>12101230</v>
          </cell>
          <cell r="AS936">
            <v>44889</v>
          </cell>
        </row>
        <row r="937">
          <cell r="B937" t="str">
            <v>12101182</v>
          </cell>
          <cell r="AS937">
            <v>44889</v>
          </cell>
        </row>
        <row r="938">
          <cell r="B938" t="str">
            <v>12101283</v>
          </cell>
          <cell r="AS938">
            <v>44890</v>
          </cell>
        </row>
        <row r="939">
          <cell r="B939" t="str">
            <v>12201473</v>
          </cell>
          <cell r="AS939">
            <v>44895</v>
          </cell>
        </row>
        <row r="940">
          <cell r="B940" t="str">
            <v>11900788</v>
          </cell>
          <cell r="AS940">
            <v>44895</v>
          </cell>
        </row>
        <row r="941">
          <cell r="B941" t="str">
            <v>11200244</v>
          </cell>
          <cell r="AS941">
            <v>44895</v>
          </cell>
        </row>
        <row r="942">
          <cell r="B942" t="str">
            <v>11800638</v>
          </cell>
          <cell r="AS942">
            <v>44895</v>
          </cell>
        </row>
        <row r="943">
          <cell r="B943" t="str">
            <v>11800742</v>
          </cell>
          <cell r="AS943">
            <v>44895</v>
          </cell>
        </row>
        <row r="944">
          <cell r="B944" t="str">
            <v>12201516</v>
          </cell>
          <cell r="AS944">
            <v>44900</v>
          </cell>
        </row>
        <row r="945">
          <cell r="B945" t="str">
            <v>12201573</v>
          </cell>
          <cell r="AS945">
            <v>44900</v>
          </cell>
        </row>
        <row r="946">
          <cell r="B946" t="str">
            <v>12001038</v>
          </cell>
          <cell r="AS946">
            <v>44902</v>
          </cell>
        </row>
        <row r="947">
          <cell r="B947" t="str">
            <v>12201595</v>
          </cell>
          <cell r="AS947">
            <v>44902</v>
          </cell>
        </row>
        <row r="948">
          <cell r="B948" t="str">
            <v>12201424</v>
          </cell>
          <cell r="AS948">
            <v>44909</v>
          </cell>
        </row>
        <row r="949">
          <cell r="B949" t="str">
            <v>12201376</v>
          </cell>
          <cell r="AS949">
            <v>44909</v>
          </cell>
        </row>
        <row r="950">
          <cell r="B950" t="str">
            <v>12201501</v>
          </cell>
          <cell r="AS950">
            <v>44915</v>
          </cell>
        </row>
        <row r="951">
          <cell r="B951" t="str">
            <v>12101277</v>
          </cell>
          <cell r="AS951">
            <v>44916</v>
          </cell>
        </row>
        <row r="952">
          <cell r="B952" t="str">
            <v>12001067</v>
          </cell>
          <cell r="AS952">
            <v>44917</v>
          </cell>
        </row>
        <row r="953">
          <cell r="B953" t="str">
            <v>12201514</v>
          </cell>
          <cell r="AS953">
            <v>44925</v>
          </cell>
        </row>
        <row r="954">
          <cell r="B954" t="str">
            <v>12000946</v>
          </cell>
          <cell r="AS954">
            <v>44926</v>
          </cell>
        </row>
        <row r="955">
          <cell r="B955" t="str">
            <v>12201592</v>
          </cell>
          <cell r="AS955">
            <v>44933</v>
          </cell>
        </row>
        <row r="956">
          <cell r="B956" t="str">
            <v>12301620</v>
          </cell>
          <cell r="AS956">
            <v>44937</v>
          </cell>
        </row>
        <row r="957">
          <cell r="B957" t="str">
            <v>12301624</v>
          </cell>
          <cell r="AS957">
            <v>44938</v>
          </cell>
        </row>
        <row r="958">
          <cell r="B958" t="str">
            <v>12201348</v>
          </cell>
          <cell r="AS958">
            <v>44942</v>
          </cell>
        </row>
        <row r="959">
          <cell r="B959" t="str">
            <v>11900816</v>
          </cell>
          <cell r="AS959">
            <v>44942</v>
          </cell>
        </row>
        <row r="960">
          <cell r="B960" t="str">
            <v>12201392</v>
          </cell>
          <cell r="AS960">
            <v>44944</v>
          </cell>
        </row>
        <row r="961">
          <cell r="B961" t="str">
            <v>11600509</v>
          </cell>
          <cell r="AS961">
            <v>44944</v>
          </cell>
        </row>
        <row r="962">
          <cell r="B962" t="str">
            <v>12201402</v>
          </cell>
          <cell r="AS962">
            <v>44956</v>
          </cell>
        </row>
        <row r="963">
          <cell r="B963" t="str">
            <v>12101308</v>
          </cell>
          <cell r="AS963">
            <v>44955</v>
          </cell>
        </row>
        <row r="964">
          <cell r="B964" t="str">
            <v>12201528</v>
          </cell>
          <cell r="AS964">
            <v>44957</v>
          </cell>
        </row>
        <row r="965">
          <cell r="B965" t="str">
            <v>12201406</v>
          </cell>
          <cell r="AS965">
            <v>44957</v>
          </cell>
        </row>
        <row r="966">
          <cell r="B966" t="str">
            <v>12101206</v>
          </cell>
          <cell r="AS966">
            <v>44957</v>
          </cell>
        </row>
        <row r="967">
          <cell r="B967" t="str">
            <v>12101322</v>
          </cell>
          <cell r="AS967">
            <v>44957</v>
          </cell>
        </row>
        <row r="968">
          <cell r="B968" t="str">
            <v>11900803</v>
          </cell>
          <cell r="AS968">
            <v>44957</v>
          </cell>
        </row>
        <row r="969">
          <cell r="B969" t="str">
            <v>12201389</v>
          </cell>
          <cell r="AS969">
            <v>44957</v>
          </cell>
        </row>
        <row r="970">
          <cell r="B970" t="str">
            <v>12301627</v>
          </cell>
          <cell r="AS970">
            <v>44957</v>
          </cell>
        </row>
        <row r="971">
          <cell r="B971" t="str">
            <v>12201600</v>
          </cell>
          <cell r="AS971">
            <v>44959</v>
          </cell>
        </row>
        <row r="972">
          <cell r="B972" t="str">
            <v>12301634</v>
          </cell>
          <cell r="AS972">
            <v>44959</v>
          </cell>
        </row>
        <row r="973">
          <cell r="B973" t="str">
            <v>12201589</v>
          </cell>
          <cell r="AS973">
            <v>44960</v>
          </cell>
        </row>
        <row r="974">
          <cell r="B974" t="str">
            <v>12201334</v>
          </cell>
          <cell r="AS974">
            <v>44960</v>
          </cell>
        </row>
        <row r="975">
          <cell r="B975" t="str">
            <v>12201607</v>
          </cell>
          <cell r="AS975">
            <v>44967</v>
          </cell>
        </row>
        <row r="976">
          <cell r="B976" t="str">
            <v>12101159</v>
          </cell>
          <cell r="AS976">
            <v>44972</v>
          </cell>
        </row>
        <row r="977">
          <cell r="B977" t="str">
            <v>12000940</v>
          </cell>
          <cell r="AS977">
            <v>44973</v>
          </cell>
        </row>
        <row r="978">
          <cell r="B978" t="str">
            <v>12001041</v>
          </cell>
          <cell r="AS978">
            <v>44974</v>
          </cell>
        </row>
        <row r="979">
          <cell r="B979" t="str">
            <v>12301628</v>
          </cell>
          <cell r="AS979">
            <v>44978</v>
          </cell>
        </row>
        <row r="980">
          <cell r="B980" t="str">
            <v>12201552</v>
          </cell>
          <cell r="AS980">
            <v>44983</v>
          </cell>
        </row>
        <row r="981">
          <cell r="B981" t="str">
            <v>12201325</v>
          </cell>
          <cell r="AS981">
            <v>44985</v>
          </cell>
        </row>
        <row r="982">
          <cell r="B982" t="str">
            <v>12201586</v>
          </cell>
          <cell r="AS982">
            <v>44985</v>
          </cell>
        </row>
        <row r="983">
          <cell r="B983" t="str">
            <v>12201521</v>
          </cell>
          <cell r="AS983">
            <v>44985</v>
          </cell>
        </row>
        <row r="984">
          <cell r="B984" t="str">
            <v>12201574</v>
          </cell>
          <cell r="AS984">
            <v>44985</v>
          </cell>
        </row>
        <row r="985">
          <cell r="B985" t="str">
            <v>12201381</v>
          </cell>
          <cell r="AS985">
            <v>44989</v>
          </cell>
        </row>
        <row r="986">
          <cell r="B986" t="str">
            <v>12001072</v>
          </cell>
          <cell r="AS986">
            <v>44992</v>
          </cell>
        </row>
        <row r="987">
          <cell r="B987" t="str">
            <v>12301644</v>
          </cell>
          <cell r="AS987">
            <v>44999</v>
          </cell>
        </row>
        <row r="988">
          <cell r="B988" t="str">
            <v>12301625</v>
          </cell>
          <cell r="AS988">
            <v>45000</v>
          </cell>
        </row>
        <row r="989">
          <cell r="B989" t="str">
            <v>12301629</v>
          </cell>
          <cell r="AS989">
            <v>45002</v>
          </cell>
        </row>
        <row r="990">
          <cell r="B990" t="str">
            <v>12301632</v>
          </cell>
          <cell r="AS990">
            <v>45002</v>
          </cell>
        </row>
        <row r="991">
          <cell r="B991" t="str">
            <v>12201523</v>
          </cell>
          <cell r="AS991">
            <v>45005</v>
          </cell>
        </row>
        <row r="992">
          <cell r="B992" t="str">
            <v>12201543</v>
          </cell>
          <cell r="AS992">
            <v>45009</v>
          </cell>
        </row>
        <row r="993">
          <cell r="B993" t="str">
            <v>11100178</v>
          </cell>
          <cell r="AS993">
            <v>45011</v>
          </cell>
        </row>
        <row r="994">
          <cell r="B994" t="str">
            <v>12301653</v>
          </cell>
          <cell r="AS994">
            <v>45010</v>
          </cell>
        </row>
        <row r="995">
          <cell r="B995" t="str">
            <v>12301657</v>
          </cell>
          <cell r="AS995">
            <v>45014</v>
          </cell>
        </row>
        <row r="996">
          <cell r="B996" t="str">
            <v>12201432</v>
          </cell>
          <cell r="AS996">
            <v>45016</v>
          </cell>
        </row>
        <row r="997">
          <cell r="B997" t="str">
            <v>12101286</v>
          </cell>
          <cell r="AS997">
            <v>45016</v>
          </cell>
        </row>
        <row r="998">
          <cell r="B998" t="str">
            <v>12201435</v>
          </cell>
          <cell r="AS998">
            <v>45016</v>
          </cell>
        </row>
        <row r="999">
          <cell r="B999" t="str">
            <v>12201414</v>
          </cell>
          <cell r="AS999">
            <v>45016</v>
          </cell>
        </row>
        <row r="1000">
          <cell r="B1000" t="str">
            <v>12201527</v>
          </cell>
          <cell r="AS1000">
            <v>45016</v>
          </cell>
        </row>
        <row r="1001">
          <cell r="B1001" t="str">
            <v>12201430</v>
          </cell>
          <cell r="AS1001">
            <v>45016</v>
          </cell>
        </row>
        <row r="1002">
          <cell r="B1002" t="str">
            <v>12301656</v>
          </cell>
          <cell r="AS1002">
            <v>45016</v>
          </cell>
        </row>
        <row r="1003">
          <cell r="B1003" t="str">
            <v>12001054</v>
          </cell>
          <cell r="AS1003">
            <v>45026</v>
          </cell>
        </row>
        <row r="1004">
          <cell r="B1004" t="str">
            <v>11800728</v>
          </cell>
          <cell r="AS1004">
            <v>45033</v>
          </cell>
        </row>
        <row r="1005">
          <cell r="B1005" t="str">
            <v>12101261</v>
          </cell>
          <cell r="AS1005">
            <v>45036</v>
          </cell>
        </row>
        <row r="1006">
          <cell r="B1006" t="str">
            <v>12301637</v>
          </cell>
          <cell r="AS1006">
            <v>45036</v>
          </cell>
        </row>
        <row r="1007">
          <cell r="B1007" t="str">
            <v>11900888</v>
          </cell>
          <cell r="AS1007">
            <v>45045</v>
          </cell>
        </row>
        <row r="1008">
          <cell r="B1008" t="str">
            <v>12301645</v>
          </cell>
          <cell r="AS1008">
            <v>45045</v>
          </cell>
        </row>
        <row r="1009">
          <cell r="B1009" t="str">
            <v>12201330</v>
          </cell>
          <cell r="AS1009">
            <v>45046</v>
          </cell>
        </row>
        <row r="1010">
          <cell r="B1010" t="str">
            <v>12301646</v>
          </cell>
          <cell r="AS1010">
            <v>45046</v>
          </cell>
        </row>
        <row r="1011">
          <cell r="B1011" t="str">
            <v>12201448</v>
          </cell>
          <cell r="AS1011">
            <v>45051</v>
          </cell>
        </row>
        <row r="1012">
          <cell r="B1012" t="str">
            <v>12001058</v>
          </cell>
          <cell r="AS1012">
            <v>45051</v>
          </cell>
        </row>
        <row r="1013">
          <cell r="B1013" t="str">
            <v>12301649</v>
          </cell>
          <cell r="AS1013">
            <v>45051</v>
          </cell>
        </row>
        <row r="1014">
          <cell r="B1014" t="str">
            <v>12301670</v>
          </cell>
          <cell r="AS1014">
            <v>45051</v>
          </cell>
        </row>
        <row r="1015">
          <cell r="B1015" t="str">
            <v>12301613</v>
          </cell>
          <cell r="AS1015">
            <v>45056</v>
          </cell>
        </row>
        <row r="1016">
          <cell r="B1016" t="str">
            <v>11900767</v>
          </cell>
          <cell r="AS1016">
            <v>45057</v>
          </cell>
        </row>
        <row r="1017">
          <cell r="B1017" t="str">
            <v>12201449</v>
          </cell>
          <cell r="AS1017">
            <v>45060</v>
          </cell>
        </row>
        <row r="1018">
          <cell r="B1018" t="str">
            <v>11800695</v>
          </cell>
          <cell r="AS1018">
            <v>45061</v>
          </cell>
        </row>
        <row r="1019">
          <cell r="B1019" t="str">
            <v>12301668</v>
          </cell>
          <cell r="AS1019">
            <v>45065</v>
          </cell>
        </row>
        <row r="1020">
          <cell r="B1020" t="str">
            <v>12101310</v>
          </cell>
          <cell r="AS1020">
            <v>45067</v>
          </cell>
        </row>
        <row r="1021">
          <cell r="B1021" t="str">
            <v>12000938</v>
          </cell>
          <cell r="AS1021">
            <v>45068</v>
          </cell>
        </row>
        <row r="1022">
          <cell r="B1022" t="str">
            <v>12201535</v>
          </cell>
          <cell r="AS1022">
            <v>45069</v>
          </cell>
        </row>
        <row r="1023">
          <cell r="B1023" t="str">
            <v>12101312</v>
          </cell>
          <cell r="AS1023">
            <v>45072</v>
          </cell>
        </row>
        <row r="1024">
          <cell r="B1024" t="str">
            <v>11400405</v>
          </cell>
          <cell r="AS1024">
            <v>45067</v>
          </cell>
        </row>
        <row r="1025">
          <cell r="B1025" t="str">
            <v>12101164</v>
          </cell>
          <cell r="AS1025">
            <v>45073</v>
          </cell>
        </row>
        <row r="1026">
          <cell r="B1026" t="str">
            <v>12101136</v>
          </cell>
          <cell r="AS1026">
            <v>45077</v>
          </cell>
        </row>
        <row r="1027">
          <cell r="B1027" t="str">
            <v>12201398</v>
          </cell>
          <cell r="AS1027">
            <v>45079</v>
          </cell>
        </row>
        <row r="1028">
          <cell r="B1028" t="str">
            <v>12201591</v>
          </cell>
          <cell r="AS1028">
            <v>45081</v>
          </cell>
        </row>
        <row r="1029">
          <cell r="B1029" t="str">
            <v>11800743</v>
          </cell>
          <cell r="AS1029">
            <v>45082</v>
          </cell>
        </row>
        <row r="1030">
          <cell r="B1030" t="str">
            <v>12301655</v>
          </cell>
          <cell r="AS1030">
            <v>45086</v>
          </cell>
        </row>
        <row r="1031">
          <cell r="B1031" t="str">
            <v>12201387</v>
          </cell>
          <cell r="AS1031">
            <v>45087</v>
          </cell>
        </row>
        <row r="1032">
          <cell r="B1032" t="str">
            <v>11900776</v>
          </cell>
          <cell r="AS1032">
            <v>45092</v>
          </cell>
        </row>
        <row r="1033">
          <cell r="B1033" t="str">
            <v>12301675</v>
          </cell>
          <cell r="AS1033">
            <v>45092</v>
          </cell>
        </row>
        <row r="1034">
          <cell r="B1034" t="str">
            <v>12301621</v>
          </cell>
          <cell r="AS1034">
            <v>45092</v>
          </cell>
        </row>
        <row r="1035">
          <cell r="B1035" t="str">
            <v>12201375</v>
          </cell>
          <cell r="AS1035">
            <v>45093</v>
          </cell>
        </row>
        <row r="1036">
          <cell r="B1036" t="str">
            <v>12101251</v>
          </cell>
          <cell r="AS1036">
            <v>45093</v>
          </cell>
        </row>
        <row r="1037">
          <cell r="B1037" t="str">
            <v>12101165</v>
          </cell>
          <cell r="AS1037">
            <v>45096</v>
          </cell>
        </row>
        <row r="1038">
          <cell r="B1038" t="str">
            <v>12201422</v>
          </cell>
          <cell r="AS1038">
            <v>45099</v>
          </cell>
        </row>
        <row r="1039">
          <cell r="B1039" t="str">
            <v>12301681</v>
          </cell>
          <cell r="AS1039">
            <v>45107</v>
          </cell>
        </row>
        <row r="1040">
          <cell r="B1040" t="str">
            <v>12101133</v>
          </cell>
          <cell r="AS1040">
            <v>45107</v>
          </cell>
        </row>
        <row r="1041">
          <cell r="B1041" t="str">
            <v>12201426</v>
          </cell>
          <cell r="AS1041">
            <v>45109</v>
          </cell>
        </row>
        <row r="1042">
          <cell r="B1042" t="str">
            <v>12301708</v>
          </cell>
          <cell r="AS1042">
            <v>45110</v>
          </cell>
        </row>
        <row r="1043">
          <cell r="B1043" t="str">
            <v>12201394</v>
          </cell>
          <cell r="AS1043">
            <v>45114</v>
          </cell>
        </row>
        <row r="1044">
          <cell r="B1044" t="str">
            <v>11800752</v>
          </cell>
          <cell r="AS1044">
            <v>45117</v>
          </cell>
        </row>
        <row r="1045">
          <cell r="B1045" t="str">
            <v>12301726</v>
          </cell>
          <cell r="AS1045">
            <v>45117</v>
          </cell>
        </row>
        <row r="1046">
          <cell r="B1046" t="str">
            <v>11900890</v>
          </cell>
          <cell r="AS1046">
            <v>45121</v>
          </cell>
        </row>
        <row r="1047">
          <cell r="B1047" t="str">
            <v>11900907</v>
          </cell>
          <cell r="AS1047">
            <v>45123</v>
          </cell>
        </row>
        <row r="1048">
          <cell r="B1048" t="str">
            <v>12201493</v>
          </cell>
          <cell r="AS1048">
            <v>45128</v>
          </cell>
        </row>
        <row r="1049">
          <cell r="B1049" t="str">
            <v>12301723</v>
          </cell>
          <cell r="AS1049">
            <v>45128</v>
          </cell>
        </row>
        <row r="1050">
          <cell r="B1050" t="str">
            <v>12301699</v>
          </cell>
          <cell r="AS1050">
            <v>45137</v>
          </cell>
        </row>
        <row r="1051">
          <cell r="B1051" t="str">
            <v>12301652</v>
          </cell>
          <cell r="AS1051">
            <v>45137</v>
          </cell>
        </row>
        <row r="1052">
          <cell r="B1052" t="str">
            <v>12201452</v>
          </cell>
          <cell r="AS1052">
            <v>45138</v>
          </cell>
        </row>
        <row r="1053">
          <cell r="B1053" t="str">
            <v>12301640</v>
          </cell>
          <cell r="AS1053">
            <v>45138</v>
          </cell>
        </row>
        <row r="1054">
          <cell r="B1054" t="str">
            <v>12101191</v>
          </cell>
          <cell r="AS1054">
            <v>45141</v>
          </cell>
        </row>
        <row r="1055">
          <cell r="B1055" t="str">
            <v>11900819</v>
          </cell>
          <cell r="AS1055">
            <v>45142</v>
          </cell>
        </row>
        <row r="1056">
          <cell r="B1056" t="str">
            <v>12301650</v>
          </cell>
          <cell r="AS1056">
            <v>45148</v>
          </cell>
        </row>
        <row r="1057">
          <cell r="B1057" t="str">
            <v>10800025</v>
          </cell>
        </row>
        <row r="1058">
          <cell r="B1058" t="str">
            <v>10900044</v>
          </cell>
        </row>
        <row r="1059">
          <cell r="B1059" t="str">
            <v>10900057</v>
          </cell>
        </row>
        <row r="1060">
          <cell r="B1060" t="str">
            <v>10900059</v>
          </cell>
        </row>
        <row r="1061">
          <cell r="B1061" t="str">
            <v>10900073</v>
          </cell>
        </row>
        <row r="1062">
          <cell r="B1062" t="str">
            <v>10900082</v>
          </cell>
        </row>
        <row r="1063">
          <cell r="B1063" t="str">
            <v>10900083</v>
          </cell>
        </row>
        <row r="1064">
          <cell r="B1064" t="str">
            <v>11000092</v>
          </cell>
        </row>
        <row r="1065">
          <cell r="B1065" t="str">
            <v>11000095</v>
          </cell>
        </row>
        <row r="1066">
          <cell r="B1066" t="str">
            <v>11000107</v>
          </cell>
        </row>
        <row r="1067">
          <cell r="B1067" t="str">
            <v>11000113</v>
          </cell>
        </row>
        <row r="1068">
          <cell r="B1068" t="str">
            <v>11000121</v>
          </cell>
        </row>
        <row r="1069">
          <cell r="B1069" t="str">
            <v>11000122</v>
          </cell>
        </row>
        <row r="1070">
          <cell r="B1070" t="str">
            <v>11000130</v>
          </cell>
        </row>
        <row r="1071">
          <cell r="B1071" t="str">
            <v>11000134</v>
          </cell>
        </row>
        <row r="1072">
          <cell r="B1072" t="str">
            <v>11100162</v>
          </cell>
        </row>
        <row r="1073">
          <cell r="B1073" t="str">
            <v>11100174</v>
          </cell>
        </row>
        <row r="1074">
          <cell r="B1074" t="str">
            <v>11100177</v>
          </cell>
        </row>
        <row r="1075">
          <cell r="B1075" t="str">
            <v>11100200</v>
          </cell>
        </row>
        <row r="1076">
          <cell r="B1076" t="str">
            <v>11100213</v>
          </cell>
        </row>
        <row r="1077">
          <cell r="B1077" t="str">
            <v>11200216</v>
          </cell>
        </row>
        <row r="1078">
          <cell r="B1078" t="str">
            <v>11200236</v>
          </cell>
        </row>
        <row r="1079">
          <cell r="B1079" t="str">
            <v>11200242</v>
          </cell>
        </row>
        <row r="1080">
          <cell r="B1080" t="str">
            <v>11200260</v>
          </cell>
        </row>
        <row r="1081">
          <cell r="B1081" t="str">
            <v>11200262</v>
          </cell>
        </row>
        <row r="1082">
          <cell r="B1082" t="str">
            <v>11200263</v>
          </cell>
        </row>
        <row r="1083">
          <cell r="B1083" t="str">
            <v>11200265</v>
          </cell>
        </row>
        <row r="1084">
          <cell r="B1084" t="str">
            <v>11300328</v>
          </cell>
        </row>
        <row r="1085">
          <cell r="B1085" t="str">
            <v>11300337</v>
          </cell>
        </row>
        <row r="1086">
          <cell r="B1086" t="str">
            <v>11400369</v>
          </cell>
        </row>
        <row r="1087">
          <cell r="B1087" t="str">
            <v>11400370</v>
          </cell>
        </row>
        <row r="1088">
          <cell r="B1088" t="str">
            <v>11400374</v>
          </cell>
        </row>
        <row r="1089">
          <cell r="B1089" t="str">
            <v>11400394</v>
          </cell>
        </row>
        <row r="1090">
          <cell r="B1090" t="str">
            <v>11400397</v>
          </cell>
        </row>
        <row r="1091">
          <cell r="B1091" t="str">
            <v>11400398</v>
          </cell>
        </row>
        <row r="1092">
          <cell r="B1092" t="str">
            <v>11400399</v>
          </cell>
        </row>
        <row r="1093">
          <cell r="B1093" t="str">
            <v>11400401</v>
          </cell>
        </row>
        <row r="1094">
          <cell r="B1094" t="str">
            <v>11400407</v>
          </cell>
        </row>
        <row r="1095">
          <cell r="B1095" t="str">
            <v>11400410</v>
          </cell>
        </row>
        <row r="1096">
          <cell r="B1096" t="str">
            <v>11400413</v>
          </cell>
        </row>
        <row r="1097">
          <cell r="B1097" t="str">
            <v>11500436</v>
          </cell>
        </row>
        <row r="1098">
          <cell r="B1098" t="str">
            <v>11500438</v>
          </cell>
        </row>
        <row r="1099">
          <cell r="B1099" t="str">
            <v>11500465</v>
          </cell>
        </row>
        <row r="1100">
          <cell r="B1100" t="str">
            <v>11500470</v>
          </cell>
        </row>
        <row r="1101">
          <cell r="B1101" t="str">
            <v>11600474</v>
          </cell>
        </row>
        <row r="1102">
          <cell r="B1102" t="str">
            <v>11600475</v>
          </cell>
          <cell r="AS1102">
            <v>45443</v>
          </cell>
        </row>
        <row r="1103">
          <cell r="B1103" t="str">
            <v>11600476</v>
          </cell>
        </row>
        <row r="1104">
          <cell r="B1104" t="str">
            <v>11600483</v>
          </cell>
        </row>
        <row r="1105">
          <cell r="B1105" t="str">
            <v>11600485</v>
          </cell>
        </row>
        <row r="1106">
          <cell r="B1106" t="str">
            <v>11600489</v>
          </cell>
        </row>
        <row r="1107">
          <cell r="B1107" t="str">
            <v>11600497</v>
          </cell>
        </row>
        <row r="1108">
          <cell r="B1108" t="str">
            <v>11600505</v>
          </cell>
        </row>
        <row r="1109">
          <cell r="B1109" t="str">
            <v>11600516</v>
          </cell>
        </row>
        <row r="1110">
          <cell r="B1110" t="str">
            <v>11600521</v>
          </cell>
        </row>
        <row r="1111">
          <cell r="B1111" t="str">
            <v>11600533</v>
          </cell>
        </row>
        <row r="1112">
          <cell r="B1112" t="str">
            <v>11600535</v>
          </cell>
        </row>
        <row r="1113">
          <cell r="B1113" t="str">
            <v>11600537</v>
          </cell>
        </row>
        <row r="1114">
          <cell r="B1114" t="str">
            <v>11600539</v>
          </cell>
        </row>
        <row r="1115">
          <cell r="B1115" t="str">
            <v>11600546</v>
          </cell>
          <cell r="AS1115">
            <v>45473</v>
          </cell>
        </row>
        <row r="1116">
          <cell r="B1116" t="str">
            <v>11700561</v>
          </cell>
        </row>
        <row r="1117">
          <cell r="B1117" t="str">
            <v>11700566</v>
          </cell>
          <cell r="AS1117">
            <v>45291</v>
          </cell>
        </row>
        <row r="1118">
          <cell r="B1118" t="str">
            <v>11700569</v>
          </cell>
        </row>
        <row r="1119">
          <cell r="B1119" t="str">
            <v>11700576</v>
          </cell>
        </row>
        <row r="1120">
          <cell r="B1120" t="str">
            <v>11700578</v>
          </cell>
          <cell r="AS1120">
            <v>45291</v>
          </cell>
        </row>
        <row r="1121">
          <cell r="B1121" t="str">
            <v>11700583</v>
          </cell>
        </row>
        <row r="1122">
          <cell r="B1122" t="str">
            <v>11700595</v>
          </cell>
        </row>
        <row r="1123">
          <cell r="B1123" t="str">
            <v>11700603</v>
          </cell>
        </row>
        <row r="1124">
          <cell r="B1124" t="str">
            <v>11700606</v>
          </cell>
          <cell r="AS1124">
            <v>45291</v>
          </cell>
        </row>
        <row r="1125">
          <cell r="B1125" t="str">
            <v>11700616</v>
          </cell>
        </row>
        <row r="1126">
          <cell r="B1126" t="str">
            <v>11700622</v>
          </cell>
        </row>
        <row r="1127">
          <cell r="B1127" t="str">
            <v>11700634</v>
          </cell>
        </row>
        <row r="1128">
          <cell r="B1128" t="str">
            <v>11800645</v>
          </cell>
          <cell r="AS1128">
            <v>45532</v>
          </cell>
        </row>
        <row r="1129">
          <cell r="B1129" t="str">
            <v>11800647</v>
          </cell>
        </row>
        <row r="1130">
          <cell r="B1130" t="str">
            <v>11800648</v>
          </cell>
          <cell r="AS1130">
            <v>45229</v>
          </cell>
        </row>
        <row r="1131">
          <cell r="B1131" t="str">
            <v>11800657</v>
          </cell>
          <cell r="AS1131">
            <v>45291</v>
          </cell>
        </row>
        <row r="1132">
          <cell r="B1132" t="str">
            <v>11800678</v>
          </cell>
        </row>
        <row r="1133">
          <cell r="B1133" t="str">
            <v>11800680</v>
          </cell>
        </row>
        <row r="1134">
          <cell r="B1134" t="str">
            <v>11800689</v>
          </cell>
        </row>
        <row r="1135">
          <cell r="B1135" t="str">
            <v>11800690</v>
          </cell>
          <cell r="AS1135">
            <v>45169</v>
          </cell>
        </row>
        <row r="1136">
          <cell r="B1136" t="str">
            <v>11800694</v>
          </cell>
        </row>
        <row r="1137">
          <cell r="B1137" t="str">
            <v>11800699</v>
          </cell>
        </row>
        <row r="1138">
          <cell r="B1138" t="str">
            <v>11800702</v>
          </cell>
        </row>
        <row r="1139">
          <cell r="B1139" t="str">
            <v>11800704</v>
          </cell>
        </row>
        <row r="1140">
          <cell r="B1140" t="str">
            <v>11800710</v>
          </cell>
          <cell r="AS1140">
            <v>45387</v>
          </cell>
        </row>
        <row r="1141">
          <cell r="B1141" t="str">
            <v>11800713</v>
          </cell>
        </row>
        <row r="1142">
          <cell r="B1142" t="str">
            <v>11800720</v>
          </cell>
        </row>
        <row r="1143">
          <cell r="B1143" t="str">
            <v>11800724</v>
          </cell>
        </row>
        <row r="1144">
          <cell r="B1144" t="str">
            <v>11800730</v>
          </cell>
          <cell r="AS1144">
            <v>45522</v>
          </cell>
        </row>
        <row r="1145">
          <cell r="B1145" t="str">
            <v>11800735</v>
          </cell>
        </row>
        <row r="1146">
          <cell r="B1146" t="str">
            <v>11800738</v>
          </cell>
        </row>
        <row r="1147">
          <cell r="B1147" t="str">
            <v>11800739</v>
          </cell>
        </row>
        <row r="1148">
          <cell r="B1148" t="str">
            <v>11800740</v>
          </cell>
        </row>
        <row r="1149">
          <cell r="B1149" t="str">
            <v>11800741</v>
          </cell>
        </row>
        <row r="1150">
          <cell r="B1150" t="str">
            <v>11800761</v>
          </cell>
        </row>
        <row r="1151">
          <cell r="B1151" t="str">
            <v>11800762</v>
          </cell>
          <cell r="AS1151">
            <v>45442</v>
          </cell>
        </row>
        <row r="1152">
          <cell r="B1152" t="str">
            <v>11900765</v>
          </cell>
        </row>
        <row r="1153">
          <cell r="B1153" t="str">
            <v>11900770</v>
          </cell>
          <cell r="AS1153">
            <v>45260</v>
          </cell>
        </row>
        <row r="1154">
          <cell r="B1154" t="str">
            <v>11900772</v>
          </cell>
        </row>
        <row r="1155">
          <cell r="B1155" t="str">
            <v>11900773</v>
          </cell>
        </row>
        <row r="1156">
          <cell r="B1156" t="str">
            <v>11900780</v>
          </cell>
        </row>
        <row r="1157">
          <cell r="B1157" t="str">
            <v>11900783</v>
          </cell>
        </row>
        <row r="1158">
          <cell r="B1158" t="str">
            <v>11900793</v>
          </cell>
          <cell r="AS1158">
            <v>45381</v>
          </cell>
        </row>
        <row r="1159">
          <cell r="B1159" t="str">
            <v>11900797</v>
          </cell>
        </row>
        <row r="1160">
          <cell r="B1160" t="str">
            <v>11900798</v>
          </cell>
          <cell r="AS1160">
            <v>45503</v>
          </cell>
        </row>
        <row r="1161">
          <cell r="B1161" t="str">
            <v>11900804</v>
          </cell>
        </row>
        <row r="1162">
          <cell r="B1162" t="str">
            <v>11900805</v>
          </cell>
        </row>
        <row r="1163">
          <cell r="B1163" t="str">
            <v>11900808</v>
          </cell>
        </row>
        <row r="1164">
          <cell r="B1164" t="str">
            <v>11900809</v>
          </cell>
        </row>
        <row r="1165">
          <cell r="B1165" t="str">
            <v>11900814</v>
          </cell>
        </row>
        <row r="1166">
          <cell r="B1166" t="str">
            <v>11900815</v>
          </cell>
        </row>
        <row r="1167">
          <cell r="B1167" t="str">
            <v>10900046</v>
          </cell>
        </row>
        <row r="1168">
          <cell r="B1168" t="str">
            <v>11900825</v>
          </cell>
        </row>
        <row r="1169">
          <cell r="B1169" t="str">
            <v>11900828</v>
          </cell>
        </row>
        <row r="1170">
          <cell r="B1170" t="str">
            <v>11900834</v>
          </cell>
          <cell r="AS1170">
            <v>45316</v>
          </cell>
        </row>
        <row r="1171">
          <cell r="B1171" t="str">
            <v>11900842</v>
          </cell>
        </row>
        <row r="1172">
          <cell r="B1172" t="str">
            <v>11900844</v>
          </cell>
          <cell r="AS1172">
            <v>45412</v>
          </cell>
        </row>
        <row r="1173">
          <cell r="B1173" t="str">
            <v>11900845</v>
          </cell>
        </row>
        <row r="1174">
          <cell r="B1174" t="str">
            <v>11900847</v>
          </cell>
        </row>
        <row r="1175">
          <cell r="B1175" t="str">
            <v>11900851</v>
          </cell>
        </row>
        <row r="1176">
          <cell r="B1176" t="str">
            <v>11900854</v>
          </cell>
        </row>
        <row r="1177">
          <cell r="B1177" t="str">
            <v>11900856</v>
          </cell>
        </row>
        <row r="1178">
          <cell r="B1178" t="str">
            <v>11900865</v>
          </cell>
        </row>
        <row r="1179">
          <cell r="B1179" t="str">
            <v>11900880</v>
          </cell>
        </row>
        <row r="1180">
          <cell r="B1180" t="str">
            <v>11900891</v>
          </cell>
        </row>
        <row r="1181">
          <cell r="B1181" t="str">
            <v>11900893</v>
          </cell>
        </row>
        <row r="1182">
          <cell r="B1182" t="str">
            <v>11900894</v>
          </cell>
        </row>
        <row r="1183">
          <cell r="B1183" t="str">
            <v>11900898</v>
          </cell>
        </row>
        <row r="1184">
          <cell r="B1184" t="str">
            <v>11900904</v>
          </cell>
          <cell r="AS1184">
            <v>45550</v>
          </cell>
        </row>
        <row r="1185">
          <cell r="B1185" t="str">
            <v>11900911</v>
          </cell>
        </row>
        <row r="1186">
          <cell r="B1186" t="str">
            <v>11900915</v>
          </cell>
        </row>
        <row r="1187">
          <cell r="B1187" t="str">
            <v>11900917</v>
          </cell>
        </row>
        <row r="1188">
          <cell r="B1188" t="str">
            <v>11900920</v>
          </cell>
        </row>
        <row r="1189">
          <cell r="B1189" t="str">
            <v>11900924</v>
          </cell>
        </row>
        <row r="1190">
          <cell r="B1190" t="str">
            <v>12000942</v>
          </cell>
          <cell r="AS1190">
            <v>45473</v>
          </cell>
        </row>
        <row r="1191">
          <cell r="B1191" t="str">
            <v>12000947</v>
          </cell>
        </row>
        <row r="1192">
          <cell r="B1192" t="str">
            <v>12000951</v>
          </cell>
        </row>
        <row r="1193">
          <cell r="B1193" t="str">
            <v>12000952</v>
          </cell>
        </row>
        <row r="1194">
          <cell r="B1194" t="str">
            <v>12000956</v>
          </cell>
        </row>
        <row r="1195">
          <cell r="B1195" t="str">
            <v>12000958</v>
          </cell>
        </row>
        <row r="1196">
          <cell r="B1196" t="str">
            <v>12000960</v>
          </cell>
        </row>
        <row r="1197">
          <cell r="B1197" t="str">
            <v>12000961</v>
          </cell>
          <cell r="AS1197">
            <v>45291</v>
          </cell>
        </row>
        <row r="1198">
          <cell r="B1198" t="str">
            <v>12000962</v>
          </cell>
        </row>
        <row r="1199">
          <cell r="B1199" t="str">
            <v>12000964</v>
          </cell>
        </row>
        <row r="1200">
          <cell r="B1200" t="str">
            <v>12000966</v>
          </cell>
        </row>
        <row r="1201">
          <cell r="B1201" t="str">
            <v>12000967</v>
          </cell>
        </row>
        <row r="1202">
          <cell r="B1202" t="str">
            <v>12000968</v>
          </cell>
        </row>
        <row r="1203">
          <cell r="B1203" t="str">
            <v>12000973</v>
          </cell>
        </row>
        <row r="1204">
          <cell r="B1204" t="str">
            <v>12000978</v>
          </cell>
        </row>
        <row r="1205">
          <cell r="B1205" t="str">
            <v>12000980</v>
          </cell>
        </row>
        <row r="1206">
          <cell r="B1206" t="str">
            <v>12000983</v>
          </cell>
        </row>
        <row r="1207">
          <cell r="B1207" t="str">
            <v>12000984</v>
          </cell>
        </row>
        <row r="1208">
          <cell r="B1208" t="str">
            <v>12000987</v>
          </cell>
        </row>
        <row r="1209">
          <cell r="B1209" t="str">
            <v>12000988</v>
          </cell>
        </row>
        <row r="1210">
          <cell r="B1210" t="str">
            <v>12000990</v>
          </cell>
        </row>
        <row r="1211">
          <cell r="B1211" t="str">
            <v>12000992</v>
          </cell>
        </row>
        <row r="1212">
          <cell r="B1212" t="str">
            <v>12001001</v>
          </cell>
        </row>
        <row r="1213">
          <cell r="B1213" t="str">
            <v>12001004</v>
          </cell>
        </row>
        <row r="1214">
          <cell r="B1214" t="str">
            <v>12001007</v>
          </cell>
        </row>
        <row r="1215">
          <cell r="B1215" t="str">
            <v>12001008</v>
          </cell>
          <cell r="AS1215">
            <v>45524</v>
          </cell>
        </row>
        <row r="1216">
          <cell r="B1216" t="str">
            <v>12001011</v>
          </cell>
        </row>
        <row r="1217">
          <cell r="B1217" t="str">
            <v>12001013</v>
          </cell>
        </row>
        <row r="1218">
          <cell r="B1218" t="str">
            <v>12001017</v>
          </cell>
        </row>
        <row r="1219">
          <cell r="B1219" t="str">
            <v>12001020</v>
          </cell>
        </row>
        <row r="1220">
          <cell r="B1220" t="str">
            <v>12001024</v>
          </cell>
        </row>
        <row r="1221">
          <cell r="B1221" t="str">
            <v>12001027</v>
          </cell>
          <cell r="AS1221">
            <v>45443</v>
          </cell>
        </row>
        <row r="1222">
          <cell r="B1222" t="str">
            <v>12001031</v>
          </cell>
        </row>
        <row r="1223">
          <cell r="B1223" t="str">
            <v>12001034</v>
          </cell>
        </row>
        <row r="1224">
          <cell r="B1224" t="str">
            <v>12001035</v>
          </cell>
        </row>
        <row r="1225">
          <cell r="B1225" t="str">
            <v>12001036</v>
          </cell>
        </row>
        <row r="1226">
          <cell r="B1226" t="str">
            <v>12001037</v>
          </cell>
          <cell r="AS1226">
            <v>45185</v>
          </cell>
        </row>
        <row r="1227">
          <cell r="B1227" t="str">
            <v>12001039</v>
          </cell>
        </row>
        <row r="1228">
          <cell r="B1228" t="str">
            <v>12001040</v>
          </cell>
        </row>
        <row r="1229">
          <cell r="B1229" t="str">
            <v>12001047</v>
          </cell>
        </row>
        <row r="1230">
          <cell r="B1230" t="str">
            <v>12001053</v>
          </cell>
        </row>
        <row r="1231">
          <cell r="B1231" t="str">
            <v>12001055</v>
          </cell>
        </row>
        <row r="1232">
          <cell r="B1232" t="str">
            <v>12001056</v>
          </cell>
        </row>
        <row r="1233">
          <cell r="B1233" t="str">
            <v>12001059</v>
          </cell>
        </row>
        <row r="1234">
          <cell r="B1234" t="str">
            <v>12001065</v>
          </cell>
        </row>
        <row r="1235">
          <cell r="B1235" t="str">
            <v>12001066</v>
          </cell>
        </row>
        <row r="1236">
          <cell r="B1236" t="str">
            <v>12001069</v>
          </cell>
        </row>
        <row r="1237">
          <cell r="B1237" t="str">
            <v>12001070</v>
          </cell>
          <cell r="AS1237">
            <v>45155</v>
          </cell>
        </row>
        <row r="1238">
          <cell r="B1238" t="str">
            <v>12001071</v>
          </cell>
        </row>
        <row r="1239">
          <cell r="B1239" t="str">
            <v>12001073</v>
          </cell>
          <cell r="AS1239">
            <v>45228</v>
          </cell>
        </row>
        <row r="1240">
          <cell r="B1240" t="str">
            <v>12001077</v>
          </cell>
        </row>
        <row r="1241">
          <cell r="B1241" t="str">
            <v>12001079</v>
          </cell>
          <cell r="AS1241">
            <v>45178</v>
          </cell>
        </row>
        <row r="1242">
          <cell r="B1242" t="str">
            <v>12001082</v>
          </cell>
        </row>
        <row r="1243">
          <cell r="B1243" t="str">
            <v>12001084</v>
          </cell>
        </row>
        <row r="1244">
          <cell r="B1244" t="str">
            <v>12001085</v>
          </cell>
        </row>
        <row r="1245">
          <cell r="B1245" t="str">
            <v>12001086</v>
          </cell>
        </row>
        <row r="1246">
          <cell r="B1246" t="str">
            <v>12001089</v>
          </cell>
        </row>
        <row r="1247">
          <cell r="B1247" t="str">
            <v>12001090</v>
          </cell>
        </row>
        <row r="1248">
          <cell r="B1248" t="str">
            <v>12101095</v>
          </cell>
        </row>
        <row r="1249">
          <cell r="B1249" t="str">
            <v>12101098</v>
          </cell>
        </row>
        <row r="1250">
          <cell r="B1250" t="str">
            <v>12101101</v>
          </cell>
        </row>
        <row r="1251">
          <cell r="B1251" t="str">
            <v>12101103</v>
          </cell>
        </row>
        <row r="1252">
          <cell r="B1252" t="str">
            <v>12101104</v>
          </cell>
          <cell r="AS1252">
            <v>45382</v>
          </cell>
        </row>
        <row r="1253">
          <cell r="B1253" t="str">
            <v>12101106</v>
          </cell>
        </row>
        <row r="1254">
          <cell r="B1254" t="str">
            <v>12101107</v>
          </cell>
          <cell r="AS1254">
            <v>45456</v>
          </cell>
        </row>
        <row r="1255">
          <cell r="B1255" t="str">
            <v>12101109</v>
          </cell>
        </row>
        <row r="1256">
          <cell r="B1256" t="str">
            <v>12101112</v>
          </cell>
          <cell r="AS1256">
            <v>45514</v>
          </cell>
        </row>
        <row r="1257">
          <cell r="B1257" t="str">
            <v>12101114</v>
          </cell>
        </row>
        <row r="1258">
          <cell r="B1258" t="str">
            <v>12101115</v>
          </cell>
        </row>
        <row r="1259">
          <cell r="B1259" t="str">
            <v>12101116</v>
          </cell>
          <cell r="AS1259">
            <v>45268</v>
          </cell>
        </row>
        <row r="1260">
          <cell r="B1260" t="str">
            <v>12101125</v>
          </cell>
        </row>
        <row r="1261">
          <cell r="B1261" t="str">
            <v>12101126</v>
          </cell>
        </row>
        <row r="1262">
          <cell r="B1262" t="str">
            <v>12101132</v>
          </cell>
        </row>
        <row r="1263">
          <cell r="B1263" t="str">
            <v>12101135</v>
          </cell>
        </row>
        <row r="1264">
          <cell r="B1264" t="str">
            <v>12101139</v>
          </cell>
        </row>
        <row r="1265">
          <cell r="B1265" t="str">
            <v>12101140</v>
          </cell>
        </row>
        <row r="1266">
          <cell r="B1266" t="str">
            <v>12101142</v>
          </cell>
          <cell r="AS1266">
            <v>45534</v>
          </cell>
        </row>
        <row r="1267">
          <cell r="B1267" t="str">
            <v>12101144</v>
          </cell>
          <cell r="AS1267">
            <v>45473</v>
          </cell>
        </row>
        <row r="1268">
          <cell r="B1268" t="str">
            <v>12101145</v>
          </cell>
        </row>
        <row r="1269">
          <cell r="B1269" t="str">
            <v>12101148</v>
          </cell>
        </row>
        <row r="1270">
          <cell r="B1270" t="str">
            <v>12101151</v>
          </cell>
        </row>
        <row r="1271">
          <cell r="B1271" t="str">
            <v>12101154</v>
          </cell>
        </row>
        <row r="1272">
          <cell r="B1272" t="str">
            <v>12101160</v>
          </cell>
        </row>
        <row r="1273">
          <cell r="B1273" t="str">
            <v>12101166</v>
          </cell>
        </row>
        <row r="1274">
          <cell r="B1274" t="str">
            <v>12101169</v>
          </cell>
        </row>
        <row r="1275">
          <cell r="B1275" t="str">
            <v>12101172</v>
          </cell>
        </row>
        <row r="1276">
          <cell r="B1276" t="str">
            <v>12101175</v>
          </cell>
          <cell r="AS1276">
            <v>45462</v>
          </cell>
        </row>
        <row r="1277">
          <cell r="B1277" t="str">
            <v>12101180</v>
          </cell>
          <cell r="AS1277">
            <v>45498</v>
          </cell>
        </row>
        <row r="1278">
          <cell r="B1278" t="str">
            <v>12101183</v>
          </cell>
        </row>
        <row r="1279">
          <cell r="B1279" t="str">
            <v>12101184</v>
          </cell>
        </row>
        <row r="1280">
          <cell r="B1280" t="str">
            <v>12101185</v>
          </cell>
        </row>
        <row r="1281">
          <cell r="B1281" t="str">
            <v>12101187</v>
          </cell>
        </row>
        <row r="1282">
          <cell r="B1282" t="str">
            <v>12101189</v>
          </cell>
        </row>
        <row r="1283">
          <cell r="B1283" t="str">
            <v>12101192</v>
          </cell>
        </row>
        <row r="1284">
          <cell r="B1284" t="str">
            <v>12101193</v>
          </cell>
          <cell r="AS1284">
            <v>45442</v>
          </cell>
        </row>
        <row r="1285">
          <cell r="B1285" t="str">
            <v>12101195</v>
          </cell>
        </row>
        <row r="1286">
          <cell r="B1286" t="str">
            <v>12101197</v>
          </cell>
          <cell r="AS1286">
            <v>45291</v>
          </cell>
        </row>
        <row r="1287">
          <cell r="B1287" t="str">
            <v>12101199</v>
          </cell>
          <cell r="AS1287">
            <v>45291</v>
          </cell>
        </row>
        <row r="1288">
          <cell r="B1288" t="str">
            <v>12101201</v>
          </cell>
        </row>
        <row r="1289">
          <cell r="B1289" t="str">
            <v>12101203</v>
          </cell>
          <cell r="AS1289">
            <v>45532</v>
          </cell>
        </row>
        <row r="1290">
          <cell r="B1290" t="str">
            <v>12101204</v>
          </cell>
        </row>
        <row r="1291">
          <cell r="B1291" t="str">
            <v>12101205</v>
          </cell>
        </row>
        <row r="1292">
          <cell r="B1292" t="str">
            <v>12101207</v>
          </cell>
        </row>
        <row r="1293">
          <cell r="B1293" t="str">
            <v>12101208</v>
          </cell>
        </row>
        <row r="1294">
          <cell r="B1294" t="str">
            <v>12101209</v>
          </cell>
          <cell r="AS1294">
            <v>45482</v>
          </cell>
        </row>
        <row r="1295">
          <cell r="B1295" t="str">
            <v>12101210</v>
          </cell>
          <cell r="AS1295">
            <v>45245</v>
          </cell>
        </row>
        <row r="1296">
          <cell r="B1296" t="str">
            <v>12101212</v>
          </cell>
        </row>
        <row r="1297">
          <cell r="B1297" t="str">
            <v>12101218</v>
          </cell>
        </row>
        <row r="1298">
          <cell r="B1298" t="str">
            <v>12101219</v>
          </cell>
          <cell r="AS1298">
            <v>45291</v>
          </cell>
        </row>
        <row r="1299">
          <cell r="B1299" t="str">
            <v>12101220</v>
          </cell>
        </row>
        <row r="1300">
          <cell r="B1300" t="str">
            <v>12101223</v>
          </cell>
        </row>
        <row r="1301">
          <cell r="B1301" t="str">
            <v>12101226</v>
          </cell>
        </row>
        <row r="1302">
          <cell r="B1302" t="str">
            <v>12101228</v>
          </cell>
        </row>
        <row r="1303">
          <cell r="B1303" t="str">
            <v>12101229</v>
          </cell>
          <cell r="AS1303">
            <v>45222</v>
          </cell>
        </row>
        <row r="1304">
          <cell r="B1304" t="str">
            <v>12101231</v>
          </cell>
        </row>
        <row r="1305">
          <cell r="B1305" t="str">
            <v>12101233</v>
          </cell>
          <cell r="AS1305">
            <v>45350</v>
          </cell>
        </row>
        <row r="1306">
          <cell r="B1306" t="str">
            <v>12101234</v>
          </cell>
        </row>
        <row r="1307">
          <cell r="B1307" t="str">
            <v>12101236</v>
          </cell>
        </row>
        <row r="1308">
          <cell r="B1308" t="str">
            <v>12101237</v>
          </cell>
          <cell r="AS1308">
            <v>45291</v>
          </cell>
        </row>
        <row r="1309">
          <cell r="B1309" t="str">
            <v>12101238</v>
          </cell>
        </row>
        <row r="1310">
          <cell r="B1310" t="str">
            <v>12101243</v>
          </cell>
        </row>
        <row r="1311">
          <cell r="B1311" t="str">
            <v>12101245</v>
          </cell>
        </row>
        <row r="1312">
          <cell r="B1312" t="str">
            <v>12101248</v>
          </cell>
          <cell r="AS1312">
            <v>45248</v>
          </cell>
        </row>
        <row r="1313">
          <cell r="B1313" t="str">
            <v>12101249</v>
          </cell>
        </row>
        <row r="1314">
          <cell r="B1314" t="str">
            <v>12101250</v>
          </cell>
          <cell r="AS1314">
            <v>45337</v>
          </cell>
        </row>
        <row r="1315">
          <cell r="B1315" t="str">
            <v>12101252</v>
          </cell>
        </row>
        <row r="1316">
          <cell r="B1316" t="str">
            <v>12101253</v>
          </cell>
          <cell r="AS1316">
            <v>45291</v>
          </cell>
        </row>
        <row r="1317">
          <cell r="B1317" t="str">
            <v>12101254</v>
          </cell>
          <cell r="AS1317">
            <v>45345</v>
          </cell>
        </row>
        <row r="1318">
          <cell r="B1318" t="str">
            <v>12101256</v>
          </cell>
          <cell r="AS1318">
            <v>45291</v>
          </cell>
        </row>
        <row r="1319">
          <cell r="B1319" t="str">
            <v>12101257</v>
          </cell>
        </row>
        <row r="1320">
          <cell r="B1320" t="str">
            <v>12101262</v>
          </cell>
        </row>
        <row r="1321">
          <cell r="B1321" t="str">
            <v>12101263</v>
          </cell>
        </row>
        <row r="1322">
          <cell r="B1322" t="str">
            <v>12101264</v>
          </cell>
          <cell r="AS1322">
            <v>45482</v>
          </cell>
        </row>
        <row r="1323">
          <cell r="B1323" t="str">
            <v>12101265</v>
          </cell>
          <cell r="AS1323">
            <v>45410</v>
          </cell>
        </row>
        <row r="1324">
          <cell r="B1324" t="str">
            <v>12101266</v>
          </cell>
        </row>
        <row r="1325">
          <cell r="B1325" t="str">
            <v>12101268</v>
          </cell>
        </row>
        <row r="1326">
          <cell r="B1326" t="str">
            <v>12101269</v>
          </cell>
        </row>
        <row r="1327">
          <cell r="B1327" t="str">
            <v>12101270</v>
          </cell>
        </row>
        <row r="1328">
          <cell r="B1328" t="str">
            <v>12101271</v>
          </cell>
          <cell r="AS1328">
            <v>45380</v>
          </cell>
        </row>
        <row r="1329">
          <cell r="B1329" t="str">
            <v>12101273</v>
          </cell>
          <cell r="AS1329">
            <v>45246</v>
          </cell>
        </row>
        <row r="1330">
          <cell r="B1330" t="str">
            <v>12101274</v>
          </cell>
        </row>
        <row r="1331">
          <cell r="B1331" t="str">
            <v>12101278</v>
          </cell>
        </row>
        <row r="1332">
          <cell r="B1332" t="str">
            <v>12101279</v>
          </cell>
        </row>
        <row r="1333">
          <cell r="B1333" t="str">
            <v>12101281</v>
          </cell>
        </row>
        <row r="1334">
          <cell r="B1334" t="str">
            <v>12101282</v>
          </cell>
        </row>
        <row r="1335">
          <cell r="B1335" t="str">
            <v>12101285</v>
          </cell>
          <cell r="AS1335">
            <v>45414</v>
          </cell>
        </row>
        <row r="1336">
          <cell r="B1336" t="str">
            <v>12101288</v>
          </cell>
        </row>
        <row r="1337">
          <cell r="B1337" t="str">
            <v>12101289</v>
          </cell>
        </row>
        <row r="1338">
          <cell r="B1338" t="str">
            <v>12101290</v>
          </cell>
        </row>
        <row r="1339">
          <cell r="B1339" t="str">
            <v>12101293</v>
          </cell>
          <cell r="AS1339">
            <v>45382</v>
          </cell>
        </row>
        <row r="1340">
          <cell r="B1340" t="str">
            <v>12101296</v>
          </cell>
        </row>
        <row r="1341">
          <cell r="B1341" t="str">
            <v>12101298</v>
          </cell>
        </row>
        <row r="1342">
          <cell r="B1342" t="str">
            <v>12101300</v>
          </cell>
        </row>
        <row r="1343">
          <cell r="B1343" t="str">
            <v>12101301</v>
          </cell>
          <cell r="AS1343">
            <v>45484</v>
          </cell>
        </row>
        <row r="1344">
          <cell r="B1344" t="str">
            <v>12101303</v>
          </cell>
          <cell r="AS1344">
            <v>45311</v>
          </cell>
        </row>
        <row r="1345">
          <cell r="B1345" t="str">
            <v>12101304</v>
          </cell>
        </row>
        <row r="1346">
          <cell r="B1346" t="str">
            <v>12101307</v>
          </cell>
        </row>
        <row r="1347">
          <cell r="B1347" t="str">
            <v>12101311</v>
          </cell>
          <cell r="AS1347">
            <v>45291</v>
          </cell>
        </row>
        <row r="1348">
          <cell r="B1348" t="str">
            <v>12101315</v>
          </cell>
        </row>
        <row r="1349">
          <cell r="B1349" t="str">
            <v>12101317</v>
          </cell>
          <cell r="AS1349">
            <v>45383</v>
          </cell>
        </row>
        <row r="1350">
          <cell r="B1350" t="str">
            <v>12101318</v>
          </cell>
          <cell r="AS1350">
            <v>45149</v>
          </cell>
        </row>
        <row r="1351">
          <cell r="B1351" t="str">
            <v>12101319</v>
          </cell>
        </row>
        <row r="1352">
          <cell r="B1352" t="str">
            <v>12101324</v>
          </cell>
        </row>
        <row r="1353">
          <cell r="B1353" t="str">
            <v>12201327</v>
          </cell>
        </row>
        <row r="1354">
          <cell r="B1354" t="str">
            <v>12201328</v>
          </cell>
          <cell r="AS1354">
            <v>45169</v>
          </cell>
        </row>
        <row r="1355">
          <cell r="B1355" t="str">
            <v>12201331</v>
          </cell>
          <cell r="AS1355">
            <v>45408</v>
          </cell>
        </row>
        <row r="1356">
          <cell r="B1356" t="str">
            <v>12201337</v>
          </cell>
        </row>
        <row r="1357">
          <cell r="B1357" t="str">
            <v>12201338</v>
          </cell>
          <cell r="AS1357">
            <v>45355</v>
          </cell>
        </row>
        <row r="1358">
          <cell r="B1358" t="str">
            <v>12201339</v>
          </cell>
          <cell r="AS1358">
            <v>45189</v>
          </cell>
        </row>
        <row r="1359">
          <cell r="B1359" t="str">
            <v>12201340</v>
          </cell>
        </row>
        <row r="1360">
          <cell r="B1360" t="str">
            <v>12201342</v>
          </cell>
        </row>
        <row r="1361">
          <cell r="B1361" t="str">
            <v>12201343</v>
          </cell>
          <cell r="AS1361" t="str">
            <v>TBC</v>
          </cell>
        </row>
        <row r="1362">
          <cell r="B1362" t="str">
            <v>12201344</v>
          </cell>
          <cell r="AS1362">
            <v>45523</v>
          </cell>
        </row>
        <row r="1363">
          <cell r="B1363" t="str">
            <v>12201346</v>
          </cell>
        </row>
        <row r="1364">
          <cell r="B1364" t="str">
            <v>12201347</v>
          </cell>
        </row>
        <row r="1365">
          <cell r="B1365" t="str">
            <v>12201349</v>
          </cell>
          <cell r="AS1365">
            <v>45291</v>
          </cell>
        </row>
        <row r="1366">
          <cell r="B1366" t="str">
            <v>12201350</v>
          </cell>
        </row>
        <row r="1367">
          <cell r="B1367" t="str">
            <v>12201351</v>
          </cell>
        </row>
        <row r="1368">
          <cell r="B1368" t="str">
            <v>12201354</v>
          </cell>
          <cell r="AS1368">
            <v>45322</v>
          </cell>
        </row>
        <row r="1369">
          <cell r="B1369" t="str">
            <v>12201356</v>
          </cell>
        </row>
        <row r="1370">
          <cell r="B1370" t="str">
            <v>12201357</v>
          </cell>
          <cell r="AS1370">
            <v>45433</v>
          </cell>
        </row>
        <row r="1371">
          <cell r="B1371" t="str">
            <v>12201360</v>
          </cell>
        </row>
        <row r="1372">
          <cell r="B1372" t="str">
            <v>12201363</v>
          </cell>
        </row>
        <row r="1373">
          <cell r="B1373" t="str">
            <v>12201364</v>
          </cell>
        </row>
        <row r="1374">
          <cell r="B1374" t="str">
            <v>12201366</v>
          </cell>
        </row>
        <row r="1375">
          <cell r="B1375" t="str">
            <v>12201368</v>
          </cell>
          <cell r="AS1375">
            <v>45411</v>
          </cell>
        </row>
        <row r="1376">
          <cell r="B1376" t="str">
            <v>12201370</v>
          </cell>
        </row>
        <row r="1377">
          <cell r="B1377" t="str">
            <v>12201371</v>
          </cell>
          <cell r="AS1377">
            <v>45484</v>
          </cell>
        </row>
        <row r="1378">
          <cell r="B1378" t="str">
            <v>12201374</v>
          </cell>
          <cell r="AS1378">
            <v>45368</v>
          </cell>
        </row>
        <row r="1379">
          <cell r="B1379" t="str">
            <v>12201378</v>
          </cell>
        </row>
        <row r="1380">
          <cell r="B1380" t="str">
            <v>12201382</v>
          </cell>
        </row>
        <row r="1381">
          <cell r="B1381" t="str">
            <v>12201385</v>
          </cell>
        </row>
        <row r="1382">
          <cell r="B1382" t="str">
            <v>12201388</v>
          </cell>
          <cell r="AS1382">
            <v>45291</v>
          </cell>
        </row>
        <row r="1383">
          <cell r="B1383" t="str">
            <v>12201390</v>
          </cell>
          <cell r="AS1383">
            <v>45443</v>
          </cell>
        </row>
        <row r="1384">
          <cell r="B1384" t="str">
            <v>12201391</v>
          </cell>
        </row>
        <row r="1385">
          <cell r="B1385" t="str">
            <v>12201393</v>
          </cell>
        </row>
        <row r="1386">
          <cell r="B1386" t="str">
            <v>12201395</v>
          </cell>
        </row>
        <row r="1387">
          <cell r="B1387" t="str">
            <v>12201397</v>
          </cell>
          <cell r="AS1387">
            <v>45291</v>
          </cell>
        </row>
        <row r="1388">
          <cell r="B1388" t="str">
            <v>12201401</v>
          </cell>
          <cell r="AS1388">
            <v>45561</v>
          </cell>
        </row>
        <row r="1389">
          <cell r="B1389" t="str">
            <v>12201403</v>
          </cell>
        </row>
        <row r="1390">
          <cell r="B1390" t="str">
            <v>12201405</v>
          </cell>
          <cell r="AS1390">
            <v>45448</v>
          </cell>
        </row>
        <row r="1391">
          <cell r="B1391" t="str">
            <v>12201409</v>
          </cell>
          <cell r="AS1391">
            <v>45530</v>
          </cell>
        </row>
        <row r="1392">
          <cell r="B1392" t="str">
            <v>12201410</v>
          </cell>
        </row>
        <row r="1393">
          <cell r="B1393" t="str">
            <v>12201411</v>
          </cell>
        </row>
        <row r="1394">
          <cell r="B1394" t="str">
            <v>12201412</v>
          </cell>
        </row>
        <row r="1395">
          <cell r="B1395" t="str">
            <v>12201413</v>
          </cell>
        </row>
        <row r="1396">
          <cell r="B1396" t="str">
            <v>12201415</v>
          </cell>
          <cell r="AS1396">
            <v>45535</v>
          </cell>
        </row>
        <row r="1397">
          <cell r="B1397" t="str">
            <v>12201416</v>
          </cell>
        </row>
        <row r="1398">
          <cell r="B1398" t="str">
            <v>12201417</v>
          </cell>
          <cell r="AS1398">
            <v>45291</v>
          </cell>
        </row>
        <row r="1399">
          <cell r="B1399" t="str">
            <v>12201419</v>
          </cell>
        </row>
        <row r="1400">
          <cell r="B1400" t="str">
            <v>12201420</v>
          </cell>
          <cell r="AS1400">
            <v>45291</v>
          </cell>
        </row>
        <row r="1401">
          <cell r="B1401" t="str">
            <v>12201421</v>
          </cell>
        </row>
        <row r="1402">
          <cell r="B1402" t="str">
            <v>12201425</v>
          </cell>
        </row>
        <row r="1403">
          <cell r="B1403" t="str">
            <v>12201428</v>
          </cell>
        </row>
        <row r="1404">
          <cell r="B1404" t="str">
            <v>12201429</v>
          </cell>
        </row>
        <row r="1405">
          <cell r="B1405" t="str">
            <v>12201431</v>
          </cell>
        </row>
        <row r="1406">
          <cell r="B1406" t="str">
            <v>12201433</v>
          </cell>
        </row>
        <row r="1407">
          <cell r="B1407" t="str">
            <v>12201434</v>
          </cell>
        </row>
        <row r="1408">
          <cell r="B1408" t="str">
            <v>12201436</v>
          </cell>
        </row>
        <row r="1409">
          <cell r="B1409" t="str">
            <v>12201437</v>
          </cell>
        </row>
        <row r="1410">
          <cell r="B1410" t="str">
            <v>12201438</v>
          </cell>
        </row>
        <row r="1411">
          <cell r="B1411" t="str">
            <v>12201440</v>
          </cell>
        </row>
        <row r="1412">
          <cell r="B1412" t="str">
            <v>12201441</v>
          </cell>
        </row>
        <row r="1413">
          <cell r="B1413" t="str">
            <v>12201442</v>
          </cell>
        </row>
        <row r="1414">
          <cell r="B1414" t="str">
            <v>12201443</v>
          </cell>
          <cell r="AS1414">
            <v>45230</v>
          </cell>
        </row>
        <row r="1415">
          <cell r="B1415" t="str">
            <v>12201444</v>
          </cell>
        </row>
        <row r="1416">
          <cell r="B1416" t="str">
            <v>12201446</v>
          </cell>
        </row>
        <row r="1417">
          <cell r="B1417" t="str">
            <v>12201447</v>
          </cell>
        </row>
        <row r="1418">
          <cell r="B1418" t="str">
            <v>12201451</v>
          </cell>
          <cell r="AS1418">
            <v>45443</v>
          </cell>
        </row>
        <row r="1419">
          <cell r="B1419" t="str">
            <v>12201453</v>
          </cell>
        </row>
        <row r="1420">
          <cell r="B1420" t="str">
            <v>12201455</v>
          </cell>
          <cell r="AS1420">
            <v>45534</v>
          </cell>
        </row>
        <row r="1421">
          <cell r="B1421" t="str">
            <v>12201456</v>
          </cell>
          <cell r="AS1421">
            <v>45478</v>
          </cell>
        </row>
        <row r="1422">
          <cell r="B1422" t="str">
            <v>12201457</v>
          </cell>
        </row>
        <row r="1423">
          <cell r="B1423" t="str">
            <v>12201458</v>
          </cell>
        </row>
        <row r="1424">
          <cell r="B1424" t="str">
            <v>12201459</v>
          </cell>
        </row>
        <row r="1425">
          <cell r="B1425" t="str">
            <v>12201460</v>
          </cell>
        </row>
        <row r="1426">
          <cell r="B1426" t="str">
            <v>12201461</v>
          </cell>
        </row>
        <row r="1427">
          <cell r="B1427" t="str">
            <v>12201462</v>
          </cell>
          <cell r="AS1427">
            <v>45321</v>
          </cell>
        </row>
        <row r="1428">
          <cell r="B1428" t="str">
            <v>12201463</v>
          </cell>
          <cell r="AS1428">
            <v>45291</v>
          </cell>
        </row>
        <row r="1429">
          <cell r="B1429" t="str">
            <v>12201464</v>
          </cell>
        </row>
        <row r="1430">
          <cell r="B1430" t="str">
            <v>12201466</v>
          </cell>
        </row>
        <row r="1431">
          <cell r="B1431" t="str">
            <v>12201468</v>
          </cell>
          <cell r="AS1431">
            <v>45314</v>
          </cell>
        </row>
        <row r="1432">
          <cell r="B1432" t="str">
            <v>12201470</v>
          </cell>
          <cell r="AS1432">
            <v>45228</v>
          </cell>
        </row>
        <row r="1433">
          <cell r="B1433" t="str">
            <v>12201474</v>
          </cell>
          <cell r="AS1433">
            <v>45170</v>
          </cell>
        </row>
        <row r="1434">
          <cell r="B1434" t="str">
            <v>12201476</v>
          </cell>
          <cell r="AS1434">
            <v>45443</v>
          </cell>
        </row>
        <row r="1435">
          <cell r="B1435" t="str">
            <v>12201477</v>
          </cell>
        </row>
        <row r="1436">
          <cell r="B1436" t="str">
            <v>12201478</v>
          </cell>
        </row>
        <row r="1437">
          <cell r="B1437" t="str">
            <v>12201479</v>
          </cell>
          <cell r="AS1437">
            <v>45565</v>
          </cell>
        </row>
        <row r="1438">
          <cell r="B1438" t="str">
            <v>12201480</v>
          </cell>
          <cell r="AS1438">
            <v>45420</v>
          </cell>
        </row>
        <row r="1439">
          <cell r="B1439" t="str">
            <v>12201482</v>
          </cell>
          <cell r="AS1439">
            <v>45291</v>
          </cell>
        </row>
        <row r="1440">
          <cell r="B1440" t="str">
            <v>12201483</v>
          </cell>
          <cell r="AS1440">
            <v>45184</v>
          </cell>
        </row>
        <row r="1441">
          <cell r="B1441" t="str">
            <v>12201484</v>
          </cell>
        </row>
        <row r="1442">
          <cell r="B1442" t="str">
            <v>12201485</v>
          </cell>
          <cell r="AS1442">
            <v>45505</v>
          </cell>
        </row>
        <row r="1443">
          <cell r="B1443" t="str">
            <v>12201486</v>
          </cell>
        </row>
        <row r="1444">
          <cell r="B1444" t="str">
            <v>12201487</v>
          </cell>
        </row>
        <row r="1445">
          <cell r="B1445" t="str">
            <v>12201488</v>
          </cell>
        </row>
        <row r="1446">
          <cell r="B1446" t="str">
            <v>12201489</v>
          </cell>
        </row>
        <row r="1447">
          <cell r="B1447" t="str">
            <v>12201490</v>
          </cell>
        </row>
        <row r="1448">
          <cell r="B1448" t="str">
            <v>12201491</v>
          </cell>
        </row>
        <row r="1449">
          <cell r="B1449" t="str">
            <v>12201492</v>
          </cell>
        </row>
        <row r="1450">
          <cell r="B1450" t="str">
            <v>12201495</v>
          </cell>
          <cell r="AS1450">
            <v>45516</v>
          </cell>
        </row>
        <row r="1451">
          <cell r="B1451" t="str">
            <v>12201496</v>
          </cell>
          <cell r="AS1451">
            <v>45472</v>
          </cell>
        </row>
        <row r="1452">
          <cell r="B1452" t="str">
            <v>12201497</v>
          </cell>
        </row>
        <row r="1453">
          <cell r="B1453" t="str">
            <v>12201498</v>
          </cell>
        </row>
        <row r="1454">
          <cell r="B1454" t="str">
            <v>12201499</v>
          </cell>
        </row>
        <row r="1455">
          <cell r="B1455" t="str">
            <v>12201500</v>
          </cell>
        </row>
        <row r="1456">
          <cell r="B1456" t="str">
            <v>12201502</v>
          </cell>
          <cell r="AS1456">
            <v>45459</v>
          </cell>
        </row>
        <row r="1457">
          <cell r="B1457" t="str">
            <v>12201504</v>
          </cell>
        </row>
        <row r="1458">
          <cell r="B1458" t="str">
            <v>12201505</v>
          </cell>
        </row>
        <row r="1459">
          <cell r="B1459" t="str">
            <v>12201506</v>
          </cell>
        </row>
        <row r="1460">
          <cell r="B1460" t="str">
            <v>12201508</v>
          </cell>
          <cell r="AS1460">
            <v>45539</v>
          </cell>
        </row>
        <row r="1461">
          <cell r="B1461" t="str">
            <v>12201509</v>
          </cell>
        </row>
        <row r="1462">
          <cell r="B1462" t="str">
            <v>12201510</v>
          </cell>
        </row>
        <row r="1463">
          <cell r="B1463" t="str">
            <v>12201511</v>
          </cell>
        </row>
        <row r="1464">
          <cell r="B1464" t="str">
            <v>12201512</v>
          </cell>
        </row>
        <row r="1465">
          <cell r="B1465" t="str">
            <v>12201513</v>
          </cell>
        </row>
        <row r="1466">
          <cell r="B1466" t="str">
            <v>12201517</v>
          </cell>
          <cell r="AS1466">
            <v>45151</v>
          </cell>
        </row>
        <row r="1467">
          <cell r="B1467" t="str">
            <v>12201518</v>
          </cell>
          <cell r="AS1467">
            <v>45415</v>
          </cell>
        </row>
        <row r="1468">
          <cell r="B1468" t="str">
            <v>12201519</v>
          </cell>
        </row>
        <row r="1469">
          <cell r="B1469" t="str">
            <v>12201522</v>
          </cell>
        </row>
        <row r="1470">
          <cell r="B1470" t="str">
            <v>12201524</v>
          </cell>
        </row>
        <row r="1471">
          <cell r="B1471" t="str">
            <v>12201525</v>
          </cell>
        </row>
        <row r="1472">
          <cell r="B1472" t="str">
            <v>12201526</v>
          </cell>
          <cell r="AS1472">
            <v>45233</v>
          </cell>
        </row>
        <row r="1473">
          <cell r="B1473" t="str">
            <v>12201529</v>
          </cell>
          <cell r="AS1473">
            <v>45504</v>
          </cell>
        </row>
        <row r="1474">
          <cell r="B1474" t="str">
            <v>12201530</v>
          </cell>
          <cell r="AS1474">
            <v>45240</v>
          </cell>
        </row>
        <row r="1475">
          <cell r="B1475" t="str">
            <v>12201531</v>
          </cell>
        </row>
        <row r="1476">
          <cell r="B1476" t="str">
            <v>12201532</v>
          </cell>
        </row>
        <row r="1477">
          <cell r="B1477" t="str">
            <v>12201533</v>
          </cell>
        </row>
        <row r="1478">
          <cell r="B1478" t="str">
            <v>12201534</v>
          </cell>
        </row>
        <row r="1479">
          <cell r="B1479" t="str">
            <v>12201536</v>
          </cell>
        </row>
        <row r="1480">
          <cell r="B1480" t="str">
            <v>12201538</v>
          </cell>
        </row>
        <row r="1481">
          <cell r="B1481" t="str">
            <v>12201539</v>
          </cell>
        </row>
        <row r="1482">
          <cell r="B1482" t="str">
            <v>12201540</v>
          </cell>
          <cell r="AS1482">
            <v>45565</v>
          </cell>
        </row>
        <row r="1483">
          <cell r="B1483" t="str">
            <v>12201541</v>
          </cell>
          <cell r="AS1483">
            <v>45247</v>
          </cell>
        </row>
        <row r="1484">
          <cell r="B1484" t="str">
            <v>12201544</v>
          </cell>
        </row>
        <row r="1485">
          <cell r="B1485" t="str">
            <v>12201546</v>
          </cell>
          <cell r="AS1485">
            <v>45254</v>
          </cell>
        </row>
        <row r="1486">
          <cell r="B1486" t="str">
            <v>12201547</v>
          </cell>
        </row>
        <row r="1487">
          <cell r="B1487" t="str">
            <v>12201549</v>
          </cell>
        </row>
        <row r="1488">
          <cell r="B1488" t="str">
            <v>12201550</v>
          </cell>
        </row>
        <row r="1489">
          <cell r="B1489" t="str">
            <v>12201551</v>
          </cell>
        </row>
        <row r="1490">
          <cell r="B1490" t="str">
            <v>12201553</v>
          </cell>
        </row>
        <row r="1491">
          <cell r="B1491" t="str">
            <v>12201555</v>
          </cell>
          <cell r="AS1491">
            <v>45261</v>
          </cell>
        </row>
        <row r="1492">
          <cell r="B1492" t="str">
            <v>12201556</v>
          </cell>
        </row>
        <row r="1493">
          <cell r="B1493" t="str">
            <v>12201557</v>
          </cell>
        </row>
        <row r="1494">
          <cell r="B1494" t="str">
            <v>12201558</v>
          </cell>
        </row>
        <row r="1495">
          <cell r="B1495" t="str">
            <v>12201559</v>
          </cell>
          <cell r="AS1495">
            <v>45275</v>
          </cell>
        </row>
        <row r="1496">
          <cell r="B1496" t="str">
            <v>12201560</v>
          </cell>
          <cell r="AS1496">
            <v>45275</v>
          </cell>
        </row>
        <row r="1497">
          <cell r="B1497" t="str">
            <v>12201562</v>
          </cell>
        </row>
        <row r="1498">
          <cell r="B1498" t="str">
            <v>12201563</v>
          </cell>
        </row>
        <row r="1499">
          <cell r="B1499" t="str">
            <v>12201564</v>
          </cell>
          <cell r="AS1499">
            <v>45277</v>
          </cell>
        </row>
        <row r="1500">
          <cell r="B1500" t="str">
            <v>12201565</v>
          </cell>
        </row>
        <row r="1501">
          <cell r="B1501" t="str">
            <v>12201566</v>
          </cell>
          <cell r="AS1501">
            <v>45281</v>
          </cell>
        </row>
        <row r="1502">
          <cell r="B1502" t="str">
            <v>12201567</v>
          </cell>
        </row>
        <row r="1503">
          <cell r="B1503" t="str">
            <v>12201568</v>
          </cell>
          <cell r="AS1503">
            <v>45557</v>
          </cell>
        </row>
        <row r="1504">
          <cell r="B1504" t="str">
            <v>12201569</v>
          </cell>
        </row>
        <row r="1505">
          <cell r="B1505" t="str">
            <v>12201570</v>
          </cell>
        </row>
        <row r="1506">
          <cell r="B1506" t="str">
            <v>12201571</v>
          </cell>
        </row>
        <row r="1507">
          <cell r="B1507" t="str">
            <v>12201572</v>
          </cell>
        </row>
        <row r="1508">
          <cell r="B1508" t="str">
            <v>12201575</v>
          </cell>
        </row>
        <row r="1509">
          <cell r="B1509" t="str">
            <v>12201576</v>
          </cell>
          <cell r="AS1509">
            <v>45291</v>
          </cell>
        </row>
        <row r="1510">
          <cell r="B1510" t="str">
            <v>12201577</v>
          </cell>
        </row>
        <row r="1511">
          <cell r="B1511" t="str">
            <v>12201578</v>
          </cell>
          <cell r="AS1511">
            <v>45297</v>
          </cell>
        </row>
        <row r="1512">
          <cell r="B1512" t="str">
            <v>12201579</v>
          </cell>
        </row>
        <row r="1513">
          <cell r="B1513" t="str">
            <v>12201580</v>
          </cell>
          <cell r="AS1513">
            <v>45303</v>
          </cell>
        </row>
        <row r="1514">
          <cell r="B1514" t="str">
            <v>12201581</v>
          </cell>
          <cell r="AS1514">
            <v>45473</v>
          </cell>
        </row>
        <row r="1515">
          <cell r="B1515" t="str">
            <v>12201582</v>
          </cell>
        </row>
        <row r="1516">
          <cell r="B1516" t="str">
            <v>12201583</v>
          </cell>
          <cell r="AS1516">
            <v>45310</v>
          </cell>
        </row>
        <row r="1517">
          <cell r="B1517" t="str">
            <v>12201584</v>
          </cell>
        </row>
        <row r="1518">
          <cell r="B1518" t="str">
            <v>12201585</v>
          </cell>
        </row>
        <row r="1519">
          <cell r="B1519" t="str">
            <v>12201587</v>
          </cell>
          <cell r="AS1519">
            <v>45415</v>
          </cell>
        </row>
        <row r="1520">
          <cell r="B1520" t="str">
            <v>12201588</v>
          </cell>
        </row>
        <row r="1521">
          <cell r="B1521" t="str">
            <v>12201590</v>
          </cell>
        </row>
        <row r="1522">
          <cell r="B1522" t="str">
            <v>12201593</v>
          </cell>
        </row>
        <row r="1523">
          <cell r="B1523" t="str">
            <v>12201594</v>
          </cell>
        </row>
        <row r="1524">
          <cell r="B1524" t="str">
            <v>12201596</v>
          </cell>
        </row>
        <row r="1525">
          <cell r="B1525" t="str">
            <v>12201597</v>
          </cell>
        </row>
        <row r="1526">
          <cell r="B1526" t="str">
            <v>12201598</v>
          </cell>
        </row>
        <row r="1527">
          <cell r="B1527" t="str">
            <v>12201599</v>
          </cell>
        </row>
        <row r="1528">
          <cell r="B1528" t="str">
            <v>12201601</v>
          </cell>
        </row>
        <row r="1529">
          <cell r="B1529" t="str">
            <v>12201602</v>
          </cell>
        </row>
        <row r="1530">
          <cell r="B1530" t="str">
            <v>12201603</v>
          </cell>
        </row>
        <row r="1531">
          <cell r="B1531" t="str">
            <v>12201604</v>
          </cell>
          <cell r="AS1531">
            <v>45473</v>
          </cell>
        </row>
        <row r="1532">
          <cell r="B1532" t="str">
            <v>12201605</v>
          </cell>
        </row>
        <row r="1533">
          <cell r="B1533" t="str">
            <v>12201606</v>
          </cell>
        </row>
        <row r="1534">
          <cell r="B1534" t="str">
            <v>12201608</v>
          </cell>
          <cell r="AS1534">
            <v>45332</v>
          </cell>
        </row>
        <row r="1535">
          <cell r="B1535" t="str">
            <v>12201609</v>
          </cell>
          <cell r="AS1535">
            <v>45338</v>
          </cell>
        </row>
        <row r="1536">
          <cell r="B1536" t="str">
            <v>12201610</v>
          </cell>
        </row>
        <row r="1537">
          <cell r="B1537" t="str">
            <v>12201611</v>
          </cell>
          <cell r="AS1537">
            <v>45338</v>
          </cell>
        </row>
        <row r="1538">
          <cell r="B1538" t="str">
            <v>12201612</v>
          </cell>
        </row>
        <row r="1539">
          <cell r="B1539" t="str">
            <v>12301614</v>
          </cell>
        </row>
        <row r="1540">
          <cell r="B1540" t="str">
            <v>12301615</v>
          </cell>
          <cell r="AS1540">
            <v>45291</v>
          </cell>
        </row>
        <row r="1541">
          <cell r="B1541" t="str">
            <v>12301616</v>
          </cell>
          <cell r="AS1541">
            <v>45526</v>
          </cell>
        </row>
        <row r="1542">
          <cell r="B1542" t="str">
            <v>12301617</v>
          </cell>
        </row>
        <row r="1543">
          <cell r="B1543" t="str">
            <v>12301618</v>
          </cell>
        </row>
        <row r="1544">
          <cell r="B1544" t="str">
            <v>12301619</v>
          </cell>
        </row>
        <row r="1545">
          <cell r="B1545" t="str">
            <v>12301622</v>
          </cell>
          <cell r="AS1545">
            <v>45471</v>
          </cell>
        </row>
        <row r="1546">
          <cell r="B1546" t="str">
            <v>12301623</v>
          </cell>
        </row>
        <row r="1547">
          <cell r="B1547" t="str">
            <v>12301626</v>
          </cell>
          <cell r="AS1547">
            <v>45291</v>
          </cell>
        </row>
        <row r="1548">
          <cell r="B1548" t="str">
            <v>12301630</v>
          </cell>
          <cell r="AS1548">
            <v>45291</v>
          </cell>
        </row>
        <row r="1549">
          <cell r="B1549" t="str">
            <v>12301631</v>
          </cell>
        </row>
        <row r="1550">
          <cell r="B1550" t="str">
            <v>12301633</v>
          </cell>
        </row>
        <row r="1551">
          <cell r="B1551" t="str">
            <v>12301635</v>
          </cell>
        </row>
        <row r="1552">
          <cell r="B1552" t="str">
            <v>12301636</v>
          </cell>
          <cell r="AS1552">
            <v>45174</v>
          </cell>
        </row>
        <row r="1553">
          <cell r="B1553" t="str">
            <v>12301638</v>
          </cell>
          <cell r="AS1553">
            <v>45291</v>
          </cell>
        </row>
        <row r="1554">
          <cell r="B1554" t="str">
            <v>12301639</v>
          </cell>
        </row>
        <row r="1555">
          <cell r="B1555" t="str">
            <v>12301641</v>
          </cell>
          <cell r="AS1555">
            <v>45411</v>
          </cell>
        </row>
        <row r="1556">
          <cell r="B1556" t="str">
            <v>12301642</v>
          </cell>
        </row>
        <row r="1557">
          <cell r="B1557" t="str">
            <v>12301643</v>
          </cell>
          <cell r="AS1557">
            <v>45351</v>
          </cell>
        </row>
        <row r="1558">
          <cell r="B1558" t="str">
            <v>12301647</v>
          </cell>
        </row>
        <row r="1559">
          <cell r="B1559" t="str">
            <v>12301648</v>
          </cell>
        </row>
        <row r="1560">
          <cell r="B1560" t="str">
            <v>12301651</v>
          </cell>
          <cell r="AS1560">
            <v>45443</v>
          </cell>
        </row>
        <row r="1561">
          <cell r="B1561" t="str">
            <v>12301654</v>
          </cell>
          <cell r="AS1561">
            <v>45291</v>
          </cell>
        </row>
        <row r="1562">
          <cell r="B1562" t="str">
            <v>12301658</v>
          </cell>
          <cell r="AS1562">
            <v>45291</v>
          </cell>
        </row>
        <row r="1563">
          <cell r="B1563" t="str">
            <v>12301659</v>
          </cell>
          <cell r="AS1563">
            <v>45473</v>
          </cell>
        </row>
        <row r="1564">
          <cell r="B1564" t="str">
            <v>12301660</v>
          </cell>
        </row>
        <row r="1565">
          <cell r="B1565" t="str">
            <v>12301661</v>
          </cell>
        </row>
        <row r="1566">
          <cell r="B1566" t="str">
            <v>12301662</v>
          </cell>
          <cell r="AS1566">
            <v>45291</v>
          </cell>
        </row>
        <row r="1567">
          <cell r="B1567" t="str">
            <v>12301663</v>
          </cell>
        </row>
        <row r="1568">
          <cell r="B1568" t="str">
            <v>12301664</v>
          </cell>
          <cell r="AS1568">
            <v>45260</v>
          </cell>
        </row>
        <row r="1569">
          <cell r="B1569" t="str">
            <v>12301665</v>
          </cell>
        </row>
        <row r="1570">
          <cell r="B1570" t="str">
            <v>12301666</v>
          </cell>
        </row>
        <row r="1571">
          <cell r="B1571" t="str">
            <v>12301667</v>
          </cell>
        </row>
        <row r="1572">
          <cell r="B1572" t="str">
            <v>12301669</v>
          </cell>
        </row>
        <row r="1573">
          <cell r="B1573" t="str">
            <v>12301671</v>
          </cell>
        </row>
        <row r="1574">
          <cell r="B1574" t="str">
            <v>12301672</v>
          </cell>
        </row>
        <row r="1575">
          <cell r="B1575" t="str">
            <v>12301673</v>
          </cell>
          <cell r="AS1575">
            <v>45562</v>
          </cell>
        </row>
        <row r="1576">
          <cell r="B1576" t="str">
            <v>12301674</v>
          </cell>
        </row>
        <row r="1577">
          <cell r="B1577" t="str">
            <v>12301676</v>
          </cell>
        </row>
        <row r="1578">
          <cell r="B1578" t="str">
            <v>12301677</v>
          </cell>
          <cell r="AS1578">
            <v>45394</v>
          </cell>
        </row>
        <row r="1579">
          <cell r="B1579" t="str">
            <v>12301678</v>
          </cell>
        </row>
        <row r="1580">
          <cell r="B1580" t="str">
            <v>12301679</v>
          </cell>
        </row>
        <row r="1581">
          <cell r="B1581" t="str">
            <v>12301680</v>
          </cell>
        </row>
        <row r="1582">
          <cell r="B1582" t="str">
            <v>12301682</v>
          </cell>
          <cell r="AS1582">
            <v>45188</v>
          </cell>
        </row>
        <row r="1583">
          <cell r="B1583" t="str">
            <v>12301683</v>
          </cell>
          <cell r="AS1583">
            <v>45178</v>
          </cell>
        </row>
        <row r="1584">
          <cell r="B1584" t="str">
            <v>12301684</v>
          </cell>
        </row>
        <row r="1585">
          <cell r="B1585" t="str">
            <v>12301685</v>
          </cell>
        </row>
        <row r="1586">
          <cell r="B1586" t="str">
            <v>12301686</v>
          </cell>
        </row>
        <row r="1587">
          <cell r="B1587" t="str">
            <v>12301687</v>
          </cell>
        </row>
        <row r="1588">
          <cell r="B1588" t="str">
            <v>12301688</v>
          </cell>
          <cell r="AS1588">
            <v>45504</v>
          </cell>
        </row>
        <row r="1589">
          <cell r="B1589" t="str">
            <v>12301689</v>
          </cell>
        </row>
        <row r="1590">
          <cell r="B1590" t="str">
            <v>12301690</v>
          </cell>
        </row>
        <row r="1591">
          <cell r="B1591" t="str">
            <v>12301691</v>
          </cell>
          <cell r="AS1591">
            <v>45504</v>
          </cell>
        </row>
        <row r="1592">
          <cell r="B1592" t="str">
            <v>12301692</v>
          </cell>
          <cell r="AS1592">
            <v>45291</v>
          </cell>
        </row>
        <row r="1593">
          <cell r="B1593" t="str">
            <v>12301693</v>
          </cell>
        </row>
        <row r="1594">
          <cell r="B1594" t="str">
            <v>12301694</v>
          </cell>
          <cell r="AS1594">
            <v>45291</v>
          </cell>
        </row>
        <row r="1595">
          <cell r="B1595" t="str">
            <v>12301695</v>
          </cell>
        </row>
        <row r="1596">
          <cell r="B1596" t="str">
            <v>12301696</v>
          </cell>
          <cell r="AS1596">
            <v>45541</v>
          </cell>
        </row>
        <row r="1597">
          <cell r="B1597" t="str">
            <v>12301697</v>
          </cell>
        </row>
        <row r="1598">
          <cell r="B1598" t="str">
            <v>12301698</v>
          </cell>
        </row>
        <row r="1599">
          <cell r="B1599" t="str">
            <v>12301700</v>
          </cell>
          <cell r="AS1599">
            <v>45473</v>
          </cell>
        </row>
        <row r="1600">
          <cell r="B1600" t="str">
            <v>12301701</v>
          </cell>
          <cell r="AS1600">
            <v>45198</v>
          </cell>
        </row>
        <row r="1601">
          <cell r="B1601" t="str">
            <v>12301702</v>
          </cell>
        </row>
        <row r="1602">
          <cell r="B1602" t="str">
            <v>12301703</v>
          </cell>
          <cell r="AS1602">
            <v>45503</v>
          </cell>
        </row>
        <row r="1603">
          <cell r="B1603" t="str">
            <v>12301704</v>
          </cell>
        </row>
        <row r="1604">
          <cell r="B1604" t="str">
            <v>12301705</v>
          </cell>
          <cell r="AS1604">
            <v>45322</v>
          </cell>
        </row>
        <row r="1605">
          <cell r="B1605" t="str">
            <v>12301706</v>
          </cell>
          <cell r="AS1605">
            <v>45291</v>
          </cell>
        </row>
        <row r="1606">
          <cell r="B1606" t="str">
            <v>12301707</v>
          </cell>
          <cell r="AS1606">
            <v>45322</v>
          </cell>
        </row>
        <row r="1607">
          <cell r="B1607" t="str">
            <v>12301709</v>
          </cell>
        </row>
        <row r="1608">
          <cell r="B1608" t="str">
            <v>12301710</v>
          </cell>
          <cell r="AS1608">
            <v>45504</v>
          </cell>
        </row>
        <row r="1609">
          <cell r="B1609" t="str">
            <v>12301711</v>
          </cell>
        </row>
        <row r="1610">
          <cell r="B1610" t="str">
            <v>12301712</v>
          </cell>
        </row>
        <row r="1611">
          <cell r="B1611" t="str">
            <v>12301713</v>
          </cell>
          <cell r="AS1611">
            <v>45291</v>
          </cell>
        </row>
        <row r="1612">
          <cell r="B1612" t="str">
            <v>12301714</v>
          </cell>
        </row>
        <row r="1613">
          <cell r="B1613" t="str">
            <v>12301715</v>
          </cell>
          <cell r="AS1613">
            <v>45373</v>
          </cell>
        </row>
        <row r="1614">
          <cell r="B1614" t="str">
            <v>12301716</v>
          </cell>
        </row>
        <row r="1615">
          <cell r="B1615" t="str">
            <v>12301717</v>
          </cell>
          <cell r="AS1615">
            <v>45534</v>
          </cell>
        </row>
        <row r="1616">
          <cell r="B1616" t="str">
            <v>12301718</v>
          </cell>
          <cell r="AS1616">
            <v>45162</v>
          </cell>
        </row>
        <row r="1617">
          <cell r="B1617" t="str">
            <v>12301719</v>
          </cell>
          <cell r="AS1617">
            <v>45443</v>
          </cell>
        </row>
        <row r="1618">
          <cell r="B1618" t="str">
            <v>12301720</v>
          </cell>
        </row>
        <row r="1619">
          <cell r="B1619" t="str">
            <v>12301721</v>
          </cell>
        </row>
        <row r="1620">
          <cell r="B1620" t="str">
            <v>12301722</v>
          </cell>
          <cell r="AS1620">
            <v>45404</v>
          </cell>
        </row>
        <row r="1621">
          <cell r="B1621" t="str">
            <v>12301724</v>
          </cell>
          <cell r="AS1621">
            <v>45291</v>
          </cell>
        </row>
        <row r="1622">
          <cell r="B1622" t="str">
            <v>12301725</v>
          </cell>
          <cell r="AS1622">
            <v>45329</v>
          </cell>
        </row>
        <row r="1623">
          <cell r="B1623" t="str">
            <v>12301727</v>
          </cell>
          <cell r="AS1623">
            <v>45291</v>
          </cell>
        </row>
        <row r="1624">
          <cell r="B1624" t="str">
            <v>12301728</v>
          </cell>
        </row>
        <row r="1625">
          <cell r="B1625" t="str">
            <v>12301729</v>
          </cell>
        </row>
        <row r="1626">
          <cell r="B1626" t="str">
            <v>12301730</v>
          </cell>
        </row>
        <row r="1627">
          <cell r="B1627" t="str">
            <v>12301731</v>
          </cell>
          <cell r="AS1627">
            <v>45183</v>
          </cell>
        </row>
        <row r="1628">
          <cell r="B1628" t="str">
            <v>12301732</v>
          </cell>
        </row>
        <row r="1629">
          <cell r="B1629" t="str">
            <v>12301733</v>
          </cell>
          <cell r="AS1629">
            <v>45169</v>
          </cell>
        </row>
        <row r="1630">
          <cell r="B1630" t="str">
            <v>12301734</v>
          </cell>
        </row>
        <row r="1631">
          <cell r="B1631" t="str">
            <v>12301735</v>
          </cell>
        </row>
        <row r="1632">
          <cell r="B1632" t="str">
            <v>12301736</v>
          </cell>
        </row>
        <row r="1633">
          <cell r="B1633" t="str">
            <v>12301737</v>
          </cell>
        </row>
        <row r="1634">
          <cell r="B1634" t="str">
            <v>12301738</v>
          </cell>
          <cell r="AS1634">
            <v>45412</v>
          </cell>
        </row>
        <row r="1635">
          <cell r="B1635" t="str">
            <v>12301739</v>
          </cell>
        </row>
        <row r="1636">
          <cell r="B1636" t="str">
            <v>12301740</v>
          </cell>
          <cell r="AS1636">
            <v>45149</v>
          </cell>
        </row>
        <row r="1637">
          <cell r="B1637" t="str">
            <v>12301741</v>
          </cell>
          <cell r="AS1637">
            <v>45291</v>
          </cell>
        </row>
        <row r="1638">
          <cell r="B1638" t="str">
            <v>12301742</v>
          </cell>
        </row>
        <row r="1639">
          <cell r="B1639" t="str">
            <v>12301743</v>
          </cell>
          <cell r="AS1639">
            <v>45246</v>
          </cell>
        </row>
        <row r="1640">
          <cell r="B1640" t="str">
            <v>12301744</v>
          </cell>
        </row>
        <row r="1641">
          <cell r="B1641" t="str">
            <v>12301745</v>
          </cell>
          <cell r="AS1641">
            <v>45212</v>
          </cell>
        </row>
        <row r="1642">
          <cell r="B1642" t="str">
            <v>12301746</v>
          </cell>
          <cell r="AS1642">
            <v>45177</v>
          </cell>
        </row>
        <row r="1643">
          <cell r="B1643" t="str">
            <v>12301747</v>
          </cell>
          <cell r="AS1643">
            <v>45218</v>
          </cell>
        </row>
        <row r="1644">
          <cell r="B1644" t="str">
            <v>12301748</v>
          </cell>
          <cell r="AS1644">
            <v>45407</v>
          </cell>
        </row>
        <row r="1645">
          <cell r="B1645" t="str">
            <v>12301749</v>
          </cell>
          <cell r="AS1645">
            <v>45199</v>
          </cell>
        </row>
        <row r="1646">
          <cell r="B1646" t="str">
            <v>12301750</v>
          </cell>
        </row>
        <row r="1647">
          <cell r="B1647" t="str">
            <v>12301751</v>
          </cell>
        </row>
        <row r="1648">
          <cell r="B1648" t="str">
            <v>12301752</v>
          </cell>
        </row>
        <row r="1649">
          <cell r="B1649" t="str">
            <v>12301753</v>
          </cell>
        </row>
        <row r="1650">
          <cell r="B1650" t="str">
            <v>12301754</v>
          </cell>
          <cell r="AS1650">
            <v>45190</v>
          </cell>
        </row>
        <row r="1651">
          <cell r="B1651" t="str">
            <v>12301755</v>
          </cell>
          <cell r="AS1651">
            <v>45184</v>
          </cell>
        </row>
        <row r="1652">
          <cell r="B1652" t="str">
            <v>12301756</v>
          </cell>
        </row>
        <row r="1653">
          <cell r="B1653" t="str">
            <v>12301757</v>
          </cell>
          <cell r="AS1653">
            <v>45239</v>
          </cell>
        </row>
        <row r="1654">
          <cell r="B1654" t="str">
            <v>12301758</v>
          </cell>
        </row>
        <row r="1655">
          <cell r="B1655" t="str">
            <v>12301759</v>
          </cell>
          <cell r="AS1655">
            <v>45201</v>
          </cell>
        </row>
        <row r="1656">
          <cell r="B1656" t="str">
            <v>12301760</v>
          </cell>
        </row>
        <row r="1657">
          <cell r="B1657" t="str">
            <v>12301761</v>
          </cell>
        </row>
        <row r="1658">
          <cell r="B1658" t="str">
            <v>12301762</v>
          </cell>
        </row>
        <row r="1659">
          <cell r="B1659" t="str">
            <v>12301763</v>
          </cell>
        </row>
        <row r="1660">
          <cell r="B1660" t="str">
            <v>12301764</v>
          </cell>
        </row>
        <row r="1661">
          <cell r="B1661" t="str">
            <v>12301765</v>
          </cell>
        </row>
        <row r="1662">
          <cell r="B1662" t="str">
            <v>12301766</v>
          </cell>
          <cell r="AS1662">
            <v>45381</v>
          </cell>
        </row>
        <row r="1663">
          <cell r="B1663" t="str">
            <v>12301767</v>
          </cell>
        </row>
        <row r="1664">
          <cell r="B1664" t="str">
            <v>12301768</v>
          </cell>
        </row>
        <row r="1665">
          <cell r="B1665" t="str">
            <v>12301769</v>
          </cell>
        </row>
        <row r="1666">
          <cell r="B1666" t="str">
            <v>12301770</v>
          </cell>
          <cell r="AS1666">
            <v>45473</v>
          </cell>
        </row>
        <row r="1667">
          <cell r="B1667" t="str">
            <v>12301771</v>
          </cell>
        </row>
        <row r="1668">
          <cell r="B1668" t="str">
            <v>12301772</v>
          </cell>
        </row>
        <row r="1669">
          <cell r="B1669" t="str">
            <v>12301773</v>
          </cell>
          <cell r="AS1669">
            <v>45247</v>
          </cell>
        </row>
        <row r="1670">
          <cell r="B1670" t="str">
            <v>12301774</v>
          </cell>
        </row>
        <row r="1671">
          <cell r="B1671" t="str">
            <v>12301775</v>
          </cell>
        </row>
        <row r="1672">
          <cell r="B1672" t="str">
            <v>12301776</v>
          </cell>
          <cell r="AS1672">
            <v>45275</v>
          </cell>
        </row>
        <row r="1673">
          <cell r="B1673" t="str">
            <v>12301777</v>
          </cell>
        </row>
        <row r="1674">
          <cell r="B1674" t="str">
            <v>12301778</v>
          </cell>
          <cell r="AS1674">
            <v>45412</v>
          </cell>
        </row>
        <row r="1675">
          <cell r="B1675" t="str">
            <v>12301779</v>
          </cell>
        </row>
        <row r="1676">
          <cell r="B1676" t="str">
            <v>12301780</v>
          </cell>
        </row>
        <row r="1677">
          <cell r="B1677" t="str">
            <v>12301781</v>
          </cell>
          <cell r="AS1677">
            <v>45319</v>
          </cell>
        </row>
        <row r="1678">
          <cell r="B1678" t="str">
            <v>12301782</v>
          </cell>
        </row>
        <row r="1679">
          <cell r="B1679" t="str">
            <v>12301783</v>
          </cell>
          <cell r="AS1679">
            <v>45392</v>
          </cell>
        </row>
        <row r="1680">
          <cell r="B1680" t="str">
            <v>12301784</v>
          </cell>
          <cell r="AS1680">
            <v>45458</v>
          </cell>
        </row>
        <row r="1681">
          <cell r="B1681" t="str">
            <v>12301785</v>
          </cell>
        </row>
        <row r="1682">
          <cell r="B1682" t="str">
            <v>12301786</v>
          </cell>
        </row>
        <row r="1683">
          <cell r="B1683" t="str">
            <v>12301787</v>
          </cell>
          <cell r="AS1683">
            <v>45473</v>
          </cell>
        </row>
        <row r="1684">
          <cell r="B1684" t="str">
            <v>12301788</v>
          </cell>
        </row>
        <row r="1685">
          <cell r="B1685" t="str">
            <v>12301789</v>
          </cell>
        </row>
        <row r="1686">
          <cell r="B1686" t="str">
            <v>12401790</v>
          </cell>
        </row>
        <row r="1687">
          <cell r="B1687" t="str">
            <v>12401791</v>
          </cell>
        </row>
        <row r="1688">
          <cell r="B1688" t="str">
            <v>12401792</v>
          </cell>
        </row>
        <row r="1689">
          <cell r="B1689" t="str">
            <v>12401793</v>
          </cell>
        </row>
        <row r="1690">
          <cell r="B1690" t="str">
            <v>12401794</v>
          </cell>
          <cell r="AS1690">
            <v>45366</v>
          </cell>
        </row>
        <row r="1691">
          <cell r="B1691" t="str">
            <v>12401795</v>
          </cell>
          <cell r="AS1691">
            <v>45361</v>
          </cell>
        </row>
        <row r="1692">
          <cell r="B1692" t="str">
            <v>12401796</v>
          </cell>
        </row>
        <row r="1693">
          <cell r="B1693" t="str">
            <v>12401797</v>
          </cell>
          <cell r="AS1693">
            <v>45380</v>
          </cell>
        </row>
        <row r="1694">
          <cell r="B1694" t="str">
            <v>12401798</v>
          </cell>
          <cell r="AS1694">
            <v>45396</v>
          </cell>
        </row>
        <row r="1695">
          <cell r="B1695" t="str">
            <v>12401799</v>
          </cell>
        </row>
        <row r="1696">
          <cell r="B1696" t="str">
            <v>12401800</v>
          </cell>
        </row>
        <row r="1697">
          <cell r="B1697" t="str">
            <v>12401801</v>
          </cell>
        </row>
        <row r="1698">
          <cell r="B1698" t="str">
            <v>12401802</v>
          </cell>
        </row>
        <row r="1699">
          <cell r="B1699" t="str">
            <v>12401803</v>
          </cell>
        </row>
        <row r="1700">
          <cell r="B1700" t="str">
            <v>12401804</v>
          </cell>
        </row>
        <row r="1701">
          <cell r="B1701" t="str">
            <v>12401805</v>
          </cell>
        </row>
        <row r="1702">
          <cell r="B1702" t="str">
            <v>12401806</v>
          </cell>
          <cell r="AS1702">
            <v>45535</v>
          </cell>
        </row>
        <row r="1703">
          <cell r="B1703" t="str">
            <v>12401807</v>
          </cell>
        </row>
        <row r="1704">
          <cell r="B1704" t="str">
            <v>12401808</v>
          </cell>
        </row>
        <row r="1705">
          <cell r="B1705" t="str">
            <v>12401809</v>
          </cell>
        </row>
        <row r="1706">
          <cell r="B1706" t="str">
            <v>12401810</v>
          </cell>
          <cell r="AS1706">
            <v>45442</v>
          </cell>
        </row>
        <row r="1707">
          <cell r="B1707" t="str">
            <v>12401811</v>
          </cell>
        </row>
        <row r="1708">
          <cell r="B1708" t="str">
            <v>12401812</v>
          </cell>
          <cell r="AS1708">
            <v>45443</v>
          </cell>
        </row>
        <row r="1709">
          <cell r="B1709" t="str">
            <v>12401813</v>
          </cell>
        </row>
        <row r="1710">
          <cell r="B1710" t="str">
            <v>12401814</v>
          </cell>
        </row>
        <row r="1711">
          <cell r="B1711" t="str">
            <v>12401822</v>
          </cell>
        </row>
        <row r="1712">
          <cell r="B1712" t="str">
            <v>12401823</v>
          </cell>
        </row>
        <row r="1713">
          <cell r="B1713" t="str">
            <v>12401824</v>
          </cell>
        </row>
        <row r="1714">
          <cell r="B1714" t="str">
            <v>12401825</v>
          </cell>
        </row>
        <row r="1715">
          <cell r="B1715" t="str">
            <v>12401826</v>
          </cell>
        </row>
        <row r="1716">
          <cell r="B1716" t="str">
            <v>12401827</v>
          </cell>
          <cell r="AS1716">
            <v>45471</v>
          </cell>
        </row>
        <row r="1717">
          <cell r="B1717" t="str">
            <v>12401831</v>
          </cell>
        </row>
        <row r="1718">
          <cell r="B1718" t="str">
            <v>12401832</v>
          </cell>
          <cell r="AS1718">
            <v>45484</v>
          </cell>
        </row>
        <row r="1719">
          <cell r="B1719" t="str">
            <v>12401833</v>
          </cell>
          <cell r="AS1719">
            <v>45443</v>
          </cell>
        </row>
        <row r="1720">
          <cell r="B1720" t="str">
            <v>12401834</v>
          </cell>
        </row>
        <row r="1721">
          <cell r="B1721" t="str">
            <v>12401835</v>
          </cell>
        </row>
        <row r="1722">
          <cell r="B1722" t="str">
            <v>12401836</v>
          </cell>
        </row>
        <row r="1723">
          <cell r="B1723" t="str">
            <v>12401837</v>
          </cell>
        </row>
        <row r="1724">
          <cell r="B1724" t="str">
            <v>12401838</v>
          </cell>
        </row>
        <row r="1725">
          <cell r="B1725" t="str">
            <v>12401839</v>
          </cell>
        </row>
        <row r="1726">
          <cell r="B1726" t="str">
            <v>12401840</v>
          </cell>
        </row>
        <row r="1727">
          <cell r="B1727" t="str">
            <v>12401841</v>
          </cell>
          <cell r="AS1727">
            <v>45504</v>
          </cell>
        </row>
        <row r="1728">
          <cell r="B1728" t="str">
            <v>12401842</v>
          </cell>
        </row>
        <row r="1729">
          <cell r="B1729" t="str">
            <v>12401843</v>
          </cell>
        </row>
        <row r="1730">
          <cell r="B1730" t="str">
            <v>12401844</v>
          </cell>
        </row>
        <row r="1731">
          <cell r="B1731" t="str">
            <v>12401845</v>
          </cell>
        </row>
        <row r="1732">
          <cell r="B1732" t="str">
            <v>12401846</v>
          </cell>
        </row>
        <row r="1733">
          <cell r="B1733" t="str">
            <v>12401847</v>
          </cell>
        </row>
        <row r="1734">
          <cell r="B1734" t="str">
            <v>12401848</v>
          </cell>
        </row>
        <row r="1735">
          <cell r="B1735" t="str">
            <v>12401849</v>
          </cell>
        </row>
        <row r="1736">
          <cell r="B1736" t="str">
            <v>12401850</v>
          </cell>
        </row>
        <row r="1737">
          <cell r="B1737" t="str">
            <v>12401851</v>
          </cell>
        </row>
        <row r="1738">
          <cell r="B1738" t="str">
            <v>12401852</v>
          </cell>
        </row>
        <row r="1739">
          <cell r="B1739" t="str">
            <v>12401853</v>
          </cell>
        </row>
        <row r="1740">
          <cell r="B1740" t="str">
            <v>12401854</v>
          </cell>
        </row>
        <row r="1741">
          <cell r="B1741" t="str">
            <v>12401855</v>
          </cell>
        </row>
        <row r="1742">
          <cell r="B1742" t="str">
            <v>12401857</v>
          </cell>
        </row>
        <row r="1743">
          <cell r="B1743" t="str">
            <v>12401858</v>
          </cell>
        </row>
        <row r="1744">
          <cell r="B1744" t="str">
            <v>12401859</v>
          </cell>
        </row>
        <row r="1745">
          <cell r="B1745" t="str">
            <v>12401860</v>
          </cell>
          <cell r="AS1745">
            <v>45532</v>
          </cell>
        </row>
        <row r="1746">
          <cell r="B1746" t="str">
            <v>12401861</v>
          </cell>
          <cell r="AS1746">
            <v>45531</v>
          </cell>
        </row>
        <row r="1747">
          <cell r="B1747" t="str">
            <v>12401862</v>
          </cell>
        </row>
        <row r="1748">
          <cell r="B1748" t="str">
            <v>12401863</v>
          </cell>
        </row>
        <row r="1749">
          <cell r="B1749" t="str">
            <v>12401864</v>
          </cell>
        </row>
        <row r="1750">
          <cell r="B1750" t="str">
            <v>12401865</v>
          </cell>
          <cell r="AS1750">
            <v>45516</v>
          </cell>
        </row>
        <row r="1751">
          <cell r="B1751" t="str">
            <v>12401866</v>
          </cell>
        </row>
        <row r="1752">
          <cell r="B1752" t="str">
            <v>12401867</v>
          </cell>
        </row>
        <row r="1753">
          <cell r="B1753" t="str">
            <v>12401868</v>
          </cell>
        </row>
        <row r="1754">
          <cell r="B1754" t="str">
            <v>12401869</v>
          </cell>
        </row>
        <row r="1755">
          <cell r="B1755" t="str">
            <v>12401870</v>
          </cell>
        </row>
        <row r="1756">
          <cell r="B1756" t="str">
            <v>12401871</v>
          </cell>
        </row>
        <row r="1757">
          <cell r="B1757" t="str">
            <v>12401872</v>
          </cell>
        </row>
        <row r="1758">
          <cell r="B1758" t="str">
            <v>12401873</v>
          </cell>
        </row>
        <row r="1759">
          <cell r="B1759" t="str">
            <v>12401874</v>
          </cell>
        </row>
        <row r="1760">
          <cell r="B1760" t="str">
            <v>12401875</v>
          </cell>
        </row>
        <row r="1761">
          <cell r="B1761" t="str">
            <v>12401876</v>
          </cell>
        </row>
        <row r="1762">
          <cell r="B1762" t="str">
            <v>12401877</v>
          </cell>
        </row>
        <row r="1763">
          <cell r="B1763" t="str">
            <v>12401878</v>
          </cell>
        </row>
        <row r="1764">
          <cell r="B1764" t="str">
            <v>12401879</v>
          </cell>
        </row>
        <row r="1765">
          <cell r="B1765" t="str">
            <v>12401880</v>
          </cell>
        </row>
        <row r="1766">
          <cell r="B1766" t="str">
            <v>12401881</v>
          </cell>
        </row>
        <row r="1767">
          <cell r="B1767" t="str">
            <v>12401882</v>
          </cell>
        </row>
        <row r="1768">
          <cell r="B1768" t="str">
            <v>12401883</v>
          </cell>
        </row>
      </sheetData>
      <sheetData sheetId="37" refreshError="1"/>
      <sheetData sheetId="38"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ien, Le Thi Bich (HR)" refreshedDate="45545.881520023147" createdVersion="8" refreshedVersion="8" minRefreshableVersion="3" recordCount="530" xr:uid="{170374FC-37AD-4872-BC43-9D90CB3F8DE6}">
  <cacheSource type="worksheet">
    <worksheetSource ref="A1:R531" sheet="Master data NV"/>
  </cacheSource>
  <cacheFields count="17">
    <cacheField name="No." numFmtId="0">
      <sharedItems containsSemiMixedTypes="0" containsString="0" containsNumber="1" containsInteger="1" minValue="1" maxValue="530"/>
    </cacheField>
    <cacheField name="Type of employee" numFmtId="0">
      <sharedItems count="16">
        <s v="FTE"/>
        <s v="Korean expat"/>
        <s v="Temporary"/>
        <s v="Outsource - NBU Claim"/>
        <s v="Full-time Back Office" u="1"/>
        <s v="Full-time Sales Agency" u="1"/>
        <s v="Full-time Trainer" u="1"/>
        <s v="Full-time Sales Partnership" u="1"/>
        <s v="Full-time Sales Group" u="1"/>
        <s v="Outsource" u="1"/>
        <s v="Full-time - Back Office" u="1"/>
        <s v="Full-time - Sales Agency" u="1"/>
        <s v="Full-time - Trainer" u="1"/>
        <s v="Full-time - Sales Partnership" u="1"/>
        <s v="Full-time - Sales Group" u="1"/>
        <s v="Korean" u="1"/>
      </sharedItems>
    </cacheField>
    <cacheField name="Code" numFmtId="49">
      <sharedItems/>
    </cacheField>
    <cacheField name="Full Name" numFmtId="0">
      <sharedItems/>
    </cacheField>
    <cacheField name="Location" numFmtId="0">
      <sharedItems containsBlank="1" count="43">
        <s v="Head Office"/>
        <s v="Pacific"/>
        <s v="Dak Lak"/>
        <s v="Ha Noi"/>
        <s v="Binh Duong"/>
        <s v="Khanh Hoa"/>
        <s v="Gia Lai"/>
        <s v="Can Tho"/>
        <s v="Nghe An"/>
        <s v="Da Nang"/>
        <s v="Hai Phong"/>
        <s v="Hue"/>
        <s v="Ho Chi Minh"/>
        <s v="Bac Giang"/>
        <s v="Dong Thap"/>
        <s v="Ninh Binh"/>
        <s v="Ha Tinh"/>
        <s v="Binh Dinh"/>
        <s v="Dong Nai"/>
        <s v="Binh Phuoc"/>
        <s v="Thanh Hoa"/>
        <s v="Phu Tho"/>
        <s v="Hai Duong"/>
        <s v="Dak Nong"/>
        <s v="Vinh Phuc"/>
        <s v="Ca Mau"/>
        <s v="Kien Giang"/>
        <s v="Quang Ngai"/>
        <s v="Quang Binh"/>
        <s v="Son La"/>
        <s v="Soc Trang"/>
        <s v="My Tho"/>
        <s v="Hung Yen"/>
        <s v="Quang Nam"/>
        <s v="Lang Son"/>
        <s v="Tien Giang"/>
        <s v="Nha Trang"/>
        <s v="Thai Binh"/>
        <s v="Kon Tum"/>
        <s v="Thai Nguyen"/>
        <s v="SO Tân Bình"/>
        <m u="1"/>
        <s v="Lam Dong" u="1"/>
      </sharedItems>
    </cacheField>
    <cacheField name="Region" numFmtId="0">
      <sharedItems/>
    </cacheField>
    <cacheField name="Local Travel" numFmtId="0">
      <sharedItems/>
    </cacheField>
    <cacheField name="Department" numFmtId="0">
      <sharedItems containsBlank="1"/>
    </cacheField>
    <cacheField name="Job Title (EN)" numFmtId="0">
      <sharedItems containsBlank="1"/>
    </cacheField>
    <cacheField name="Job Title (VN)" numFmtId="0">
      <sharedItems containsBlank="1"/>
    </cacheField>
    <cacheField name="Staff Group/BOD" numFmtId="0">
      <sharedItems/>
    </cacheField>
    <cacheField name="Type of Room" numFmtId="0">
      <sharedItems/>
    </cacheField>
    <cacheField name="Grading" numFmtId="0">
      <sharedItems containsBlank="1"/>
    </cacheField>
    <cacheField name="Gender" numFmtId="0">
      <sharedItems/>
    </cacheField>
    <cacheField name="Date Of Birth" numFmtId="14">
      <sharedItems containsNonDate="0" containsDate="1" containsString="0" containsBlank="1" minDate="1965-07-30T00:00:00" maxDate="2002-09-26T00:00:00"/>
    </cacheField>
    <cacheField name="Employee Phone" numFmtId="0">
      <sharedItems containsBlank="1" containsMixedTypes="1" containsNumber="1" containsInteger="1" minValue="0" maxValue="0"/>
    </cacheField>
    <cacheField name="Employee's Company Email"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ien, Le Thi Bich (HR)" refreshedDate="45545.881520717594" createdVersion="8" refreshedVersion="8" minRefreshableVersion="3" recordCount="573" xr:uid="{2FEB505F-8C57-4074-968D-EA76840FEB01}">
  <cacheSource type="worksheet">
    <worksheetSource ref="A1:S572" sheet="Master data NV"/>
  </cacheSource>
  <cacheFields count="18">
    <cacheField name="No." numFmtId="0">
      <sharedItems containsSemiMixedTypes="0" containsString="0" containsNumber="1" containsInteger="1" minValue="1" maxValue="573"/>
    </cacheField>
    <cacheField name="Type of employee" numFmtId="0">
      <sharedItems/>
    </cacheField>
    <cacheField name="Code" numFmtId="49">
      <sharedItems/>
    </cacheField>
    <cacheField name="Full Name" numFmtId="0">
      <sharedItems/>
    </cacheField>
    <cacheField name="Location" numFmtId="0">
      <sharedItems/>
    </cacheField>
    <cacheField name="Region" numFmtId="0">
      <sharedItems count="4">
        <s v="South - HCM"/>
        <s v="North"/>
        <s v="Central"/>
        <s v="South"/>
      </sharedItems>
    </cacheField>
    <cacheField name="Local Travel" numFmtId="0">
      <sharedItems/>
    </cacheField>
    <cacheField name="Department" numFmtId="0">
      <sharedItems containsBlank="1"/>
    </cacheField>
    <cacheField name="Job Title (EN)" numFmtId="0">
      <sharedItems containsBlank="1"/>
    </cacheField>
    <cacheField name="Job Title (VN)" numFmtId="0">
      <sharedItems containsDate="1" containsBlank="1" containsMixedTypes="1" minDate="2024-09-23T00:00:00" maxDate="2024-10-01T00:00:00"/>
    </cacheField>
    <cacheField name="Staff Group/BOD" numFmtId="0">
      <sharedItems/>
    </cacheField>
    <cacheField name="Type of Room" numFmtId="0">
      <sharedItems/>
    </cacheField>
    <cacheField name="Grading" numFmtId="0">
      <sharedItems containsBlank="1"/>
    </cacheField>
    <cacheField name="Gender" numFmtId="0">
      <sharedItems containsBlank="1"/>
    </cacheField>
    <cacheField name="Date Of Birth" numFmtId="0">
      <sharedItems containsNonDate="0" containsDate="1" containsString="0" containsBlank="1" minDate="1965-07-30T00:00:00" maxDate="2002-09-26T00:00:00"/>
    </cacheField>
    <cacheField name="Employee Phone" numFmtId="0">
      <sharedItems containsBlank="1" containsMixedTypes="1" containsNumber="1" containsInteger="1" minValue="0" maxValue="0"/>
    </cacheField>
    <cacheField name="Employee's Company Email" numFmtId="0">
      <sharedItems containsBlank="1"/>
    </cacheField>
    <cacheField name="Sales Conference" numFmtId="0">
      <sharedItems containsBlank="1" containsMixedTypes="1" containsNumber="1" containsInteger="1" minValue="0" maxValue="0" count="3">
        <m/>
        <s v="x"/>
        <n v="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ien, Le Thi Bich (HR)" refreshedDate="45545.881522800926" createdVersion="8" refreshedVersion="8" minRefreshableVersion="3" recordCount="573" xr:uid="{A5DE15A0-A413-4832-83B8-657E6B6FCD6E}">
  <cacheSource type="worksheet">
    <worksheetSource ref="A1:S572" sheet="Master data NV"/>
  </cacheSource>
  <cacheFields count="18">
    <cacheField name="No." numFmtId="0">
      <sharedItems containsSemiMixedTypes="0" containsString="0" containsNumber="1" containsInteger="1" minValue="1" maxValue="573"/>
    </cacheField>
    <cacheField name="Type of employee" numFmtId="0">
      <sharedItems count="23">
        <s v="FTE"/>
        <s v="Korean expat"/>
        <s v="Temporary"/>
        <s v="Outsource - NBU Claim"/>
        <s v="Forecast"/>
        <s v="Full-time Back Office" u="1"/>
        <s v="Full-time Sales Agency" u="1"/>
        <s v="Full-time Trainer" u="1"/>
        <s v="Full-time Sales Partnership" u="1"/>
        <s v="Full-time Sales Group" u="1"/>
        <s v="Outsource" u="1"/>
        <s v="Forecast - Outsource" u="1"/>
        <s v="Forecast Back Office" u="1"/>
        <s v="Forecast Sales Agency" u="1"/>
        <s v="Full-time - Back Office" u="1"/>
        <s v="Full-time - Sales Agency" u="1"/>
        <s v="Full-time - Trainer" u="1"/>
        <s v="Full-time - Sales Partnership" u="1"/>
        <s v="Full-time - Sales Group" u="1"/>
        <s v="Korean" u="1"/>
        <s v="Forecast onboard - Sales" u="1"/>
        <s v="Forecast onboard - Trainer" u="1"/>
        <s v="Forecast onboard - Back Office" u="1"/>
      </sharedItems>
    </cacheField>
    <cacheField name="Code" numFmtId="49">
      <sharedItems/>
    </cacheField>
    <cacheField name="Full Name" numFmtId="0">
      <sharedItems/>
    </cacheField>
    <cacheField name="Location" numFmtId="0">
      <sharedItems containsBlank="1" count="49">
        <s v="Head Office"/>
        <s v="Pacific"/>
        <s v="Dak Lak"/>
        <s v="Ha Noi"/>
        <s v="Binh Duong"/>
        <s v="Khanh Hoa"/>
        <s v="Gia Lai"/>
        <s v="Can Tho"/>
        <s v="Nghe An"/>
        <s v="Da Nang"/>
        <s v="Hai Phong"/>
        <s v="Hue"/>
        <s v="Ho Chi Minh"/>
        <s v="Bac Giang"/>
        <s v="Dong Thap"/>
        <s v="Ninh Binh"/>
        <s v="Ha Tinh"/>
        <s v="Binh Dinh"/>
        <s v="Dong Nai"/>
        <s v="Binh Phuoc"/>
        <s v="Thanh Hoa"/>
        <s v="Phu Tho"/>
        <s v="Hai Duong"/>
        <s v="Dak Nong"/>
        <s v="Vinh Phuc"/>
        <s v="Ca Mau"/>
        <s v="Kien Giang"/>
        <s v="Quang Ngai"/>
        <s v="Quang Binh"/>
        <s v="Son La"/>
        <s v="Soc Trang"/>
        <s v="My Tho"/>
        <s v="Hung Yen"/>
        <s v="Quang Nam"/>
        <s v="Lang Son"/>
        <s v="Tien Giang"/>
        <s v="Nha Trang"/>
        <s v="Thai Binh"/>
        <s v="Kon Tum"/>
        <s v="Thai Nguyen"/>
        <s v="SO Tân Bình"/>
        <s v="Hoa Binh"/>
        <s v="Tra Vinh"/>
        <s v="Quang Tri"/>
        <m u="1"/>
        <s v="Lam Dong" u="1"/>
        <s v="Bac Ninh" u="1"/>
        <s v="Yen Bai" u="1"/>
        <s v="TBC" u="1"/>
      </sharedItems>
    </cacheField>
    <cacheField name="Region" numFmtId="0">
      <sharedItems/>
    </cacheField>
    <cacheField name="Local Travel" numFmtId="0">
      <sharedItems/>
    </cacheField>
    <cacheField name="Department" numFmtId="0">
      <sharedItems containsBlank="1"/>
    </cacheField>
    <cacheField name="Job Title (EN)" numFmtId="0">
      <sharedItems containsBlank="1"/>
    </cacheField>
    <cacheField name="Job Title (VN)" numFmtId="0">
      <sharedItems containsDate="1" containsBlank="1" containsMixedTypes="1" minDate="2024-09-23T00:00:00" maxDate="2024-10-01T00:00:00"/>
    </cacheField>
    <cacheField name="Staff Group/BOD" numFmtId="0">
      <sharedItems/>
    </cacheField>
    <cacheField name="Type of Room" numFmtId="0">
      <sharedItems/>
    </cacheField>
    <cacheField name="Grading" numFmtId="0">
      <sharedItems containsBlank="1"/>
    </cacheField>
    <cacheField name="Gender" numFmtId="0">
      <sharedItems containsBlank="1"/>
    </cacheField>
    <cacheField name="Date Of Birth" numFmtId="0">
      <sharedItems containsNonDate="0" containsDate="1" containsString="0" containsBlank="1" minDate="1965-07-30T00:00:00" maxDate="2002-09-26T00:00:00"/>
    </cacheField>
    <cacheField name="Employee Phone" numFmtId="0">
      <sharedItems containsBlank="1" containsMixedTypes="1" containsNumber="1" containsInteger="1" minValue="0" maxValue="0"/>
    </cacheField>
    <cacheField name="Employee's Company Email" numFmtId="0">
      <sharedItems containsBlank="1"/>
    </cacheField>
    <cacheField name="Sales Conference" numFmtId="0">
      <sharedItems containsBlank="1"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ien, Le Thi Bich (HR)" refreshedDate="45545.881523495373" createdVersion="8" refreshedVersion="8" minRefreshableVersion="3" recordCount="573" xr:uid="{610226A4-5A6A-4DE1-BB31-042F896BE112}">
  <cacheSource type="worksheet">
    <worksheetSource ref="F1:H572" sheet="Master data NV"/>
  </cacheSource>
  <cacheFields count="3">
    <cacheField name="Location" numFmtId="0">
      <sharedItems containsBlank="1" count="49">
        <s v="Head Office"/>
        <s v="Pacific"/>
        <s v="Dak Lak"/>
        <s v="Ha Noi"/>
        <s v="Binh Duong"/>
        <s v="Khanh Hoa"/>
        <s v="Gia Lai"/>
        <s v="Can Tho"/>
        <s v="Nghe An"/>
        <s v="Da Nang"/>
        <s v="Hai Phong"/>
        <s v="Hue"/>
        <s v="Ho Chi Minh"/>
        <s v="Bac Giang"/>
        <s v="Dong Thap"/>
        <s v="Ninh Binh"/>
        <s v="Ha Tinh"/>
        <s v="Binh Dinh"/>
        <s v="Dong Nai"/>
        <s v="Binh Phuoc"/>
        <s v="Thanh Hoa"/>
        <s v="Phu Tho"/>
        <s v="Hai Duong"/>
        <s v="Dak Nong"/>
        <s v="Vinh Phuc"/>
        <s v="Ca Mau"/>
        <s v="Kien Giang"/>
        <s v="Quang Ngai"/>
        <s v="Quang Binh"/>
        <s v="Son La"/>
        <s v="Soc Trang"/>
        <s v="My Tho"/>
        <s v="Hung Yen"/>
        <s v="Quang Nam"/>
        <s v="Lang Son"/>
        <s v="Tien Giang"/>
        <s v="Nha Trang"/>
        <s v="Thai Binh"/>
        <s v="Kon Tum"/>
        <s v="Thai Nguyen"/>
        <s v="SO Tân Bình"/>
        <s v="Hoa Binh"/>
        <s v="Tra Vinh"/>
        <s v="Quang Tri"/>
        <m u="1"/>
        <s v="Lam Dong" u="1"/>
        <s v="Bac Ninh" u="1"/>
        <s v="Yen Bai" u="1"/>
        <s v="TBC" u="1"/>
      </sharedItems>
    </cacheField>
    <cacheField name="Region" numFmtId="0">
      <sharedItems count="5">
        <s v="South - HCM"/>
        <s v="North"/>
        <s v="Central"/>
        <s v="South"/>
        <s v="TBC" u="1"/>
      </sharedItems>
    </cacheField>
    <cacheField name="Local Travel" numFmtId="0">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ien, Le Thi Bich (HR)" refreshedDate="45545.881523842596" createdVersion="8" refreshedVersion="8" minRefreshableVersion="3" recordCount="573" xr:uid="{0A4353AA-99B5-49D1-A9A7-9E399F782DA1}">
  <cacheSource type="worksheet">
    <worksheetSource ref="G1:G572" sheet="Master data NV"/>
  </cacheSource>
  <cacheFields count="1">
    <cacheField name="Region" numFmtId="0">
      <sharedItems count="4">
        <s v="South - HCM"/>
        <s v="North"/>
        <s v="Central"/>
        <s v="South"/>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ien, Le Thi Bich (HR)" refreshedDate="45545.881524189812" createdVersion="8" refreshedVersion="8" minRefreshableVersion="3" recordCount="573" xr:uid="{5D5B65E7-4B82-46CC-BFCC-1D380FEEFAE0}">
  <cacheSource type="worksheet">
    <worksheetSource ref="A1:R572" sheet="Master data NV"/>
  </cacheSource>
  <cacheFields count="17">
    <cacheField name="No." numFmtId="0">
      <sharedItems containsSemiMixedTypes="0" containsString="0" containsNumber="1" containsInteger="1" minValue="1" maxValue="573"/>
    </cacheField>
    <cacheField name="Type of employee" numFmtId="0">
      <sharedItems count="24">
        <s v="FTE"/>
        <s v="Korean expat"/>
        <s v="Temporary"/>
        <s v="Outsource - NBU Claim"/>
        <s v="Forecast"/>
        <s v="Full-time Back Office" u="1"/>
        <s v="Full-time Sales Agency" u="1"/>
        <s v="Full-time Trainer" u="1"/>
        <s v="Full-time Sales Partnership" u="1"/>
        <s v="Full-time Sales Group" u="1"/>
        <s v="Outsource" u="1"/>
        <s v="Forecast - Outsource" u="1"/>
        <s v="Forecast Back Office" u="1"/>
        <s v="Forecast Sales Agency" u="1"/>
        <s v="Full-time - Back Office" u="1"/>
        <s v="Full-time - Sales Agency" u="1"/>
        <s v="Full-time - Trainer" u="1"/>
        <s v="Full-time - Sales Partnership" u="1"/>
        <s v="Full-time - Sales Group" u="1"/>
        <s v="Korean" u="1"/>
        <s v="Forecast onboard - Sales" u="1"/>
        <s v="Forecast onboard - Trainer" u="1"/>
        <s v="Forecast onboard - Back Office" u="1"/>
        <s v="Forecast onboard" u="1"/>
      </sharedItems>
    </cacheField>
    <cacheField name="Code" numFmtId="49">
      <sharedItems/>
    </cacheField>
    <cacheField name="Full Name" numFmtId="0">
      <sharedItems/>
    </cacheField>
    <cacheField name="Location" numFmtId="0">
      <sharedItems containsBlank="1" count="49">
        <s v="Head Office"/>
        <s v="Pacific"/>
        <s v="Dak Lak"/>
        <s v="Ha Noi"/>
        <s v="Binh Duong"/>
        <s v="Khanh Hoa"/>
        <s v="Gia Lai"/>
        <s v="Can Tho"/>
        <s v="Nghe An"/>
        <s v="Da Nang"/>
        <s v="Hai Phong"/>
        <s v="Hue"/>
        <s v="Ho Chi Minh"/>
        <s v="Bac Giang"/>
        <s v="Dong Thap"/>
        <s v="Ninh Binh"/>
        <s v="Ha Tinh"/>
        <s v="Binh Dinh"/>
        <s v="Dong Nai"/>
        <s v="Binh Phuoc"/>
        <s v="Thanh Hoa"/>
        <s v="Phu Tho"/>
        <s v="Hai Duong"/>
        <s v="Dak Nong"/>
        <s v="Vinh Phuc"/>
        <s v="Ca Mau"/>
        <s v="Kien Giang"/>
        <s v="Quang Ngai"/>
        <s v="Quang Binh"/>
        <s v="Son La"/>
        <s v="Soc Trang"/>
        <s v="My Tho"/>
        <s v="Hung Yen"/>
        <s v="Quang Nam"/>
        <s v="Lang Son"/>
        <s v="Tien Giang"/>
        <s v="Nha Trang"/>
        <s v="Thai Binh"/>
        <s v="Kon Tum"/>
        <s v="Thai Nguyen"/>
        <s v="SO Tân Bình"/>
        <s v="Hoa Binh"/>
        <s v="Tra Vinh"/>
        <s v="Quang Tri"/>
        <m u="1"/>
        <s v="Lam Dong" u="1"/>
        <s v="Bac Ninh" u="1"/>
        <s v="Yen Bai" u="1"/>
        <s v="TBC" u="1"/>
      </sharedItems>
    </cacheField>
    <cacheField name="Region" numFmtId="0">
      <sharedItems/>
    </cacheField>
    <cacheField name="Local Travel" numFmtId="0">
      <sharedItems/>
    </cacheField>
    <cacheField name="Department" numFmtId="0">
      <sharedItems containsBlank="1"/>
    </cacheField>
    <cacheField name="Job Title (EN)" numFmtId="0">
      <sharedItems containsBlank="1"/>
    </cacheField>
    <cacheField name="Job Title (VN)" numFmtId="0">
      <sharedItems containsDate="1" containsBlank="1" containsMixedTypes="1" minDate="2024-09-23T00:00:00" maxDate="2024-10-01T00:00:00"/>
    </cacheField>
    <cacheField name="Staff Group/BOD" numFmtId="0">
      <sharedItems/>
    </cacheField>
    <cacheField name="Type of Room" numFmtId="0">
      <sharedItems/>
    </cacheField>
    <cacheField name="Grading" numFmtId="0">
      <sharedItems containsBlank="1"/>
    </cacheField>
    <cacheField name="Gender" numFmtId="0">
      <sharedItems containsBlank="1"/>
    </cacheField>
    <cacheField name="Date Of Birth" numFmtId="0">
      <sharedItems containsNonDate="0" containsDate="1" containsString="0" containsBlank="1" minDate="1965-07-30T00:00:00" maxDate="2002-09-26T00:00:00"/>
    </cacheField>
    <cacheField name="Employee Phone" numFmtId="0">
      <sharedItems containsBlank="1" containsMixedTypes="1" containsNumber="1" containsInteger="1" minValue="0" maxValue="0"/>
    </cacheField>
    <cacheField name="Employee's Company Email" numFmtId="0">
      <sharedItems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Quynh, Nguyen Thi Diem (HR)" refreshedDate="45546.951634375" createdVersion="8" refreshedVersion="8" minRefreshableVersion="3" recordCount="583" xr:uid="{3596EEB6-E279-4CC9-9F74-A74C37A7125F}">
  <cacheSource type="worksheet">
    <worksheetSource ref="A1:R584" sheet="Master data NV"/>
  </cacheSource>
  <cacheFields count="18">
    <cacheField name="No." numFmtId="0">
      <sharedItems containsSemiMixedTypes="0" containsString="0" containsNumber="1" containsInteger="1" minValue="1" maxValue="585"/>
    </cacheField>
    <cacheField name="Type of employee" numFmtId="0">
      <sharedItems count="6">
        <s v="FTE"/>
        <s v="Korean expat"/>
        <s v="Temporary"/>
        <s v="Outsource - NBU Claim"/>
        <s v="Forecast"/>
        <s v="Outsource - Sales Admin"/>
      </sharedItems>
    </cacheField>
    <cacheField name="Code" numFmtId="0">
      <sharedItems containsMixedTypes="1" containsNumber="1" containsInteger="1" minValue="111922" maxValue="175628"/>
    </cacheField>
    <cacheField name="Full Name" numFmtId="0">
      <sharedItems/>
    </cacheField>
    <cacheField name="Location" numFmtId="0">
      <sharedItems count="54">
        <s v="Head Office"/>
        <s v="Pacific"/>
        <s v="Dak Lak"/>
        <s v="Ha Noi"/>
        <s v="Binh Duong"/>
        <s v="Khanh Hoa"/>
        <s v="Gia Lai"/>
        <s v="Can Tho"/>
        <s v="Nghe An"/>
        <s v="Da Nang"/>
        <s v="Hai Phong"/>
        <s v="Hue"/>
        <s v="Ho Chi Minh"/>
        <s v="Bac Giang"/>
        <s v="Dong Thap"/>
        <s v="Ninh Binh"/>
        <s v="Ha Tinh"/>
        <s v="Binh Dinh"/>
        <s v="Dong Nai"/>
        <s v="Binh Phuoc"/>
        <s v="Thanh Hoa"/>
        <s v="Phu Tho"/>
        <s v="Hai Duong"/>
        <s v="Dak Nong"/>
        <s v="Vinh Phuc"/>
        <s v="Ca Mau"/>
        <s v="Kien Giang"/>
        <s v="Quang Ngai"/>
        <s v="Quang Binh"/>
        <s v="Son La"/>
        <s v="Soc Trang"/>
        <s v="My Tho"/>
        <s v="Hung Yen"/>
        <s v="Quang Nam"/>
        <s v="Lang Son"/>
        <s v="Tien Giang"/>
        <s v="Nha Trang"/>
        <s v="Thai Binh"/>
        <s v="Kon Tum"/>
        <s v="Thai Nguyen"/>
        <s v="SO Tân Bình"/>
        <s v="Tra Vinh"/>
        <s v="Quang Tri"/>
        <s v="SO Hải Phòng"/>
        <s v="SO Bình Dương"/>
        <s v="SO Dak Lak "/>
        <s v="SO Thanh Hóa"/>
        <s v="SO Libra Vinh "/>
        <s v="SO Vĩnh Phúc"/>
        <s v="SO Cần Thơ"/>
        <s v="SO Đà Nẵng "/>
        <s v="SO Nha Trang"/>
        <s v="GA Quy Nhơn 5"/>
        <s v="Hoa Binh" u="1"/>
      </sharedItems>
    </cacheField>
    <cacheField name="Joining date" numFmtId="14">
      <sharedItems containsNonDate="0" containsDate="1" containsBlank="1" containsMixedTypes="1" minDate="2008-11-03T00:00:00" maxDate="2024-09-10T00:00:00"/>
    </cacheField>
    <cacheField name="Region" numFmtId="0">
      <sharedItems/>
    </cacheField>
    <cacheField name="Local Travel" numFmtId="0">
      <sharedItems count="4">
        <s v="Sleeping Bus"/>
        <s v="Flight"/>
        <s v="Bus"/>
        <s v="N/A" u="1"/>
      </sharedItems>
    </cacheField>
    <cacheField name="Department" numFmtId="0">
      <sharedItems containsBlank="1"/>
    </cacheField>
    <cacheField name="Job Title (EN)" numFmtId="0">
      <sharedItems containsBlank="1"/>
    </cacheField>
    <cacheField name="Job Title (VN)" numFmtId="0">
      <sharedItems containsDate="1" containsBlank="1" containsMixedTypes="1" minDate="2024-09-23T00:00:00" maxDate="2024-10-01T00:00:00"/>
    </cacheField>
    <cacheField name="Staff Group/BOD" numFmtId="0">
      <sharedItems count="24">
        <s v="Back Office"/>
        <s v="BODs &amp; PLs"/>
        <s v="Back Office - ER"/>
        <s v="Sales Agency"/>
        <s v="Trainer"/>
        <s v="Sales Partnership"/>
        <s v="Korean expat"/>
        <s v="Sales Group"/>
        <s v="Sales Agency - RCAO"/>
        <s v="Outsource"/>
        <s v="Outsource - Sales Admin"/>
        <s v="BOD" u="1"/>
        <s v="Temporary" u="1"/>
        <s v="Forecast - Outsource" u="1"/>
        <s v="Forecast Back Office" u="1"/>
        <s v="Forecast Sales Agency" u="1"/>
        <s v="Forecast - BOD" u="1"/>
        <s v="Sales Agency - BOD" u="1"/>
        <s v="Back Office " u="1"/>
        <s v="Back Office - BOD" u="1"/>
        <s v="Back Office - BOD " u="1"/>
        <s v="Korean staff" u="1"/>
        <s v="Forecast Back Office -BOD" u="1"/>
        <s v="Forecast Back Office - BOD" u="1"/>
      </sharedItems>
    </cacheField>
    <cacheField name="Type of Room" numFmtId="0">
      <sharedItems count="5">
        <s v="Double"/>
        <s v="Single"/>
        <s v="Queen" u="1"/>
        <s v="Twin" u="1"/>
        <s v="TBC" u="1"/>
      </sharedItems>
    </cacheField>
    <cacheField name="Grading" numFmtId="0">
      <sharedItems containsBlank="1"/>
    </cacheField>
    <cacheField name="Gender" numFmtId="0">
      <sharedItems containsBlank="1"/>
    </cacheField>
    <cacheField name="Date Of Birth" numFmtId="0">
      <sharedItems containsNonDate="0" containsDate="1" containsString="0" containsBlank="1" minDate="1965-07-30T00:00:00" maxDate="2002-09-26T00:00:00"/>
    </cacheField>
    <cacheField name="Employee Phone" numFmtId="0">
      <sharedItems containsBlank="1" containsMixedTypes="1" containsNumber="1" containsInteger="1" minValue="0" maxValue="0"/>
    </cacheField>
    <cacheField name="Employee's Company Email" numFmtId="0">
      <sharedItems containsBlank="1"/>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Quynh, Nguyen Thi Diem (HR)" refreshedDate="45546.954034259259" createdVersion="8" refreshedVersion="8" minRefreshableVersion="3" recordCount="595" xr:uid="{02A32004-D9DA-4FA8-A8A3-17886BA6824A}">
  <cacheSource type="worksheet">
    <worksheetSource ref="A1:U600" sheet="Master data NV"/>
  </cacheSource>
  <cacheFields count="21">
    <cacheField name="No." numFmtId="0">
      <sharedItems containsString="0" containsBlank="1" containsNumber="1" containsInteger="1" minValue="1" maxValue="596"/>
    </cacheField>
    <cacheField name="Type of employee" numFmtId="0">
      <sharedItems containsBlank="1"/>
    </cacheField>
    <cacheField name="Code" numFmtId="0">
      <sharedItems containsBlank="1" containsMixedTypes="1" containsNumber="1" containsInteger="1" minValue="111922" maxValue="175628"/>
    </cacheField>
    <cacheField name="Full Name" numFmtId="0">
      <sharedItems containsBlank="1"/>
    </cacheField>
    <cacheField name="Location" numFmtId="0">
      <sharedItems containsBlank="1" count="57">
        <s v="Head Office"/>
        <s v="Pacific"/>
        <s v="Dak Lak"/>
        <s v="Ha Noi"/>
        <s v="Binh Duong"/>
        <s v="Khanh Hoa"/>
        <s v="Gia Lai"/>
        <s v="Can Tho"/>
        <s v="Nghe An"/>
        <s v="Da Nang"/>
        <s v="Hai Phong"/>
        <s v="Hue"/>
        <s v="Ho Chi Minh"/>
        <s v="Bac Giang"/>
        <s v="Dong Thap"/>
        <s v="Ninh Binh"/>
        <s v="Ha Tinh"/>
        <s v="Binh Dinh"/>
        <s v="Dong Nai"/>
        <s v="Binh Phuoc"/>
        <s v="Thanh Hoa"/>
        <s v="Phu Tho"/>
        <s v="Hai Duong"/>
        <s v="Dak Nong"/>
        <s v="Vinh Phuc"/>
        <s v="Ca Mau"/>
        <s v="Kien Giang"/>
        <s v="Quang Ngai"/>
        <s v="Quang Binh"/>
        <s v="Son La"/>
        <s v="Soc Trang"/>
        <s v="My Tho"/>
        <s v="Hung Yen"/>
        <s v="Quang Nam"/>
        <s v="Lang Son"/>
        <s v="Tien Giang"/>
        <s v="Nha Trang"/>
        <s v="Thai Binh"/>
        <s v="Kon Tum"/>
        <s v="Thai Nguyen"/>
        <s v="SO Tân Bình"/>
        <s v="Tra Vinh"/>
        <s v="Quang Tri"/>
        <s v="SO Hải Phòng"/>
        <s v="SO Bình Dương"/>
        <s v="SO Dak Lak "/>
        <s v="SO Thanh Hóa"/>
        <s v="SO Libra Vinh "/>
        <s v="SO Vĩnh Phúc"/>
        <s v="SO Cần Thơ"/>
        <s v="SO Đà Nẵng "/>
        <s v="SO Nha Trang"/>
        <s v="GA Quy Nhơn 5"/>
        <s v="SO Nghệ An"/>
        <s v="Yen Bai"/>
        <s v="Hoa Binh"/>
        <m/>
      </sharedItems>
    </cacheField>
    <cacheField name="Joining date" numFmtId="0">
      <sharedItems containsNonDate="0" containsDate="1" containsBlank="1" containsMixedTypes="1" minDate="2008-11-03T00:00:00" maxDate="2024-09-12T00:00:00"/>
    </cacheField>
    <cacheField name="Region" numFmtId="0">
      <sharedItems containsBlank="1" count="5">
        <s v="South - HCM"/>
        <s v="North"/>
        <s v="Central"/>
        <s v="South"/>
        <m/>
      </sharedItems>
    </cacheField>
    <cacheField name="Local Travel" numFmtId="0">
      <sharedItems containsBlank="1" count="6">
        <s v="Group Buses"/>
        <s v="Flight"/>
        <s v="Bus"/>
        <m/>
        <s v="in Group Buses" u="1"/>
        <s v="Sleeping Bus" u="1"/>
      </sharedItems>
    </cacheField>
    <cacheField name="Department" numFmtId="0">
      <sharedItems containsBlank="1"/>
    </cacheField>
    <cacheField name="Job Title (EN)" numFmtId="0">
      <sharedItems containsBlank="1"/>
    </cacheField>
    <cacheField name="Job Title (VN)" numFmtId="0">
      <sharedItems containsDate="1" containsBlank="1" containsMixedTypes="1" minDate="2024-09-23T00:00:00" maxDate="2024-10-01T00:00:00"/>
    </cacheField>
    <cacheField name="Staff Group/BOD" numFmtId="0">
      <sharedItems containsBlank="1" count="13">
        <s v="Back Office"/>
        <s v="BODs &amp; PLs"/>
        <s v="Back Office - ER"/>
        <s v="Sales Agency"/>
        <s v="Trainer"/>
        <s v="Sales Partnership"/>
        <s v="Korean expat"/>
        <s v="Sales Group"/>
        <s v="Sales Agency - RCAO"/>
        <s v="Outsource"/>
        <s v="Outsource - Sales Admin"/>
        <m/>
        <s v="BOD" u="1"/>
      </sharedItems>
    </cacheField>
    <cacheField name="Type of Room" numFmtId="0">
      <sharedItems containsBlank="1"/>
    </cacheField>
    <cacheField name="Grading" numFmtId="0">
      <sharedItems containsBlank="1"/>
    </cacheField>
    <cacheField name="Gender" numFmtId="0">
      <sharedItems containsBlank="1"/>
    </cacheField>
    <cacheField name="Date Of Birth" numFmtId="0">
      <sharedItems containsNonDate="0" containsDate="1" containsString="0" containsBlank="1" minDate="1965-07-30T00:00:00" maxDate="2002-09-26T00:00:00"/>
    </cacheField>
    <cacheField name="Employee Phone" numFmtId="0">
      <sharedItems containsBlank="1" containsMixedTypes="1" containsNumber="1" containsInteger="1" minValue="0" maxValue="0"/>
    </cacheField>
    <cacheField name="Employee's Company Email" numFmtId="0">
      <sharedItems containsBlank="1"/>
    </cacheField>
    <cacheField name="OUTING 18/10/2024" numFmtId="0">
      <sharedItems containsBlank="1" count="3">
        <s v="X"/>
        <s v="TBC"/>
        <m/>
      </sharedItems>
    </cacheField>
    <cacheField name="Sales Conference" numFmtId="0">
      <sharedItems containsBlank="1" containsMixedTypes="1" containsNumber="1" containsInteger="1" minValue="0" maxValue="0"/>
    </cacheField>
    <cacheField name="Last employment date" numFmtId="0">
      <sharedItems containsNonDate="0" containsDate="1" containsString="0" containsBlank="1" minDate="2024-09-22T00:00:00" maxDate="2024-10-01T00:0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30">
  <r>
    <n v="1"/>
    <x v="0"/>
    <s v="10800025"/>
    <s v="Nguyễn Thị Thanh Lan"/>
    <x v="0"/>
    <s v="South - HCM"/>
    <s v="N/A"/>
    <s v="Distribution Admin"/>
    <s v="Distribution Compensation Manager"/>
    <s v="Trưởng phòng Phụ trách Thu nhập Đại lý &amp; Kênh Phân phối"/>
    <s v="Back Office"/>
    <s v="Queen"/>
    <s v="Manager"/>
    <s v="Female"/>
    <d v="1977-10-24T00:00:00"/>
    <s v="0869 893 898"/>
    <s v="thanhlan.nguyen@hanwhalife.com.vn"/>
  </r>
  <r>
    <n v="2"/>
    <x v="0"/>
    <s v="10900044"/>
    <s v="Nguyễn Thị Bạch Huệ"/>
    <x v="0"/>
    <s v="South - HCM"/>
    <s v="N/A"/>
    <s v="Agency Compliance"/>
    <s v="Agency Compliance Part Leader"/>
    <s v="Phó Bộ phận Pháp chế Đại lý"/>
    <s v="BOD"/>
    <s v="Single"/>
    <s v="Senior Manager"/>
    <s v="Female"/>
    <d v="1971-07-13T00:00:00"/>
    <s v="0903 750 919"/>
    <s v="bachhue.nguyen@hanwhalife.com.vn"/>
  </r>
  <r>
    <n v="3"/>
    <x v="0"/>
    <s v="10900057"/>
    <s v="Nguyễn Thanh Hà"/>
    <x v="1"/>
    <s v="North"/>
    <s v="Flight"/>
    <s v="Customer Services"/>
    <s v="Customer Services Manager"/>
    <s v="Trưởng phòng Dịch vụ khách hàng"/>
    <s v="Back Office"/>
    <s v="Queen"/>
    <s v="Manager"/>
    <s v="Female"/>
    <d v="1982-07-05T00:00:00"/>
    <s v="0916 037 565"/>
    <s v="thanhhacs.nguyen@hanwhalife.com.vn"/>
  </r>
  <r>
    <n v="4"/>
    <x v="0"/>
    <s v="10900059"/>
    <s v="Nguyễn Thị Diễm Phúc"/>
    <x v="0"/>
    <s v="South - HCM"/>
    <s v="N/A"/>
    <s v="Human Resources"/>
    <s v="Compensation &amp; Reward Part Leader"/>
    <s v="Phó Bộ phận Nhân sự phụ trách Lương thưởng &amp; Đãi ngộ"/>
    <s v="BOD"/>
    <s v="Single"/>
    <s v="Senior Manager"/>
    <s v="Female"/>
    <d v="1983-11-18T00:00:00"/>
    <s v="0935 010 934"/>
    <s v="diemphuc.nguyen@hanwhalife.com.vn"/>
  </r>
  <r>
    <n v="5"/>
    <x v="0"/>
    <s v="10900073"/>
    <s v="Ông Thị Hoàng Linh"/>
    <x v="0"/>
    <s v="South - HCM"/>
    <s v="N/A"/>
    <s v="General Administration"/>
    <s v="Purchasing and Property Senior Manager"/>
    <s v="Trưởng phòng Cấp cao Mua hàng và Quản lý Tài sản"/>
    <s v="Back Office"/>
    <s v="Queen"/>
    <s v="Senior Manager"/>
    <s v="Female"/>
    <d v="1976-12-14T00:00:00"/>
    <s v="0908 337 925"/>
    <s v="hoanglinh.ong@hanwhalife.com.vn"/>
  </r>
  <r>
    <n v="6"/>
    <x v="0"/>
    <s v="10900082"/>
    <s v="Vũ Phi Hoài"/>
    <x v="1"/>
    <s v="North"/>
    <s v="Flight"/>
    <s v="CEO"/>
    <s v="External Relations Vice Director"/>
    <s v="Phó Giám đốc Quan hệ Đối ngoại"/>
    <s v="Back Office - ER"/>
    <s v="Single"/>
    <s v="Vice Director"/>
    <s v="Male"/>
    <d v="1976-03-08T00:00:00"/>
    <s v="0772 362 222"/>
    <s v="phihoai.vu@hanwhalife.com.vn"/>
  </r>
  <r>
    <n v="7"/>
    <x v="0"/>
    <s v="10900083"/>
    <s v="Đoàn Thị Hồng Thơm"/>
    <x v="2"/>
    <s v="Central"/>
    <s v="Bus"/>
    <s v="Customer Services"/>
    <s v="Customer Services Senior Officer"/>
    <s v="Chuyên viên Cấp cao Dịch vụ khách hàng"/>
    <s v="Back Office"/>
    <s v="Queen"/>
    <s v="Senior Officer"/>
    <s v="Female"/>
    <d v="1985-03-14T00:00:00"/>
    <s v="0973 304 079"/>
    <s v="hongthom.doan@hanwhalife.com.vn"/>
  </r>
  <r>
    <n v="8"/>
    <x v="0"/>
    <s v="11000092"/>
    <s v="Hsiang Kau"/>
    <x v="0"/>
    <s v="South - HCM"/>
    <s v="N/A"/>
    <s v="CRO"/>
    <s v="Chief Risk Officer cum. Appointed Actuary"/>
    <s v="Chuyên gia Tính toán"/>
    <s v="BOD"/>
    <s v="Single"/>
    <s v="Chief Officer"/>
    <s v="Male"/>
    <d v="1965-07-30T00:00:00"/>
    <s v="0903 835 528"/>
    <s v="sean.kau@hanwhalife.com.vn"/>
  </r>
  <r>
    <n v="9"/>
    <x v="0"/>
    <s v="11000095"/>
    <s v="Trần Quang Sơn"/>
    <x v="0"/>
    <s v="South - HCM"/>
    <s v="N/A"/>
    <s v="IT"/>
    <s v="Network Administrator Assistant Manager"/>
    <s v="Phó phòng Quản trị Hệ thống"/>
    <s v="Back Office"/>
    <s v="Twin"/>
    <s v="Assistant Manager"/>
    <s v="Male"/>
    <d v="1981-06-09T00:00:00"/>
    <s v="0903 003 707"/>
    <s v="quangson.tran@hanwhalife.com.vn"/>
  </r>
  <r>
    <n v="10"/>
    <x v="0"/>
    <s v="11000107"/>
    <s v="Huỳnh Ngọc Quí Mai"/>
    <x v="0"/>
    <s v="South - HCM"/>
    <s v="N/A"/>
    <s v="Customer Services"/>
    <s v="Policy Owner Services Officer"/>
    <s v="Chuyên viên Quản lý Hợp đồng"/>
    <s v="Back Office"/>
    <s v="Queen"/>
    <s v="Officer"/>
    <s v="Female"/>
    <d v="1987-06-14T00:00:00"/>
    <s v="0908 950 747"/>
    <s v="quimai.huynh@hanwhalife.com.vn"/>
  </r>
  <r>
    <n v="11"/>
    <x v="0"/>
    <s v="11000113"/>
    <s v="Ngô Duy Sỹ"/>
    <x v="3"/>
    <s v="North"/>
    <s v="Flight"/>
    <s v="Regional Sales - Thang Long"/>
    <s v="Territory Director"/>
    <s v="Giám đốc Kinh doanh Miền"/>
    <s v="Sales Agency"/>
    <s v="Twin"/>
    <s v="Senior Director"/>
    <s v="Male"/>
    <d v="1971-02-23T00:00:00"/>
    <s v="0904 306 892"/>
    <s v="duysy.ngo@hanwhalife.com.vn"/>
  </r>
  <r>
    <n v="12"/>
    <x v="0"/>
    <s v="11000121"/>
    <s v="Đào Duy Ninh"/>
    <x v="0"/>
    <s v="South - HCM"/>
    <s v="N/A"/>
    <s v="CDO"/>
    <s v="Chief Distribution Officer"/>
    <s v="Phó Tổng Giám đốc Phát triển Chiến lược và Kênh Phân phối"/>
    <s v="BOD"/>
    <s v="Single"/>
    <s v="Chief Officer"/>
    <s v="Male"/>
    <d v="1969-11-29T00:00:00"/>
    <s v="0966 662 911"/>
    <s v="duyninh.dao@hanwhalife.com.vn"/>
  </r>
  <r>
    <n v="13"/>
    <x v="0"/>
    <s v="11000122"/>
    <s v="Lê Thị Mộng Lưu"/>
    <x v="4"/>
    <s v="South"/>
    <s v="Bus"/>
    <s v="Customer Services"/>
    <s v="Customer Services Officer"/>
    <s v="Chuyên viên Dịch vụ Khách hàng"/>
    <s v="Back Office"/>
    <s v="Queen"/>
    <s v="Officer"/>
    <s v="Female"/>
    <d v="1985-05-04T00:00:00"/>
    <s v="0822 537 698"/>
    <s v="mongluu.le@hanwhalife.com.vn"/>
  </r>
  <r>
    <n v="14"/>
    <x v="0"/>
    <s v="11000130"/>
    <s v="Nguyễn Tấn Duy"/>
    <x v="0"/>
    <s v="South - HCM"/>
    <s v="N/A"/>
    <s v="Actuary"/>
    <s v="Actuarial Analyst"/>
    <s v="Phân tích Định phí"/>
    <s v="Back Office"/>
    <s v="Twin"/>
    <s v="Officer"/>
    <s v="Male"/>
    <d v="1985-04-04T00:00:00"/>
    <s v="0909 000 481"/>
    <s v="tanduy.nguyen@hanwhalife.com.vn"/>
  </r>
  <r>
    <n v="15"/>
    <x v="0"/>
    <s v="11000134"/>
    <s v="Nguyễn Phạm Quỳnh Thư"/>
    <x v="5"/>
    <s v="Central"/>
    <s v="Bus"/>
    <s v="Customer Services"/>
    <s v="Customer Services Officer"/>
    <s v="Chuyên viên Dịch vụ Khách hàng"/>
    <s v="Back Office"/>
    <s v="Queen"/>
    <s v="Officer"/>
    <s v="Female"/>
    <d v="1983-02-12T00:00:00"/>
    <s v="0906 099 673"/>
    <s v="quynhthu.nguyen@hanwhalife.com.vn"/>
  </r>
  <r>
    <n v="16"/>
    <x v="0"/>
    <s v="11100162"/>
    <s v="Vũ Thanh Phương"/>
    <x v="0"/>
    <s v="South - HCM"/>
    <s v="N/A"/>
    <s v="IT"/>
    <s v="Infrastructure &amp; Security Part Leader"/>
    <s v="Phó Bộ phận Công nghệ Thông tin phụ trách Hạ tầng Công nghệ Thông tin"/>
    <s v="BOD"/>
    <s v="Single"/>
    <s v="Senior Manager"/>
    <s v="Male"/>
    <d v="1973-03-14T00:00:00"/>
    <s v="0908 155 149"/>
    <s v="thanhphuong.vu@hanwhalife.com.vn"/>
  </r>
  <r>
    <n v="17"/>
    <x v="0"/>
    <s v="11100174"/>
    <s v="Nguyễn Thanh Vân"/>
    <x v="0"/>
    <s v="South - HCM"/>
    <s v="N/A"/>
    <s v="Finance &amp; Accounting"/>
    <s v="Head of Finance &amp; Accounting"/>
    <s v="Trưởng Bộ phận Tài chính kế toán"/>
    <s v="BOD"/>
    <s v="Single"/>
    <s v="Senior Manager"/>
    <s v="Female"/>
    <d v="1975-10-06T00:00:00"/>
    <s v="0909 772 778"/>
    <s v="thanhvan.nguyen@hanwhalife.com.vn"/>
  </r>
  <r>
    <n v="18"/>
    <x v="0"/>
    <s v="11100177"/>
    <s v="Lê Quang Khanh"/>
    <x v="0"/>
    <s v="South - HCM"/>
    <s v="N/A"/>
    <s v="NBU &amp; Claim"/>
    <s v="Head of NBU &amp; Claim"/>
    <s v="Trưởng Bộ Phận Thẩm định &amp; Giải quyết Quyền lợi Bảo hiểm"/>
    <s v="BOD"/>
    <s v="Single"/>
    <s v="Senior Manager"/>
    <s v="Male"/>
    <d v="1977-03-08T00:00:00"/>
    <s v="0918 117 917"/>
    <s v="quangkhanh.le@hanwhalife.com.vn"/>
  </r>
  <r>
    <n v="19"/>
    <x v="0"/>
    <s v="11100200"/>
    <s v="Võ Thị Thanh Lan"/>
    <x v="0"/>
    <s v="South - HCM"/>
    <s v="N/A"/>
    <s v="Customer Services"/>
    <s v="Quality Assurance Manager"/>
    <s v="Trưởng phòng Kiểm soát Chất lượng Dịch vụ khách hàng"/>
    <s v="Back Office"/>
    <s v="Queen"/>
    <s v="Manager"/>
    <s v="Female"/>
    <d v="1977-07-30T00:00:00"/>
    <s v="0906 812 646"/>
    <s v="thanhlan.vo@hanwhalife.com.vn"/>
  </r>
  <r>
    <n v="20"/>
    <x v="0"/>
    <s v="11100213"/>
    <s v="Trần Thị Thùy Linh"/>
    <x v="6"/>
    <s v="Central"/>
    <s v="Bus"/>
    <s v="Customer Services"/>
    <s v="Customer Services Senior Executive"/>
    <s v="Nhân viên Cấp trung cao Dịch vụ Khách hàng"/>
    <s v="Back Office"/>
    <s v="Queen"/>
    <s v="Senior Executive"/>
    <s v="Female"/>
    <d v="1984-10-14T00:00:00"/>
    <s v="0984 797 980"/>
    <s v="thuylinh.tran@hanwhalife.com.vn"/>
  </r>
  <r>
    <n v="21"/>
    <x v="0"/>
    <s v="11200216"/>
    <s v="Lê Hoàng Mạnh"/>
    <x v="7"/>
    <s v="South"/>
    <s v="Bus"/>
    <s v="Customer Services"/>
    <s v="Customer Services Senior Officer"/>
    <s v="Chuyên viên Cấp cao Dịch vụ khách hàng"/>
    <s v="Back Office"/>
    <s v="Twin"/>
    <s v="Senior Officer"/>
    <s v="Male"/>
    <d v="1968-10-01T00:00:00"/>
    <s v="0989 797 968"/>
    <s v="hoangmanh.le@hanwhalife.com.vn"/>
  </r>
  <r>
    <n v="22"/>
    <x v="0"/>
    <s v="11200236"/>
    <s v="Nguyễn Thái Sơn"/>
    <x v="0"/>
    <s v="South - HCM"/>
    <s v="N/A"/>
    <s v="IT"/>
    <s v="IT System cum Operator Senior Executive"/>
    <s v="Nhân viên Cấp trung cao Điều hành Hệ thống"/>
    <s v="Back Office"/>
    <s v="Twin"/>
    <s v="Senior Executive"/>
    <s v="Male"/>
    <d v="1987-09-15T00:00:00"/>
    <s v="0933 844 244"/>
    <s v="thaison.nguyen@hanwhalife.com.vn"/>
  </r>
  <r>
    <n v="23"/>
    <x v="0"/>
    <s v="11200242"/>
    <s v="Nguyễn Thị Phương Anh"/>
    <x v="0"/>
    <s v="South - HCM"/>
    <s v="N/A"/>
    <s v="General Administration"/>
    <s v="General Admin Officer"/>
    <s v="Chuyên viên Hành chánh"/>
    <s v="Back Office"/>
    <s v="Queen"/>
    <s v="Officer"/>
    <s v="Female"/>
    <d v="1989-11-09T00:00:00"/>
    <s v="0938 971 189"/>
    <s v="phuonganh.nguyen@hanwhalife.com.vn"/>
  </r>
  <r>
    <n v="24"/>
    <x v="0"/>
    <s v="11200260"/>
    <s v="Bùi Thị Hải"/>
    <x v="8"/>
    <s v="North"/>
    <s v="Flight"/>
    <s v="Customer Services"/>
    <s v="Customer Services Officer"/>
    <s v="Chuyên viên Dịch vụ Khách hàng"/>
    <s v="Back Office"/>
    <s v="Queen"/>
    <s v="Officer"/>
    <s v="Female"/>
    <d v="1990-05-06T00:00:00"/>
    <s v="0904 897 733"/>
    <s v="hai.bui@hanwhalife.com.vn"/>
  </r>
  <r>
    <n v="25"/>
    <x v="0"/>
    <s v="11200262"/>
    <s v="Phạm Hồng Lam"/>
    <x v="9"/>
    <s v="Central"/>
    <s v="Bus"/>
    <s v="Sales Training Support"/>
    <s v="Agency Training Director - Central"/>
    <s v="Giám đốc Huấn luyện &amp; Hỗ trợ đại lý  - Miền Trung"/>
    <s v="Trainer"/>
    <s v="Twin"/>
    <s v="Vice Director"/>
    <s v="Male"/>
    <d v="1977-10-26T00:00:00"/>
    <s v="0905 999 030"/>
    <s v="honglam.pham@hanwhalife.com.vn"/>
  </r>
  <r>
    <n v="26"/>
    <x v="0"/>
    <s v="11200263"/>
    <s v="Châu Văn Mười"/>
    <x v="0"/>
    <s v="South - HCM"/>
    <s v="N/A"/>
    <s v="General Administration"/>
    <s v="Property Senior Executive"/>
    <s v="Nhân viên Cấp trung cao Quản lý Tài sản"/>
    <s v="Back Office"/>
    <s v="Twin"/>
    <s v="Senior Executive"/>
    <s v="Male"/>
    <d v="1988-09-30T00:00:00"/>
    <s v="0983 690 593"/>
    <s v="vanmuoi.chau@hanwhalife.com.vn"/>
  </r>
  <r>
    <n v="27"/>
    <x v="0"/>
    <s v="11200265"/>
    <s v="Phạm Thị Dung"/>
    <x v="8"/>
    <s v="North"/>
    <s v="Flight"/>
    <s v="Customer Services"/>
    <s v="Customer Services Senior Officer"/>
    <s v="Chuyên viên Cấp cao Dịch vụ khách hàng"/>
    <s v="Back Office"/>
    <s v="Queen"/>
    <s v="Senior Officer"/>
    <s v="Female"/>
    <d v="1974-05-28T00:00:00"/>
    <s v="0913 360 677"/>
    <s v="dung.pham@hanwhalife.com.vn"/>
  </r>
  <r>
    <n v="28"/>
    <x v="0"/>
    <s v="11300328"/>
    <s v="Đỗ Huy Tùng"/>
    <x v="0"/>
    <s v="South - HCM"/>
    <s v="N/A"/>
    <s v="General Administration"/>
    <s v="Property Senior Executive"/>
    <s v="Nhân viên Cấp trung cao Quản lý Tài sản"/>
    <s v="Back Office"/>
    <s v="Twin"/>
    <s v="Senior Executive"/>
    <s v="Male"/>
    <d v="1988-12-17T00:00:00"/>
    <s v="0357 330 165"/>
    <s v="huytung.do@hanwhalife.com.vn"/>
  </r>
  <r>
    <n v="29"/>
    <x v="0"/>
    <s v="11300337"/>
    <s v="Nguyễn Trường Sơn"/>
    <x v="10"/>
    <s v="North"/>
    <s v="Flight"/>
    <s v="Regional Sales - Thang Long"/>
    <s v="Regional Director"/>
    <s v="Giám đốc Kinh doanh Vùng"/>
    <s v="Sales Agency"/>
    <s v="Twin"/>
    <s v="Manager"/>
    <s v="Male"/>
    <d v="1985-10-25T00:00:00"/>
    <s v="0963 483 686"/>
    <s v="truongson.nguyen@hanwhalife.com.vn"/>
  </r>
  <r>
    <n v="30"/>
    <x v="0"/>
    <s v="11400369"/>
    <s v="Đinh Thị Mỹ Phượng"/>
    <x v="0"/>
    <s v="South - HCM"/>
    <s v="N/A"/>
    <s v="NBU &amp; Claim"/>
    <s v="New Business Assistant Manager"/>
    <s v="Phó phòng  Phát hành Hợp đồng"/>
    <s v="Back Office"/>
    <s v="Queen"/>
    <s v="Assistant Manager"/>
    <s v="Female"/>
    <d v="1984-10-23T00:00:00"/>
    <s v="0909 344 035"/>
    <s v="myphuong.dinh@hanwhalife.com.vn"/>
  </r>
  <r>
    <n v="31"/>
    <x v="0"/>
    <s v="11400370"/>
    <s v="Cao Thế Hà"/>
    <x v="6"/>
    <s v="Central"/>
    <s v="Bus"/>
    <s v="Sales Training Support"/>
    <s v="Agency Training Senior Officer"/>
    <s v="Chuyên viên Cấp cao Huấn luyện &amp; Hỗ trợ đại lý"/>
    <s v="Trainer"/>
    <s v="Twin"/>
    <s v="Senior Officer"/>
    <s v="Male"/>
    <d v="1982-07-24T00:00:00"/>
    <s v="0937 202 407"/>
    <s v="theha.cao@hanwhalife.com.vn"/>
  </r>
  <r>
    <n v="32"/>
    <x v="0"/>
    <s v="11400374"/>
    <s v="Lê Thị Diệu"/>
    <x v="11"/>
    <s v="Central"/>
    <s v="Bus"/>
    <s v="Customer Services"/>
    <s v="Customer Services Senior Executive"/>
    <s v="Nhân viên Cấp trung cao Dịch vụ Khách hàng"/>
    <s v="Back Office"/>
    <s v="Queen"/>
    <s v="Senior Executive"/>
    <s v="Female"/>
    <d v="1992-03-21T00:00:00"/>
    <s v="0946 938 001"/>
    <s v="dieu.le@hanwhalife.com.vn"/>
  </r>
  <r>
    <n v="33"/>
    <x v="0"/>
    <s v="11400394"/>
    <s v="Nguyễn Thị Kim Thúy"/>
    <x v="0"/>
    <s v="South - HCM"/>
    <s v="N/A"/>
    <s v="General Administration"/>
    <s v="Purchasing Executive"/>
    <s v="Nhân viên Cấp trung Mua Hàng"/>
    <s v="Back Office"/>
    <s v="Queen"/>
    <s v="Executive"/>
    <s v="Female"/>
    <d v="1993-12-15T00:00:00"/>
    <s v="0909 133 707"/>
    <s v="kimthuy.nguyen@hanwhalife.com.vn"/>
  </r>
  <r>
    <n v="34"/>
    <x v="0"/>
    <s v="11400397"/>
    <s v="Hồ Phúc Đồng"/>
    <x v="8"/>
    <s v="North"/>
    <s v="Flight"/>
    <s v="Regional Sales - Lam Kinh"/>
    <s v="Regional Director"/>
    <s v="Giám đốc Kinh doanh Vùng"/>
    <s v="Sales Agency"/>
    <s v="Twin"/>
    <s v="Senior Manager"/>
    <s v="Male"/>
    <d v="1984-02-05T00:00:00"/>
    <s v="0983 986 984"/>
    <s v="phucdong.ho@hanwhalife.com.vn"/>
  </r>
  <r>
    <n v="35"/>
    <x v="0"/>
    <s v="11400398"/>
    <s v="Bùi Thị Khánh Đoan"/>
    <x v="0"/>
    <s v="South - HCM"/>
    <s v="N/A"/>
    <s v="CEO Office"/>
    <s v="CEO Office Part Leader"/>
    <s v="Phó Bộ phận phụ trách Văn phòng Tổng Giám đốc"/>
    <s v="BOD"/>
    <s v="Single"/>
    <s v="Assistant Manager"/>
    <s v="Female"/>
    <d v="1985-10-22T00:00:00"/>
    <s v="0906 792 788"/>
    <s v="khanhdoan.bui@hanwhalife.com.vn"/>
  </r>
  <r>
    <n v="36"/>
    <x v="0"/>
    <s v="11400399"/>
    <s v="Phùng Thị Kim Hào"/>
    <x v="3"/>
    <s v="North"/>
    <s v="Flight"/>
    <s v="Sales Training Support"/>
    <s v="Agency Trainer"/>
    <s v="Chuyên viên Huấn luyện Đại lý"/>
    <s v="Trainer"/>
    <s v="Queen"/>
    <s v="Manager"/>
    <s v="Female"/>
    <d v="1978-12-16T00:00:00"/>
    <s v="0973 962 299"/>
    <s v="kimhao.phung@hanwhalife.com.vn"/>
  </r>
  <r>
    <n v="37"/>
    <x v="0"/>
    <s v="11400401"/>
    <s v="Nguyễn Văn Thắng"/>
    <x v="2"/>
    <s v="Central"/>
    <s v="Bus"/>
    <s v="Regional Sales - Tay Son"/>
    <s v="Zone Director"/>
    <s v="Giám đốc Kinh doanh Khu vực"/>
    <s v="Sales Agency"/>
    <s v="Twin"/>
    <s v="Assistant Manager"/>
    <s v="Male"/>
    <d v="1978-04-07T00:00:00"/>
    <s v="0935 854 567"/>
    <s v="vanthang.nguyen@hanwhalife.com.vn"/>
  </r>
  <r>
    <n v="38"/>
    <x v="0"/>
    <s v="11400407"/>
    <s v="Nguyễn Quốc Duy"/>
    <x v="0"/>
    <s v="South - HCM"/>
    <s v="N/A"/>
    <s v="IT"/>
    <s v="Database Administrator Officer"/>
    <s v="Chuyên viên Dữ liệu"/>
    <s v="Back Office"/>
    <s v="Twin"/>
    <s v="Officer"/>
    <s v="Male"/>
    <d v="1985-11-06T00:00:00"/>
    <s v="0909 575 942"/>
    <s v="quocduy.nguyen@hanwhalife.com.vn"/>
  </r>
  <r>
    <n v="39"/>
    <x v="0"/>
    <s v="11400410"/>
    <s v="Ngôn Thị Dung"/>
    <x v="0"/>
    <s v="South - HCM"/>
    <s v="N/A"/>
    <s v="NBU &amp; Claim"/>
    <s v="New Business Officer"/>
    <s v="Chuyên viên Phát hành Hợp đồng"/>
    <s v="Back Office"/>
    <s v="Queen"/>
    <s v="Officer"/>
    <s v="Female"/>
    <d v="1982-10-20T00:00:00"/>
    <s v="0978 242 292"/>
    <s v="dung.ngon@hanwhalife.com.vn"/>
  </r>
  <r>
    <n v="40"/>
    <x v="0"/>
    <s v="11400413"/>
    <s v="Lê Thị Thúy Ân"/>
    <x v="11"/>
    <s v="Central"/>
    <s v="Bus"/>
    <s v="Customer Services"/>
    <s v="Customer Services Officer"/>
    <s v="Chuyên viên Dịch vụ Khách hàng"/>
    <s v="Back Office"/>
    <s v="Queen"/>
    <s v="Officer"/>
    <s v="Female"/>
    <d v="1987-11-04T00:00:00"/>
    <s v="0906 388 995"/>
    <s v="thuyan.le@hanwhalife.com.vn"/>
  </r>
  <r>
    <n v="41"/>
    <x v="0"/>
    <s v="11500436"/>
    <s v="Trần Mỹ Hương"/>
    <x v="0"/>
    <s v="South - HCM"/>
    <s v="N/A"/>
    <s v="NBU &amp; Claim"/>
    <s v="New Business Officer"/>
    <s v="Chuyên viên Phát hành Hợp đồng"/>
    <s v="Back Office"/>
    <s v="Queen"/>
    <s v="Officer"/>
    <s v="Female"/>
    <d v="1980-04-24T00:00:00"/>
    <s v="0908 504 487"/>
    <s v="myhuong.tran@hanwhalife.com.vn"/>
  </r>
  <r>
    <n v="42"/>
    <x v="0"/>
    <s v="11500438"/>
    <s v="Nguyễn Đức Mạnh"/>
    <x v="1"/>
    <s v="North"/>
    <s v="Flight"/>
    <s v="NBU &amp; Claim"/>
    <s v="Claim Manager"/>
    <s v="Trưởng phòng Giải quyết Quyền lợi Bảo hiểm"/>
    <s v="Back Office"/>
    <s v="Twin"/>
    <s v="Manager"/>
    <s v="Male"/>
    <d v="1981-03-14T00:00:00"/>
    <s v="0907 686 179"/>
    <s v="ducmanh.nguyen@hanwhalife.com.vn"/>
  </r>
  <r>
    <n v="43"/>
    <x v="0"/>
    <s v="11500465"/>
    <s v="Phạm Phú Quí"/>
    <x v="0"/>
    <s v="South - HCM"/>
    <s v="N/A"/>
    <s v="Distribution Planning"/>
    <s v="Head of Distribution Planning"/>
    <s v="Trưởng Bộ phận Kế hoạch Kinh doanh"/>
    <s v="BOD"/>
    <s v="Single"/>
    <s v="Senior Manager"/>
    <s v="Male"/>
    <d v="1983-07-25T00:00:00"/>
    <s v="0902 528 385"/>
    <s v="phuqui.pham@hanwhalife.com.vn"/>
  </r>
  <r>
    <n v="44"/>
    <x v="0"/>
    <s v="11500470"/>
    <s v="Nguyễn Văn Sỹ"/>
    <x v="1"/>
    <s v="North"/>
    <s v="Flight"/>
    <s v="IT"/>
    <s v="IT Helpdesk Senior Executive (North)"/>
    <s v="Nhân viên Cấp trung cao Hỗ trợ Mạng máy tính"/>
    <s v="Back Office"/>
    <s v="Twin"/>
    <s v="Senior Executive"/>
    <s v="Male"/>
    <d v="1984-02-29T00:00:00"/>
    <s v="0979 174 589"/>
    <s v="vansy.nguyen@hanwhalife.com.vn"/>
  </r>
  <r>
    <n v="45"/>
    <x v="0"/>
    <s v="11600474"/>
    <s v="Nguyễn Thành Nhân"/>
    <x v="0"/>
    <s v="South - HCM"/>
    <s v="N/A"/>
    <s v="General Administration"/>
    <s v="Purchasing Senior Executive"/>
    <s v="Nhân viên Cấp trung cao Mua Hàng"/>
    <s v="Back Office"/>
    <s v="Twin"/>
    <s v="Senior Executive"/>
    <s v="Male"/>
    <d v="1989-11-30T00:00:00"/>
    <s v="0938 346 489"/>
    <s v="nhan.nguyen@hanwhalife.com.vn"/>
  </r>
  <r>
    <n v="46"/>
    <x v="0"/>
    <s v="11600476"/>
    <s v="Nguyễn Thị Thuận"/>
    <x v="10"/>
    <s v="North"/>
    <s v="Flight"/>
    <s v="Customer Services"/>
    <s v="Customer Services Officer"/>
    <s v="Chuyên viên Dịch vụ Khách hàng"/>
    <s v="Back Office"/>
    <s v="Queen"/>
    <s v="Officer"/>
    <s v="Female"/>
    <d v="1984-04-15T00:00:00"/>
    <s v="0936 868 196"/>
    <s v="thuan.nguyen@hanwhalife.com.vn"/>
  </r>
  <r>
    <n v="47"/>
    <x v="0"/>
    <s v="11600483"/>
    <s v="Phan Phương Thảo"/>
    <x v="0"/>
    <s v="South - HCM"/>
    <s v="N/A"/>
    <s v="Distribution Planning"/>
    <s v="Distribution Support Senior Officer"/>
    <s v="Chuyên viên Cấp cao Hỗ trợ Đại lý &amp; Kênh Phân phối"/>
    <s v="Back Office"/>
    <s v="Queen"/>
    <s v="Senior Officer"/>
    <s v="Female"/>
    <d v="1988-12-24T00:00:00"/>
    <s v="0906752099 - 0902548880"/>
    <s v="phuongthao.phan@hanwhalife.com.vn"/>
  </r>
  <r>
    <n v="48"/>
    <x v="0"/>
    <s v="11600485"/>
    <s v="Lê Thị Phương Dung"/>
    <x v="0"/>
    <s v="South - HCM"/>
    <s v="N/A"/>
    <s v="CAP"/>
    <s v="Chief Accounting Principal"/>
    <s v="Giám đốc Cấp cao Tài chính"/>
    <s v="BOD"/>
    <s v="Single"/>
    <s v="Vice Chief Officer"/>
    <s v="Female"/>
    <d v="1967-11-22T00:00:00"/>
    <s v="0918 333 083"/>
    <s v="phuongdung.le@hanwhalife.com.vn"/>
  </r>
  <r>
    <n v="49"/>
    <x v="0"/>
    <s v="11600489"/>
    <s v="Trần Nguyên Kiều Thanh"/>
    <x v="9"/>
    <s v="Central"/>
    <s v="Bus"/>
    <s v="Customer Services"/>
    <s v="Customer Services Assistant Manager"/>
    <s v="Phó phòng Dịch vụ Khách hàng"/>
    <s v="Back Office"/>
    <s v="Queen"/>
    <s v="Assistant Manager"/>
    <s v="Female"/>
    <d v="1978-06-11T00:00:00"/>
    <s v="0903 685 439"/>
    <s v="kieuthanh.tran@hanwhalife.com.vn"/>
  </r>
  <r>
    <n v="50"/>
    <x v="0"/>
    <s v="11600497"/>
    <s v="Phan Thanh Ngọc"/>
    <x v="1"/>
    <s v="North"/>
    <s v="Flight"/>
    <s v="NBU &amp; Claim"/>
    <s v="Claim Executive"/>
    <s v="Nhân viên Cấp trung Giải quyết Quyền lợi Bảo hiểm"/>
    <s v="Back Office"/>
    <s v="Queen"/>
    <s v="Executive"/>
    <s v="Female"/>
    <d v="1987-12-05T00:00:00"/>
    <s v="0906 019 295"/>
    <s v="thanhngoc.phan@hanwhalife.com.vn"/>
  </r>
  <r>
    <n v="51"/>
    <x v="0"/>
    <s v="11600505"/>
    <s v="Dương Thị Hồng Ánh"/>
    <x v="0"/>
    <s v="South - HCM"/>
    <s v="N/A"/>
    <s v="NBU &amp; Claim"/>
    <s v="Claim Admin Senior Executive"/>
    <s v="Nhân viên Cấp trung cao Hành chánh Giải quyết Quyền lợi Bảo hiểm"/>
    <s v="Back Office"/>
    <s v="Queen"/>
    <s v="Senior Executive"/>
    <s v="Female"/>
    <d v="1993-07-14T00:00:00"/>
    <s v="0932 007 352"/>
    <s v="honganh.duong@hanwhalife.com.vn"/>
  </r>
  <r>
    <n v="52"/>
    <x v="0"/>
    <s v="11600516"/>
    <s v="Lê Thanh Hoàng"/>
    <x v="12"/>
    <s v="South - HCM"/>
    <s v="N/A"/>
    <s v="Regional Sales - Gia Dinh"/>
    <s v="Regional Director"/>
    <s v="Giám đốc Kinh doanh Vùng"/>
    <s v="Sales Agency"/>
    <s v="Twin"/>
    <s v="Director"/>
    <s v="Male"/>
    <d v="1973-05-08T00:00:00"/>
    <s v="0913 900 390"/>
    <s v="thanhhoang.le@hanwhalife.com.vn"/>
  </r>
  <r>
    <n v="53"/>
    <x v="0"/>
    <s v="11600521"/>
    <s v="Nguyễn Anh Tuấn"/>
    <x v="2"/>
    <s v="Central"/>
    <s v="Bus"/>
    <s v="Sales Training Support"/>
    <s v="Agency Training Senior Officer"/>
    <s v="Chuyên viên Cấp cao Huấn luyện &amp; Hỗ trợ đại lý"/>
    <s v="Trainer"/>
    <s v="Twin"/>
    <s v="Senior Officer"/>
    <s v="Male"/>
    <d v="1984-06-01T00:00:00"/>
    <s v="0903 592 737"/>
    <s v="anhtuan.nguyen@hanwhalife.com.vn"/>
  </r>
  <r>
    <n v="54"/>
    <x v="0"/>
    <s v="11600533"/>
    <s v="Ca Duy Đức"/>
    <x v="0"/>
    <s v="South - HCM"/>
    <s v="N/A"/>
    <s v="NBU &amp; Claim"/>
    <s v="New Business Senior Executive"/>
    <s v="Nhân viên Cấp trung cao Phát hành Hợp đồng"/>
    <s v="Back Office"/>
    <s v="Twin"/>
    <s v="Senior Executive"/>
    <s v="Male"/>
    <d v="1989-11-20T00:00:00"/>
    <s v="0908 976 411"/>
    <s v="duyduc.ca@hanwhalife.com.vn"/>
  </r>
  <r>
    <n v="55"/>
    <x v="0"/>
    <s v="11600535"/>
    <s v="Hoàng Đình Toàn"/>
    <x v="0"/>
    <s v="South - HCM"/>
    <s v="N/A"/>
    <s v="Distribution Admin"/>
    <s v="Debt Collection Assistant Manager"/>
    <s v="Phó phòng Thu hồi nợ"/>
    <s v="Back Office"/>
    <s v="Twin"/>
    <s v="Assistant Manager"/>
    <s v="Male"/>
    <d v="1974-01-15T00:00:00"/>
    <s v="0908 247 098"/>
    <s v="dinhtoan.hoang@hanwhalife.com.vn"/>
  </r>
  <r>
    <n v="56"/>
    <x v="0"/>
    <s v="11600537"/>
    <s v="Trần Thị Thanh Hoan"/>
    <x v="2"/>
    <s v="Central"/>
    <s v="Bus"/>
    <s v="Customer Services"/>
    <s v="Customer Services Executive"/>
    <s v="Nhân viên Cấp trung Dịch vụ Khách hàng"/>
    <s v="Back Office"/>
    <s v="Queen"/>
    <s v="Executive"/>
    <s v="Female"/>
    <d v="1988-10-02T00:00:00"/>
    <s v="0934 021 088"/>
    <s v="thanhhoan.tran@hanwhalife.com.vn"/>
  </r>
  <r>
    <n v="57"/>
    <x v="0"/>
    <s v="11600539"/>
    <s v="Nguyễn Thị Hồng Vân"/>
    <x v="0"/>
    <s v="South - HCM"/>
    <s v="N/A"/>
    <s v="General Administration"/>
    <s v="General Admin Executive"/>
    <s v="Nhân viên Cấp trung Hành chánh"/>
    <s v="Back Office"/>
    <s v="Queen"/>
    <s v="Executive"/>
    <s v="Female"/>
    <d v="1987-01-15T00:00:00"/>
    <s v="0799 933 833"/>
    <s v="hongvan.nguyen@hanwhalife.com.vn"/>
  </r>
  <r>
    <n v="58"/>
    <x v="0"/>
    <s v="11700561"/>
    <s v="Trần Thị Hồng Hạnh"/>
    <x v="0"/>
    <s v="South - HCM"/>
    <s v="N/A"/>
    <s v="Finance &amp; Accounting"/>
    <s v="General Ledger Accounting Senior Officer"/>
    <s v="Chuyên viên Cấp cao Kế toán Tổng hợp"/>
    <s v="Back Office"/>
    <s v="Queen"/>
    <s v="Senior Officer"/>
    <s v="Female"/>
    <d v="1980-11-30T00:00:00"/>
    <s v="0983 422 680"/>
    <s v="honghanh.tran@hanwhalife.com.vn"/>
  </r>
  <r>
    <n v="59"/>
    <x v="0"/>
    <s v="11700569"/>
    <s v="Trần Nguyễn Hồng Vân"/>
    <x v="0"/>
    <s v="South - HCM"/>
    <s v="N/A"/>
    <s v="Partnership Distribution"/>
    <s v="Sales Manager"/>
    <s v="Quản lý Kinh doanh"/>
    <s v="Sales Partnership"/>
    <s v="Queen"/>
    <s v="Senior Officer"/>
    <s v="Female"/>
    <d v="1984-01-07T00:00:00"/>
    <s v="0816 117 665"/>
    <s v="hongvan.tran@hanwhalife.com.vn"/>
  </r>
  <r>
    <n v="60"/>
    <x v="0"/>
    <s v="11700576"/>
    <s v="Danh Hoàng Long"/>
    <x v="0"/>
    <s v="South - HCM"/>
    <s v="N/A"/>
    <s v="NBU &amp; Claim"/>
    <s v="Underwriter"/>
    <s v="Phó phòng Thẩm định"/>
    <s v="Back Office"/>
    <s v="Twin"/>
    <s v="Assistant Manager"/>
    <s v="Male"/>
    <d v="1990-04-26T00:00:00"/>
    <s v="0367 068 898"/>
    <s v="hoanglong.danh@hanwhalife.com.vn"/>
  </r>
  <r>
    <n v="61"/>
    <x v="0"/>
    <s v="11700583"/>
    <s v="Nguyễn Thị Băng Tâm"/>
    <x v="13"/>
    <s v="North"/>
    <s v="Flight"/>
    <s v="Sales Training Support"/>
    <s v="Agency Training Senior Officer"/>
    <s v="Chuyên viên Cấp cao Huấn luyện &amp; Hỗ trợ đại lý"/>
    <s v="Trainer"/>
    <s v="Queen"/>
    <s v="Senior Officer"/>
    <s v="Female"/>
    <d v="1976-10-29T00:00:00"/>
    <s v="0904 781 118"/>
    <s v="bangtam.nguyen@hanwhalife.com.vn"/>
  </r>
  <r>
    <n v="62"/>
    <x v="0"/>
    <s v="11700595"/>
    <s v="Nguyễn Thành Hưng"/>
    <x v="11"/>
    <s v="Central"/>
    <s v="Bus"/>
    <s v="Regional Sales - Hai Van"/>
    <s v="Zone Director"/>
    <s v="Giám đốc Kinh doanh Khu vực"/>
    <s v="Sales Agency"/>
    <s v="Twin"/>
    <s v="Senior Officer"/>
    <s v="Male"/>
    <d v="1990-03-15T00:00:00"/>
    <s v="0914 137 575"/>
    <s v="thanhhung.nguyen@hanwhalife.com.vn"/>
  </r>
  <r>
    <n v="63"/>
    <x v="0"/>
    <s v="11700603"/>
    <s v="Nguyễn Thị Nhung"/>
    <x v="6"/>
    <s v="Central"/>
    <s v="Bus"/>
    <s v="Customer Services"/>
    <s v="Customer Services Executive"/>
    <s v="Nhân viên Cấp trung Dịch vụ Khách hàng"/>
    <s v="Back Office"/>
    <s v="Queen"/>
    <s v="Executive"/>
    <s v="Female"/>
    <d v="1986-01-23T00:00:00"/>
    <s v="0917 904 686"/>
    <s v="nhung.nguyen@hanwhalife.com.vn"/>
  </r>
  <r>
    <n v="64"/>
    <x v="0"/>
    <s v="11700616"/>
    <s v="Nguyễn Thị Thái Hòa"/>
    <x v="0"/>
    <s v="South - HCM"/>
    <s v="N/A"/>
    <s v="NBU &amp; Claim"/>
    <s v="New Business Senior Executive"/>
    <s v="Nhân viên cấp trung cao Phát hành Hợp đồng"/>
    <s v="Back Office"/>
    <s v="Queen"/>
    <s v="Senior Executive"/>
    <s v="Female"/>
    <d v="1972-12-09T00:00:00"/>
    <s v="0909 227 215"/>
    <s v="thaihoa.nguyen@hanwhalife.com.vn"/>
  </r>
  <r>
    <n v="65"/>
    <x v="0"/>
    <s v="11700622"/>
    <s v="Hồ Ngọc Tiên"/>
    <x v="12"/>
    <s v="South - HCM"/>
    <s v="N/A"/>
    <s v="Customer Services"/>
    <s v="Customer Services Senior Staff"/>
    <s v="Nhân viên Cấp cao Dịch vụ Khách hàng"/>
    <s v="Back Office"/>
    <s v="Queen"/>
    <s v="Senior Staff"/>
    <s v="Female"/>
    <d v="1988-10-23T00:00:00"/>
    <s v="0905 449 509"/>
    <s v="ngoctien.ho@hanwhalife.com.vn"/>
  </r>
  <r>
    <n v="66"/>
    <x v="0"/>
    <s v="11700634"/>
    <s v="Nguyễn Tuấn Duy"/>
    <x v="14"/>
    <s v="South"/>
    <s v="Bus"/>
    <s v="Regional Sales - Gia Dinh"/>
    <s v="Zone Director"/>
    <s v="Giám đốc Kinh doanh Khu vực"/>
    <s v="Sales Agency"/>
    <s v="Twin"/>
    <s v="Senior Officer"/>
    <s v="Male"/>
    <d v="1989-03-02T00:00:00"/>
    <s v="0907 749 966"/>
    <s v="tuanduy.nguyen@hanwhalife.com.vn"/>
  </r>
  <r>
    <n v="67"/>
    <x v="0"/>
    <s v="11800647"/>
    <s v="Trần Huy Hùng"/>
    <x v="15"/>
    <s v="North"/>
    <s v="Flight"/>
    <s v="Regional Sales - Lam Kinh"/>
    <s v="Zone Director"/>
    <s v="Giám đốc Kinh doanh Khu vực"/>
    <s v="Sales Agency"/>
    <s v="Twin"/>
    <s v="Senior Officer"/>
    <s v="Male"/>
    <d v="1986-05-02T00:00:00"/>
    <s v="0965 699 166"/>
    <s v="huyhung.tran@hanwhalife.com.vn"/>
  </r>
  <r>
    <n v="68"/>
    <x v="0"/>
    <s v="11800678"/>
    <s v="Phan Đông Nhi"/>
    <x v="0"/>
    <s v="South - HCM"/>
    <s v="N/A"/>
    <s v="Distribution Admin"/>
    <s v="Distribution Admin Executive"/>
    <s v="Nhân viên Cấp trung Hành chánh Đại lý &amp; Kênh Phân phối"/>
    <s v="Back Office"/>
    <s v="Queen"/>
    <s v="Executive"/>
    <s v="Female"/>
    <d v="1994-09-24T00:00:00"/>
    <s v="0969 064 426"/>
    <s v="dongnhi.phan@hanwhalife.com.vn"/>
  </r>
  <r>
    <n v="69"/>
    <x v="0"/>
    <s v="11800680"/>
    <s v="Trần Văn Tư"/>
    <x v="2"/>
    <s v="Central"/>
    <s v="Bus"/>
    <s v="Regional Sales - Tay Son"/>
    <s v="Zone Director"/>
    <s v="Giám đốc Kinh doanh Khu vực"/>
    <s v="Sales Agency"/>
    <s v="Twin"/>
    <s v="Officer"/>
    <s v="Male"/>
    <d v="1987-08-13T00:00:00"/>
    <s v="0963 571 886"/>
    <s v="vantu.tran@hanwhalife.com.vn"/>
  </r>
  <r>
    <n v="70"/>
    <x v="0"/>
    <s v="11800689"/>
    <s v="Ngô Thụy Hoàng Oanh"/>
    <x v="0"/>
    <s v="South - HCM"/>
    <s v="N/A"/>
    <s v="NBU &amp; Claim"/>
    <s v="New Business Senior Executive"/>
    <s v="Nhân viên Cấp trung cao Phát hành Hợp đồng"/>
    <s v="Back Office"/>
    <s v="Queen"/>
    <s v="Senior Executive"/>
    <s v="Female"/>
    <d v="1982-10-09T00:00:00"/>
    <s v="0909 704 292"/>
    <s v="hoangoanh.ngo@hanwhalife.com.vn"/>
  </r>
  <r>
    <n v="71"/>
    <x v="0"/>
    <s v="11800694"/>
    <s v="Trần Thị Thùy Dương"/>
    <x v="0"/>
    <s v="South - HCM"/>
    <s v="N/A"/>
    <s v="NBU &amp; Claim"/>
    <s v="New Business Officer"/>
    <s v="Chuyên viên Phát hành Hợp đồng"/>
    <s v="Back Office"/>
    <s v="Queen"/>
    <s v="Officer"/>
    <s v="Female"/>
    <d v="1986-03-10T00:00:00"/>
    <s v="0986 226 657"/>
    <s v="thuyduong.tran@hanwhalife.com.vn"/>
  </r>
  <r>
    <n v="72"/>
    <x v="0"/>
    <s v="11800699"/>
    <s v="Đoàn Cao Sơn"/>
    <x v="16"/>
    <s v="North"/>
    <s v="Flight"/>
    <s v="Regional Sales - Lam Kinh"/>
    <s v="Zone Director"/>
    <s v="Giám đốc Kinh doanh Khu vực"/>
    <s v="Sales Agency"/>
    <s v="Twin"/>
    <s v="Senior Executive"/>
    <s v="Male"/>
    <d v="1993-01-26T00:00:00"/>
    <s v="0969 994 333"/>
    <s v="caoson.doan@hanwhalife.com.vn"/>
  </r>
  <r>
    <n v="73"/>
    <x v="0"/>
    <s v="11800702"/>
    <s v="Phạm Trường Khánh"/>
    <x v="0"/>
    <s v="South - HCM"/>
    <s v="N/A"/>
    <s v="GA Partner"/>
    <s v="Head of GA Partner"/>
    <s v="Trưởng Bộ phận Đối tác Tổng Đại lý"/>
    <s v="BOD"/>
    <s v="Single"/>
    <s v="Director"/>
    <s v="Male"/>
    <d v="1973-11-02T00:00:00"/>
    <s v="0903 926 873"/>
    <s v="truongkhanh.pham@hanwhalife.com.vn"/>
  </r>
  <r>
    <n v="74"/>
    <x v="0"/>
    <s v="11800704"/>
    <s v="Đinh Công Sa"/>
    <x v="17"/>
    <s v="Central"/>
    <s v="Bus"/>
    <s v="Regional Sales - Tay Son"/>
    <s v="Zone Director"/>
    <s v="Giám đốc Kinh doanh Khu vực"/>
    <s v="Sales Agency"/>
    <s v="Twin"/>
    <s v="Senior Officer"/>
    <s v="Male"/>
    <d v="1986-09-03T00:00:00"/>
    <s v="0977 190 677"/>
    <s v="congsa.dinh@hanwhalife.com.vn"/>
  </r>
  <r>
    <n v="75"/>
    <x v="0"/>
    <s v="11800713"/>
    <s v="Phạm Thanh Tú"/>
    <x v="0"/>
    <s v="South - HCM"/>
    <s v="N/A"/>
    <s v="Customer Services"/>
    <s v="Premium Control Senior Officer"/>
    <s v="Chuyên viên Cấp cao Kiểm soát Phí"/>
    <s v="Back Office"/>
    <s v="Queen"/>
    <s v="Senior Officer"/>
    <s v="Female"/>
    <d v="1985-03-31T00:00:00"/>
    <s v="0904 277 348"/>
    <s v="thanhtu.pham@hanwhalife.com.vn"/>
  </r>
  <r>
    <n v="76"/>
    <x v="0"/>
    <s v="11800720"/>
    <s v="Nguyễn Thị Lê Na"/>
    <x v="18"/>
    <s v="South"/>
    <s v="Bus"/>
    <s v="Customer Services"/>
    <s v="Customer Services Executive"/>
    <s v="Nhân viên Cấp trung Dịch vụ Khách hàng"/>
    <s v="Back Office"/>
    <s v="Queen"/>
    <s v="Executive"/>
    <s v="Female"/>
    <d v="1990-03-28T00:00:00"/>
    <s v="0977 497 757"/>
    <s v="lena.nguyen@hanwhalife.com.vn"/>
  </r>
  <r>
    <n v="77"/>
    <x v="0"/>
    <s v="11800724"/>
    <s v="Nguyễn Thanh Lập"/>
    <x v="0"/>
    <s v="South - HCM"/>
    <s v="N/A"/>
    <s v="IT"/>
    <s v="Program Analyst Assistant Manager"/>
    <s v="Phó phòng Phân tích Ứng dụng"/>
    <s v="Back Office"/>
    <s v="Twin"/>
    <s v="Assistant Manager"/>
    <s v="Male"/>
    <d v="1983-02-25T00:00:00"/>
    <s v="0932 600 804"/>
    <s v="thanhlap.nguyen@hanwhalife.com.vn"/>
  </r>
  <r>
    <n v="78"/>
    <x v="0"/>
    <s v="11800735"/>
    <s v="Đoàn Kiều Ngọt"/>
    <x v="7"/>
    <s v="South"/>
    <s v="Bus"/>
    <s v="Customer Services"/>
    <s v="Customer Services Executive"/>
    <s v="Nhân viên Cấp trung Dịch vụ Khách hàng"/>
    <s v="Back Office"/>
    <s v="Queen"/>
    <s v="Executive"/>
    <s v="Female"/>
    <d v="1990-02-20T00:00:00"/>
    <s v="0944 963 129"/>
    <s v="kieungot.doan@hanwhalife.com.vn"/>
  </r>
  <r>
    <n v="79"/>
    <x v="0"/>
    <s v="11800738"/>
    <s v="Lưu Vũ Minh Quân"/>
    <x v="1"/>
    <s v="North"/>
    <s v="Flight"/>
    <s v="NBU &amp; Claim"/>
    <s v="Claim Admin Staff"/>
    <s v="Nhân viên Hành chánh Giải quyết Quyền lợi Bảo hiểm"/>
    <s v="Back Office"/>
    <s v="Twin"/>
    <s v="Staff"/>
    <s v="Male"/>
    <d v="1986-03-11T00:00:00"/>
    <s v="0906 315 569"/>
    <s v="minhquan.luu@hanwhalife.com.vn"/>
  </r>
  <r>
    <n v="80"/>
    <x v="0"/>
    <s v="11800739"/>
    <s v="Trương Quang Vỷ"/>
    <x v="0"/>
    <s v="South - HCM"/>
    <s v="N/A"/>
    <s v="NBU &amp; Claim"/>
    <s v="New Business Executive"/>
    <s v="Nhân viên Cấp trung Phát hành Hợp đồng"/>
    <s v="Back Office"/>
    <s v="Twin"/>
    <s v="Executive"/>
    <s v="Male"/>
    <d v="1995-08-05T00:00:00"/>
    <s v="0343 563 136"/>
    <s v="quangvy.truong@hanwhalife.com.vn"/>
  </r>
  <r>
    <n v="81"/>
    <x v="0"/>
    <s v="11800740"/>
    <s v="Lê Thu Huyền"/>
    <x v="0"/>
    <s v="South - HCM"/>
    <s v="N/A"/>
    <s v="NBU &amp; Claim"/>
    <s v="New Business Executive"/>
    <s v="Nhân viên Cấp trung Phát hành Hợp đồng"/>
    <s v="Back Office"/>
    <s v="Queen"/>
    <s v="Executive"/>
    <s v="Female"/>
    <d v="1993-09-03T00:00:00"/>
    <s v="0972 656 474"/>
    <s v="thuhuyen.le@hanwhalife.com.vn"/>
  </r>
  <r>
    <n v="82"/>
    <x v="0"/>
    <s v="11800741"/>
    <s v="Phạm Thị Hồng Phúc"/>
    <x v="0"/>
    <s v="South - HCM"/>
    <s v="N/A"/>
    <s v="NBU &amp; Claim"/>
    <s v="Claim Admin Senior Staff"/>
    <s v="Nhân viên Cấp cao Hành chánh Giải quyết Quyền lợi Bảo hiểm"/>
    <s v="Back Office"/>
    <s v="Queen"/>
    <s v="Senior Staff"/>
    <s v="Female"/>
    <d v="1986-12-25T00:00:00"/>
    <s v="0909 361 688"/>
    <s v="hongphuc.pham@hanwhalife.com.vn"/>
  </r>
  <r>
    <n v="83"/>
    <x v="0"/>
    <s v="11800761"/>
    <s v="Phan Thị Diễm Quỳnh"/>
    <x v="0"/>
    <s v="South - HCM"/>
    <s v="N/A"/>
    <s v="Distribution Planning"/>
    <s v="Distribution Support Manager"/>
    <s v="Trưởng phòng Hỗ trợ Đại lý &amp; Kênh Phân phối"/>
    <s v="Back Office"/>
    <s v="Queen"/>
    <s v="Manager"/>
    <s v="Female"/>
    <d v="1989-12-26T00:00:00"/>
    <s v="0933 891 226"/>
    <s v="diemquynh.phan@hanwhalife.com.vn"/>
  </r>
  <r>
    <n v="84"/>
    <x v="0"/>
    <s v="11900765"/>
    <s v="Lê Thị Thảo Nga"/>
    <x v="2"/>
    <s v="Central"/>
    <s v="Bus"/>
    <s v="Sales Training Support"/>
    <s v="Agency Training &amp; Development Admin Executive"/>
    <s v="Nhân viên Cấp trung Hành chánh Huấn luyện &amp; Phát triển Đại lý"/>
    <s v="Back Office"/>
    <s v="Queen"/>
    <s v="Executive"/>
    <s v="Female"/>
    <d v="1988-05-01T00:00:00"/>
    <s v="0905 684 774"/>
    <s v="thaonga.le@hanwhalife.com.vn"/>
  </r>
  <r>
    <n v="85"/>
    <x v="0"/>
    <s v="11900772"/>
    <s v="Phan Ngọc Thái Hậu"/>
    <x v="0"/>
    <s v="South - HCM"/>
    <s v="N/A"/>
    <s v="Distribution Planning"/>
    <s v="Distribution Support Senior Executive"/>
    <s v="Nhân viên Cấp trung cao Hỗ trợ Đại lý &amp; Kênh Phân phối"/>
    <s v="Back Office"/>
    <s v="Queen"/>
    <s v="Senior Executive"/>
    <s v="Female"/>
    <d v="1989-03-18T00:00:00"/>
    <s v="0933 112 204"/>
    <s v="thaihau.phan@hanwhalife.com.vn"/>
  </r>
  <r>
    <n v="86"/>
    <x v="0"/>
    <s v="11900773"/>
    <s v="Lương Thị Mơ Thơm"/>
    <x v="8"/>
    <s v="North"/>
    <s v="Flight"/>
    <s v="Customer Services"/>
    <s v="Customer Services Senior Staff"/>
    <s v="Nhân viên Cấp cao Dịch vụ Khách hàng"/>
    <s v="Back Office"/>
    <s v="Queen"/>
    <s v="Senior Staff"/>
    <s v="Female"/>
    <d v="1991-03-10T00:00:00"/>
    <s v="0904 741 737"/>
    <s v="mothom.luong@hanwhalife.com.vn"/>
  </r>
  <r>
    <n v="87"/>
    <x v="0"/>
    <s v="11900780"/>
    <s v="Nguyễn Ngọc Thanh Phong"/>
    <x v="0"/>
    <s v="South - HCM"/>
    <s v="N/A"/>
    <s v="Partnership Distribution"/>
    <s v="Partnership Distribution Training Part Leader"/>
    <s v="Phó Bộ phận phụ trách Huấn luyện Kênh phân phối qua Đối tác"/>
    <s v="BOD"/>
    <s v="Single"/>
    <s v="Senior Manager"/>
    <s v="Male"/>
    <d v="1981-02-15T00:00:00"/>
    <s v="0937 609 357"/>
    <s v="thanhphong.nguyen@hanwhalife.com.vn"/>
  </r>
  <r>
    <n v="88"/>
    <x v="0"/>
    <s v="11900783"/>
    <s v="Lê Thị Thanh Hải"/>
    <x v="6"/>
    <s v="Central"/>
    <s v="Bus"/>
    <s v="Sales Training Support"/>
    <s v="Agency Training Senior Executive"/>
    <s v="Nhân viên Cấp trung cao Huấn luyện &amp; Hỗ trợ đại lý"/>
    <s v="Trainer"/>
    <s v="Queen"/>
    <s v="Senior Executive"/>
    <s v="Female"/>
    <d v="1984-03-24T00:00:00"/>
    <s v="0976 133 777"/>
    <s v="thanhhai.le@hanwhalife.com.vn"/>
  </r>
  <r>
    <n v="89"/>
    <x v="0"/>
    <s v="11900797"/>
    <s v="Đặng Thị Thùy Dung"/>
    <x v="8"/>
    <s v="North"/>
    <s v="Flight"/>
    <s v="Sales Training Support"/>
    <s v="Agency Training Executive"/>
    <s v="Nhân viên Cấp trung Huấn luyện &amp; Hỗ trợ đại lý"/>
    <s v="Trainer"/>
    <s v="Queen"/>
    <s v="Executive"/>
    <s v="Female"/>
    <d v="1990-12-22T00:00:00"/>
    <s v="0986 547 005"/>
    <s v="thuydung.dang@hanwhalife.com.vn"/>
  </r>
  <r>
    <n v="90"/>
    <x v="0"/>
    <s v="11900804"/>
    <s v="Phan Thị Thùy Linh"/>
    <x v="5"/>
    <s v="Central"/>
    <s v="Bus"/>
    <s v="Customer Services"/>
    <s v="Customer Services Senior Staff"/>
    <s v="Nhân viên Cấp cao Dịch vụ Khách hàng"/>
    <s v="Back Office"/>
    <s v="Queen"/>
    <s v="Senior Staff"/>
    <s v="Female"/>
    <d v="1993-03-20T00:00:00"/>
    <s v="0989 725 447"/>
    <s v="thuylinh.phan@hanwhalife.com.vn"/>
  </r>
  <r>
    <n v="91"/>
    <x v="0"/>
    <s v="11900805"/>
    <s v="Đỗ Thị Trung Hòa"/>
    <x v="8"/>
    <s v="North"/>
    <s v="Flight"/>
    <s v="Sales Training Support"/>
    <s v="Agency Training Officer"/>
    <s v="Chuyên viên Huấn luyện &amp; Hỗ trợ đại lý"/>
    <s v="Trainer"/>
    <s v="Queen"/>
    <s v="Officer"/>
    <s v="Female"/>
    <d v="1988-02-23T00:00:00"/>
    <s v="0934 468 567"/>
    <s v="trunghoa.do@hanwhalife.com.vn"/>
  </r>
  <r>
    <n v="92"/>
    <x v="0"/>
    <s v="11900808"/>
    <s v="Lưu Thị Xuân Trang"/>
    <x v="0"/>
    <s v="South - HCM"/>
    <s v="N/A"/>
    <s v="Customer Services"/>
    <s v="Premium Control Executive"/>
    <s v="Nhân viên Cấp trung Kiểm soát Phí"/>
    <s v="Back Office"/>
    <s v="Queen"/>
    <s v="Executive"/>
    <s v="Female"/>
    <d v="1991-02-15T00:00:00"/>
    <s v="0933 383 401"/>
    <s v="xuantrang.luu@hanwhalife.com.vn"/>
  </r>
  <r>
    <n v="93"/>
    <x v="0"/>
    <s v="11900809"/>
    <s v="Lâm Ngọc Ái Như"/>
    <x v="0"/>
    <s v="South - HCM"/>
    <s v="N/A"/>
    <s v="Partnership Distribution"/>
    <s v="Partnership Distribution Training Senior Officer"/>
    <s v="Chuyên viên Cấp cao Huấn luyện và Phát triển Kênh Đối tác Chiến lược"/>
    <s v="Back Office"/>
    <s v="Queen"/>
    <s v="Senior Officer"/>
    <s v="Female"/>
    <d v="1987-10-24T00:00:00"/>
    <s v="0932 802 007"/>
    <s v="ainhu.lam@hanwhalife.com.vn"/>
  </r>
  <r>
    <n v="94"/>
    <x v="0"/>
    <s v="11900814"/>
    <s v="Nguyễn Thị Linh Kiều"/>
    <x v="0"/>
    <s v="South - HCM"/>
    <s v="N/A"/>
    <s v="Customer Services"/>
    <s v="Premium Control Executive"/>
    <s v="Nhân viên Cấp trung Kiểm soát Phí"/>
    <s v="Back Office"/>
    <s v="Queen"/>
    <s v="Executive"/>
    <s v="Female"/>
    <d v="1992-01-19T00:00:00"/>
    <s v="0903 600 857"/>
    <s v="linhkieu.nguyen@hanwhalife.com.vn"/>
  </r>
  <r>
    <n v="95"/>
    <x v="0"/>
    <s v="11900815"/>
    <s v="Phan Doành Ngân"/>
    <x v="4"/>
    <s v="South"/>
    <s v="Bus"/>
    <s v="Customer Services"/>
    <s v="Customer Services Senior Staff"/>
    <s v="Nhân viên Cấp cao Dịch vụ Khách hàng"/>
    <s v="Back Office"/>
    <s v="Queen"/>
    <s v="Senior Staff"/>
    <s v="Female"/>
    <d v="1990-05-22T00:00:00"/>
    <s v="0908 456 922"/>
    <s v="doanhngan.phan@hanwhalife.com.vn"/>
  </r>
  <r>
    <n v="96"/>
    <x v="0"/>
    <s v="10900046"/>
    <s v="Vương Thị Lương"/>
    <x v="0"/>
    <s v="South - HCM"/>
    <s v="N/A"/>
    <s v="Internal Audit"/>
    <s v="Internal Audit Part Leader"/>
    <s v="Phó Bộ phận Kiểm toán Nội bộ"/>
    <s v="BOD"/>
    <s v="Single"/>
    <s v="Senior Manager"/>
    <s v="Female"/>
    <d v="1975-10-16T00:00:00"/>
    <s v="0907 288 831"/>
    <s v="luong.vuong@hanwhalife.com.vn"/>
  </r>
  <r>
    <n v="97"/>
    <x v="1"/>
    <s v="11900825"/>
    <s v="Cho Tae Won"/>
    <x v="0"/>
    <s v="South - HCM"/>
    <s v="N/A"/>
    <s v="Special Sales Task Force"/>
    <s v="Sales Advisor cum Head of Korean Customer Sales Team"/>
    <s v="Cố vấn Kinh doanh Bảo hiểm kiêm Trưởng Bộ phận Kinh doanh khách hàng Hàn Quốc"/>
    <s v="Korean expat"/>
    <s v="Single"/>
    <s v="Director"/>
    <s v="Male"/>
    <d v="1976-09-19T00:00:00"/>
    <s v="0903 377 967"/>
    <s v="taewon.cho@hanwhalife.com.vn"/>
  </r>
  <r>
    <n v="98"/>
    <x v="0"/>
    <s v="11900828"/>
    <s v="Quách Bảo Nguyên"/>
    <x v="0"/>
    <s v="South - HCM"/>
    <s v="N/A"/>
    <s v="IT"/>
    <s v="Application Development Part Leader"/>
    <s v="Phó Bộ phận Công nghệ Thông tin phụ trách Phát triển Ứng dụng"/>
    <s v="BOD"/>
    <s v="Single"/>
    <s v="Senior Manager"/>
    <s v="Male"/>
    <d v="1977-12-03T00:00:00"/>
    <s v="0903 306 461"/>
    <s v="baonguyen.quach@hanwhalife.com.vn"/>
  </r>
  <r>
    <n v="99"/>
    <x v="0"/>
    <s v="11900842"/>
    <s v="Nguyễn Trần Phúc Thịnh"/>
    <x v="0"/>
    <s v="South - HCM"/>
    <s v="N/A"/>
    <s v="Distribution Planning"/>
    <s v="Group Sales Manager"/>
    <s v="Trưởng phòng Phát triển Kinh Doanh - Khách hàng Doanh nghiệp"/>
    <s v="Sales Group"/>
    <s v="Twin"/>
    <s v="Manager"/>
    <s v="Male"/>
    <d v="1985-08-22T00:00:00"/>
    <s v="0909 861 920"/>
    <s v="phucthinh.nguyen@hanwhalife.com.vn"/>
  </r>
  <r>
    <n v="100"/>
    <x v="0"/>
    <s v="11900845"/>
    <s v="Hoàng Thị Mỹ Linh"/>
    <x v="11"/>
    <s v="Central"/>
    <s v="Bus"/>
    <s v="Sales Training Support"/>
    <s v="Agency Training Senior Executive"/>
    <s v="Nhân viên Cấp trung cao Huấn luyện &amp; Hỗ trợ đại lý"/>
    <s v="Trainer"/>
    <s v="Queen"/>
    <s v="Senior Executive"/>
    <s v="Female"/>
    <d v="1993-01-06T00:00:00"/>
    <s v="0963 549 893"/>
    <s v="mylinh.hoang@hanwhalife.com.vn"/>
  </r>
  <r>
    <n v="101"/>
    <x v="0"/>
    <s v="11900847"/>
    <s v="Nguyễn Thị Thùy Nhiên"/>
    <x v="0"/>
    <s v="South - HCM"/>
    <s v="N/A"/>
    <s v="Corporate Planning &amp; Management"/>
    <s v="Corporate Planning &amp; Management Executive"/>
    <s v="Nhân viên Cấp trung Quản trị &amp; Kế hoạch Tổng hợp"/>
    <s v="Back Office"/>
    <s v="Queen"/>
    <s v="Executive"/>
    <s v="Female"/>
    <d v="1994-03-19T00:00:00"/>
    <s v="0353 350 771"/>
    <s v="thuynhien.nguyen@hanwhalife.com.vn"/>
  </r>
  <r>
    <n v="102"/>
    <x v="0"/>
    <s v="11900851"/>
    <s v="Nguyễn Văn Thiên Phú"/>
    <x v="19"/>
    <s v="South"/>
    <s v="Bus"/>
    <s v="Regional Sales - Gia Dinh"/>
    <s v="Zone Director"/>
    <s v="Giám đốc Kinh doanh Khu vực"/>
    <s v="Sales Agency"/>
    <s v="Twin"/>
    <s v="Senior Executive"/>
    <s v="Male"/>
    <d v="1989-03-24T00:00:00"/>
    <s v="0913 569 252"/>
    <s v="thienphu.nguyen@hanwhalife.com.vn"/>
  </r>
  <r>
    <n v="103"/>
    <x v="0"/>
    <s v="11900854"/>
    <s v="Hồ Lê Duy"/>
    <x v="0"/>
    <s v="South - HCM"/>
    <s v="N/A"/>
    <s v="IT"/>
    <s v="Program Analyst Assistant Manager"/>
    <s v="Phó phòng Lập trình"/>
    <s v="Back Office"/>
    <s v="Twin"/>
    <s v="Assistant Manager"/>
    <s v="Male"/>
    <d v="1984-09-29T00:00:00"/>
    <s v="0908 465 584"/>
    <s v="leduy.ho@hanwhalife.com.vn"/>
  </r>
  <r>
    <n v="104"/>
    <x v="0"/>
    <s v="11900856"/>
    <s v="Đặng Thị Thu Giang"/>
    <x v="0"/>
    <s v="South - HCM"/>
    <s v="N/A"/>
    <s v="NBU &amp; Claim"/>
    <s v="Underwriter"/>
    <s v="Nhân viên Cấp trung cao Thẩm định"/>
    <s v="Back Office"/>
    <s v="Queen"/>
    <s v="Senior Executive"/>
    <s v="Female"/>
    <d v="1993-10-25T00:00:00"/>
    <s v="0347 230 898"/>
    <s v="thugiang.dang@hanwhalife.com.vn"/>
  </r>
  <r>
    <n v="105"/>
    <x v="0"/>
    <s v="11900865"/>
    <s v="Mai Nguyễn Minh Hương"/>
    <x v="9"/>
    <s v="Central"/>
    <s v="Bus"/>
    <s v="Customer Services"/>
    <s v="Customer Services Executive"/>
    <s v="Nhân viên Cấp trung Dịch vụ Khách hàng"/>
    <s v="Back Office"/>
    <s v="Queen"/>
    <s v="Executive"/>
    <s v="Female"/>
    <d v="1991-08-01T00:00:00"/>
    <s v="0932 441 421"/>
    <s v="minhhuong.mai@hanwhalife.com.vn"/>
  </r>
  <r>
    <n v="106"/>
    <x v="0"/>
    <s v="11900880"/>
    <s v="Nguyễn Văn Thuyết"/>
    <x v="16"/>
    <s v="North"/>
    <s v="Flight"/>
    <s v="Regional Sales - Lam Kinh"/>
    <s v="Zone Director"/>
    <s v="Giám đốc Kinh doanh Khu vực"/>
    <s v="Sales Agency"/>
    <s v="Twin"/>
    <s v="Senior Executive"/>
    <s v="Male"/>
    <d v="1988-02-18T00:00:00"/>
    <s v="0985 322 323"/>
    <s v="vanthuyet.nguyen@hanwhalife.com.vn"/>
  </r>
  <r>
    <n v="107"/>
    <x v="0"/>
    <s v="11900891"/>
    <s v="Nguyễn Phước Vĩnh Bảo"/>
    <x v="2"/>
    <s v="Central"/>
    <s v="Bus"/>
    <s v="IT"/>
    <s v="IT Helpdesk Staff (Central)"/>
    <s v="Nhân viên Hỗ trợ Mạng máy tính"/>
    <s v="Back Office"/>
    <s v="Twin"/>
    <s v="Staff"/>
    <s v="Male"/>
    <d v="1986-08-22T00:00:00"/>
    <s v="0942 211 911"/>
    <s v="vinhbao.nguyen@hanwhalife.com.vn"/>
  </r>
  <r>
    <n v="108"/>
    <x v="0"/>
    <s v="11900893"/>
    <s v="Nguyễn Thụy Ngọc Lan"/>
    <x v="0"/>
    <s v="South - HCM"/>
    <s v="N/A"/>
    <s v="Customer Services"/>
    <s v="Premium Control Officer"/>
    <s v="Chuyên viên Kiểm soát Phí"/>
    <s v="Back Office"/>
    <s v="Queen"/>
    <s v="Officer"/>
    <s v="Female"/>
    <d v="1976-08-18T00:00:00"/>
    <s v="0901 383 193"/>
    <s v="ngoclan.nguyen@hanwhalife.com.vn"/>
  </r>
  <r>
    <n v="109"/>
    <x v="0"/>
    <s v="11900894"/>
    <s v="Phạm Thị Kim Phương"/>
    <x v="0"/>
    <s v="South - HCM"/>
    <s v="N/A"/>
    <s v="Risk Management"/>
    <s v="Risk Manager"/>
    <s v="Trưởng phòng Quản lý Rủi ro"/>
    <s v="Back Office"/>
    <s v="Queen"/>
    <s v="Manager"/>
    <s v="Female"/>
    <d v="1985-03-20T00:00:00"/>
    <s v="0938 069 685"/>
    <s v="kimphuong.pham@hanwhalife.com.vn"/>
  </r>
  <r>
    <n v="110"/>
    <x v="0"/>
    <s v="11900898"/>
    <s v="Nguyễn Sơn Hải"/>
    <x v="1"/>
    <s v="North"/>
    <s v="Flight"/>
    <s v="NBU &amp; Claim"/>
    <s v="Claim Officer"/>
    <s v="Chuyên viên Giải quyết Quyền lợi Bảo hiểm"/>
    <s v="Back Office"/>
    <s v="Twin"/>
    <s v="Officer"/>
    <s v="Male"/>
    <d v="1993-05-11T00:00:00"/>
    <s v="0879 866 693"/>
    <s v="sonhai.nguyen@hanwhalife.com.vn"/>
  </r>
  <r>
    <n v="111"/>
    <x v="0"/>
    <s v="11900911"/>
    <s v="Trần Thị Hương Ly"/>
    <x v="0"/>
    <s v="South - HCM"/>
    <s v="N/A"/>
    <s v="Customer Services"/>
    <s v="Call Center Senior Executive"/>
    <s v="Nhân viên Cấp trung cao Trực Tổng đài"/>
    <s v="Back Office"/>
    <s v="Queen"/>
    <s v="Senior Executive "/>
    <s v="Female"/>
    <d v="1994-10-20T00:00:00"/>
    <s v="0349 795 339"/>
    <s v="huongly.tran@hanwhalife.com.vn"/>
  </r>
  <r>
    <n v="112"/>
    <x v="0"/>
    <s v="11900915"/>
    <s v="Lê Ta Chi"/>
    <x v="0"/>
    <s v="South - HCM"/>
    <s v="N/A"/>
    <s v="NBU &amp; Claim"/>
    <s v="Claim Assistant Manager"/>
    <s v="Phó phòng Giải quyết Quyền lợi Bảo hiểm"/>
    <s v="Back Office"/>
    <s v="Twin"/>
    <s v="Assistant Manager"/>
    <s v="Male"/>
    <d v="1989-01-29T00:00:00"/>
    <s v="0903 877 391"/>
    <s v="tachi.le@hanwhalife.com.vn"/>
  </r>
  <r>
    <n v="113"/>
    <x v="0"/>
    <s v="11900917"/>
    <s v="Trương Phương Hậu"/>
    <x v="0"/>
    <s v="South - HCM"/>
    <s v="N/A"/>
    <s v="Agency Compliance"/>
    <s v="Agency Compliance Senior Executive"/>
    <s v="Nhân viên Cấp trung cao Pháp chế Đại lý"/>
    <s v="Back Office"/>
    <s v="Queen"/>
    <s v="Senior Executive"/>
    <s v="Female"/>
    <d v="1994-12-13T00:00:00"/>
    <s v="0904 603 069"/>
    <s v="phuonghau.truong@hanwhalife.com.vn"/>
  </r>
  <r>
    <n v="114"/>
    <x v="0"/>
    <s v="11900920"/>
    <s v="Ngô Thị Đào"/>
    <x v="20"/>
    <s v="North"/>
    <s v="Flight"/>
    <s v="Customer Services"/>
    <s v="Customer Services Senior Executive"/>
    <s v="Nhân viên Cấp trung cao Dịch vụ Khách hàng"/>
    <s v="Back Office"/>
    <s v="Queen"/>
    <s v="Senior Executive"/>
    <s v="Female"/>
    <d v="1986-05-10T00:00:00"/>
    <s v="0976 338 589"/>
    <s v="dao.ngo@hanwhalife.com.vn"/>
  </r>
  <r>
    <n v="115"/>
    <x v="0"/>
    <s v="11900924"/>
    <s v="Ngô Tuấn Trường"/>
    <x v="0"/>
    <s v="South - HCM"/>
    <s v="N/A"/>
    <s v="IT"/>
    <s v="Program Analyst Officer"/>
    <s v="Chuyên viên Lập trình"/>
    <s v="Back Office"/>
    <s v="Twin"/>
    <s v="Officer"/>
    <s v="Male"/>
    <d v="1990-09-07T00:00:00"/>
    <s v="0978 151 255"/>
    <s v="tuantruong.ngo@hanwhalife.com.vn"/>
  </r>
  <r>
    <n v="116"/>
    <x v="0"/>
    <s v="12000947"/>
    <s v="Huỳnh Minh Nhựt"/>
    <x v="0"/>
    <s v="South - HCM"/>
    <s v="N/A"/>
    <s v="Customer Services"/>
    <s v="Premium Control Senior Manager"/>
    <s v="Trưởng phòng Cấp cao Kiểm soát Phí"/>
    <s v="Back Office"/>
    <s v="Twin"/>
    <s v="Senior Manager"/>
    <s v="Male"/>
    <d v="1984-01-31T00:00:00"/>
    <s v="0987 473 791"/>
    <s v="minhnhut.huynh@hanwhalife.com.vn"/>
  </r>
  <r>
    <n v="117"/>
    <x v="0"/>
    <s v="12000951"/>
    <s v="Trần Thị Minh Huế"/>
    <x v="20"/>
    <s v="North"/>
    <s v="Flight"/>
    <s v="Sales Training Support"/>
    <s v="Agency Training Senior Officer"/>
    <s v="Chuyên viên Cấp cao Huấn luyện &amp; Hỗ trợ đại lý"/>
    <s v="Trainer"/>
    <s v="Queen"/>
    <s v="Senior Officer"/>
    <s v="Female"/>
    <d v="1990-01-07T00:00:00"/>
    <s v="0911 398 898"/>
    <s v="minhhue.tran@hanwhalife.com.vn"/>
  </r>
  <r>
    <n v="118"/>
    <x v="0"/>
    <s v="12000952"/>
    <s v="Nguyễn Quốc Cường"/>
    <x v="0"/>
    <s v="South - HCM"/>
    <s v="N/A"/>
    <s v="IT"/>
    <s v="Head of IT"/>
    <s v="Trưởng Bộ phận Công nghệ Thông tin"/>
    <s v="BOD"/>
    <s v="Single"/>
    <s v="Director"/>
    <s v="Male"/>
    <d v="1971-02-12T00:00:00"/>
    <s v="0903 711 013"/>
    <s v="cuong.nguyen@hanwhalife.com.vn"/>
  </r>
  <r>
    <n v="119"/>
    <x v="0"/>
    <s v="12000956"/>
    <s v="Nguyễn Thị Minh Nguyệt"/>
    <x v="3"/>
    <s v="North"/>
    <s v="Flight"/>
    <s v="Sales Training Support"/>
    <s v="Agency Training Senior Executive"/>
    <s v="Nhân viên Cấp trung cao Huấn luyện &amp; Hỗ trợ đại lý"/>
    <s v="Trainer"/>
    <s v="Queen"/>
    <s v="Senior Executive"/>
    <s v="Female"/>
    <d v="1975-10-14T00:00:00"/>
    <s v="0983 422 366"/>
    <s v="minhnguyet.nguyen@hanwhalife.com.vn"/>
  </r>
  <r>
    <n v="120"/>
    <x v="0"/>
    <s v="12000958"/>
    <s v="Lê Văn Thiệp"/>
    <x v="1"/>
    <s v="North"/>
    <s v="Flight"/>
    <s v="Partnership Distribution"/>
    <s v="Partnership Distribution Training Assistant Manager"/>
    <s v="Phó phòng Huấn luyện và Phát triển Kênh Đối tác Chiến lược"/>
    <s v="Back Office"/>
    <s v="Twin"/>
    <s v="Assistant Manager"/>
    <s v="Male"/>
    <d v="1969-10-08T00:00:00"/>
    <s v="0912 128 618"/>
    <s v="vanthiep.le@hanwhalife.com.vn"/>
  </r>
  <r>
    <n v="121"/>
    <x v="0"/>
    <s v="12000960"/>
    <s v="Đoàn Thị Thu Trang"/>
    <x v="21"/>
    <s v="North"/>
    <s v="Flight"/>
    <s v="Sales Training Support"/>
    <s v="Agency Training Senior Officer"/>
    <s v="Chuyên viên Cấp cao Huấn luyện &amp; Hỗ trợ đại lý"/>
    <s v="Trainer"/>
    <s v="Queen"/>
    <s v="Senior Officer"/>
    <s v="Female"/>
    <d v="1987-11-04T00:00:00"/>
    <s v="0977 607 087"/>
    <s v="thutrang.doan@hanwhalife.com.vn"/>
  </r>
  <r>
    <n v="122"/>
    <x v="0"/>
    <s v="12000962"/>
    <s v="Nguyễn Tất Khang"/>
    <x v="3"/>
    <s v="North"/>
    <s v="Flight"/>
    <s v="Sales Training Support"/>
    <s v="Agency Training Senior Executive"/>
    <s v="Nhân viên Cấp trung cao Huấn luyện &amp; Hỗ trợ đại lý"/>
    <s v="Trainer"/>
    <s v="Twin"/>
    <s v="Senior Executive"/>
    <s v="Male"/>
    <d v="1988-06-29T00:00:00"/>
    <s v="0983 756 605"/>
    <s v="tatkhang.nguyen@hanwhalife.com.vn"/>
  </r>
  <r>
    <n v="123"/>
    <x v="0"/>
    <s v="12000964"/>
    <s v="Lê Trọng Lợi"/>
    <x v="20"/>
    <s v="North"/>
    <s v="Flight"/>
    <s v="Regional Sales - Lam Kinh"/>
    <s v="Regional Director"/>
    <s v="Giám đốc Kinh doanh Vùng"/>
    <s v="Sales Agency"/>
    <s v="Twin"/>
    <s v="Vice Director"/>
    <s v="Male"/>
    <d v="1979-10-09T00:00:00"/>
    <s v="0977 668 866"/>
    <s v="trongloi.le@hanwhalife.com.vn"/>
  </r>
  <r>
    <n v="124"/>
    <x v="0"/>
    <s v="12000966"/>
    <s v="Trương Thị Mỹ Linh"/>
    <x v="0"/>
    <s v="South - HCM"/>
    <s v="N/A"/>
    <s v="Partnership Distribution"/>
    <s v="Partnership Distribution Training Admin Senior Staff"/>
    <s v="Nhân viên Cấp cao Hành chánh Huấn luyện và Phát triển Kênh Đối tác Chiến lược"/>
    <s v="Back Office"/>
    <s v="Queen"/>
    <s v="Senior Staff"/>
    <s v="Female"/>
    <d v="1990-02-03T00:00:00"/>
    <s v="0785 832 077"/>
    <s v="mylinh.truong@hanwhalife.com.vn"/>
  </r>
  <r>
    <n v="125"/>
    <x v="0"/>
    <s v="12000967"/>
    <s v="Đặng Thanh Tuân"/>
    <x v="8"/>
    <s v="North"/>
    <s v="Flight"/>
    <s v="Sales Training Support"/>
    <s v="Agency Training Senior Executive"/>
    <s v="Nhân viên Cấp trung cao Huấn luyện &amp; Hỗ trợ đại lý"/>
    <s v="Trainer"/>
    <s v="Twin"/>
    <s v="Senior Executive"/>
    <s v="Male"/>
    <d v="1990-03-12T00:00:00"/>
    <s v="0989 820 552"/>
    <s v="thanhtuan.dang@hanwhalife.com.vn"/>
  </r>
  <r>
    <n v="126"/>
    <x v="0"/>
    <s v="12000968"/>
    <s v="Nguyễn Văn Hiền"/>
    <x v="22"/>
    <s v="North"/>
    <s v="Flight"/>
    <s v="Regional Sales - Thang Long"/>
    <s v="Zone Director"/>
    <s v="Giám đốc Kinh doanh Khu vực"/>
    <s v="Sales Agency"/>
    <s v="Twin"/>
    <s v="Senior Executive"/>
    <s v="Male"/>
    <d v="1990-08-11T00:00:00"/>
    <s v="0981 205 828"/>
    <s v="vanhien.nguyen@hanwhalife.com.vn"/>
  </r>
  <r>
    <n v="127"/>
    <x v="0"/>
    <s v="12000973"/>
    <s v="Vũ Thị Hoàng Yến"/>
    <x v="23"/>
    <s v="Central"/>
    <s v="Bus"/>
    <s v="Regional Sales - Tay Son"/>
    <s v="Zone Director"/>
    <s v="Giám đốc Kinh doanh Khu vực"/>
    <s v="Sales Agency"/>
    <s v="Queen"/>
    <s v="Senior Executive"/>
    <s v="Female"/>
    <d v="1994-11-15T00:00:00"/>
    <s v="0984 054 732"/>
    <s v="hoangyen.vu@hanwhalife.com.vn"/>
  </r>
  <r>
    <n v="128"/>
    <x v="0"/>
    <s v="12000978"/>
    <s v="Trần Thị Kim Dung"/>
    <x v="1"/>
    <s v="North"/>
    <s v="Flight"/>
    <s v="Customer Services"/>
    <s v="Customer Services Senior Officer"/>
    <s v="Chuyên viên Cấp cao Dịch vụ Khách hàng"/>
    <s v="Back Office"/>
    <s v="Queen"/>
    <s v="Senior Officer"/>
    <s v="Female"/>
    <d v="1988-06-13T00:00:00"/>
    <s v="0935 725 555"/>
    <s v="kimdung.tran@hanwhalife.com.vn"/>
  </r>
  <r>
    <n v="129"/>
    <x v="0"/>
    <s v="12000980"/>
    <s v="Võ Thị Diễm My"/>
    <x v="0"/>
    <s v="South - HCM"/>
    <s v="N/A"/>
    <s v="Customer Services"/>
    <s v="Policy Owner Services Senior Officer"/>
    <s v="Chuyên viên Cấp cao Quản lý Hợp đồng"/>
    <s v="Back Office"/>
    <s v="Queen"/>
    <s v="Senior Officer"/>
    <s v="Female"/>
    <d v="1987-08-28T00:00:00"/>
    <s v="0917 720 170"/>
    <s v="diemmy.vo@hanwhalife.com.vn"/>
  </r>
  <r>
    <n v="130"/>
    <x v="0"/>
    <s v="12000983"/>
    <s v="Lê Thanh Quang Vinh"/>
    <x v="0"/>
    <s v="South - HCM"/>
    <s v="N/A"/>
    <s v="Finance &amp; Accounting"/>
    <s v="Payable Accounting Senior Staff"/>
    <s v="Nhân viên Cấp cao Kế toán Thanh toán"/>
    <s v="Back Office"/>
    <s v="Twin"/>
    <s v="Senior Staff"/>
    <s v="Male"/>
    <d v="1997-02-13T00:00:00"/>
    <s v="0833 130 297"/>
    <s v="quangvinh.le@hanwhalife.com.vn"/>
  </r>
  <r>
    <n v="131"/>
    <x v="0"/>
    <s v="12000984"/>
    <s v="Hồ Thị Tú Oanh"/>
    <x v="16"/>
    <s v="North"/>
    <s v="Flight"/>
    <s v="Sales Training Support"/>
    <s v="Agency Training Senior Executive"/>
    <s v="Nhân viên Cấp trung cao Huấn luyện &amp; Hỗ trợ đại lý"/>
    <s v="Trainer"/>
    <s v="Queen"/>
    <s v="Senior Executive"/>
    <s v="Female"/>
    <d v="1991-07-29T00:00:00"/>
    <s v="0987 689 509"/>
    <s v="tuoanh.ho@hanwhalife.com.vn"/>
  </r>
  <r>
    <n v="132"/>
    <x v="0"/>
    <s v="12000987"/>
    <s v="Nguyễn Ngọc Hân"/>
    <x v="0"/>
    <s v="South - HCM"/>
    <s v="N/A"/>
    <s v="NBU &amp; Claim"/>
    <s v="New Business Senior Executive"/>
    <s v="Nhân viên Cấp trung cao Phát hành Hợp đồng"/>
    <s v="Back Office"/>
    <s v="Twin"/>
    <s v="Senior Executive"/>
    <s v="Male"/>
    <d v="1995-03-21T00:00:00"/>
    <s v="0345 672 455"/>
    <s v="ngochan.nguyen@hanwhalife.com.vn"/>
  </r>
  <r>
    <n v="133"/>
    <x v="0"/>
    <s v="12000988"/>
    <s v="Nguyễn Hà Thảo Hương"/>
    <x v="0"/>
    <s v="South - HCM"/>
    <s v="N/A"/>
    <s v="NBU &amp; Claim"/>
    <s v="New Business Officer"/>
    <s v="Chuyên viên Phát hành Hợp đồng"/>
    <s v="Back Office"/>
    <s v="Queen"/>
    <s v="Officer"/>
    <s v="Female"/>
    <d v="1983-06-07T00:00:00"/>
    <s v="0938 530 355"/>
    <s v="thaohuong.nguyen@hanwhalife.com.vn"/>
  </r>
  <r>
    <n v="134"/>
    <x v="0"/>
    <s v="12000990"/>
    <s v="Võ Thanh Phú"/>
    <x v="0"/>
    <s v="South - HCM"/>
    <s v="N/A"/>
    <s v="NBU &amp; Claim"/>
    <s v="New Business Staff"/>
    <s v="Nhân viên Phát hành Hợp đồng"/>
    <s v="Back Office"/>
    <s v="Twin"/>
    <s v="Staff"/>
    <s v="Male"/>
    <d v="1993-10-13T00:00:00"/>
    <s v="0938 847 429"/>
    <s v="thanhphu.vo@hanwhalife.com.vn"/>
  </r>
  <r>
    <n v="135"/>
    <x v="0"/>
    <s v="12000992"/>
    <s v="Vũ Lê Quỳnh Phương"/>
    <x v="0"/>
    <s v="South - HCM"/>
    <s v="N/A"/>
    <s v="NBU &amp; Claim"/>
    <s v="Underwriter"/>
    <s v="Phó phòng Thẩm định"/>
    <s v="Back Office"/>
    <s v="Queen"/>
    <s v="Assistant Manager"/>
    <s v="Female"/>
    <d v="1985-01-07T00:00:00"/>
    <s v="0907 735 143"/>
    <s v="quynhphuong.vu@hanwhalife.com.vn"/>
  </r>
  <r>
    <n v="136"/>
    <x v="0"/>
    <s v="12001001"/>
    <s v="Nguyễn Hữu Duy Đức"/>
    <x v="0"/>
    <s v="South - HCM"/>
    <s v="N/A"/>
    <s v="IT"/>
    <s v="Program Analyst Officer"/>
    <s v="Chuyên viên Lập trình"/>
    <s v="Back Office"/>
    <s v="Twin"/>
    <s v="Officer"/>
    <s v="Male"/>
    <d v="1987-10-15T00:00:00"/>
    <s v="0903 874 359"/>
    <s v="duyduc.nguyen@hanwhalife.com.vn"/>
  </r>
  <r>
    <n v="137"/>
    <x v="0"/>
    <s v="12001004"/>
    <s v="Đặng Thanh Phú"/>
    <x v="17"/>
    <s v="Central"/>
    <s v="Bus"/>
    <s v="Regional Sales - Tay Son"/>
    <s v="Zone Director"/>
    <s v="Giám đốc Kinh doanh Khu vực"/>
    <s v="Sales Agency"/>
    <s v="Twin"/>
    <s v="Senior Executive"/>
    <s v="Male"/>
    <d v="1994-01-18T00:00:00"/>
    <s v="0961 910 788"/>
    <s v="thanhphu.dang@hanwhalife.com.vn"/>
  </r>
  <r>
    <n v="138"/>
    <x v="0"/>
    <s v="12001007"/>
    <s v="Đào Công Thắng"/>
    <x v="17"/>
    <s v="Central"/>
    <s v="Bus"/>
    <s v="Regional Sales - Tay Son"/>
    <s v="Zone Director"/>
    <s v="Giám đốc Kinh doanh Khu vực"/>
    <s v="Sales Agency"/>
    <s v="Twin"/>
    <s v="Executive"/>
    <s v="Male"/>
    <d v="1993-04-02T00:00:00"/>
    <s v="0375 610 236"/>
    <s v="congthang.dao@hanwhalife.com.vn"/>
  </r>
  <r>
    <n v="139"/>
    <x v="0"/>
    <s v="12001011"/>
    <s v="Đoàn Vĩ Gia Khánh"/>
    <x v="0"/>
    <s v="South - HCM"/>
    <s v="N/A"/>
    <s v="CSP"/>
    <s v="Chief Strategy Principal"/>
    <s v="Giám đốc Cấp cao Chiến lược"/>
    <s v="BOD"/>
    <s v="Single"/>
    <s v="Director"/>
    <s v="Male"/>
    <d v="1971-11-29T00:00:00"/>
    <s v="0903 739 699"/>
    <s v="giakhanh.doan@hanwhalife.com.vn"/>
  </r>
  <r>
    <n v="140"/>
    <x v="0"/>
    <s v="12001013"/>
    <s v="Trương Thị Ánh Hồng"/>
    <x v="0"/>
    <s v="South - HCM"/>
    <s v="N/A"/>
    <s v="NBU &amp; Claim"/>
    <s v="Claim Officer"/>
    <s v="Chuyên viên Giải quyết Quyền lợi Bảo hiểm"/>
    <s v="Back Office"/>
    <s v="Queen"/>
    <s v="Officer"/>
    <s v="Female"/>
    <d v="1991-05-17T00:00:00"/>
    <s v="0908 879 943"/>
    <s v="anhhong.truong@hanwhalife.com.vn"/>
  </r>
  <r>
    <n v="141"/>
    <x v="0"/>
    <s v="12001017"/>
    <s v="Châu Quế Anh"/>
    <x v="0"/>
    <s v="South - HCM"/>
    <s v="N/A"/>
    <s v="Customer Services"/>
    <s v="Premium Control Executive"/>
    <s v="Nhân viên Cấp trung Kiểm soát Phí"/>
    <s v="Back Office"/>
    <s v="Queen"/>
    <s v="Executive"/>
    <s v="Female"/>
    <d v="1993-04-20T00:00:00"/>
    <s v="0938 933 196"/>
    <s v="queanh.chau@hanwhalife.com.vn"/>
  </r>
  <r>
    <n v="142"/>
    <x v="0"/>
    <s v="12001020"/>
    <s v="Nguyễn Vũ Ngọc Anh Trang"/>
    <x v="0"/>
    <s v="South - HCM"/>
    <s v="N/A"/>
    <s v="Customer Services"/>
    <s v="Head of Customer Services"/>
    <s v="Trưởng Bộ phận Dịch vụ Khách hàng"/>
    <s v="BOD"/>
    <s v="Single"/>
    <s v="Vice Director"/>
    <s v="Female"/>
    <d v="1979-02-06T00:00:00"/>
    <s v="0918 650 360"/>
    <s v="anhtrang.nguyen@hanwhalife.com.vn"/>
  </r>
  <r>
    <n v="143"/>
    <x v="0"/>
    <s v="12001024"/>
    <s v="Trương Đạt Minh"/>
    <x v="0"/>
    <s v="South - HCM"/>
    <s v="N/A"/>
    <s v="IT"/>
    <s v="Program Analyst Senior Officer"/>
    <s v="Chuyên viên Cấp cao Lập trình"/>
    <s v="Back Office"/>
    <s v="Twin"/>
    <s v="Senior Officer"/>
    <s v="Male"/>
    <d v="1990-06-03T00:00:00"/>
    <s v="0989 086 670"/>
    <s v="datminh.truong@hanwhalife.com.vn"/>
  </r>
  <r>
    <n v="144"/>
    <x v="0"/>
    <s v="12001031"/>
    <s v="Lê Thị Mỹ Diễm"/>
    <x v="0"/>
    <s v="South - HCM"/>
    <s v="N/A"/>
    <s v="Actuary"/>
    <s v="Head of Actuary"/>
    <s v="Trưởng Bộ phận Định phí"/>
    <s v="BOD"/>
    <s v="Single"/>
    <s v="Senior Manager"/>
    <s v="Female"/>
    <d v="1985-03-15T00:00:00"/>
    <s v="0985 255 312"/>
    <s v="mydiem.le@hanwhalife.com.vn"/>
  </r>
  <r>
    <n v="145"/>
    <x v="0"/>
    <s v="12001034"/>
    <s v="Nguyễn Ngọc Ánh"/>
    <x v="10"/>
    <s v="North"/>
    <s v="Flight"/>
    <s v="Customer Services"/>
    <s v="Customer Services Senior Staff"/>
    <s v="Nhân viên Cấp cao Dịch vụ Khách hàng"/>
    <s v="Back Office"/>
    <s v="Queen"/>
    <s v="Senior Staff"/>
    <s v="Female"/>
    <d v="1984-04-16T00:00:00"/>
    <s v="0978 801 869"/>
    <s v="ngocanh.nguyen@hanwhalife.com.vn"/>
  </r>
  <r>
    <n v="146"/>
    <x v="0"/>
    <s v="12001035"/>
    <s v="Lê Nhật Nhung"/>
    <x v="0"/>
    <s v="South - HCM"/>
    <s v="N/A"/>
    <s v="GA Partner"/>
    <s v="GA Management Assistant Manager"/>
    <s v="Phó phòng Hỗ trợ Văn phòng Tổng Đại lý"/>
    <s v="Back Office"/>
    <s v="Queen"/>
    <s v="Assistant Manager"/>
    <s v="Female"/>
    <d v="1988-10-27T00:00:00"/>
    <s v="0707 576 276"/>
    <s v="nhatnhung.le@hanwhalife.com.vn"/>
  </r>
  <r>
    <n v="147"/>
    <x v="0"/>
    <s v="12001036"/>
    <s v="Võ Hoàng Yến"/>
    <x v="0"/>
    <s v="South - HCM"/>
    <s v="N/A"/>
    <s v="Product Development"/>
    <s v="Product Development Executive"/>
    <s v="Nhân viên Cấp trung Phát triển Sản phẩm"/>
    <s v="Back Office"/>
    <s v="Queen"/>
    <s v="Executive"/>
    <s v="Female"/>
    <d v="1990-01-08T00:00:00"/>
    <s v="0916 317 777"/>
    <s v="hoangyen.vo@hanwhalife.com.vn"/>
  </r>
  <r>
    <n v="148"/>
    <x v="0"/>
    <s v="12001039"/>
    <s v="Nguyễn Văn Nghĩa"/>
    <x v="0"/>
    <s v="South - HCM"/>
    <s v="N/A"/>
    <s v="IT"/>
    <s v="Program Analyst Senior Officer"/>
    <s v="Chuyên viên Cấp cao Lập trình"/>
    <s v="Back Office"/>
    <s v="Twin"/>
    <s v="Senior Officer"/>
    <s v="Male"/>
    <d v="1985-06-24T00:00:00"/>
    <s v="0937 575 106"/>
    <s v="nghia.nguyen@hanwhalife.com.vn"/>
  </r>
  <r>
    <n v="149"/>
    <x v="0"/>
    <s v="12001040"/>
    <s v="Nguyễn Thị Minh Thư"/>
    <x v="18"/>
    <s v="South"/>
    <s v="Bus"/>
    <s v="Customer Services"/>
    <s v="Customer Services Staff"/>
    <s v="Nhân viên Dịch vụ Khách hàng"/>
    <s v="Back Office"/>
    <s v="Queen"/>
    <s v="Staff"/>
    <s v="Female"/>
    <d v="1995-02-18T00:00:00"/>
    <s v="0364 424 502"/>
    <s v="minhthu.nguyen@hanwhalife.com.vn"/>
  </r>
  <r>
    <n v="150"/>
    <x v="0"/>
    <s v="12001047"/>
    <s v="Nguyễn Thị Cẩm Loan"/>
    <x v="0"/>
    <s v="South - HCM"/>
    <s v="N/A"/>
    <s v="IT"/>
    <s v="Program Analyst Officer"/>
    <s v="Chuyên viên Lập trình"/>
    <s v="Back Office"/>
    <s v="Queen"/>
    <s v="Officer"/>
    <s v="Female"/>
    <d v="1985-11-24T00:00:00"/>
    <s v="0987 691 896"/>
    <s v="camloan.nguyen@hanwhalife.com.vn"/>
  </r>
  <r>
    <n v="151"/>
    <x v="0"/>
    <s v="12001053"/>
    <s v="Bùi Thị Hường"/>
    <x v="19"/>
    <s v="South"/>
    <s v="Bus"/>
    <s v="Customer Services"/>
    <s v="Customer Services Staff"/>
    <s v="Nhân viên Dịch vụ Khách hàng"/>
    <s v="Back Office"/>
    <s v="Queen"/>
    <s v="Staff"/>
    <s v="Female"/>
    <d v="1992-08-16T00:00:00"/>
    <s v="0968 807 607"/>
    <s v="huong.bui@hanwhalife.com.vn"/>
  </r>
  <r>
    <n v="152"/>
    <x v="0"/>
    <s v="12001055"/>
    <s v="Hoàng Hoài Giang"/>
    <x v="0"/>
    <s v="South - HCM"/>
    <s v="N/A"/>
    <s v="CIP"/>
    <s v="Chief Investment Principal"/>
    <s v="Giám đốc Cấp cao Đầu tư"/>
    <s v="BOD"/>
    <s v="Single"/>
    <s v="Senior Director"/>
    <s v="Female"/>
    <d v="1974-01-03T00:00:00"/>
    <s v="0913 514 356"/>
    <s v="hoaigiang.hoang@hanwhalife.com.vn"/>
  </r>
  <r>
    <n v="153"/>
    <x v="0"/>
    <s v="12001056"/>
    <s v="Chu Văn Sơn"/>
    <x v="8"/>
    <s v="North"/>
    <s v="Flight"/>
    <s v="Regional Sales - Lam Kinh"/>
    <s v="Zone Director"/>
    <s v="Giám đốc Kinh doanh Khu vực"/>
    <s v="Sales Agency"/>
    <s v="Twin"/>
    <s v="Assistant Manager"/>
    <s v="Male"/>
    <d v="1978-11-26T00:00:00"/>
    <s v="0979 282 698"/>
    <s v="vanson.chu@hanwhalife.com.vn"/>
  </r>
  <r>
    <n v="154"/>
    <x v="0"/>
    <s v="12001059"/>
    <s v="Nguyễn Thị Thùy Dương"/>
    <x v="0"/>
    <s v="South - HCM"/>
    <s v="N/A"/>
    <s v="IT"/>
    <s v="Business Analyst Assistant Manager"/>
    <s v="Phó phòng Phân tích Nghiệp vụ"/>
    <s v="Back Office"/>
    <s v="Queen"/>
    <s v="Assistant Manager"/>
    <s v="Female"/>
    <d v="1983-07-06T00:00:00"/>
    <s v="0908 339 558"/>
    <s v="thuyduong.nguyen@hanwhalife.com.vn"/>
  </r>
  <r>
    <n v="155"/>
    <x v="0"/>
    <s v="12001065"/>
    <s v="Võ Thị Xuân Việt"/>
    <x v="0"/>
    <s v="South - HCM"/>
    <s v="N/A"/>
    <s v="Sales Training Support"/>
    <s v="Head of Sales Training Support"/>
    <s v="Trưởng Bộ phận Huấn luyện &amp; Hỗ trợ Kinh doanh"/>
    <s v="BOD"/>
    <s v="Single"/>
    <s v="Director"/>
    <s v="Female"/>
    <d v="1977-07-15T00:00:00"/>
    <s v="0908 804 009"/>
    <s v="xuanviet.vo@hanwhalife.com.vn"/>
  </r>
  <r>
    <n v="156"/>
    <x v="0"/>
    <s v="12001066"/>
    <s v="Văn Thị Thu Hiền"/>
    <x v="0"/>
    <s v="South - HCM"/>
    <s v="N/A"/>
    <s v="Customer Services"/>
    <s v="Customer Care Officer"/>
    <s v="Chuyên viên Chăm sóc Khách hàng"/>
    <s v="Back Office"/>
    <s v="Queen"/>
    <s v="Officer"/>
    <s v="Female"/>
    <d v="1989-03-15T00:00:00"/>
    <s v="0907 946 369"/>
    <s v="thuhien.van@hanwhalife.com.vn"/>
  </r>
  <r>
    <n v="157"/>
    <x v="0"/>
    <s v="12001069"/>
    <s v="Trương Thị Thanh Nguyệt"/>
    <x v="0"/>
    <s v="South - HCM"/>
    <s v="N/A"/>
    <s v="Customer Services"/>
    <s v="Premium Control Executive"/>
    <s v="Nhân viên Cấp trung Kiểm soát Phí"/>
    <s v="Back Office"/>
    <s v="Queen"/>
    <s v="Executive"/>
    <s v="Female"/>
    <d v="1991-04-05T00:00:00"/>
    <s v="0909 768 006"/>
    <s v="thanhnguyet.truong@hanwhalife.com.vn"/>
  </r>
  <r>
    <n v="158"/>
    <x v="0"/>
    <s v="12001071"/>
    <s v="Huỳnh Phúc Bích Tuyền"/>
    <x v="0"/>
    <s v="South - HCM"/>
    <s v="N/A"/>
    <s v="Partnership Distribution"/>
    <s v="Acting Head of Partnership Distribution"/>
    <s v="Quyền Trưởng bộ phận Kênh phân phối qua Đối tác"/>
    <s v="BOD"/>
    <s v="Single"/>
    <s v="Senior Manager"/>
    <s v="Female"/>
    <d v="1982-06-15T00:00:00"/>
    <s v="0906 624 568"/>
    <s v="bichtuyen.huynh@hanwhalife.com.vn"/>
  </r>
  <r>
    <n v="159"/>
    <x v="0"/>
    <s v="12001077"/>
    <s v="Võ Ngọc Thạch"/>
    <x v="0"/>
    <s v="South - HCM"/>
    <s v="N/A"/>
    <s v="IT"/>
    <s v="Program Analyst Senior Officer"/>
    <s v="Chuyên viên Cấp cao Lập trình"/>
    <s v="Back Office"/>
    <s v="Twin"/>
    <s v="Senior Officer"/>
    <s v="Male"/>
    <d v="1982-02-28T00:00:00"/>
    <s v="0911 755 898"/>
    <s v="ngocthach.vo@hanwhalife.com.vn"/>
  </r>
  <r>
    <n v="160"/>
    <x v="0"/>
    <s v="12001082"/>
    <s v="Lê Dũng Ngọc"/>
    <x v="0"/>
    <s v="South - HCM"/>
    <s v="N/A"/>
    <s v="IT"/>
    <s v="Program Analyst Senior Officer"/>
    <s v="Chuyên viên Cấp cao Lập trình"/>
    <s v="Back Office"/>
    <s v="Twin"/>
    <s v="Senior Officer"/>
    <s v="Male"/>
    <d v="1985-03-03T00:00:00"/>
    <s v="0385 200 455"/>
    <s v="dungngoc.le@hanwhalife.com.vn"/>
  </r>
  <r>
    <n v="161"/>
    <x v="0"/>
    <s v="12001084"/>
    <s v="Dương Văn Hiệp"/>
    <x v="24"/>
    <s v="North"/>
    <s v="Flight"/>
    <s v="Regional Sales - Thang Long"/>
    <s v="Regional Director"/>
    <s v="Giám đốc Kinh doanh Vùng"/>
    <s v="Sales Agency"/>
    <s v="Twin"/>
    <s v="Director"/>
    <s v="Male"/>
    <d v="1982-08-18T00:00:00"/>
    <s v="0984 001 411"/>
    <s v="vanhiep.duong@hanwhalife.com.vn"/>
  </r>
  <r>
    <n v="162"/>
    <x v="0"/>
    <s v="12001085"/>
    <s v="Lê Minh Hải"/>
    <x v="0"/>
    <s v="South - HCM"/>
    <s v="N/A"/>
    <s v="Product Development"/>
    <s v="Product Development Assistant Manager"/>
    <s v="Phó phòng Phát triển Sản phẩm"/>
    <s v="Back Office"/>
    <s v="Twin"/>
    <s v="Assistant Manager"/>
    <s v="Male"/>
    <d v="1990-04-25T00:00:00"/>
    <s v="0902 367 716"/>
    <s v="minhhai.le@hanwhalife.com.vn"/>
  </r>
  <r>
    <n v="163"/>
    <x v="0"/>
    <s v="12001086"/>
    <s v="Cao Hồ Quang"/>
    <x v="1"/>
    <s v="North"/>
    <s v="Flight"/>
    <s v="NBU &amp; Claim"/>
    <s v="Claim Officer"/>
    <s v="Chuyên viên Giải quyết Quyền lợi Bảo hiểm"/>
    <s v="Back Office"/>
    <s v="Twin"/>
    <s v="Officer"/>
    <s v="Male"/>
    <d v="1993-07-19T00:00:00"/>
    <s v="0334 698 617"/>
    <s v="hoquang.cao@hanwhalife.com.vn"/>
  </r>
  <r>
    <n v="164"/>
    <x v="0"/>
    <s v="12001089"/>
    <s v="Lê Tuấn Anh"/>
    <x v="0"/>
    <s v="South - HCM"/>
    <s v="N/A"/>
    <s v="Design &amp; Development"/>
    <s v="Sales Training Multimedia Design Team Leader"/>
    <s v="Phó phòng Thiết kế Đa phương tiện"/>
    <s v="Back Office"/>
    <s v="Twin"/>
    <s v="Assistant Manager"/>
    <s v="Male"/>
    <d v="1994-08-19T00:00:00"/>
    <s v="0982 099 912"/>
    <s v="anh.le@hanwhalife.com.vn"/>
  </r>
  <r>
    <n v="165"/>
    <x v="0"/>
    <s v="12001090"/>
    <s v="Nguyễn Thị Mỹ Dung"/>
    <x v="0"/>
    <s v="South - HCM"/>
    <s v="N/A"/>
    <s v="NBU &amp; Claim"/>
    <s v="Underwriter"/>
    <s v="Chuyên viên Thẩm định"/>
    <s v="Back Office"/>
    <s v="Queen"/>
    <s v="Officer"/>
    <s v="Female"/>
    <d v="1995-02-20T00:00:00"/>
    <s v="0376 093 089"/>
    <s v="mydung.nguyen@hanwhalife.com.vn"/>
  </r>
  <r>
    <n v="166"/>
    <x v="0"/>
    <s v="12101095"/>
    <s v="Ngô Đình An Hải"/>
    <x v="9"/>
    <s v="Central"/>
    <s v="Bus"/>
    <s v="Regional Sales - Hai Van"/>
    <s v="Regional Chief Agency Officer"/>
    <s v="Phó Tổng Kinh doanh Miền"/>
    <s v="Sales Agency - RCAO"/>
    <s v="Single"/>
    <s v="Senior Director"/>
    <s v="Male"/>
    <d v="1972-05-28T00:00:00"/>
    <s v="0903 555 077"/>
    <s v="anhai.ngo@hanwhalife.com.vn"/>
  </r>
  <r>
    <n v="167"/>
    <x v="0"/>
    <s v="12101098"/>
    <s v="Nguyễn Thị Tuyết Nhung"/>
    <x v="1"/>
    <s v="North"/>
    <s v="Flight"/>
    <s v="Partnership Distribution"/>
    <s v="Partnership Distribution Training Officer"/>
    <s v="Chuyên viên Huấn luyện và Phát triển Kênh Đối tác Chiến lược"/>
    <s v="Back Office"/>
    <s v="Queen"/>
    <s v="Officer"/>
    <s v="Female"/>
    <d v="1987-06-01T00:00:00"/>
    <s v="0977 325 936"/>
    <s v="tuyetnhung.nguyen@hanwhalife.com.vn"/>
  </r>
  <r>
    <n v="168"/>
    <x v="0"/>
    <s v="12101101"/>
    <s v="Trần Phúc Duy"/>
    <x v="0"/>
    <s v="South - HCM"/>
    <s v="N/A"/>
    <s v="NBU &amp; Claim"/>
    <s v="Claim Officer"/>
    <s v="Chuyên viên Giải quyết Quyền lợi Bảo hiểm"/>
    <s v="Back Office"/>
    <s v="Twin"/>
    <s v="Officer"/>
    <s v="Male"/>
    <d v="1987-09-19T00:00:00"/>
    <s v="0902 818 214"/>
    <s v="phucduy.tran@hanwhalife.com.vn"/>
  </r>
  <r>
    <n v="169"/>
    <x v="0"/>
    <s v="12101103"/>
    <s v="Lê Diễm My"/>
    <x v="25"/>
    <s v="South"/>
    <s v="Bus"/>
    <s v="Customer Services"/>
    <s v="Customer Services Senior Staff"/>
    <s v="Nhân viên Cấp cao Dịch vụ Khách hàng"/>
    <s v="Back Office"/>
    <s v="Queen"/>
    <s v="Senior Staff"/>
    <s v="Female"/>
    <d v="1989-04-11T00:00:00"/>
    <s v="0945 515 916"/>
    <s v="my.le@hanwhalife.com.vn"/>
  </r>
  <r>
    <n v="170"/>
    <x v="0"/>
    <s v="12101106"/>
    <s v="Phan Chí Khang"/>
    <x v="12"/>
    <s v="South - HCM"/>
    <s v="N/A"/>
    <s v="Sales Training Support"/>
    <s v="Agency Training Director - South"/>
    <s v="Giám đốc Huấn luyện &amp; Hỗ trợ đại lý - Miền Nam"/>
    <s v="Trainer"/>
    <s v="Twin"/>
    <s v="Senior Manager"/>
    <s v="Male"/>
    <d v="1987-02-25T00:00:00"/>
    <s v="0933 809 038"/>
    <s v="chikhang.phan@hanwhalife.com.vn"/>
  </r>
  <r>
    <n v="171"/>
    <x v="0"/>
    <s v="12101109"/>
    <s v="Đào Thị Huyền Trâm"/>
    <x v="26"/>
    <s v="South"/>
    <s v="Bus"/>
    <s v="Customer Services"/>
    <s v="Customer Services Staff"/>
    <s v="Nhân viên Dịch vụ Khách hàng"/>
    <s v="Back Office"/>
    <s v="Queen"/>
    <s v="Staff"/>
    <s v="Female"/>
    <d v="1997-02-28T00:00:00"/>
    <s v="0353 272 653"/>
    <s v="huyentram.dao@hanwhalife.com.vn"/>
  </r>
  <r>
    <n v="172"/>
    <x v="0"/>
    <s v="12101114"/>
    <s v="Nguyễn Khánh Long"/>
    <x v="0"/>
    <s v="South - HCM"/>
    <s v="N/A"/>
    <s v="IT"/>
    <s v="IT Helpdesk Staff (South)"/>
    <s v="Nhân viên Hỗ trợ Mạng máy tính"/>
    <s v="Back Office"/>
    <s v="Twin"/>
    <s v="Staff"/>
    <s v="Male"/>
    <d v="1998-08-25T00:00:00"/>
    <s v="0967 257 506"/>
    <s v="khanhlong.nguyen@hanwhalife.com.vn"/>
  </r>
  <r>
    <n v="173"/>
    <x v="0"/>
    <s v="12101115"/>
    <s v="Đặng Quỳnh Như"/>
    <x v="0"/>
    <s v="South - HCM"/>
    <s v="N/A"/>
    <s v="Product Development"/>
    <s v="Product Development Part Leader"/>
    <s v="Phó Bộ phận Phát triển Sản phẩm"/>
    <s v="BOD"/>
    <s v="Single"/>
    <s v="Senior Manager"/>
    <s v="Female"/>
    <d v="1990-10-17T00:00:00"/>
    <s v="0931 833 283"/>
    <s v="quynhnhu.dang@hanwhalife.com.vn"/>
  </r>
  <r>
    <n v="174"/>
    <x v="0"/>
    <s v="12101125"/>
    <s v="Trịnh Thị Ngọc Hà"/>
    <x v="9"/>
    <s v="Central"/>
    <s v="Bus"/>
    <s v="Sales Training Support"/>
    <s v="Agency Training Senior Executive"/>
    <s v="Nhân viên Cấp trung cao Huấn luyện &amp; Hỗ trợ đại lý"/>
    <s v="Trainer"/>
    <s v="Queen"/>
    <s v="Senior Executive"/>
    <s v="Female"/>
    <d v="1987-09-03T00:00:00"/>
    <s v="0905 887 400"/>
    <s v="ngocha.trinh@hanwhalife.com.vn"/>
  </r>
  <r>
    <n v="175"/>
    <x v="0"/>
    <s v="12101126"/>
    <s v="Nguyễn Anh Tuấn"/>
    <x v="11"/>
    <s v="Central"/>
    <s v="Bus"/>
    <s v="Regional Sales - Hai Van"/>
    <s v="Regional Director"/>
    <s v="Giám đốc Kinh doanh Vùng"/>
    <s v="Sales Agency"/>
    <s v="Twin"/>
    <s v="Senior Manager"/>
    <s v="Male"/>
    <d v="1978-12-26T00:00:00"/>
    <s v="0947 531 199"/>
    <s v="anhtuan.nguyen1@hanwhalife.com.vn"/>
  </r>
  <r>
    <n v="176"/>
    <x v="0"/>
    <s v="12101132"/>
    <s v="Trần Thị Kim Liên"/>
    <x v="14"/>
    <s v="South"/>
    <s v="Bus"/>
    <s v="Customer Services"/>
    <s v="Customer Services Staff"/>
    <s v="Nhân viên Dịch vụ Khách hàng"/>
    <s v="Back Office"/>
    <s v="Queen"/>
    <s v="Staff"/>
    <s v="Female"/>
    <d v="1983-04-20T00:00:00"/>
    <s v="0772 074 429"/>
    <s v="kimlien.tran@hanwhalife.com.vn"/>
  </r>
  <r>
    <n v="177"/>
    <x v="0"/>
    <s v="12101135"/>
    <s v="Phan Quỳnh Như"/>
    <x v="0"/>
    <s v="South - HCM"/>
    <s v="N/A"/>
    <s v="Finance &amp; Accounting"/>
    <s v="Budgeting Senior Executive"/>
    <s v="Nhân viên Cấp trung cao Kế toán Ngân sách"/>
    <s v="Back Office"/>
    <s v="Queen"/>
    <s v="Senior Executive"/>
    <s v="Female"/>
    <d v="1995-04-27T00:00:00"/>
    <s v="0909 315 487"/>
    <s v="quynhnhu.phan@hanwhalife.com.vn"/>
  </r>
  <r>
    <n v="178"/>
    <x v="0"/>
    <s v="12101139"/>
    <s v="Đỗ Thị Thu Hằng"/>
    <x v="24"/>
    <s v="North"/>
    <s v="Flight"/>
    <s v="Customer Services"/>
    <s v="Customer Services Executive"/>
    <s v="Nhân viên Cấp trung Dịch vụ Khách hàng"/>
    <s v="Back Office"/>
    <s v="Queen"/>
    <s v="Executive"/>
    <s v="Female"/>
    <d v="1981-05-13T00:00:00"/>
    <s v="0379 162 872"/>
    <s v="thuhang.do@hanwhalife.com.vn"/>
  </r>
  <r>
    <n v="179"/>
    <x v="0"/>
    <s v="12101140"/>
    <s v="Lê Thị Ngọc Ánh"/>
    <x v="0"/>
    <s v="South - HCM"/>
    <s v="N/A"/>
    <s v="Product Development"/>
    <s v="Product Development Executive"/>
    <s v="Nhân viên Cấp trung Phát triển Sản phẩm"/>
    <s v="Back Office"/>
    <s v="Queen"/>
    <s v="Executive"/>
    <s v="Female"/>
    <d v="1994-10-16T00:00:00"/>
    <s v="0985 168 246"/>
    <s v="ngocanh.le@hanwhalife.com.vn"/>
  </r>
  <r>
    <n v="180"/>
    <x v="0"/>
    <s v="12101145"/>
    <s v="Lê Thanh Đạo"/>
    <x v="8"/>
    <s v="North"/>
    <s v="Flight"/>
    <s v="Regional Sales - Lam Kinh"/>
    <s v="Zone Director"/>
    <s v="Giám đốc Kinh doanh Khu vực"/>
    <s v="Sales Agency"/>
    <s v="Twin"/>
    <s v="Officer"/>
    <s v="Male"/>
    <d v="1987-04-30T00:00:00"/>
    <s v="0979 098 262"/>
    <s v="thanhdao.le@hanwhalife.com.vn"/>
  </r>
  <r>
    <n v="181"/>
    <x v="0"/>
    <s v="12101148"/>
    <s v="Phương Kim Oanh"/>
    <x v="27"/>
    <s v="North"/>
    <s v="Flight"/>
    <s v="Regional Sales - Tay Son"/>
    <s v="Zone Director"/>
    <s v="Giám đốc Kinh doanh Khu vực"/>
    <s v="Sales Agency"/>
    <s v="Queen"/>
    <s v="Officer"/>
    <s v="Female"/>
    <d v="1984-07-02T00:00:00"/>
    <s v="0905 949 364"/>
    <s v="kimoanh.phuong@hanwhalife.com.vn"/>
  </r>
  <r>
    <n v="182"/>
    <x v="0"/>
    <s v="12101151"/>
    <s v="Nguyễn Thảo Nhung"/>
    <x v="0"/>
    <s v="South - HCM"/>
    <s v="N/A"/>
    <s v="Marketing"/>
    <s v="Digital Task Force Senior Executive"/>
    <s v="Nhân viên Cấp trung cao Dự án Chuyển đổi Kỹ thuật số"/>
    <s v="Back Office"/>
    <s v="Queen"/>
    <s v="Senior Executive"/>
    <s v="Female"/>
    <d v="1994-01-07T00:00:00"/>
    <s v="0773 069 393"/>
    <s v="thaonhung.nguyen@hanwhalife.com.vn"/>
  </r>
  <r>
    <n v="183"/>
    <x v="0"/>
    <s v="12101154"/>
    <s v="Nguyễn Hải Hưng"/>
    <x v="8"/>
    <s v="North"/>
    <s v="Flight"/>
    <s v="Regional Sales - Lam Kinh"/>
    <s v="Zone Director"/>
    <s v="Giám đốc Kinh doanh Khu vực"/>
    <s v="Sales Agency"/>
    <s v="Twin"/>
    <s v="Officer"/>
    <s v="Male"/>
    <d v="1985-01-25T00:00:00"/>
    <s v="0983 705 206"/>
    <s v="haihung.nguyen@hanwhalife.com.vn"/>
  </r>
  <r>
    <n v="184"/>
    <x v="0"/>
    <s v="12101160"/>
    <s v="Trần Minh Nhật"/>
    <x v="0"/>
    <s v="South - HCM"/>
    <s v="N/A"/>
    <s v="Design &amp; Development"/>
    <s v="Design &amp; Development Executive"/>
    <s v="Nhân viên Cấp trung Thiết Kế &amp; Phát triển Chương trình Huấn luyện Kinh doanh"/>
    <s v="Back Office"/>
    <s v="Twin"/>
    <s v="Executive"/>
    <s v="Male"/>
    <d v="1992-11-27T00:00:00"/>
    <s v="0909 004 822"/>
    <s v="minhnhat.tran@hanwhalife.com.vn"/>
  </r>
  <r>
    <n v="185"/>
    <x v="0"/>
    <s v="12101166"/>
    <s v="Lê Thị Thương"/>
    <x v="0"/>
    <s v="South - HCM"/>
    <s v="N/A"/>
    <s v="Customer Services"/>
    <s v="Call Center Senior Staff"/>
    <s v="Nhân viên Cấp cao trực Tổng đài"/>
    <s v="Back Office"/>
    <s v="Queen"/>
    <s v="Senior Staff"/>
    <s v="Female"/>
    <d v="1995-08-29T00:00:00"/>
    <s v="0779 027 794"/>
    <s v="thuong.le@hanwhalife.com.vn"/>
  </r>
  <r>
    <n v="186"/>
    <x v="0"/>
    <s v="12101169"/>
    <s v="Nguyễn Ngọc Thanh Thảo"/>
    <x v="0"/>
    <s v="South - HCM"/>
    <s v="N/A"/>
    <s v="Distribution Admin"/>
    <s v="Distribution Admin Executive"/>
    <s v="Nhân viên Cấp trung Hành chánh Đại lý &amp; Kênh Phân phối"/>
    <s v="Back Office"/>
    <s v="Queen"/>
    <s v="Executive"/>
    <s v="Female"/>
    <d v="1997-02-04T00:00:00"/>
    <s v="0906 693 932"/>
    <s v="thanhthao.nguyen@hanwhalife.com.vn"/>
  </r>
  <r>
    <n v="187"/>
    <x v="0"/>
    <s v="12101172"/>
    <s v="Nguyễn Như Thúy Uyên"/>
    <x v="0"/>
    <s v="South - HCM"/>
    <s v="N/A"/>
    <s v="Customer Services"/>
    <s v="Call Center Senior Staff"/>
    <s v="Nhân viên Cấp cao trực Tổng đài"/>
    <s v="Back Office"/>
    <s v="Queen"/>
    <s v="Senior Staff"/>
    <s v="Female"/>
    <d v="1989-11-15T00:00:00"/>
    <s v="0902 586 199"/>
    <s v="thuyuyen.nguyen@hanwhalife.com.vn"/>
  </r>
  <r>
    <n v="188"/>
    <x v="0"/>
    <s v="12101183"/>
    <s v="Phan Anh Thiên"/>
    <x v="16"/>
    <s v="North"/>
    <s v="Flight"/>
    <s v="Regional Sales - Lam Kinh"/>
    <s v="Zone Director"/>
    <s v="Giám đốc Kinh doanh Khu vực"/>
    <s v="Sales Agency"/>
    <s v="Twin"/>
    <s v="Officer"/>
    <s v="Male"/>
    <d v="1986-10-13T00:00:00"/>
    <s v="0367 507 777"/>
    <s v="anhthien.phan@hanwhalife.com.vn"/>
  </r>
  <r>
    <n v="189"/>
    <x v="0"/>
    <s v="12101184"/>
    <s v="Nguyễn Đức Anh Tuấn"/>
    <x v="8"/>
    <s v="North"/>
    <s v="Flight"/>
    <s v="Regional Sales - Lam Kinh"/>
    <s v="Zone Director"/>
    <s v="Giám đốc Kinh doanh Khu vực"/>
    <s v="Sales Agency"/>
    <s v="Twin"/>
    <s v="Executive"/>
    <s v="Male"/>
    <d v="1985-06-19T00:00:00"/>
    <s v="0962 222 297"/>
    <s v="anhtuan.nguyen2@hanwhalife.com.vn"/>
  </r>
  <r>
    <n v="190"/>
    <x v="0"/>
    <s v="12101185"/>
    <s v="Nguyễn Đức Thắng"/>
    <x v="28"/>
    <s v="North"/>
    <s v="Flight"/>
    <s v="Sales Training Support"/>
    <s v="Agency Training Senior Executive"/>
    <s v="Nhân viên Cấp trung cao Huấn luyện &amp; Hỗ trợ đại lý"/>
    <s v="Trainer"/>
    <s v="Twin"/>
    <s v="Senior Executive"/>
    <s v="Male"/>
    <d v="1991-09-09T00:00:00"/>
    <s v="0869 173 650"/>
    <s v="thang.nguyen@hanwhalife.com.vn"/>
  </r>
  <r>
    <n v="191"/>
    <x v="0"/>
    <s v="12101187"/>
    <s v="Nguyễn Đình Tuấn"/>
    <x v="1"/>
    <s v="North"/>
    <s v="Flight"/>
    <s v="Sales Training Support"/>
    <s v="Agency Training Director - North"/>
    <s v="Giám đốc Huấn luyện &amp; Hỗ trợ đại lý - Miền Bắc"/>
    <s v="Trainer"/>
    <s v="Twin"/>
    <s v="Vice Director"/>
    <s v="Male"/>
    <d v="1979-10-10T00:00:00"/>
    <s v="0915 037 868"/>
    <s v="dinhtuan.nguyen@hanwhalife.com.vn"/>
  </r>
  <r>
    <n v="192"/>
    <x v="0"/>
    <s v="12101189"/>
    <s v="Huỳnh Thị Thúy Lai"/>
    <x v="0"/>
    <s v="South - HCM"/>
    <s v="N/A"/>
    <s v="Legal &amp; Corporate Compliance"/>
    <s v="Legal Senior Executive"/>
    <s v="Nhân viên Cấp trung cao Pháp lý"/>
    <s v="Back Office"/>
    <s v="Queen"/>
    <s v="Senior Executive"/>
    <s v="Female"/>
    <d v="1996-03-27T00:00:00"/>
    <s v="0984 344 921"/>
    <s v="thuylai.huynh@hanwhalife.com.vn"/>
  </r>
  <r>
    <n v="193"/>
    <x v="0"/>
    <s v="12101192"/>
    <s v="Trần Thị Thiên Kim"/>
    <x v="0"/>
    <s v="South - HCM"/>
    <s v="N/A"/>
    <s v="Distribution Planning"/>
    <s v="Distribution Support Officer"/>
    <s v="Chuyên viên Hỗ trợ Đại lý &amp; Kênh Phân phối"/>
    <s v="Back Office"/>
    <s v="Queen"/>
    <s v="Officer"/>
    <s v="Female"/>
    <d v="1993-11-17T00:00:00"/>
    <s v="0937 864 777"/>
    <s v="thienkim.tran@hanwhalife.com.vn"/>
  </r>
  <r>
    <n v="194"/>
    <x v="0"/>
    <s v="12101195"/>
    <s v="Trần Thị Thùy Trang"/>
    <x v="0"/>
    <s v="South - HCM"/>
    <s v="N/A"/>
    <s v="Design &amp; Development"/>
    <s v="Design &amp; Development Assistant Manager"/>
    <s v="Phó phòng Thiết Kế &amp; Phát triển Chương trình Huấn luyện Kinh doanh"/>
    <s v="Back Office"/>
    <s v="Queen"/>
    <s v="Assistant Manager"/>
    <s v="Female"/>
    <d v="1989-04-24T00:00:00"/>
    <s v="0939 043 368"/>
    <s v="thuytrang.tran@hanwhalife.com.vn"/>
  </r>
  <r>
    <n v="195"/>
    <x v="0"/>
    <s v="12101201"/>
    <s v="Nguyễn Hồng Hạ Anh"/>
    <x v="0"/>
    <s v="South - HCM"/>
    <s v="N/A"/>
    <s v="NBU &amp; Claim"/>
    <s v="Claim Senior Officer"/>
    <s v="Chuyên viên Cấp cao Giải quyết Quyền lợi Bảo hiểm"/>
    <s v="Back Office"/>
    <s v="Queen"/>
    <s v="Senior Officer"/>
    <s v="Female"/>
    <d v="1993-12-21T00:00:00"/>
    <s v="0378 369 260"/>
    <s v="haanh.nguyen@hanwhalife.com.vn"/>
  </r>
  <r>
    <n v="196"/>
    <x v="0"/>
    <s v="12101204"/>
    <s v="Nguyễn Hữu Hồng Phương"/>
    <x v="11"/>
    <s v="South"/>
    <s v="Bus"/>
    <s v="Regional Sales - Hai Van"/>
    <s v="Zone Director"/>
    <s v="Giám đốc Kinh doanh Khu vực"/>
    <s v="Sales Agency"/>
    <s v="Twin"/>
    <s v="Senior Officer"/>
    <s v="Male"/>
    <d v="1985-08-26T00:00:00"/>
    <s v="0935 541 268"/>
    <s v="hongphuong.nguyen@hanwhalife.com.vn"/>
  </r>
  <r>
    <n v="197"/>
    <x v="0"/>
    <s v="12101205"/>
    <s v="Hoàng Anh"/>
    <x v="0"/>
    <s v="South - HCM"/>
    <s v="N/A"/>
    <s v="NBU &amp; Claim"/>
    <s v="Claim Senior Officer"/>
    <s v="Chuyên viên Cấp cao Giải quyết Quyền lợi Bảo hiểm"/>
    <s v="Back Office"/>
    <s v="Queen"/>
    <s v="Senior Officer"/>
    <s v="Female"/>
    <d v="1993-12-14T00:00:00"/>
    <s v="0359 463 638"/>
    <s v="anh.hoang@hanwhalife.com.vn"/>
  </r>
  <r>
    <n v="198"/>
    <x v="0"/>
    <s v="12101207"/>
    <s v="Lê Văn Tình"/>
    <x v="28"/>
    <s v="South"/>
    <s v="Bus"/>
    <s v="Regional Sales - Hai Van"/>
    <s v="Zone Director"/>
    <s v="Giám đốc Kinh doanh Khu vực"/>
    <s v="Sales Agency"/>
    <s v="Twin"/>
    <s v="Officer"/>
    <s v="Male"/>
    <d v="1990-06-02T00:00:00"/>
    <s v="0915 966 768"/>
    <s v="vantinh.le@hanwhalife.com.vn"/>
  </r>
  <r>
    <n v="199"/>
    <x v="0"/>
    <s v="12101208"/>
    <s v="Huỳnh Quốc Đại"/>
    <x v="0"/>
    <s v="South - HCM"/>
    <s v="N/A"/>
    <s v="IT"/>
    <s v="Business Analyst Senior Executive"/>
    <s v="Nhân viên Cấp trung cao Phát triển Hệ thống"/>
    <s v="Back Office"/>
    <s v="Twin"/>
    <s v="Senior Executive"/>
    <s v="Male"/>
    <d v="1996-10-20T00:00:00"/>
    <s v="0389 383 061"/>
    <s v="quocdai.huynh@hanwhalife.com.vn"/>
  </r>
  <r>
    <n v="200"/>
    <x v="0"/>
    <s v="12101212"/>
    <s v="Trần Lê Dương"/>
    <x v="20"/>
    <s v="South"/>
    <s v="Bus"/>
    <s v="Regional Sales - Lam Kinh"/>
    <s v="Zone Director"/>
    <s v="Giám đốc Kinh doanh Khu vực"/>
    <s v="Sales Agency"/>
    <s v="Twin"/>
    <s v="Executive"/>
    <s v="Male"/>
    <d v="1988-05-19T00:00:00"/>
    <s v="0919 274 360"/>
    <s v="leduong.tran@hanwhalife.com.vn"/>
  </r>
  <r>
    <n v="201"/>
    <x v="0"/>
    <s v="12101218"/>
    <s v="Nguyễn Thị Phương"/>
    <x v="1"/>
    <s v="North"/>
    <s v="Flight"/>
    <s v="NBU &amp; Claim"/>
    <s v="Claim Staff"/>
    <s v="Nhân viên Giải quyết Quyền lợi Bảo hiểm"/>
    <s v="Back Office"/>
    <s v="Queen"/>
    <s v="Staff"/>
    <s v="Female"/>
    <d v="1990-09-10T00:00:00"/>
    <s v="0977 085 513"/>
    <s v="phuong.nguyen@hanwhalife.com.vn"/>
  </r>
  <r>
    <n v="202"/>
    <x v="0"/>
    <s v="12101220"/>
    <s v="Nguyễn Việt Dũng"/>
    <x v="0"/>
    <s v="South - HCM"/>
    <s v="N/A"/>
    <s v="IT"/>
    <s v="Program Analyst Officer"/>
    <s v="Chuyên viên Lập trình"/>
    <s v="Back Office"/>
    <s v="Twin"/>
    <s v="Officer"/>
    <s v="Male"/>
    <d v="1988-04-30T00:00:00"/>
    <s v="0907 986 391"/>
    <s v="vietdung.nguyen@hanwhalife.com.vn"/>
  </r>
  <r>
    <n v="203"/>
    <x v="0"/>
    <s v="12101223"/>
    <s v="Trần Thị Thanh Huệ"/>
    <x v="0"/>
    <s v="South - HCM"/>
    <s v="N/A"/>
    <s v="Finance &amp; Accounting"/>
    <s v="General Ledger Accounting Officer"/>
    <s v="Chuyên viên Kế toán Tổng hợp"/>
    <s v="Back Office"/>
    <s v="Queen"/>
    <s v="Officer"/>
    <s v="Female"/>
    <d v="1992-05-13T00:00:00"/>
    <s v="0932 324 235"/>
    <s v="thanhhue.tran@hanwhalife.com.vn"/>
  </r>
  <r>
    <n v="204"/>
    <x v="0"/>
    <s v="12101226"/>
    <s v="Bùi Đăng Khoa"/>
    <x v="0"/>
    <s v="South - HCM"/>
    <s v="N/A"/>
    <s v="NBU &amp; Claim"/>
    <s v="Claim Officer"/>
    <s v="Chuyên viên Giải quyết Quyền lợi Bảo hiểm"/>
    <s v="Back Office"/>
    <s v="Twin"/>
    <s v="Officer"/>
    <s v="Male"/>
    <d v="1990-06-05T00:00:00"/>
    <s v="0912 109 108"/>
    <s v="dangkhoa.bui@hanwhalife.com.vn"/>
  </r>
  <r>
    <n v="205"/>
    <x v="0"/>
    <s v="12101228"/>
    <s v="Bùi Ngọc Sang"/>
    <x v="0"/>
    <s v="South - HCM"/>
    <s v="N/A"/>
    <s v="Actuary"/>
    <s v="Actuarial Analyst"/>
    <s v="Phân tích Định phí"/>
    <s v="Back Office"/>
    <s v="Queen"/>
    <s v="Senior Executive"/>
    <s v="Female"/>
    <d v="1999-12-28T00:00:00"/>
    <s v="0377 808 019"/>
    <s v="ngocsang.bui@hanwhalife.com.vn"/>
  </r>
  <r>
    <n v="206"/>
    <x v="0"/>
    <s v="12101231"/>
    <s v="Đinh Thị Thu Hà"/>
    <x v="1"/>
    <s v="North"/>
    <s v="Flight"/>
    <s v="NBU &amp; Claim"/>
    <s v="Claim Assistant Manager"/>
    <s v="Phó phòng Giải quyết Quyền lợi Bảo hiểm"/>
    <s v="Back Office"/>
    <s v="Queen"/>
    <s v="Assistant Manager"/>
    <s v="Female"/>
    <d v="1982-04-12T00:00:00"/>
    <s v="0936 196 776"/>
    <s v="thuha.dinh@hanwhalife.com.vn"/>
  </r>
  <r>
    <n v="207"/>
    <x v="0"/>
    <s v="12101234"/>
    <s v="Nguyễn Thị Thảnh"/>
    <x v="0"/>
    <s v="South - HCM"/>
    <s v="N/A"/>
    <s v="Design &amp; Development"/>
    <s v="Design &amp; Development Senior Manager"/>
    <s v="Trưởng phòng Cấp cao Thiết Kế &amp; Phát triển Chương trình Huấn luyện Kinh doanh"/>
    <s v="Back Office"/>
    <s v="Queen"/>
    <s v="Senior Manager"/>
    <s v="Female"/>
    <d v="1975-06-03T00:00:00"/>
    <s v="0985 243 989"/>
    <s v="thanh.nguyen1@hanwhalife.com.vn"/>
  </r>
  <r>
    <n v="208"/>
    <x v="0"/>
    <s v="12101236"/>
    <s v="Võ Trung Hưng"/>
    <x v="0"/>
    <s v="South - HCM"/>
    <s v="N/A"/>
    <s v="Marketing"/>
    <s v="Designer"/>
    <s v="Thiết kế"/>
    <s v="Back Office"/>
    <s v="Twin"/>
    <s v="Senior Executive"/>
    <s v="Male"/>
    <d v="1986-09-17T00:00:00"/>
    <s v="0968 223 237"/>
    <s v="trunghung.vo@hanwhalife.com.vn"/>
  </r>
  <r>
    <n v="209"/>
    <x v="0"/>
    <s v="12101238"/>
    <s v="Trần Văn Tuấn"/>
    <x v="0"/>
    <s v="South - HCM"/>
    <s v="N/A"/>
    <s v="Distribution Admin"/>
    <s v="Debt Collection Officer"/>
    <s v="Chuyên viên Thu hồi nợ"/>
    <s v="Back Office"/>
    <s v="Twin"/>
    <s v="Officer"/>
    <s v="Male"/>
    <d v="1989-07-17T00:00:00"/>
    <s v="0906 035 526"/>
    <s v="vantuan.tran@hanwhalife.com.vn"/>
  </r>
  <r>
    <n v="210"/>
    <x v="0"/>
    <s v="12101243"/>
    <s v="Nguyễn Thị Thu Phương"/>
    <x v="0"/>
    <s v="South - HCM"/>
    <s v="N/A"/>
    <s v="Legal &amp; Corporate Compliance"/>
    <s v="Corporate Compliance Officer"/>
    <s v="Chuyên viên Kiểm soát tuân thủ"/>
    <s v="Back Office"/>
    <s v="Queen"/>
    <s v="Officer"/>
    <s v="Female"/>
    <d v="1995-03-08T00:00:00"/>
    <s v="0932 154 871"/>
    <s v="thuphuong.nguyen@hanwhalife.com.vn"/>
  </r>
  <r>
    <n v="211"/>
    <x v="0"/>
    <s v="12101245"/>
    <s v="Ngô Thị Thảo Hiền"/>
    <x v="0"/>
    <s v="South - HCM"/>
    <s v="N/A"/>
    <s v="Finance &amp; Accounting"/>
    <s v="General Ledger Accounting Assistant Manager - IFRS Project"/>
    <s v="Phó phòng Kế toán Tổng hợp - dự án IFRS"/>
    <s v="Back Office"/>
    <s v="Queen"/>
    <s v="Assistant Manager"/>
    <s v="Female"/>
    <d v="1986-06-17T00:00:00"/>
    <s v="0908 087 106"/>
    <s v="thaohien.ngo@hanwhalife.com.vn"/>
  </r>
  <r>
    <n v="212"/>
    <x v="0"/>
    <s v="12101249"/>
    <s v="Nguyễn Quang Minh"/>
    <x v="0"/>
    <s v="South - HCM"/>
    <s v="N/A"/>
    <s v="Partnership Distribution"/>
    <s v="Account Head"/>
    <s v="Giám đốc Phát triển Kinh doanh (Đối tác Ngân hàng)"/>
    <s v="Sales Partnership"/>
    <s v="Twin"/>
    <s v="Manager"/>
    <s v="Male"/>
    <d v="1990-10-31T00:00:00"/>
    <s v="0935 713 246"/>
    <s v="quangminh.nguyen@hanwhalife.com.vn"/>
  </r>
  <r>
    <n v="213"/>
    <x v="0"/>
    <s v="12101252"/>
    <s v="Lê Thị Ngọc Yến"/>
    <x v="0"/>
    <s v="South - HCM"/>
    <s v="N/A"/>
    <s v="IT"/>
    <s v="Program Analyst Officer"/>
    <s v="Chuyên viên Lập trình"/>
    <s v="Back Office"/>
    <s v="Queen"/>
    <s v="Officer"/>
    <s v="Female"/>
    <d v="1983-01-06T00:00:00"/>
    <s v="0937 210 709"/>
    <s v="ngocyen.le@hanwhalife.com.vn"/>
  </r>
  <r>
    <n v="214"/>
    <x v="0"/>
    <s v="12101257"/>
    <s v="Chung Triển Nghiệp"/>
    <x v="0"/>
    <s v="South - HCM"/>
    <s v="N/A"/>
    <s v="IT"/>
    <s v="Program Analyst Officer"/>
    <s v="Chuyên viên Lập trình"/>
    <s v="Back Office"/>
    <s v="Twin"/>
    <s v="Officer"/>
    <s v="Male"/>
    <d v="1987-12-13T00:00:00"/>
    <s v="0972 440 603"/>
    <s v="triennghiep.chung@hanwhalife.com.vn"/>
  </r>
  <r>
    <n v="215"/>
    <x v="0"/>
    <s v="12101262"/>
    <s v="Văn Anh Khoa"/>
    <x v="4"/>
    <s v="South"/>
    <s v="Bus"/>
    <s v="Partnership Distribution"/>
    <s v="Sales Manager"/>
    <s v=" Quản lý Kinh doanh (Đối tác Ngân hàng)"/>
    <s v="Sales Partnership"/>
    <s v="Twin"/>
    <s v="Officer"/>
    <s v="Male"/>
    <d v="1993-05-01T00:00:00"/>
    <s v="0944 221 621"/>
    <s v="anhkhoa.van@hanwhalife.com.vn"/>
  </r>
  <r>
    <n v="216"/>
    <x v="0"/>
    <s v="12101263"/>
    <s v="Đỗ Thị Trang"/>
    <x v="9"/>
    <s v="South"/>
    <s v="Bus"/>
    <s v="Partnership Distribution"/>
    <s v="Sales Manager"/>
    <s v="Quản lý Kinh doanh (Đối tác Ngân hàng)"/>
    <s v="Sales Partnership"/>
    <s v="Queen"/>
    <s v="Senior Executive"/>
    <s v="Female"/>
    <d v="1988-09-25T00:00:00"/>
    <s v="0905 001 129"/>
    <s v="trang.do@hanwhalife.com.vn"/>
  </r>
  <r>
    <n v="217"/>
    <x v="0"/>
    <s v="12101266"/>
    <s v="Nguyễn Hữu Thành"/>
    <x v="29"/>
    <s v="North"/>
    <s v="Flight"/>
    <s v="Regional Sales - Thang Long"/>
    <s v="Zone Director"/>
    <s v="Giám đốc Kinh doanh Khu vực"/>
    <s v="Sales Agency"/>
    <s v="Twin"/>
    <s v="Assistant Manager"/>
    <s v="Male"/>
    <d v="1978-11-14T00:00:00"/>
    <s v="0968 265 656"/>
    <s v="huuthanh.nguyen@hanwhalife.com.vn"/>
  </r>
  <r>
    <n v="218"/>
    <x v="0"/>
    <s v="12101268"/>
    <s v="Võ Thị Thảo Nguyên"/>
    <x v="0"/>
    <s v="South - HCM"/>
    <s v="N/A"/>
    <s v="Distribution Admin"/>
    <s v="Distribution Admin Executive"/>
    <s v="Nhân viên Cấp trung Hành chánh Đại lý &amp; Kênh Phân phối"/>
    <s v="Back Office"/>
    <s v="Queen"/>
    <s v="Executive"/>
    <s v="Female"/>
    <d v="1993-04-17T00:00:00"/>
    <s v="0852 929 292"/>
    <s v="thaonguyen.vo@hanwhalife.com.vn"/>
  </r>
  <r>
    <n v="219"/>
    <x v="0"/>
    <s v="12101269"/>
    <s v="Nguyễn Thị Minh Tâm"/>
    <x v="1"/>
    <s v="North"/>
    <s v="Flight"/>
    <s v="NBU &amp; Claim"/>
    <s v="Claim Executive"/>
    <s v="Nhân viên Cấp trung Giải quyết Quyền lợi Bảo hiểm"/>
    <s v="Back Office"/>
    <s v="Queen"/>
    <s v="Executive"/>
    <s v="Female"/>
    <d v="1997-05-27T00:00:00"/>
    <s v="0984 159 085"/>
    <s v="tam.nguyen@hanwhalife.com.vn"/>
  </r>
  <r>
    <n v="220"/>
    <x v="0"/>
    <s v="12101270"/>
    <s v="Lê Thị Ngọc Minh"/>
    <x v="0"/>
    <s v="South - HCM"/>
    <s v="N/A"/>
    <s v="Finance &amp; Accounting"/>
    <s v="Payable Accounting Senior Staff"/>
    <s v="Nhân viên Cấp cao Kế toán Thanh toán"/>
    <s v="Back Office"/>
    <s v="Queen"/>
    <s v="Senior Staff"/>
    <s v="Female"/>
    <d v="1995-04-18T00:00:00"/>
    <s v="0774 690 045"/>
    <s v="ngocminh.le@hanwhalife.com.vn"/>
  </r>
  <r>
    <n v="221"/>
    <x v="0"/>
    <s v="12101274"/>
    <s v="Nguyễn Bá Huy"/>
    <x v="0"/>
    <s v="South - HCM"/>
    <s v="N/A"/>
    <s v="Distribution Admin"/>
    <s v="Distribution Admin Senior Executive"/>
    <s v="Nhân viên Cấp trung cao Hành chánh Đại lý &amp; Kênh Phân phối"/>
    <s v="Back Office"/>
    <s v="Twin"/>
    <s v="Senior Executive"/>
    <s v="Male"/>
    <d v="1995-10-15T00:00:00"/>
    <s v="0388 224 834"/>
    <s v="bahuy.nguyen@hanwhalife.com.vn"/>
  </r>
  <r>
    <n v="222"/>
    <x v="0"/>
    <s v="12101278"/>
    <s v="Đoàn Văn Dũng"/>
    <x v="1"/>
    <s v="North"/>
    <s v="Flight"/>
    <s v="Partnership Distribution"/>
    <s v="Sales Manager"/>
    <s v="Quản lý Kinh doanh (Đối tác Ngân hàng)"/>
    <s v="Sales Partnership"/>
    <s v="Twin"/>
    <s v="Officer"/>
    <s v="Male"/>
    <d v="1992-01-13T00:00:00"/>
    <s v="0989 523 514"/>
    <s v="vandung.doan@hanwhalife.com.vn"/>
  </r>
  <r>
    <n v="223"/>
    <x v="0"/>
    <s v="12101279"/>
    <s v="Trần Lâm Ngân Chi"/>
    <x v="0"/>
    <s v="South - HCM"/>
    <s v="N/A"/>
    <s v="NBU &amp; Claim"/>
    <s v="Claim Senior Executive"/>
    <s v="Nhân viên Cấp trung cao Giải quyết Quyền lợi Bảo hiểm"/>
    <s v="Back Office"/>
    <s v="Queen"/>
    <s v="Senior Executive"/>
    <s v="Female"/>
    <d v="1994-08-23T00:00:00"/>
    <s v="0706 768 238"/>
    <s v="nganchi.tran@hanwhalife.com.vn"/>
  </r>
  <r>
    <n v="224"/>
    <x v="0"/>
    <s v="12101281"/>
    <s v="Nguyễn Hữu Thọ"/>
    <x v="0"/>
    <s v="South - HCM"/>
    <s v="N/A"/>
    <s v="Partnership Distribution"/>
    <s v="Sales Manager"/>
    <s v="Quản lý Kinh doanh (Đối tác Ngân hàng)"/>
    <s v="Sales Partnership"/>
    <s v="Twin"/>
    <s v="Officer"/>
    <s v="Male"/>
    <d v="1993-06-23T00:00:00"/>
    <s v="0908 801 099"/>
    <s v="huutho.nguyen@hanwhalife.com.vn"/>
  </r>
  <r>
    <n v="225"/>
    <x v="0"/>
    <s v="12101282"/>
    <s v="Nguyễn Thị Khánh Ngân"/>
    <x v="0"/>
    <s v="South - HCM"/>
    <s v="N/A"/>
    <s v="Content of Digital App"/>
    <s v="Acting Head of Content of Digital App"/>
    <s v="Quyền Trưởng Bộ phận Nội dung trên Ứng dụng kỹ thuật số"/>
    <s v="BOD"/>
    <s v="Single"/>
    <s v="Manager"/>
    <s v="Female"/>
    <d v="1991-10-20T00:00:00"/>
    <s v="0901 230 699"/>
    <s v="khanhngan.nguyen@hanwhalife.com.vn"/>
  </r>
  <r>
    <n v="226"/>
    <x v="0"/>
    <s v="12101288"/>
    <s v="Nguyễn Hoàng Anh"/>
    <x v="0"/>
    <s v="South - HCM"/>
    <s v="N/A"/>
    <s v="Design &amp; Development"/>
    <s v="Photography &amp; Video Editing Senior Executive"/>
    <s v="Nhân viên Cấp Trung cao về Nhiếp ảnh và Sản xuất Nội dung Video"/>
    <s v="Back Office"/>
    <s v="Twin"/>
    <s v="Senior Executive"/>
    <s v="Male"/>
    <d v="1992-09-12T00:00:00"/>
    <s v="0975 231 126"/>
    <s v="hoanganh.nguyen@hanwhalife.com.vn"/>
  </r>
  <r>
    <n v="227"/>
    <x v="0"/>
    <s v="12101289"/>
    <s v="Lê Đức Thọ"/>
    <x v="11"/>
    <s v="South"/>
    <s v="Bus"/>
    <s v="Sales Training Support"/>
    <s v="Agency Training Executive"/>
    <s v="Nhân viên Cấp trung Huấn luyện &amp; Hỗ trợ đại lý"/>
    <s v="Trainer"/>
    <s v="Twin"/>
    <s v="Executive"/>
    <s v="Male"/>
    <d v="1996-01-06T00:00:00"/>
    <s v="0789 934 333"/>
    <s v="ductho.le@hanwhalife.com.vn"/>
  </r>
  <r>
    <n v="228"/>
    <x v="0"/>
    <s v="12101290"/>
    <s v="Nguyễn Tấn Vũ"/>
    <x v="17"/>
    <s v="Central"/>
    <s v="Bus"/>
    <s v="Regional Sales - Tay Son"/>
    <s v="Zone Director"/>
    <s v="Giám đốc Kinh doanh Khu vực"/>
    <s v="Sales Agency"/>
    <s v="Twin"/>
    <s v="Senior Executive"/>
    <s v="Male"/>
    <d v="1994-02-02T00:00:00"/>
    <s v="0974 751 253"/>
    <s v="tanvu.nguyen@hanwhalife.com.vn"/>
  </r>
  <r>
    <n v="229"/>
    <x v="0"/>
    <s v="12101296"/>
    <s v="Đặng Ngọc Minh Thy"/>
    <x v="0"/>
    <s v="South - HCM"/>
    <s v="N/A"/>
    <s v="NBU &amp; Claim"/>
    <s v="Underwriter"/>
    <s v="Chuyên viên Thẩm định"/>
    <s v="Back Office"/>
    <s v="Queen"/>
    <s v="Officer"/>
    <s v="Female"/>
    <d v="1994-05-05T00:00:00"/>
    <s v="0964 647 545"/>
    <s v="minhthy.dang@hanwhalife.com.vn"/>
  </r>
  <r>
    <n v="230"/>
    <x v="0"/>
    <s v="12101298"/>
    <s v="Phan Thị Đan Thùy"/>
    <x v="0"/>
    <s v="South - HCM"/>
    <s v="N/A"/>
    <s v="Distribution Planning"/>
    <s v="Sales Activity Supporting Senior Executive"/>
    <s v="Nhân viên Cấp trung cao Hỗ trợ Kinh doanh"/>
    <s v="Back Office"/>
    <s v="Queen"/>
    <s v="Senior Executive"/>
    <s v="Female"/>
    <d v="1993-04-10T00:00:00"/>
    <s v="0932 574 748"/>
    <s v="danthuy.phan@hanwhalife.com.vn"/>
  </r>
  <r>
    <n v="231"/>
    <x v="0"/>
    <s v="12101300"/>
    <s v="Nguyễn Thị Như Ngọc"/>
    <x v="0"/>
    <s v="South - HCM"/>
    <s v="N/A"/>
    <s v="Finance &amp; Accounting"/>
    <s v="Insurance &amp; Investment Accounting Senior Executive"/>
    <s v="Nhân viên Cấp trung cao Kế toán Đầu tư &amp; Bảo hiểm"/>
    <s v="Back Office"/>
    <s v="Queen"/>
    <s v="Senior Executive"/>
    <s v="Female"/>
    <d v="1989-10-15T00:00:00"/>
    <s v="0936 500 151"/>
    <s v="ngoc.nguyen2@hanwhalife.com.vn"/>
  </r>
  <r>
    <n v="232"/>
    <x v="0"/>
    <s v="12101304"/>
    <s v="Phan Thị Hòa"/>
    <x v="1"/>
    <s v="North"/>
    <s v="Flight"/>
    <s v="Partnership Distribution"/>
    <s v="Sales Manager"/>
    <s v="Quản lý Kinh doanh (Đối tác Ngân hàng)"/>
    <s v="Sales Partnership"/>
    <s v="Queen"/>
    <s v="Officer"/>
    <s v="Female"/>
    <d v="1993-08-20T00:00:00"/>
    <s v="0354 484 818"/>
    <s v="hoa.phan@hanwhalife.com.vn"/>
  </r>
  <r>
    <n v="233"/>
    <x v="0"/>
    <s v="12101307"/>
    <s v="Cao Tuấn Linh"/>
    <x v="7"/>
    <s v="South"/>
    <s v="Bus"/>
    <s v="Regional Sales - Gia Dinh"/>
    <s v="Regional Director"/>
    <s v="Giám đốc Kinh doanh Vùng"/>
    <s v="Sales Agency"/>
    <s v="Twin"/>
    <s v="Director"/>
    <s v="Male"/>
    <d v="1977-11-30T00:00:00"/>
    <s v="0919 177 799"/>
    <s v="tuanlinh.cao@hanwhalife.com.vn"/>
  </r>
  <r>
    <n v="234"/>
    <x v="0"/>
    <s v="12101315"/>
    <s v="Hoàng Thị Phương"/>
    <x v="8"/>
    <s v="North"/>
    <s v="Flight"/>
    <s v="Sales Training Support"/>
    <s v="Agency Training Executive"/>
    <s v="Nhân viên Cấp trung Huấn luyện &amp; Hỗ trợ đại lý"/>
    <s v="Trainer"/>
    <s v="Queen"/>
    <s v="Executive"/>
    <s v="Female"/>
    <d v="1990-10-03T00:00:00"/>
    <s v="0948 706 747"/>
    <s v="phuong.hoang@hanwhalife.com.vn"/>
  </r>
  <r>
    <n v="235"/>
    <x v="0"/>
    <s v="12101319"/>
    <s v="Tạ Văn Tùng Linh"/>
    <x v="0"/>
    <s v="South - HCM"/>
    <s v="N/A"/>
    <s v="IT"/>
    <s v="Business Analyst Officer"/>
    <s v="Chuyên viên Phát triển Hệ thống"/>
    <s v="Back Office"/>
    <s v="Twin"/>
    <s v="Officer"/>
    <s v="Male"/>
    <d v="1993-10-31T00:00:00"/>
    <s v="0949 663 609"/>
    <s v="tunglinh.ta@hanwhalife.com.vn"/>
  </r>
  <r>
    <n v="236"/>
    <x v="0"/>
    <s v="12101324"/>
    <s v="Trần Thị Tuyết Nhung"/>
    <x v="0"/>
    <s v="South - HCM"/>
    <s v="N/A"/>
    <s v="Human Resources"/>
    <s v="Talent Acquisition Business Partner Executive"/>
    <s v="Nhân viên Cấp trung Đối tác Thu hút Nhân tài"/>
    <s v="Back Office"/>
    <s v="Queen"/>
    <s v="Executive"/>
    <s v="Female"/>
    <d v="1997-09-04T00:00:00"/>
    <s v="0332 009 188"/>
    <s v="tuyetnhung.tran@hanwhalife.com.vn"/>
  </r>
  <r>
    <n v="237"/>
    <x v="0"/>
    <s v="12201327"/>
    <s v="Nguyễn Đình Thắng"/>
    <x v="6"/>
    <s v="South"/>
    <s v="Bus"/>
    <s v="Regional Sales - Tay Son"/>
    <s v="Zone Director"/>
    <s v="Giám đốc Kinh doanh Khu vực"/>
    <s v="Sales Agency"/>
    <s v="Twin"/>
    <s v="Executive"/>
    <s v="Male"/>
    <d v="1990-11-06T00:00:00"/>
    <s v="0977 413 269"/>
    <s v="dinhthang.nguyen@hanwhalife.com.vn"/>
  </r>
  <r>
    <n v="238"/>
    <x v="0"/>
    <s v="12201337"/>
    <s v="Diệp Kim Hằng"/>
    <x v="0"/>
    <s v="South - HCM"/>
    <s v="N/A"/>
    <s v="Customer Services"/>
    <s v="Policy Owner Services Manager"/>
    <s v="Trưởng phòng Quản lý Hợp đồng"/>
    <s v="Back Office"/>
    <s v="Queen"/>
    <s v="Manager"/>
    <s v="Female"/>
    <d v="1984-05-07T00:00:00"/>
    <s v="0906 008 694"/>
    <s v="kimhang.diep@hanwhalife.com.vn"/>
  </r>
  <r>
    <n v="239"/>
    <x v="1"/>
    <s v="12201340"/>
    <s v="Hwang Jun Hwan"/>
    <x v="0"/>
    <s v="South - HCM"/>
    <s v="N/A"/>
    <s v="CEO"/>
    <s v="Chairman of Member Council cum CEO"/>
    <s v="Chủ Tịch Hội Đồng Thành viên kiêm Tổng Giám đốc"/>
    <s v="Korean expat"/>
    <s v="Single"/>
    <s v="Chief Executive Officer"/>
    <s v="Male"/>
    <d v="1977-07-04T00:00:00"/>
    <n v="0"/>
    <s v="junhwan628@hanwhalife.com.vn"/>
  </r>
  <r>
    <n v="240"/>
    <x v="1"/>
    <s v="12201342"/>
    <s v="Baek Jin Wook"/>
    <x v="0"/>
    <s v="South - HCM"/>
    <s v="N/A"/>
    <s v="Management Advisor"/>
    <s v="Management Advisor"/>
    <s v="Cố vấn quản lý kinh doanh bảo hiểm"/>
    <s v="Korean expat"/>
    <s v="Single"/>
    <s v="Director"/>
    <s v="Male"/>
    <d v="1981-12-11T00:00:00"/>
    <n v="0"/>
    <s v="jinwook.baek@hanwhalife.com.vn"/>
  </r>
  <r>
    <n v="241"/>
    <x v="0"/>
    <s v="12201343"/>
    <s v="Phạm Nguyễn Thế Huy"/>
    <x v="4"/>
    <s v="South"/>
    <s v="Bus"/>
    <s v="Regional Sales - Gia Dinh"/>
    <s v="Regional Director"/>
    <s v="Giám đốc Kinh doanh Vùng"/>
    <s v="Sales Agency"/>
    <s v="Twin"/>
    <s v="Senior Manager"/>
    <s v="Male"/>
    <d v="1984-01-06T00:00:00"/>
    <s v="0909 076 467"/>
    <s v="thehuy.pham@hanwhalife.com.vn"/>
  </r>
  <r>
    <n v="242"/>
    <x v="0"/>
    <s v="12201346"/>
    <s v="Nguyễn Thị Thu Tâm"/>
    <x v="0"/>
    <s v="South - HCM"/>
    <s v="N/A"/>
    <s v="NBU &amp; Claim"/>
    <s v="New Business Staff"/>
    <s v="Nhân viên Phát hành Hợp đồng"/>
    <s v="Back Office"/>
    <s v="Queen"/>
    <s v="Staff"/>
    <s v="Female"/>
    <d v="1992-02-06T00:00:00"/>
    <s v="0937 791 741"/>
    <s v="thutam.nguyen@hanwhalife.com.vn"/>
  </r>
  <r>
    <n v="243"/>
    <x v="0"/>
    <s v="12201347"/>
    <s v="Lã Thị Trinh Thục"/>
    <x v="0"/>
    <s v="South - HCM"/>
    <s v="N/A"/>
    <s v="Finance &amp; Accounting"/>
    <s v="Financial Reporting Officer"/>
    <s v="Chuyên viên Kế toán Lập báo cáo"/>
    <s v="Back Office"/>
    <s v="Queen"/>
    <s v="Officer"/>
    <s v="Female"/>
    <d v="1989-07-25T00:00:00"/>
    <s v="0902 447 569"/>
    <s v="trinhthuc.la@hanwhalife.com.vn"/>
  </r>
  <r>
    <n v="244"/>
    <x v="0"/>
    <s v="12201350"/>
    <s v="Nguyễn Thái Hoàng"/>
    <x v="8"/>
    <s v="North"/>
    <s v="Flight"/>
    <s v="Sales Training Support"/>
    <s v="Agency Training Manager"/>
    <s v="Trưởng phòng Huấn luyện &amp; Hỗ trợ đại lý"/>
    <s v="Trainer"/>
    <s v="Twin"/>
    <s v="Manager"/>
    <s v="Male"/>
    <d v="1987-01-20T00:00:00"/>
    <s v="0974 251 878"/>
    <s v="thaihoang.nguyen@hanwhalife.com.vn"/>
  </r>
  <r>
    <n v="245"/>
    <x v="0"/>
    <s v="12201351"/>
    <s v="Nguyễn Thị Trúc Linh"/>
    <x v="0"/>
    <s v="South - HCM"/>
    <s v="N/A"/>
    <s v="GA Partner"/>
    <s v="FTA Trainer"/>
    <s v="Chuyên viên Huấn luyện kênh FTA"/>
    <s v="Back Office"/>
    <s v="Queen"/>
    <s v="Senior Officer"/>
    <s v="Female"/>
    <d v="1989-06-21T00:00:00"/>
    <s v="0931 773 951"/>
    <s v="truclinh.nguyen@hanwhalife.com.vn"/>
  </r>
  <r>
    <n v="246"/>
    <x v="0"/>
    <s v="12201356"/>
    <s v="Đỗ Thị Ngọc Minh"/>
    <x v="0"/>
    <s v="South - HCM"/>
    <s v="N/A"/>
    <s v="Partnership Distribution"/>
    <s v="Sales Manager"/>
    <s v=" Quản lý Kinh doanh (Đối tác Ngân hàng)"/>
    <s v="Sales Partnership"/>
    <s v="Queen"/>
    <s v="Officer"/>
    <s v="Female"/>
    <d v="1992-12-26T00:00:00"/>
    <s v="0939 272 567"/>
    <s v="ngocminh.do@hanwhalife.com.vn"/>
  </r>
  <r>
    <n v="247"/>
    <x v="0"/>
    <s v="12201360"/>
    <s v="Đào Thị Hòa"/>
    <x v="1"/>
    <s v="North"/>
    <s v="Flight"/>
    <s v="NBU &amp; Claim"/>
    <s v="Claim Executive"/>
    <s v="Nhân viên Cấp trung Giải quyết Quyền lợi Bảo hiểm"/>
    <s v="Back Office"/>
    <s v="Queen"/>
    <s v="Executive"/>
    <s v="Female"/>
    <d v="1997-08-26T00:00:00"/>
    <s v="0334 999 564"/>
    <s v="hoa.dao@hanwhalife.com.vn"/>
  </r>
  <r>
    <n v="248"/>
    <x v="0"/>
    <s v="12201363"/>
    <s v="Bùi Hồng Ngọc"/>
    <x v="0"/>
    <s v="South - HCM"/>
    <s v="N/A"/>
    <s v="NBU &amp; Claim"/>
    <s v="New Business &amp; Underwriting Senior Officer"/>
    <s v="Chuyên viên Cấp cao Thẩm định &amp; Phát hành Hợp đồng"/>
    <s v="Back Office"/>
    <s v="Queen"/>
    <s v="Senior Officer"/>
    <s v="Female"/>
    <d v="1989-07-12T00:00:00"/>
    <s v="0902 326 475"/>
    <s v="hongngoc.bui@hanwhalife.com.vn"/>
  </r>
  <r>
    <n v="249"/>
    <x v="0"/>
    <s v="12201364"/>
    <s v="Nguyễn Thị An Thương"/>
    <x v="0"/>
    <s v="South - HCM"/>
    <s v="N/A"/>
    <s v="Customer Services"/>
    <s v="Policy Owner Services Executive"/>
    <s v="Nhân viên Cấp trung Quản lý Hợp đồng"/>
    <s v="Back Office"/>
    <s v="Queen"/>
    <s v="Executive"/>
    <s v="Female"/>
    <d v="1995-06-14T00:00:00"/>
    <s v="0778 985 372"/>
    <s v="anthuong.nguyen@hanwhalife.com.vn"/>
  </r>
  <r>
    <n v="250"/>
    <x v="0"/>
    <s v="12201366"/>
    <s v="Trần Thị Kim Ngọc"/>
    <x v="0"/>
    <s v="South - HCM"/>
    <s v="N/A"/>
    <s v="Customer Services"/>
    <s v="Policy Owner Services Executive"/>
    <s v="Nhân viên Cấp trung Quản lý Hợp đồng"/>
    <s v="Back Office"/>
    <s v="Queen"/>
    <s v="Executive"/>
    <s v="Female"/>
    <d v="1993-10-14T00:00:00"/>
    <s v="0932 651 517"/>
    <s v="ngoc.tran@hanwhalife.com.vn"/>
  </r>
  <r>
    <n v="251"/>
    <x v="0"/>
    <s v="12201370"/>
    <s v="Nguyễn Ngọc Cẩm Hương"/>
    <x v="0"/>
    <s v="South - HCM"/>
    <s v="N/A"/>
    <s v="Content of Digital App"/>
    <s v="Content Translator"/>
    <s v="Chuyên viên Cấp cao Dịch thuật nội dung"/>
    <s v="Back Office"/>
    <s v="Queen"/>
    <s v="Senior Officer"/>
    <s v="Female"/>
    <d v="1987-05-22T00:00:00"/>
    <s v="0988 485 753"/>
    <s v="camhuong.nguyen@hanwhalife.com.vn"/>
  </r>
  <r>
    <n v="252"/>
    <x v="0"/>
    <s v="12201378"/>
    <s v="Đỗ Thị Kim Anh"/>
    <x v="0"/>
    <s v="South - HCM"/>
    <s v="N/A"/>
    <s v="Customer Services"/>
    <s v="Premium Control Senior Executive"/>
    <s v="Nhân viên Cấp trung cao Kiểm soát Phí"/>
    <s v="Back Office"/>
    <s v="Queen"/>
    <s v="Senior Executive"/>
    <s v="Female"/>
    <d v="1992-03-01T00:00:00"/>
    <s v="0937 833 192"/>
    <s v="kimanh.do@hanwhalife.com.vn"/>
  </r>
  <r>
    <n v="253"/>
    <x v="0"/>
    <s v="12201382"/>
    <s v="Bùi Thị Thanh Hoa"/>
    <x v="1"/>
    <s v="North"/>
    <s v="Flight"/>
    <s v="Sales Training Support"/>
    <s v="Agency Training Coordinator Staff"/>
    <s v="Nhân viên Điều phối Huấn luyện Kênh Đại lý"/>
    <s v="Back Office"/>
    <s v="Queen"/>
    <s v="Staff"/>
    <s v="Female"/>
    <d v="1998-08-26T00:00:00"/>
    <s v="0336 964 829"/>
    <s v="thanhhoa.bui@hanwhalife.com.vn"/>
  </r>
  <r>
    <n v="254"/>
    <x v="0"/>
    <s v="12201385"/>
    <s v="Lê Thị Út Em"/>
    <x v="30"/>
    <s v="North"/>
    <s v="Flight"/>
    <s v="Regional Sales - Gia Dinh"/>
    <s v="Zone Director"/>
    <s v="Giám đốc Kinh doanh Khu vực"/>
    <s v="Sales Agency"/>
    <s v="Queen"/>
    <s v="Officer"/>
    <s v="Female"/>
    <d v="1983-01-01T00:00:00"/>
    <s v="0899 068 869"/>
    <s v="utem.le@hanwhalife.com.vn"/>
  </r>
  <r>
    <n v="255"/>
    <x v="0"/>
    <s v="12201391"/>
    <s v="Nguyễn Lê Hương Diệu"/>
    <x v="17"/>
    <s v="South"/>
    <s v="Bus"/>
    <s v="Sales Training Support"/>
    <s v="Agency Training Executive"/>
    <s v="Nhân viên Cấp trung Huấn luyện &amp; Hỗ trợ đại lý"/>
    <s v="Trainer"/>
    <s v="Queen"/>
    <s v="Executive"/>
    <s v="Female"/>
    <d v="1994-05-10T00:00:00"/>
    <s v="0337 642 647"/>
    <s v="huongdieu.nguyen@hanwhalife.com.vn"/>
  </r>
  <r>
    <n v="256"/>
    <x v="0"/>
    <s v="12201393"/>
    <s v="Trần Thanh Vũ"/>
    <x v="0"/>
    <s v="South - HCM"/>
    <s v="N/A"/>
    <s v="Customer Services"/>
    <s v="Policy Owner Services Senior Staff"/>
    <s v="Nhân viên Cấp cao Quản lý Hợp đồng"/>
    <s v="Back Office"/>
    <s v="Twin"/>
    <s v="Senior Staff"/>
    <s v="Male"/>
    <d v="1984-11-24T00:00:00"/>
    <s v="0938 596 150"/>
    <s v="thanhvu.tran@hanwhalife.com.vn"/>
  </r>
  <r>
    <n v="257"/>
    <x v="0"/>
    <s v="12201395"/>
    <s v="Phan Thị Phương Giang"/>
    <x v="1"/>
    <s v="North"/>
    <s v="Flight"/>
    <s v="Partnership Distribution"/>
    <s v="Partnership Distribution Training Officer"/>
    <s v="Chuyên viên Huấn luyện và Phát triển Kênh Đối tác Chiến lược"/>
    <s v="Back Office"/>
    <s v="Queen"/>
    <s v="Officer"/>
    <s v="Female"/>
    <d v="1989-09-23T00:00:00"/>
    <s v="0984 003 289"/>
    <s v="phuonggiang.phan@hanwhalife.com.vn"/>
  </r>
  <r>
    <n v="258"/>
    <x v="0"/>
    <s v="12201403"/>
    <s v="Nguyễn Thị Như Lê"/>
    <x v="0"/>
    <s v="South - HCM"/>
    <s v="N/A"/>
    <s v="General Administration"/>
    <s v="Head of General Administration"/>
    <s v="Trưởng bộ phận Hành Chánh"/>
    <s v="BOD"/>
    <s v="Single"/>
    <s v="Senior Manager"/>
    <s v="Female"/>
    <d v="1985-04-21T00:00:00"/>
    <s v="0938 989 298"/>
    <s v="nhule.nguyen@hanwhalife.com.vn"/>
  </r>
  <r>
    <n v="259"/>
    <x v="0"/>
    <s v="12201410"/>
    <s v="Trần Thành Đạt"/>
    <x v="0"/>
    <s v="South - HCM"/>
    <s v="N/A"/>
    <s v="Customer Services"/>
    <s v="Call Center Executive"/>
    <s v="Nhân viên Cấp trung trực Tổng đài"/>
    <s v="Back Office"/>
    <s v="Twin"/>
    <s v="Executive"/>
    <s v="Male"/>
    <d v="1996-12-20T00:00:00"/>
    <s v="0935 431 250"/>
    <s v="thanhdat.tran@hanwhalife.com.vn"/>
  </r>
  <r>
    <n v="260"/>
    <x v="0"/>
    <s v="12201411"/>
    <s v="Trần Nguyễn Hùng"/>
    <x v="0"/>
    <s v="South - HCM"/>
    <s v="N/A"/>
    <s v="Distribution Planning"/>
    <s v="Distribution Planning Executive"/>
    <s v="Nhân viên Cấp trung Kế hoạch Kinh doanh"/>
    <s v="Back Office"/>
    <s v="Twin"/>
    <s v="Executive"/>
    <s v="Male"/>
    <d v="1994-02-28T00:00:00"/>
    <s v="0907 080 294"/>
    <s v="nguyenhung.tran@hanwhalife.com.vn"/>
  </r>
  <r>
    <n v="261"/>
    <x v="0"/>
    <s v="12201412"/>
    <s v="Trần Thanh Hiền"/>
    <x v="0"/>
    <s v="South - HCM"/>
    <s v="N/A"/>
    <s v="Distribution Planning"/>
    <s v="Partnership Support Senior Staff"/>
    <s v="Nhân viên Cấp cao Hỗ trợ Kênh Đối tác Chiến lược"/>
    <s v="Back Office"/>
    <s v="Queen"/>
    <s v="Senior Staff"/>
    <s v="Female"/>
    <d v="1995-10-28T00:00:00"/>
    <s v="0985 665 810"/>
    <s v="thanhhien.tran@hanwhalife.com.vn"/>
  </r>
  <r>
    <n v="262"/>
    <x v="0"/>
    <s v="12201413"/>
    <s v="Phạm Thúy Quỳnh"/>
    <x v="0"/>
    <s v="South - HCM"/>
    <s v="N/A"/>
    <s v="Management Advisor"/>
    <s v="Management Advisor Assistant"/>
    <s v="Trợ lý Cố vấn Quản lý"/>
    <s v="Back Office"/>
    <s v="Queen"/>
    <s v="Staff"/>
    <s v="Female"/>
    <d v="1999-03-19T00:00:00"/>
    <s v="0386 621 903"/>
    <s v="thuyquynh.pham@hanwhalife.com.vn"/>
  </r>
  <r>
    <n v="263"/>
    <x v="0"/>
    <s v="12201416"/>
    <s v="Nguyễn Ngọc Hải"/>
    <x v="0"/>
    <s v="South - HCM"/>
    <s v="N/A"/>
    <s v="Distribution Admin"/>
    <s v="Distribution Report Senior Executive"/>
    <s v="Nhân viên Cấp trung cao Báo cáo kênh phân phối"/>
    <s v="Back Office"/>
    <s v="Twin"/>
    <s v="Senior Executive"/>
    <s v="Male"/>
    <d v="1997-11-26T00:00:00"/>
    <s v="0931 814 945"/>
    <s v="ngochai.nguyen@hanwhalife.com.vn"/>
  </r>
  <r>
    <n v="264"/>
    <x v="0"/>
    <s v="12201419"/>
    <s v="Nguyễn Thị Hà Trang"/>
    <x v="0"/>
    <s v="South - HCM"/>
    <s v="N/A"/>
    <s v="Agency Compliance"/>
    <s v="Agency Compliance Officer"/>
    <s v="Chuyên viên Pháp chế Đại lý"/>
    <s v="Back Office"/>
    <s v="Queen"/>
    <s v="Officer"/>
    <s v="Female"/>
    <d v="1992-11-07T00:00:00"/>
    <s v="0972 585 107"/>
    <s v="hatrang.nguyen@hanwhalife.com.vn"/>
  </r>
  <r>
    <n v="265"/>
    <x v="0"/>
    <s v="12201421"/>
    <s v="Nguyễn Thị Thanh Thúy"/>
    <x v="0"/>
    <s v="South - HCM"/>
    <s v="N/A"/>
    <s v="Sales Training Support"/>
    <s v="Agency Training Coordinator"/>
    <s v="Điều phối Huấn luyện Kênh Đại lý"/>
    <s v="Back Office"/>
    <s v="Queen"/>
    <s v="Senior Staff"/>
    <s v="Female"/>
    <d v="1999-10-07T00:00:00"/>
    <s v="0974 459 264"/>
    <s v="thuy.nguyen1@hanwhalife.com.vn"/>
  </r>
  <r>
    <n v="266"/>
    <x v="0"/>
    <s v="12201425"/>
    <s v="Hồ Thị Kiều Trang"/>
    <x v="1"/>
    <s v="North"/>
    <s v="Flight"/>
    <s v="Partnership Distribution"/>
    <s v="Partnership Distribution Recruitment Executive"/>
    <s v="Nhân viên Cấp trung Tuyển dụng kênh Đối tác Chiến lược"/>
    <s v="Back Office"/>
    <s v="Queen"/>
    <s v="Executive"/>
    <s v="Female"/>
    <d v="1997-09-25T00:00:00"/>
    <s v="0963 789 612"/>
    <s v="kieutrang.ho@hanwhalife.com.vn"/>
  </r>
  <r>
    <n v="267"/>
    <x v="0"/>
    <s v="12201428"/>
    <s v="Lê Anh Thy"/>
    <x v="0"/>
    <s v="South - HCM"/>
    <s v="N/A"/>
    <s v="Customer Services"/>
    <s v="Policy Owner Services Officer"/>
    <s v="Chuyên viên Quản lý Hợp đồng"/>
    <s v="Back Office"/>
    <s v="Queen"/>
    <s v="Officer"/>
    <s v="Female"/>
    <d v="1994-08-13T00:00:00"/>
    <s v="0919 590 894"/>
    <s v="thy.le@hanwhalife.com.vn"/>
  </r>
  <r>
    <n v="268"/>
    <x v="0"/>
    <s v="12201429"/>
    <s v="Trần Đức Anh"/>
    <x v="0"/>
    <s v="South - HCM"/>
    <s v="N/A"/>
    <s v="Actuary"/>
    <s v="Actuarial Analyst"/>
    <s v="Phân tích Định phí"/>
    <s v="Back Office"/>
    <s v="Twin"/>
    <s v="Senior Executive"/>
    <s v="Male"/>
    <d v="1998-01-30T00:00:00"/>
    <s v="0869 604 330"/>
    <s v="ducanh.tran@hanwhalife.com.vn"/>
  </r>
  <r>
    <n v="269"/>
    <x v="0"/>
    <s v="12201431"/>
    <s v="Nguyễn Thị Diệu Hương"/>
    <x v="31"/>
    <s v="South"/>
    <s v="Bus"/>
    <s v="Customer Services"/>
    <s v="Customer Services Senior Staff"/>
    <s v="Nhân viên Cấp cao Dịch vụ Khách hàng"/>
    <s v="Back Office"/>
    <s v="Queen"/>
    <s v="Senior Staff"/>
    <s v="Female"/>
    <d v="1990-04-01T00:00:00"/>
    <s v="0932 983 577"/>
    <s v="dieuhuong.nguyen@hanwhalife.com.vn"/>
  </r>
  <r>
    <n v="270"/>
    <x v="0"/>
    <s v="12201433"/>
    <s v="Nguyễn Thái Thụy"/>
    <x v="9"/>
    <s v="South"/>
    <s v="Bus"/>
    <s v="Regional Sales - Hai Van"/>
    <s v="Zone Director"/>
    <s v="Giám đốc Kinh doanh Khu vực"/>
    <s v="Sales Agency"/>
    <s v="Twin"/>
    <s v="Officer"/>
    <s v="Male"/>
    <d v="1987-12-21T00:00:00"/>
    <s v="0961 230 789"/>
    <s v="thaithuy.nguyen@hanwhalife.com.vn"/>
  </r>
  <r>
    <n v="271"/>
    <x v="0"/>
    <s v="12201434"/>
    <s v="Phạm Trần Phương Hằng"/>
    <x v="0"/>
    <s v="South - HCM"/>
    <s v="N/A"/>
    <s v="Agency Compliance"/>
    <s v="Agency Compliance Executive"/>
    <s v="Nhân viên Cấp trung Pháp chế Đại lý"/>
    <s v="Back Office"/>
    <s v="Queen"/>
    <s v="Executive"/>
    <s v="Female"/>
    <d v="1991-08-20T00:00:00"/>
    <s v="0356 180 391"/>
    <s v="phuonghang.pham@hanwhalife.com.vn"/>
  </r>
  <r>
    <n v="272"/>
    <x v="0"/>
    <s v="12201436"/>
    <s v="Bùi Thị Thu Hiền"/>
    <x v="0"/>
    <s v="South - HCM"/>
    <s v="N/A"/>
    <s v="NBU &amp; Claim"/>
    <s v="Claim Admin Senior Staff"/>
    <s v="Nhân viên Cấp cao Hành chánh Giải quyết Quyền lợi Bảo hiểm"/>
    <s v="Back Office"/>
    <s v="Queen"/>
    <s v="Senior Staff"/>
    <s v="Female"/>
    <d v="1989-02-18T00:00:00"/>
    <s v="0356 191 398"/>
    <s v="hien.bui@hanwhalife.com.vn"/>
  </r>
  <r>
    <n v="273"/>
    <x v="0"/>
    <s v="12201437"/>
    <s v="Tăng Kiến Luân"/>
    <x v="0"/>
    <s v="South - HCM"/>
    <s v="N/A"/>
    <s v="IT"/>
    <s v="Digital Project Manager"/>
    <s v="Quản lý Dự án Kỹ thuật số"/>
    <s v="Back Office"/>
    <s v="Twin"/>
    <s v="Senior Officer"/>
    <s v="Male"/>
    <d v="1987-01-31T00:00:00"/>
    <s v="0764 737 800"/>
    <s v="kienluan.tang@hanwhalife.com.vn"/>
  </r>
  <r>
    <n v="274"/>
    <x v="0"/>
    <s v="12201438"/>
    <s v="Nguyễn Lý Bửu Ngọc"/>
    <x v="0"/>
    <s v="South - HCM"/>
    <s v="N/A"/>
    <s v="Customer Services"/>
    <s v="Premium Control Senior Executive"/>
    <s v="Nhân viên Cấp trung cao Kiểm soát Phí"/>
    <s v="Back Office"/>
    <s v="Queen"/>
    <s v="Senior Executive"/>
    <s v="Female"/>
    <d v="1993-10-13T00:00:00"/>
    <s v="0767 372 113"/>
    <s v="buungoc.nguyen@hanwhalife.com.vn"/>
  </r>
  <r>
    <n v="275"/>
    <x v="0"/>
    <s v="12201440"/>
    <s v="Phạm Thị Mỹ Phượng"/>
    <x v="12"/>
    <s v="South - HCM"/>
    <s v="N/A"/>
    <s v="Customer Services"/>
    <s v="Customer Services Assistant Manager"/>
    <s v="Phó phòng Dịch vụ khách hàng"/>
    <s v="Back Office"/>
    <s v="Queen"/>
    <s v="Assistant Manager"/>
    <s v="Female"/>
    <d v="1983-08-18T00:00:00"/>
    <s v="0933 252 266"/>
    <s v="myphuong.pham@hanwhalife.com.vn"/>
  </r>
  <r>
    <n v="276"/>
    <x v="0"/>
    <s v="12201441"/>
    <s v="Nguyễn Thị Vân Anh"/>
    <x v="20"/>
    <s v="South"/>
    <s v="Bus"/>
    <s v="Sales Training Support"/>
    <s v="Agency Training Executive"/>
    <s v="Nhân viên Cấp trung Huấn luyện &amp; Hỗ trợ đại lý"/>
    <s v="Trainer"/>
    <s v="Queen"/>
    <s v="Executive"/>
    <s v="Female"/>
    <d v="1995-01-14T00:00:00"/>
    <s v="0363 267 886"/>
    <s v="vananh.nguyen1@hanwhalife.com.vn"/>
  </r>
  <r>
    <n v="277"/>
    <x v="0"/>
    <s v="12201442"/>
    <s v="Hoàng Văn Hiệu"/>
    <x v="1"/>
    <s v="North"/>
    <s v="Flight"/>
    <s v="Customer Services"/>
    <s v="Complaint Handling Officer"/>
    <s v="Chuyên viên xử lý khiếu nại"/>
    <s v="Back Office"/>
    <s v="Twin"/>
    <s v="Officer"/>
    <s v="Male"/>
    <d v="1991-09-29T00:00:00"/>
    <s v="0981 231 885"/>
    <s v="vanhieu.hoang@hanwhalife.com.vn"/>
  </r>
  <r>
    <n v="278"/>
    <x v="0"/>
    <s v="12201444"/>
    <s v="Mai Đặng Huyền Trang"/>
    <x v="0"/>
    <s v="South - HCM"/>
    <s v="N/A"/>
    <s v="Human resources"/>
    <s v="Talent Acquisition Business Partner Part Leader"/>
    <s v="Phó Bộ phận Nhân sự phụ trách Đối tác Thu hút Nhân tài"/>
    <s v="BOD"/>
    <s v="Single"/>
    <s v="Senior Manager"/>
    <s v="Female"/>
    <d v="1988-07-13T00:00:00"/>
    <s v="0903 444 134"/>
    <s v="huyentrang.mai@hanwhalife.com.vn"/>
  </r>
  <r>
    <n v="279"/>
    <x v="0"/>
    <s v="12201446"/>
    <s v="Trịnh Xuân Quỳnh"/>
    <x v="0"/>
    <s v="South - HCM"/>
    <s v="N/A"/>
    <s v="NBU &amp; Claim"/>
    <s v="New Business Executive"/>
    <s v="Nhân viên Cấp trung Phát hành Hợp đồng"/>
    <s v="Back Office"/>
    <s v="Twin"/>
    <s v="Executive"/>
    <s v="Male"/>
    <d v="1991-11-26T00:00:00"/>
    <s v="0796 081 238"/>
    <s v="xuanquynh.trinh@hanwhalife.com.vn"/>
  </r>
  <r>
    <n v="280"/>
    <x v="0"/>
    <s v="12201447"/>
    <s v="Nguyễn Danh Huy"/>
    <x v="0"/>
    <s v="South - HCM"/>
    <s v="N/A"/>
    <s v="NBU &amp; Claim"/>
    <s v="New Business Executive"/>
    <s v="Nhân viên Cấp trung Phát hành Hợp đồng"/>
    <s v="Back Office"/>
    <s v="Twin"/>
    <s v="Executive"/>
    <s v="Male"/>
    <d v="1992-04-03T00:00:00"/>
    <s v="0382 956 674"/>
    <s v="danhhuy.nguyen@hanwhalife.com.vn"/>
  </r>
  <r>
    <n v="281"/>
    <x v="0"/>
    <s v="12201453"/>
    <s v="Nguyễn Thị Ngọc Nhi"/>
    <x v="0"/>
    <s v="South - HCM"/>
    <s v="N/A"/>
    <s v="Distribution Planning"/>
    <s v="Distribution Support Executive"/>
    <s v="Nhân viên Cấp trung Hỗ trợ Đại lý &amp; Kênh Phân phối"/>
    <s v="Back Office"/>
    <s v="Queen"/>
    <s v="Executive"/>
    <s v="Female"/>
    <d v="1991-04-27T00:00:00"/>
    <s v="0906 197 417"/>
    <s v="ngocnhi.nguyen@hanwhalife.com.vn"/>
  </r>
  <r>
    <n v="282"/>
    <x v="0"/>
    <s v="12201457"/>
    <s v="Huỳnh Đức Khôi"/>
    <x v="0"/>
    <s v="South - HCM"/>
    <s v="N/A"/>
    <s v="Distribution Admin"/>
    <s v="Distribution Compensation Officer"/>
    <s v="Chuyên viên Phụ trách Thu nhập Đại lý &amp; Kênh Phân phối"/>
    <s v="Back Office"/>
    <s v="Twin"/>
    <s v="Officer"/>
    <s v="Male"/>
    <d v="1989-09-06T00:00:00"/>
    <s v="0902 791 570"/>
    <s v="duckhoi.huynh@hanwhalife.com.vn"/>
  </r>
  <r>
    <n v="283"/>
    <x v="0"/>
    <s v="12201458"/>
    <s v="Dương Đức Hải"/>
    <x v="1"/>
    <s v="North"/>
    <s v="Flight"/>
    <s v="NBU &amp; Claim"/>
    <s v="Claim Senior Executive"/>
    <s v="Nhân viên Cấp trung cao Giải quyết Quyền lợi Bảo hiểm"/>
    <s v="Back Office"/>
    <s v="Twin"/>
    <s v="Senior Executive"/>
    <s v="Male"/>
    <d v="1990-10-30T00:00:00"/>
    <s v="0388 666 886"/>
    <s v="duchai.duong@hanwhalife.com.vn"/>
  </r>
  <r>
    <n v="284"/>
    <x v="0"/>
    <s v="12201459"/>
    <s v="Nguyễn Công Minh Hoàng"/>
    <x v="0"/>
    <s v="South - HCM"/>
    <s v="N/A"/>
    <s v="Actuary"/>
    <s v="Actuarial Analyst"/>
    <s v="Phân tích Định phí"/>
    <s v="Back Office"/>
    <s v="Twin"/>
    <s v="Assistant Manager"/>
    <s v="Male"/>
    <d v="1996-01-24T00:00:00"/>
    <s v="0939 128 062"/>
    <s v="hoang.nguyen@hanwhalife.com.vn"/>
  </r>
  <r>
    <n v="285"/>
    <x v="0"/>
    <s v="12201460"/>
    <s v="Nguyễn Thị Phương Thảo"/>
    <x v="0"/>
    <s v="South - HCM"/>
    <s v="N/A"/>
    <s v="NBU &amp; Claim"/>
    <s v="Underwriter"/>
    <s v="Thẩm định"/>
    <s v="Back Office"/>
    <s v="Queen"/>
    <s v="Officer"/>
    <s v="Female"/>
    <d v="1988-09-05T00:00:00"/>
    <s v="0395 173 023"/>
    <s v="thao.nguyen3@hanwhalife.com.vn"/>
  </r>
  <r>
    <n v="286"/>
    <x v="0"/>
    <s v="12201461"/>
    <s v="Nguyễn Trần Tuấn Anh"/>
    <x v="0"/>
    <s v="South - HCM"/>
    <s v="N/A"/>
    <s v="IT"/>
    <s v="IT Security Officer"/>
    <s v="Chuyên viên Bảo mật &amp; An toàn Thông tin"/>
    <s v="Back Office"/>
    <s v="Twin"/>
    <s v="Officer"/>
    <s v="Male"/>
    <d v="1983-05-21T00:00:00"/>
    <s v="0907 252 183"/>
    <s v="anh.nguyen2@hanwhalife.com.vn"/>
  </r>
  <r>
    <n v="287"/>
    <x v="0"/>
    <s v="12201464"/>
    <s v="Khương Thanh Liêm"/>
    <x v="0"/>
    <s v="South - HCM"/>
    <s v="N/A"/>
    <s v="Distribution Planning"/>
    <s v="Distribution Planning Senior Officer"/>
    <s v="Chuyên viên Cấp cao Lập Kế hoạch Kênh Đối tác"/>
    <s v="Back Office"/>
    <s v="Twin"/>
    <s v="Senior Officer"/>
    <s v="Male"/>
    <d v="1994-03-20T00:00:00"/>
    <s v="0902 268 022"/>
    <s v="thanhliem.khuong@hanwhalife.com.vn"/>
  </r>
  <r>
    <n v="288"/>
    <x v="0"/>
    <s v="12201466"/>
    <s v="Trần Thị Năm Thanh"/>
    <x v="1"/>
    <s v="North"/>
    <s v="Flight"/>
    <s v="Agency Compliance"/>
    <s v="Agency Compliance Assistant Manager"/>
    <s v="Phó phòng Pháp chế Đại lý "/>
    <s v="Back Office"/>
    <s v="Queen"/>
    <s v="Assistant Manager"/>
    <s v="Female"/>
    <d v="1984-05-19T00:00:00"/>
    <s v="0989 655 599"/>
    <s v="namthanh.tran@hanwhalife.com.vn"/>
  </r>
  <r>
    <n v="289"/>
    <x v="0"/>
    <s v="12201477"/>
    <s v="Trần Phú Lập"/>
    <x v="0"/>
    <s v="South - HCM"/>
    <s v="N/A"/>
    <s v="Distribution Admin"/>
    <s v="Distribution Admin Team Leader"/>
    <s v="Trưởng Nhóm phụ trách Hành chánh đại lý &amp; Kênh Phân phối"/>
    <s v="Back Office"/>
    <s v="Twin"/>
    <s v="Officer"/>
    <s v="Male"/>
    <d v="1994-04-28T00:00:00"/>
    <s v="0567 217 843"/>
    <s v="phulap.tran@hanwhalife.com.vn"/>
  </r>
  <r>
    <n v="290"/>
    <x v="0"/>
    <s v="12201478"/>
    <s v="Nguyễn Huỳnh Thanh Thủy"/>
    <x v="0"/>
    <s v="South - HCM"/>
    <s v="N/A"/>
    <s v="Marketing"/>
    <s v="Brand &amp; Marketing Senior Manager"/>
    <s v="Trưởng phòng Cấp cao Xây dựng &amp; Phát triển Thương hiệu&amp; Marketing"/>
    <s v="Back Office"/>
    <s v="Queen"/>
    <s v="Senior Manager"/>
    <s v="Female"/>
    <d v="1989-10-08T00:00:00"/>
    <s v="0982 025 094"/>
    <s v="thanhthuy.nguyen1@hanwhalife.com.vn"/>
  </r>
  <r>
    <n v="291"/>
    <x v="0"/>
    <s v="12201484"/>
    <s v="Nguyễn Thị Thùy"/>
    <x v="32"/>
    <s v="North"/>
    <s v="Flight"/>
    <s v="Sales Training Support"/>
    <s v="Agency Training Executive"/>
    <s v="Nhân viên Cấp trung Huấn luyện &amp; Hỗ trợ đại lý"/>
    <s v="Trainer"/>
    <s v="Queen"/>
    <s v="Executive"/>
    <s v="Female"/>
    <d v="1987-02-16T00:00:00"/>
    <s v="0976 541 293"/>
    <s v="thuy.nguyen2@hanwhalife.com.vn"/>
  </r>
  <r>
    <n v="292"/>
    <x v="0"/>
    <s v="12201486"/>
    <s v="Trần Ngọc Thảo My"/>
    <x v="0"/>
    <s v="South - HCM"/>
    <s v="N/A"/>
    <s v="NBU &amp; Claim"/>
    <s v="Claim Senior Executive"/>
    <s v="Nhân viên Cấp trung cao Giải quyết Quyền lợi Bảo hiểm"/>
    <s v="Back Office"/>
    <s v="Queen"/>
    <s v="Senior Executive"/>
    <s v="Female"/>
    <d v="1987-09-01T00:00:00"/>
    <s v="0983 908 599"/>
    <s v="thaomy.tran@hanwhalife.com.vn"/>
  </r>
  <r>
    <n v="293"/>
    <x v="0"/>
    <s v="12201487"/>
    <s v="Huỳnh Vương Quốc"/>
    <x v="0"/>
    <s v="South - HCM"/>
    <s v="N/A"/>
    <s v="Partnership Distribution"/>
    <s v="Head of South"/>
    <s v="Giám Đốc Kinh Doanh Miền Nam"/>
    <s v="Back Office"/>
    <s v="Twin"/>
    <s v="Assistant Manager"/>
    <s v="Male"/>
    <d v="1986-04-04T00:00:00"/>
    <s v="0938 881 615"/>
    <s v="vuongquoc.huynh@hanwhalife.com.vn"/>
  </r>
  <r>
    <n v="294"/>
    <x v="0"/>
    <s v="12201488"/>
    <s v="Nguyễn Tấn Cường"/>
    <x v="0"/>
    <s v="South - HCM"/>
    <s v="N/A"/>
    <s v="IT"/>
    <s v="Program Analyst Officer"/>
    <s v="Chuyên viên Lập trình"/>
    <s v="Back Office"/>
    <s v="Twin"/>
    <s v="Officer"/>
    <s v="Male"/>
    <d v="1987-11-19T00:00:00"/>
    <s v="0902 333 064"/>
    <s v="tancuong.nguyen@hanwhalife.com.vn"/>
  </r>
  <r>
    <n v="295"/>
    <x v="0"/>
    <s v="12201489"/>
    <s v="Nguyễn Thị Thu Thảo"/>
    <x v="0"/>
    <s v="South - HCM"/>
    <s v="N/A"/>
    <s v="NBU &amp; Claim"/>
    <s v="Underwriter"/>
    <s v="Thẩm định"/>
    <s v="Back Office"/>
    <s v="Queen"/>
    <s v="Senior Executive"/>
    <s v="Female"/>
    <d v="1995-05-10T00:00:00"/>
    <s v="0778 884 532"/>
    <s v="thuthao.nguyen@hanwhalife.com.vn"/>
  </r>
  <r>
    <n v="296"/>
    <x v="0"/>
    <s v="12201490"/>
    <s v="Trần Thảo Nguyên"/>
    <x v="0"/>
    <s v="South - HCM"/>
    <s v="N/A"/>
    <s v="Customer Services"/>
    <s v="Policy Owner Services Officer"/>
    <s v="Chuyên viên Quản lý Hợp đồng"/>
    <s v="Back Office"/>
    <s v="Queen"/>
    <s v="Officer"/>
    <s v="Female"/>
    <d v="1992-01-11T00:00:00"/>
    <s v="0938 680 383"/>
    <s v="nguyen.tran@hanwhalife.com.vn"/>
  </r>
  <r>
    <n v="297"/>
    <x v="0"/>
    <s v="12201491"/>
    <s v="Trần Thị Như Tình"/>
    <x v="20"/>
    <s v="South"/>
    <s v="Bus"/>
    <s v="Sales Training Support"/>
    <s v="Agency Training Executive"/>
    <s v="Nhân viên Cấp trung Huấn luyện &amp; Hỗ trợ đại lý"/>
    <s v="Trainer"/>
    <s v="Queen"/>
    <s v="Executive"/>
    <s v="Female"/>
    <d v="1996-10-14T00:00:00"/>
    <s v="0935 040 075"/>
    <s v="nhutinh.tran@hanwhalife.com.vn"/>
  </r>
  <r>
    <n v="298"/>
    <x v="0"/>
    <s v="12201492"/>
    <s v="Cao Ngọc Ly"/>
    <x v="0"/>
    <s v="South - HCM"/>
    <s v="N/A"/>
    <s v="Customer Services"/>
    <s v="Call Center Senior Staff"/>
    <s v="Nhân viên Cấp cao trực Tổng đài"/>
    <s v="Back Office"/>
    <s v="Queen"/>
    <s v="Senior Staff"/>
    <s v="Female"/>
    <d v="1992-10-19T00:00:00"/>
    <s v="0912 423 455"/>
    <s v="ngocly.cao@hanwhalife.com.vn"/>
  </r>
  <r>
    <n v="299"/>
    <x v="0"/>
    <s v="12201497"/>
    <s v="Nguyễn Đinh Bảo Ngọc"/>
    <x v="0"/>
    <s v="South - HCM"/>
    <s v="N/A"/>
    <s v="IT"/>
    <s v="Business Analyst Senior Executive"/>
    <s v="Nhân viên Cấp trung cao Phát triển Hệ thống"/>
    <s v="Back Office"/>
    <s v="Queen"/>
    <s v="Senior Executive"/>
    <s v="Female"/>
    <d v="1995-11-08T00:00:00"/>
    <s v="0769 968 045"/>
    <s v="baongoc.nguyen1@hanwhalife.com.vn"/>
  </r>
  <r>
    <n v="300"/>
    <x v="0"/>
    <s v="12201498"/>
    <s v="Nguyễn Đức Trọng"/>
    <x v="0"/>
    <s v="South - HCM"/>
    <s v="N/A"/>
    <s v="IT"/>
    <s v="Network Administrator Executive"/>
    <s v="Nhân viên Cấp trung Quản trị Hệ thống"/>
    <s v="Back Office"/>
    <s v="Twin"/>
    <s v="Executive"/>
    <s v="Male"/>
    <d v="1985-04-01T00:00:00"/>
    <s v="0905 756 856"/>
    <s v="ductrong.nguyen@hanwhalife.com.vn"/>
  </r>
  <r>
    <n v="301"/>
    <x v="0"/>
    <s v="12201499"/>
    <s v="Nguyễn Thị Như Ý"/>
    <x v="0"/>
    <s v="South - HCM"/>
    <s v="N/A"/>
    <s v="Distribution Admin"/>
    <s v="Report &amp; Compensation Part Leader"/>
    <s v="Phó Bộ phận Hành chánh đại lý &amp; Kênh Phân phối, Phụ trách Báo cáo &amp; Thu nhập Đại lý"/>
    <s v="BOD"/>
    <s v="Single"/>
    <s v="Senior Manager"/>
    <s v="Female"/>
    <d v="1985-09-01T00:00:00"/>
    <s v="0989 044 861"/>
    <s v="nhuy.nguyen1@hanwhalife.com.vn"/>
  </r>
  <r>
    <n v="302"/>
    <x v="0"/>
    <s v="12201500"/>
    <s v="Phạm Ngọc Huyền Chi"/>
    <x v="0"/>
    <s v="South - HCM"/>
    <s v="N/A"/>
    <s v="Distribution Admin"/>
    <s v="Distribution Report Senior Executive"/>
    <s v="Nhân viên cấp trung cao báo cáo kênh phân phối"/>
    <s v="Back Office"/>
    <s v="Queen"/>
    <s v="Senior Executive"/>
    <s v="Female"/>
    <d v="1993-05-26T00:00:00"/>
    <s v="0962 725 331"/>
    <s v="huyenchi.pham@hanwhalife.com.vn"/>
  </r>
  <r>
    <n v="303"/>
    <x v="0"/>
    <s v="12201504"/>
    <s v="Nguyễn Lê Ngọc Huỳnh Hoa"/>
    <x v="0"/>
    <s v="South - HCM"/>
    <s v="N/A"/>
    <s v="Distribution Planning"/>
    <s v="Partnership Support Senior Executive"/>
    <s v="Nhân viên Cấp trung cao Hỗ trợ Kênh Đối tác Chiến lược"/>
    <s v="Back Office"/>
    <s v="Queen"/>
    <s v="Senior Executive"/>
    <s v="Female"/>
    <d v="1995-07-12T00:00:00"/>
    <s v="0777 044 744"/>
    <s v="huynhhoa.nguyen@hanwhalife.com.vn"/>
  </r>
  <r>
    <n v="304"/>
    <x v="0"/>
    <s v="12201505"/>
    <s v="Phạm Thị Dương Linh"/>
    <x v="1"/>
    <s v="North"/>
    <s v="Flight"/>
    <s v="NBU &amp; Claim"/>
    <s v="Claim Executive"/>
    <s v="Nhân viên Cấp trung Giải quyết Quyền lợi Bảo hiểm"/>
    <s v="Back Office"/>
    <s v="Queen"/>
    <s v="Executive"/>
    <s v="Female"/>
    <d v="1997-09-05T00:00:00"/>
    <s v="0355 790 874"/>
    <s v="duonglinh.pham@hanwhalife.com.vn"/>
  </r>
  <r>
    <n v="305"/>
    <x v="0"/>
    <s v="12201506"/>
    <s v="Nguyễn Thị Hương"/>
    <x v="0"/>
    <s v="South - HCM"/>
    <s v="N/A"/>
    <s v="IT"/>
    <s v="Business Analyst Senior Executive"/>
    <s v="Nhân viên Cấp trung cao Phát triển Hệ thống"/>
    <s v="Back Office"/>
    <s v="Queen"/>
    <s v="Senior Executive"/>
    <s v="Female"/>
    <d v="1994-06-12T00:00:00"/>
    <s v="0964 701 610"/>
    <s v="huong.nguyen3@hanwhalife.com.vn"/>
  </r>
  <r>
    <n v="306"/>
    <x v="0"/>
    <s v="12201509"/>
    <s v="Nguyễn Thị Hải Yên"/>
    <x v="17"/>
    <s v="North"/>
    <s v="Flight"/>
    <s v="Sales Training Support"/>
    <s v="Agency Training Executive"/>
    <s v="Nhân viên Cấp trung Huấn luyện &amp; Hỗ trợ đại lý"/>
    <s v="Trainer"/>
    <s v="Queen"/>
    <s v="Executive"/>
    <s v="Female"/>
    <d v="1994-12-27T00:00:00"/>
    <s v="0987 383 342"/>
    <s v="haiyen.nguyen1@hanwhalife.com.vn"/>
  </r>
  <r>
    <n v="307"/>
    <x v="0"/>
    <s v="12201510"/>
    <s v="Tô Phạm Quỳnh Anh"/>
    <x v="0"/>
    <s v="South - HCM"/>
    <s v="N/A"/>
    <s v="Distribution Planning"/>
    <s v="Partnership Support Senior Executive"/>
    <s v="Nhân viên Cấp trung cao Hỗ trợ Kênh Đối tác Chiến lược"/>
    <s v="Back Office"/>
    <s v="Queen"/>
    <s v="Senior Executive"/>
    <s v="Female"/>
    <d v="1995-11-01T00:00:00"/>
    <s v="0902 862913"/>
    <s v="quynhanh.to@hanwhalife.com.vn"/>
  </r>
  <r>
    <n v="308"/>
    <x v="0"/>
    <s v="12201511"/>
    <s v="Nguyễn Vũ Tịnh Đan"/>
    <x v="0"/>
    <s v="South - HCM"/>
    <s v="N/A"/>
    <s v="Sales Support Task Force"/>
    <s v="Sales Admin Executive"/>
    <s v="Nhân viên Cấp trung Hỗ trợ kinh doanh"/>
    <s v="Back Office"/>
    <s v="Queen"/>
    <s v="Executive"/>
    <s v="Female"/>
    <d v="1995-04-12T00:00:00"/>
    <s v="0971 116 295"/>
    <s v="tinhdan.nguyen@hanwhalife.com.vn"/>
  </r>
  <r>
    <n v="309"/>
    <x v="0"/>
    <s v="12201512"/>
    <s v="Đặng Hồng Duyên"/>
    <x v="0"/>
    <s v="South - HCM"/>
    <s v="N/A"/>
    <s v="Customer Services"/>
    <s v="Call Center Senior Staff"/>
    <s v="Nhân viên Cấp cao trực Tổng đài"/>
    <s v="Back Office"/>
    <s v="Queen"/>
    <s v="Senior Staff"/>
    <s v="Female"/>
    <d v="1994-05-22T00:00:00"/>
    <s v="0833 063 278"/>
    <s v="hongduyen.dang@hanwhalife.com.vn"/>
  </r>
  <r>
    <n v="310"/>
    <x v="0"/>
    <s v="12201513"/>
    <s v="Nguyễn Đình Hưng"/>
    <x v="22"/>
    <s v="North"/>
    <s v="Flight"/>
    <s v="Regional Sales - Thang Long"/>
    <s v="Zone Director"/>
    <s v="Giám đốc Kinh doanh Khu vực"/>
    <s v="Sales Agency"/>
    <s v="Twin"/>
    <s v="Senior Executive"/>
    <s v="Male"/>
    <d v="1990-04-10T00:00:00"/>
    <s v="0948 975 050"/>
    <s v="dinhhung.nguyen@hanwhalife.com.vn"/>
  </r>
  <r>
    <n v="311"/>
    <x v="0"/>
    <s v="12201519"/>
    <s v="Đào Thị Vương"/>
    <x v="0"/>
    <s v="South - HCM"/>
    <s v="N/A"/>
    <s v="Customer Services"/>
    <s v="Call Center Staff"/>
    <s v="Nhân viên trực Tổng đài"/>
    <s v="Back Office"/>
    <s v="Queen"/>
    <s v="Staff"/>
    <s v="Female"/>
    <d v="1994-01-31T00:00:00"/>
    <s v="0909 600 526"/>
    <s v="vuong.dao@hanwhalife.com.vn"/>
  </r>
  <r>
    <n v="312"/>
    <x v="0"/>
    <s v="12201522"/>
    <s v="Mai Vạn Hạnh"/>
    <x v="0"/>
    <s v="South - HCM"/>
    <s v="N/A"/>
    <s v="Customer Services"/>
    <s v="Call Center Assistant Manager"/>
    <s v="Phó phòng trực Tổng đài"/>
    <s v="Back Office"/>
    <s v="Queen"/>
    <s v="Assistant Manager"/>
    <s v="Female"/>
    <d v="1988-05-13T00:00:00"/>
    <s v="0903 601 309"/>
    <s v="vanhanh.mai@hanwhalife.com.vn"/>
  </r>
  <r>
    <n v="313"/>
    <x v="0"/>
    <s v="12201524"/>
    <s v="Đào Nguyễn Xuân Phước"/>
    <x v="0"/>
    <s v="South - HCM"/>
    <s v="N/A"/>
    <s v="Distribution Admin"/>
    <s v="Distribution Report Senior Officer"/>
    <s v="Chuyên viên Cấp cao Hành chánh Đại lý &amp; Kênh phân phối"/>
    <s v="Back Office"/>
    <s v="Twin"/>
    <s v="Senior Officer"/>
    <s v="Male"/>
    <d v="1994-01-30T00:00:00"/>
    <s v="0327 695 141"/>
    <s v="xuanphuoc.dao@hanwhalife.com.vn"/>
  </r>
  <r>
    <n v="314"/>
    <x v="0"/>
    <s v="12201525"/>
    <s v="Lê Thị Bích Tiên"/>
    <x v="0"/>
    <s v="South - HCM"/>
    <s v="N/A"/>
    <s v="Human resources"/>
    <s v="Employee Engagement &amp; Internal Communication Senior Executive"/>
    <s v="Nhân viên Cấp trung cao Hoạt Động Gắn Kết và Truyền Thông Nội Bộ"/>
    <s v="Back Office"/>
    <s v="Queen"/>
    <s v="Senior Executive"/>
    <s v="Female"/>
    <d v="1994-12-12T00:00:00"/>
    <s v="0934 056 977"/>
    <s v="bichtien.le@hanwhalife.com.vn"/>
  </r>
  <r>
    <n v="315"/>
    <x v="0"/>
    <s v="12201531"/>
    <s v="Nguyễn Anh Tuấn"/>
    <x v="0"/>
    <s v="South - HCM"/>
    <s v="N/A"/>
    <s v="Actuary"/>
    <s v="Actuarial Analyst"/>
    <s v="Phân tích Định phí"/>
    <s v="Back Office"/>
    <s v="Twin"/>
    <s v="Manager"/>
    <s v="Male"/>
    <d v="1985-10-22T00:00:00"/>
    <s v="0982 378 285"/>
    <s v="anhtuan.nguyen4@hanwhalife.com.vn"/>
  </r>
  <r>
    <n v="316"/>
    <x v="0"/>
    <s v="12201532"/>
    <s v="Phạm Hải Huy"/>
    <x v="0"/>
    <s v="South - HCM"/>
    <s v="N/A"/>
    <s v="NBU &amp; Claim"/>
    <s v="Claim Assistant Manager"/>
    <s v="Phó phòng Giải quyết Quyền lợi Bảo hiểm"/>
    <s v="Back Office"/>
    <s v="Twin"/>
    <s v="Assistant Manager"/>
    <s v="Male"/>
    <d v="1983-10-20T00:00:00"/>
    <s v="0982 908 020"/>
    <s v="haihuy.pham@hanwhalife.com.vn"/>
  </r>
  <r>
    <n v="317"/>
    <x v="0"/>
    <s v="12201533"/>
    <s v="Mai Hữu Tín"/>
    <x v="0"/>
    <s v="South - HCM"/>
    <s v="N/A"/>
    <s v="NBU &amp; Claim"/>
    <s v="Underwriter"/>
    <s v="Chuyên viên Thẩm định"/>
    <s v="Back Office"/>
    <s v="Twin"/>
    <s v="Senior Executive"/>
    <s v="Male"/>
    <d v="1993-02-24T00:00:00"/>
    <s v=" 0983 790 609"/>
    <s v="huutin.mai@hanwhalife.com.vn"/>
  </r>
  <r>
    <n v="318"/>
    <x v="0"/>
    <s v="12201534"/>
    <s v="Phạm Thị Hằng"/>
    <x v="0"/>
    <s v="South - HCM"/>
    <s v="N/A"/>
    <s v="Design &amp; Development"/>
    <s v="Design &amp; Development Officer"/>
    <s v="Chuyên viên Thiết Kế &amp; Phát triển Chương trình Huấn luyện Kinh doanh"/>
    <s v="Back Office"/>
    <s v="Queen"/>
    <s v="Officer"/>
    <s v="Female"/>
    <d v="1984-10-10T00:00:00"/>
    <s v="0813 390 539"/>
    <s v="hang.pham@hanwhalife.com.vn"/>
  </r>
  <r>
    <n v="319"/>
    <x v="0"/>
    <s v="12201536"/>
    <s v="Tất An Đông Nghi"/>
    <x v="0"/>
    <s v="South - HCM"/>
    <s v="N/A"/>
    <s v="Marketing"/>
    <s v="Corporate Brand Manager"/>
    <s v="Trưởng phòng Quản lý Thương hiệu"/>
    <s v="Back Office"/>
    <s v="Twin"/>
    <s v="Manager"/>
    <s v="Male"/>
    <d v="1991-08-13T00:00:00"/>
    <s v="0965 266 718"/>
    <s v="dongnghi.tat@hanwhalife.com.vn"/>
  </r>
  <r>
    <n v="320"/>
    <x v="0"/>
    <s v="12201538"/>
    <s v="Nguyễn Thiên Hương"/>
    <x v="0"/>
    <s v="South - HCM"/>
    <s v="N/A"/>
    <s v="Human resources"/>
    <s v="Corporate Learning &amp; Talent Development Manager"/>
    <s v="Trưởng phòng Đào tạo và Phát triển Nhân tài"/>
    <s v="Back Office"/>
    <s v="Queen"/>
    <s v="Manager"/>
    <s v="Female"/>
    <d v="1992-04-11T00:00:00"/>
    <s v="0906 879 842"/>
    <s v="thienhuong.nguyen@hanwhalife.com.vn"/>
  </r>
  <r>
    <n v="321"/>
    <x v="0"/>
    <s v="12201539"/>
    <s v="Nguyễn Trà Nhật Trinh"/>
    <x v="0"/>
    <s v="South - HCM"/>
    <s v="N/A"/>
    <s v="Distribution Admin"/>
    <s v="Distribution Compensation Manager"/>
    <s v="Trưởng phòng Phụ trách Thu nhập Đại lý &amp; Kênh Phân phối"/>
    <s v="Back Office"/>
    <s v="Queen"/>
    <s v="Manager"/>
    <s v="Female"/>
    <d v="1987-08-28T00:00:00"/>
    <s v="0909 478 716"/>
    <s v="nhattrinh.nguyen@hanwhalife.com.vn"/>
  </r>
  <r>
    <n v="322"/>
    <x v="0"/>
    <s v="12201544"/>
    <s v="Phạm Thị Diệp Quỳnh"/>
    <x v="0"/>
    <s v="South - HCM"/>
    <s v="N/A"/>
    <s v="Customer Services"/>
    <s v="Digital Customer Services Manager"/>
    <s v="Trưởng phòng Dịch vụ Kỹ thuật số"/>
    <s v="Back Office"/>
    <s v="Queen"/>
    <s v="Manager"/>
    <s v="Female"/>
    <d v="1979-10-05T00:00:00"/>
    <s v="0916 798 389"/>
    <s v="diepquynh.pham@hanwhalife.com.vn"/>
  </r>
  <r>
    <n v="323"/>
    <x v="0"/>
    <s v="12201547"/>
    <s v="Nguyễn Thị Hoài Thu"/>
    <x v="0"/>
    <s v="South - HCM"/>
    <s v="N/A"/>
    <s v="Customer Services"/>
    <s v="Customer Care Manager"/>
    <s v="Trưởng phòng Chăm sóc Khách Hàng"/>
    <s v="Back Office"/>
    <s v="Queen"/>
    <s v="Manager"/>
    <s v="Female"/>
    <d v="1984-03-27T00:00:00"/>
    <s v="0932 493 481"/>
    <s v="hoaithu.nguyen@hanwhalife.com.vn"/>
  </r>
  <r>
    <n v="324"/>
    <x v="0"/>
    <s v="12201549"/>
    <s v="Du Gia Khang"/>
    <x v="0"/>
    <s v="South - HCM"/>
    <s v="N/A"/>
    <s v="NBU &amp; Claim"/>
    <s v="New Business Staff"/>
    <s v="Nhân viên Phát hành Hợp đồng"/>
    <s v="Back Office"/>
    <s v="Twin"/>
    <s v="Staff"/>
    <s v="Male"/>
    <d v="1996-11-15T00:00:00"/>
    <s v="0773 116 510"/>
    <s v="giakhang.du@hanwhalife.com.vn"/>
  </r>
  <r>
    <n v="325"/>
    <x v="0"/>
    <s v="12201550"/>
    <s v="Nguyễn Bùi Thanh An"/>
    <x v="0"/>
    <s v="South - HCM"/>
    <s v="N/A"/>
    <s v="GA Partner"/>
    <s v="GA Development Senior Executive"/>
    <s v="Nhân viên Cấp trung Cao Phát triển Văn phòng Tổng đại lý"/>
    <s v="Back Office"/>
    <s v="Queen"/>
    <s v="Senior Executive"/>
    <s v="Female"/>
    <d v="1995-03-29T00:00:00"/>
    <s v="0919 103 045"/>
    <s v="thanhan.nguyen@hanwhalife.com.vn"/>
  </r>
  <r>
    <n v="326"/>
    <x v="0"/>
    <s v="12201551"/>
    <s v="Nguyễn Thị Quyên"/>
    <x v="0"/>
    <s v="South - HCM"/>
    <s v="N/A"/>
    <s v="Actuary"/>
    <s v="Actuarial Analyst"/>
    <s v="Phân tích Định phí"/>
    <s v="Back Office"/>
    <s v="Queen"/>
    <s v="Senior Executive"/>
    <s v="Female"/>
    <d v="1995-05-19T00:00:00"/>
    <s v="0365 947 196"/>
    <s v="quyen.nguyen@hanwhalife.com.vn"/>
  </r>
  <r>
    <n v="327"/>
    <x v="0"/>
    <s v="12201553"/>
    <s v="Nguyễn Phụng Trí"/>
    <x v="2"/>
    <s v="South"/>
    <s v="Bus"/>
    <s v="Regional Sales - Tay Son"/>
    <s v="Regional Director"/>
    <s v="Giám đốc Kinh doanh Vùng"/>
    <s v="Sales Agency"/>
    <s v="Twin"/>
    <s v="Vice Director"/>
    <s v="Male"/>
    <d v="1978-09-18T00:00:00"/>
    <s v="0917 985 225"/>
    <s v="phungtri.nguyen@hanwhalife.com.vn"/>
  </r>
  <r>
    <n v="328"/>
    <x v="0"/>
    <s v="12201556"/>
    <s v="Đoàn Ngọc Thanh Tâm"/>
    <x v="0"/>
    <s v="South - HCM"/>
    <s v="N/A"/>
    <s v="Distribution Planning"/>
    <s v="Distribution Support Executive"/>
    <s v="Nhân viên Cấp trung Hỗ trợ Đại lý &amp; Kênh Phân phối"/>
    <s v="Back Office"/>
    <s v="Queen"/>
    <s v="Executive"/>
    <s v="Female"/>
    <d v="2000-08-19T00:00:00"/>
    <s v="0589 798 647"/>
    <s v="thanhtam.doan@hanwhalife.com.vn"/>
  </r>
  <r>
    <n v="329"/>
    <x v="0"/>
    <s v="12201557"/>
    <s v="Nguyễn Văn Bảo"/>
    <x v="0"/>
    <s v="South - HCM"/>
    <s v="N/A"/>
    <s v="IT"/>
    <s v="IT Helpdesk Staff"/>
    <s v="Nhân viên Hỗ trợ Mạng máy tính"/>
    <s v="Back Office"/>
    <s v="Twin"/>
    <s v="Staff"/>
    <s v="Male"/>
    <d v="1996-02-20T00:00:00"/>
    <s v="0974 504 924"/>
    <s v="vanbao.nguyen@hanwhalife.com.vn"/>
  </r>
  <r>
    <n v="330"/>
    <x v="0"/>
    <s v="12201558"/>
    <s v="Nguyễn Duy Thanh"/>
    <x v="0"/>
    <s v="South - HCM"/>
    <s v="N/A"/>
    <s v="IT"/>
    <s v="Program Analyst Senior Officer"/>
    <s v="Chuyên viên Cấp cao Lập trình"/>
    <s v="Back Office"/>
    <s v="Twin"/>
    <s v="Senior Officer"/>
    <s v="Male"/>
    <d v="1990-04-11T00:00:00"/>
    <s v="0987 506 370"/>
    <s v="duythanh.nguyen1@hanwhalife.com.vn"/>
  </r>
  <r>
    <n v="331"/>
    <x v="0"/>
    <s v="12201562"/>
    <s v="Đỗ Thị Linh Nhạn"/>
    <x v="24"/>
    <s v="North"/>
    <s v="Flight"/>
    <s v="Customer Services"/>
    <s v="Customer Services Senior Staff"/>
    <s v="Nhân viên Cấp cao Dịch vụ Khách hàng"/>
    <s v="Back Office"/>
    <s v="Queen"/>
    <s v="Senior Staff"/>
    <s v="Female"/>
    <d v="1992-10-05T00:00:00"/>
    <s v="0398 558 689"/>
    <s v="linhnhan.do@hanwhalife.com.vn"/>
  </r>
  <r>
    <n v="332"/>
    <x v="0"/>
    <s v="12201563"/>
    <s v="Hoàng Minh Tú"/>
    <x v="0"/>
    <s v="South - HCM"/>
    <s v="N/A"/>
    <s v="Actuary"/>
    <s v="Actuarial Analyst"/>
    <s v="Phân tích Định phí"/>
    <s v="Back Office"/>
    <s v="Queen"/>
    <s v="Executive"/>
    <s v="Female"/>
    <d v="1998-10-28T00:00:00"/>
    <s v="0777 613 369"/>
    <s v="minhtu.hoang@hanwhalife.com.vn"/>
  </r>
  <r>
    <n v="333"/>
    <x v="0"/>
    <s v="12201565"/>
    <s v="Trương Mạnh Dũng"/>
    <x v="0"/>
    <s v="South - HCM"/>
    <s v="N/A"/>
    <s v="IT"/>
    <s v="Program Analyst Officer"/>
    <s v="Chuyên viên Lập trình"/>
    <s v="Back Office"/>
    <s v="Twin"/>
    <s v="Officer"/>
    <s v="Male"/>
    <d v="1986-12-02T00:00:00"/>
    <s v="0935 004 507"/>
    <s v="manhdung.truong@hanwhalife.com.vn"/>
  </r>
  <r>
    <n v="334"/>
    <x v="0"/>
    <s v="12201567"/>
    <s v="Lâm Vũ"/>
    <x v="0"/>
    <s v="South - HCM"/>
    <s v="N/A"/>
    <s v="Product Development"/>
    <s v="Product Development Senior Executive"/>
    <s v="Nhân viên Cấp trung cao Phát triển Sản phẩm"/>
    <s v="Back Office"/>
    <s v="Twin"/>
    <s v="Senior Executive"/>
    <s v="Male"/>
    <d v="1991-03-17T00:00:00"/>
    <s v="0908 803 939"/>
    <s v="vu.lam@hanwhalife.com.vn"/>
  </r>
  <r>
    <n v="335"/>
    <x v="0"/>
    <s v="12201569"/>
    <s v="Nguyễn Lê Tuyết Nhiên"/>
    <x v="0"/>
    <s v="South - HCM"/>
    <s v="N/A"/>
    <s v="Sales Training Support"/>
    <s v="Agency Training Coordinator"/>
    <s v="Điều phối Huấn luyện Kênh Đại lý"/>
    <s v="Back Office"/>
    <s v="Queen"/>
    <s v="Executive"/>
    <s v="Female"/>
    <d v="1995-01-14T00:00:00"/>
    <s v="0933 743 436"/>
    <s v="tuyetnhien.nguyen@hanwhalife.com.vn"/>
  </r>
  <r>
    <n v="336"/>
    <x v="0"/>
    <s v="12201570"/>
    <s v="Lê Nhật Hà Vy"/>
    <x v="0"/>
    <s v="South - HCM"/>
    <s v="N/A"/>
    <s v="Marketing"/>
    <s v="PR &amp; CSR Manager"/>
    <s v="Trưởng phòng Truyền thông và CSR"/>
    <s v="Back Office"/>
    <s v="Queen"/>
    <s v="Manager"/>
    <s v="Female"/>
    <d v="1991-12-11T00:00:00"/>
    <s v="0934 457 535"/>
    <s v="havy.le@hanwhalife.com.vn"/>
  </r>
  <r>
    <n v="337"/>
    <x v="0"/>
    <s v="12201571"/>
    <s v="Huỳnh Thị Hồng Gấm"/>
    <x v="0"/>
    <s v="South - HCM"/>
    <s v="N/A"/>
    <s v="Distribution Admin"/>
    <s v="Distribution Compensation Executive"/>
    <s v="Nhân viên Cấp trung phụ trách Thu nhập Đại lý &amp; Kênh Phân phối"/>
    <s v="Back Office"/>
    <s v="Queen"/>
    <s v="Executive"/>
    <s v="Female"/>
    <d v="1995-03-15T00:00:00"/>
    <s v="0388 552 912"/>
    <s v="honggam.huynh@hanwhalife.com.vn"/>
  </r>
  <r>
    <n v="338"/>
    <x v="0"/>
    <s v="12201572"/>
    <s v="Nguyễn Anh Tuấn"/>
    <x v="24"/>
    <s v="North"/>
    <s v="Flight"/>
    <s v="Regional Sales - Thang Long"/>
    <s v="Zone Director"/>
    <s v="Giám đốc Kinh doanh Khu vực"/>
    <s v="Sales Agency"/>
    <s v="Twin"/>
    <s v="Senior Officer"/>
    <s v="Male"/>
    <d v="1985-02-06T00:00:00"/>
    <s v="0928 336 999"/>
    <s v="tuan.nguyen1@hanwhalife.com.vn"/>
  </r>
  <r>
    <n v="339"/>
    <x v="0"/>
    <s v="12201575"/>
    <s v="Phạm Văn Chung"/>
    <x v="10"/>
    <s v="North"/>
    <s v="Flight"/>
    <s v="Regional Sales - Thang Long"/>
    <s v="Zone Director"/>
    <s v="Giám đốc Kinh doanh Khu vực"/>
    <s v="Sales Agency"/>
    <s v="Twin"/>
    <s v="Senior Executive"/>
    <s v="Male"/>
    <d v="1990-04-23T00:00:00"/>
    <s v="0961 625 788"/>
    <s v="vanchung.pham@hanwhalife.com.vn"/>
  </r>
  <r>
    <n v="340"/>
    <x v="0"/>
    <s v="12201577"/>
    <s v="Trần Minh Tâm"/>
    <x v="8"/>
    <s v="North"/>
    <s v="Flight"/>
    <s v="Regional Sales - Lam Kinh"/>
    <s v="Zone Director"/>
    <s v="Giám đốc Kinh doanh Khu vực"/>
    <s v="Sales Agency"/>
    <s v="Twin"/>
    <s v="Officer"/>
    <s v="Male"/>
    <d v="1990-05-19T00:00:00"/>
    <s v="0985 999 881"/>
    <s v="tam.tran@hanwhalife.com.vn"/>
  </r>
  <r>
    <n v="341"/>
    <x v="0"/>
    <s v="12201579"/>
    <s v="Nguyễn Bình An"/>
    <x v="0"/>
    <s v="South - HCM"/>
    <s v="N/A"/>
    <s v="Product Development"/>
    <s v="Product Development Senior Executive"/>
    <s v="Nhân viên Cấp trung cao Phát triển Sản phẩm"/>
    <s v="Back Office"/>
    <s v="Twin"/>
    <s v="Senior Executive"/>
    <s v="Male"/>
    <d v="1996-02-12T00:00:00"/>
    <s v="0379 362 759"/>
    <s v="binhan.nguyen@hanwhalife.com.vn"/>
  </r>
  <r>
    <n v="342"/>
    <x v="0"/>
    <s v="12201582"/>
    <s v="Lê Thị Hường"/>
    <x v="20"/>
    <s v="North"/>
    <s v="Flight"/>
    <s v="Customer Services"/>
    <s v="Customer Services Senior Staff"/>
    <s v="Nhân viên Cấp cao Dịch vụ Khách hàng"/>
    <s v="Back Office"/>
    <s v="Queen"/>
    <s v="Senior Staff"/>
    <s v="Female"/>
    <d v="1992-05-19T00:00:00"/>
    <s v="0981 431 074"/>
    <s v="huong.le2@hanwhalife.com.vn"/>
  </r>
  <r>
    <n v="343"/>
    <x v="0"/>
    <s v="12201584"/>
    <s v="Trương Thái Bão"/>
    <x v="2"/>
    <s v="North"/>
    <s v="Flight"/>
    <s v="Sales Training Support"/>
    <s v="Agency Training Senior Executive"/>
    <s v="Nhân viên Cấp trung cao Huấn luyện &amp; Hỗ trợ đại lý"/>
    <s v="Trainer"/>
    <s v="Twin"/>
    <s v="Senior Executive"/>
    <s v="Male"/>
    <d v="1992-08-20T00:00:00"/>
    <s v="0941 430 707"/>
    <s v="thaibao.truong@hanwhalife.com.vn"/>
  </r>
  <r>
    <n v="344"/>
    <x v="0"/>
    <s v="12201585"/>
    <s v="Mai Hồng Phương Thảo"/>
    <x v="0"/>
    <s v="South - HCM"/>
    <s v="N/A"/>
    <s v="Distribution Planning"/>
    <s v="Quality Control Senior Executive"/>
    <s v="Nhân viên Cấp trung cao Kiểm soát Chất lượng"/>
    <s v="Back Office"/>
    <s v="Queen"/>
    <s v="Senior Executive"/>
    <s v="Female"/>
    <d v="1989-10-11T00:00:00"/>
    <s v="0355 551 520"/>
    <s v="phuongthao.mai@hanwhalife.com.vn"/>
  </r>
  <r>
    <n v="345"/>
    <x v="0"/>
    <s v="12201588"/>
    <s v="Lê Nguyễn Ngọc Trâm"/>
    <x v="25"/>
    <s v="South"/>
    <s v="Bus"/>
    <s v="Customer Services"/>
    <s v="Customer Services Senior Staff"/>
    <s v="Nhân viên Cấp cao Dịch vụ Khách hàng"/>
    <s v="Back Office"/>
    <s v="Queen"/>
    <s v="Senior Staff"/>
    <s v="Female"/>
    <d v="1994-06-15T00:00:00"/>
    <s v="0912 369 411"/>
    <s v="ngoctram.le@hanwhalife.com.vn"/>
  </r>
  <r>
    <n v="346"/>
    <x v="0"/>
    <s v="12201590"/>
    <s v="Nguyễn Quang Thiện"/>
    <x v="0"/>
    <s v="South - HCM"/>
    <s v="N/A"/>
    <s v="IT"/>
    <s v="Program Analyst Executive"/>
    <s v="Nhân viên Cấp trung Lập trình"/>
    <s v="Back Office"/>
    <s v="Twin"/>
    <s v="Executive"/>
    <s v="Male"/>
    <d v="1998-01-09T00:00:00"/>
    <s v="0829 900 345"/>
    <s v="quangthien.nguyen@hanwhalife.com.vn"/>
  </r>
  <r>
    <n v="347"/>
    <x v="0"/>
    <s v="12201593"/>
    <s v="Nguyễn Thị Quỳnh Nga"/>
    <x v="0"/>
    <s v="South - HCM"/>
    <s v="N/A"/>
    <s v="Product Development"/>
    <s v="Product Development Officer"/>
    <s v="Chuyên viên Phát triển Sản Phẩm"/>
    <s v="Back Office"/>
    <s v="Queen"/>
    <s v="Officer"/>
    <s v="Female"/>
    <d v="1987-04-28T00:00:00"/>
    <s v="0977 347 967"/>
    <s v="quynhnga.nguyen@hanwhalife.com.vn"/>
  </r>
  <r>
    <n v="348"/>
    <x v="0"/>
    <s v="12201594"/>
    <s v="Nguyễn Anh Tú"/>
    <x v="21"/>
    <s v="North"/>
    <s v="Flight"/>
    <s v="Regional Sales - Thang Long"/>
    <s v="Zone Director"/>
    <s v="Giám đốc Kinh doanh Khu vực"/>
    <s v="Sales Agency"/>
    <s v="Twin"/>
    <s v="Senior Executive"/>
    <s v="Male"/>
    <d v="1992-07-20T00:00:00"/>
    <s v="0962 480 526"/>
    <s v="anhtu.nguyen@hanwhalife.com.vn"/>
  </r>
  <r>
    <n v="349"/>
    <x v="0"/>
    <s v="12201596"/>
    <s v="Lê Thị Thanh Xuân"/>
    <x v="0"/>
    <s v="South - HCM"/>
    <s v="N/A"/>
    <s v="COP"/>
    <s v="Chief Operations Principal"/>
    <s v="Giám Đốc Cấp cao Nghiệp vụ Bảo Hiểm"/>
    <s v="BOD"/>
    <s v="Single"/>
    <s v="Senior Director"/>
    <s v="Female"/>
    <d v="1972-03-27T00:00:00"/>
    <s v="0916 758 841"/>
    <s v="thanhxuan.le1@hanwhalife.com.vn"/>
  </r>
  <r>
    <n v="350"/>
    <x v="0"/>
    <s v="12201597"/>
    <s v="Lê Nguyễn Bảo Thi"/>
    <x v="0"/>
    <s v="South - HCM"/>
    <s v="N/A"/>
    <s v="Distribution Planning"/>
    <s v="Distribution Support Executive"/>
    <s v="Nhân viên Cấp trung Hỗ trợ Đại lý &amp; Kênh Phân phối"/>
    <s v="Back Office"/>
    <s v="Queen"/>
    <s v="Executive"/>
    <s v="Female"/>
    <d v="1996-11-27T00:00:00"/>
    <s v="0359 264 829"/>
    <s v="baothi.le@hanwhalife.com.vn"/>
  </r>
  <r>
    <n v="351"/>
    <x v="0"/>
    <s v="12201598"/>
    <s v="Nguyễn Thị Thúy Hằng"/>
    <x v="21"/>
    <s v="North"/>
    <s v="Flight"/>
    <s v="Regional Sales - Thang Long"/>
    <s v="Zone Director"/>
    <s v="Giám đốc Kinh doanh Khu vực"/>
    <s v="Sales Agency"/>
    <s v="Queen"/>
    <s v="Executive"/>
    <s v="Female"/>
    <d v="1983-08-20T00:00:00"/>
    <s v="0986 517 083"/>
    <s v="thuyhang.nguyen@hanwhalife.com.vn"/>
  </r>
  <r>
    <n v="352"/>
    <x v="0"/>
    <s v="12201599"/>
    <s v="Trần Trung Nguyên"/>
    <x v="0"/>
    <s v="South - HCM"/>
    <s v="N/A"/>
    <s v="IT"/>
    <s v="Program Analyst Senior Executive"/>
    <s v="Nhân viên Cấp trung cao Lập trình"/>
    <s v="Back Office"/>
    <s v="Twin"/>
    <s v="Senior Executive"/>
    <s v="Male"/>
    <d v="1996-01-01T00:00:00"/>
    <s v="0969 981 853"/>
    <s v="trungnguyen.tran@hanwhalife.com.vn"/>
  </r>
  <r>
    <n v="353"/>
    <x v="0"/>
    <s v="12201601"/>
    <s v="Hồ Mẫn Trí"/>
    <x v="0"/>
    <s v="South - HCM"/>
    <s v="N/A"/>
    <s v="IT"/>
    <s v="Business Analyst Senior Officer"/>
    <s v="Chuyên viên Cấp cao Phát triển Hệ thống"/>
    <s v="Back Office"/>
    <s v="Twin"/>
    <s v="Senior Officer"/>
    <s v="Male"/>
    <d v="1982-05-22T00:00:00"/>
    <s v="0982 179 176"/>
    <s v="mantri.ho@hanwhalife.com.vn"/>
  </r>
  <r>
    <n v="354"/>
    <x v="0"/>
    <s v="12201602"/>
    <s v="Phạm Thị Thanh Tú"/>
    <x v="0"/>
    <s v="South - HCM"/>
    <s v="N/A"/>
    <s v="Human Resources"/>
    <s v="Talent Development Senior Officer"/>
    <s v="Chuyên viên Cấp cao Phát triển Nhân tài"/>
    <s v="Back Office"/>
    <s v="Queen"/>
    <s v="Senior Officer"/>
    <s v="Female"/>
    <d v="1997-02-01T00:00:00"/>
    <s v="0942 155 282"/>
    <s v="thanhtu.pham1@hanwhalife.com.vn"/>
  </r>
  <r>
    <n v="355"/>
    <x v="0"/>
    <s v="12201603"/>
    <s v="Văn Công Nho"/>
    <x v="33"/>
    <s v="South"/>
    <s v="Bus"/>
    <s v="Sales Training Support"/>
    <s v="Agency Training Executive"/>
    <s v="Nhân viên Cấp trung Huấn luyện &amp; Hỗ trợ đại lý"/>
    <s v="Trainer"/>
    <s v="Twin"/>
    <s v="Executive"/>
    <s v="Male"/>
    <d v="1993-09-04T00:00:00"/>
    <s v="0903 543 006"/>
    <s v="congnho.van@hanwhalife.com.vn"/>
  </r>
  <r>
    <n v="356"/>
    <x v="0"/>
    <s v="12201605"/>
    <s v="Trần Thị Diệu Hằng"/>
    <x v="0"/>
    <s v="South - HCM"/>
    <s v="N/A"/>
    <s v="Distribution Planning"/>
    <s v="Distribution Support Senior Executive"/>
    <s v="Nhân viên Cấp trung cao Đại lý &amp; Kênh Phân phối"/>
    <s v="Back Office"/>
    <s v="Queen"/>
    <s v="Senior Executive"/>
    <s v="Female"/>
    <d v="1997-04-14T00:00:00"/>
    <s v="0367 340 943"/>
    <s v="dieuhang.tran@hanwhalife.com.vn"/>
  </r>
  <r>
    <n v="357"/>
    <x v="0"/>
    <s v="12201606"/>
    <s v="Ngô Thu Huyền"/>
    <x v="0"/>
    <s v="South - HCM"/>
    <s v="N/A"/>
    <s v="NBU &amp; Claim"/>
    <s v="Claim Officer"/>
    <s v="Chuyên viên Giải quyết Quyền lợi Bảo hiểm"/>
    <s v="Back Office"/>
    <s v="Queen"/>
    <s v="Officer"/>
    <s v="Female"/>
    <d v="1992-10-14T00:00:00"/>
    <s v="0974 339 529"/>
    <s v="thuhuyen.ngo@hanwhalife.com.vn"/>
  </r>
  <r>
    <n v="358"/>
    <x v="0"/>
    <s v="12201610"/>
    <s v="Đinh Nho Hoàng"/>
    <x v="0"/>
    <s v="South - HCM"/>
    <s v="N/A"/>
    <s v="Distribution Admin"/>
    <s v="Distribution Report Senior Executive"/>
    <s v="Nhân viên cấp trung cao báo cáo kênh phân phối"/>
    <s v="Back Office"/>
    <s v="Twin"/>
    <s v="Senior Executive"/>
    <s v="Male"/>
    <d v="1993-02-21T00:00:00"/>
    <s v="0854 549 245"/>
    <s v="nhohoang.dinh@hanwhalife.com.vn"/>
  </r>
  <r>
    <n v="359"/>
    <x v="0"/>
    <s v="12201612"/>
    <s v="Trần Lê Huyền Anh"/>
    <x v="0"/>
    <s v="South - HCM"/>
    <s v="N/A"/>
    <s v="Marketing"/>
    <s v="PR &amp; CSR Senior Officer"/>
    <s v="Chuyên viên Cấp cao Truyền thông và CSR"/>
    <s v="Back Office"/>
    <s v="Queen"/>
    <s v="Senior Officer"/>
    <s v="Female"/>
    <d v="1993-03-21T00:00:00"/>
    <s v="0937 210 393"/>
    <s v="huyenanh.tran@hanwhalife.com.vn"/>
  </r>
  <r>
    <n v="360"/>
    <x v="0"/>
    <s v="12301614"/>
    <s v="Diệp Tú Khanh"/>
    <x v="7"/>
    <s v="South"/>
    <s v="Bus"/>
    <s v="Sales Training Support"/>
    <s v="Agency Training Officer"/>
    <s v="Chuyên viên Huấn luyện &amp; Hỗ trợ Đại lý"/>
    <s v="Trainer"/>
    <s v="Queen"/>
    <s v="Officer"/>
    <s v="Female"/>
    <d v="1987-06-22T00:00:00"/>
    <s v="0907 769 008"/>
    <s v="tukhanh.diep@hanwhalife.com.vn"/>
  </r>
  <r>
    <n v="361"/>
    <x v="0"/>
    <s v="12301617"/>
    <s v="Vũ Thị Thịnh"/>
    <x v="0"/>
    <s v="South - HCM"/>
    <s v="N/A"/>
    <s v="Internal Audit"/>
    <s v="Internal Audit Senior Executive"/>
    <s v="Nhân viên Cấp trung cao Kiểm toán Nội bộ"/>
    <s v="Back Office"/>
    <s v="Queen"/>
    <s v="Senior Executive"/>
    <s v="Female"/>
    <d v="1998-11-28T00:00:00"/>
    <s v="0919 287 011"/>
    <s v="thinh.vu@hanwhalife.com.vn"/>
  </r>
  <r>
    <n v="362"/>
    <x v="0"/>
    <s v="12301618"/>
    <s v="Đặng Trung Dũng"/>
    <x v="1"/>
    <s v="North"/>
    <s v="Flight"/>
    <s v="NBU &amp; Claim"/>
    <s v="Claim Senior Executive"/>
    <s v="Nhân viên Cấp trung cao Giải quyết Quyền lợi Bảo hiểm"/>
    <s v="Back Office"/>
    <s v="Twin"/>
    <s v="Senior Executive"/>
    <s v="Male"/>
    <d v="1984-05-30T00:00:00"/>
    <s v="0904 198 484"/>
    <s v="trungdung.dang@hanwhalife.com.vn"/>
  </r>
  <r>
    <n v="363"/>
    <x v="0"/>
    <s v="12301619"/>
    <s v="Quách Thị Ngọc"/>
    <x v="0"/>
    <s v="South - HCM"/>
    <s v="N/A"/>
    <s v="Legal &amp; Corporate Compliance"/>
    <s v="Corporate Compliance Senior Executive"/>
    <s v="Nhân viên cấp trung cao Kiểm soát tuân thủ"/>
    <s v="Back Office"/>
    <s v="Queen"/>
    <s v="Senior Executive"/>
    <s v="Female"/>
    <d v="1996-06-06T00:00:00"/>
    <s v="0369 715 375"/>
    <s v="ngoc.quach@hanwhalife.com.vn"/>
  </r>
  <r>
    <n v="364"/>
    <x v="0"/>
    <s v="12301623"/>
    <s v="Nguyễn Thị Cẩm Thạch"/>
    <x v="22"/>
    <s v="North"/>
    <s v="Flight"/>
    <s v="Sales Training Support"/>
    <s v="Agency Training Executive"/>
    <s v="Nhân viên Cấp trung Huấn luyện &amp; Hỗ trợ Đại lý"/>
    <s v="Trainer"/>
    <s v="Queen"/>
    <s v="Executive"/>
    <s v="Female"/>
    <d v="1984-05-27T00:00:00"/>
    <s v="0945 627 218"/>
    <s v="camthach.nguyen@hanwhalife.com.vn"/>
  </r>
  <r>
    <n v="365"/>
    <x v="0"/>
    <s v="12301631"/>
    <s v="Nguyễn Ngọc Đan Vy"/>
    <x v="0"/>
    <s v="South - HCM"/>
    <s v="N/A"/>
    <s v="Customer Services"/>
    <s v="Customer Services Senior Staff"/>
    <s v="Nhân viên Cấp cao Dịch vụ Khách hàng"/>
    <s v="Back Office"/>
    <s v="Queen"/>
    <s v="Senior Staff"/>
    <s v="Female"/>
    <d v="1994-12-12T00:00:00"/>
    <s v="0397 275 343"/>
    <s v="danvy.nguyen@hanwhalife.com.vn"/>
  </r>
  <r>
    <n v="366"/>
    <x v="0"/>
    <s v="12301633"/>
    <s v="Phan Thị Hồng Gấm"/>
    <x v="0"/>
    <s v="South - HCM"/>
    <s v="N/A"/>
    <s v="Customer Services"/>
    <s v="Call Center Senior Staff"/>
    <s v="Nhân viên Cấp cao trực Tổng đài"/>
    <s v="Back Office"/>
    <s v="Queen"/>
    <s v="Senior Staff"/>
    <s v="Female"/>
    <d v="1995-02-06T00:00:00"/>
    <s v="0932 860 295"/>
    <s v="honggam.phan@hanwhalife.com.vn"/>
  </r>
  <r>
    <n v="367"/>
    <x v="0"/>
    <s v="12301635"/>
    <s v="Cao Đức Trọng"/>
    <x v="0"/>
    <s v="South - HCM"/>
    <s v="N/A"/>
    <s v="IT"/>
    <s v="Program Analyst Senior Executive"/>
    <s v="Nhân viên Cấp trung cao Lập trình"/>
    <s v="Back Office"/>
    <s v="Twin"/>
    <s v="Senior Executive"/>
    <s v="Male"/>
    <d v="1991-04-12T00:00:00"/>
    <s v="0349 775 906"/>
    <s v="ductrong.cao@hanwhalife.com.vn"/>
  </r>
  <r>
    <n v="368"/>
    <x v="0"/>
    <s v="12301639"/>
    <s v="Phạm Viết Đạt"/>
    <x v="4"/>
    <s v="South"/>
    <s v="Bus"/>
    <s v="Sales Training Support"/>
    <s v="Agency Training Senior Officer"/>
    <s v="Chuyên viên Cấp cao Huấn luyện &amp; Hỗ trợ đại lý"/>
    <s v="Trainer"/>
    <s v="Twin"/>
    <s v="Senior Officer"/>
    <s v="Male"/>
    <d v="1984-11-01T00:00:00"/>
    <s v="0329 102 828"/>
    <s v="vietdat.pham1@hanwhalife.com.vn"/>
  </r>
  <r>
    <n v="369"/>
    <x v="0"/>
    <s v="12301642"/>
    <s v="Phạm Thoại Mỹ"/>
    <x v="0"/>
    <s v="South - HCM"/>
    <s v="N/A"/>
    <s v="Customer Services"/>
    <s v="Premium Control Staff"/>
    <s v="Nhân viên Kiểm soát Phí"/>
    <s v="Back Office"/>
    <s v="Queen"/>
    <s v="Staff"/>
    <s v="Female"/>
    <d v="2000-03-21T00:00:00"/>
    <s v="0815 555 253"/>
    <s v="thoaimy.pham@hanwhalife.com.vn"/>
  </r>
  <r>
    <n v="370"/>
    <x v="0"/>
    <s v="12301647"/>
    <s v="Trần Đình Đố"/>
    <x v="0"/>
    <s v="South - HCM"/>
    <s v="N/A"/>
    <s v="IT"/>
    <s v="Program Analyst Senior Executive"/>
    <s v="Nhân viên Cấp trung cao Lập trình"/>
    <s v="Back Office"/>
    <s v="Twin"/>
    <s v="Senior Executive"/>
    <s v="Male"/>
    <d v="1993-06-04T00:00:00"/>
    <s v="0353 082 513"/>
    <s v="dinhdo.tran@hanwhalife.com.vn"/>
  </r>
  <r>
    <n v="371"/>
    <x v="0"/>
    <s v="12301648"/>
    <s v="Phạm Vi Quỳnh Trang"/>
    <x v="0"/>
    <s v="South - HCM"/>
    <s v="N/A"/>
    <s v="Distribution Admin"/>
    <s v="Distribution Report Senior Executive"/>
    <s v="Nhân viên cấp trung cao báo cáo kênh phân phối"/>
    <s v="Back Office"/>
    <s v="Queen"/>
    <s v="Senior Executive"/>
    <s v="Female"/>
    <d v="1994-10-20T00:00:00"/>
    <s v="0369 220 907"/>
    <s v="quynhtrang.pham@hanwhalife.com.vn"/>
  </r>
  <r>
    <n v="372"/>
    <x v="0"/>
    <s v="12301660"/>
    <s v="Phạm Ngọc Tân"/>
    <x v="0"/>
    <s v="South - HCM"/>
    <s v="N/A"/>
    <s v="Investment"/>
    <s v="Investment Assistant Manager"/>
    <s v="Phó phòng Đầu tư"/>
    <s v="Back Office"/>
    <s v="Twin"/>
    <s v="Assistant Manager"/>
    <s v="Male"/>
    <d v="1995-04-20T00:00:00"/>
    <s v="0906 792 478"/>
    <s v="ngoctan.pham@hanwhalife.com.vn"/>
  </r>
  <r>
    <n v="373"/>
    <x v="0"/>
    <s v="12301661"/>
    <s v="Trần Ngọc Kim Ngân"/>
    <x v="0"/>
    <s v="South - HCM"/>
    <s v="N/A"/>
    <s v="General Administration"/>
    <s v="General Admin Staff"/>
    <s v="Nhân viên Hành chánh"/>
    <s v="Back Office"/>
    <s v="Queen"/>
    <s v="Staff"/>
    <s v="Female"/>
    <d v="1990-01-29T00:00:00"/>
    <s v="0374 587 427"/>
    <s v="kimngan.tran@hanwhalife.com.vn"/>
  </r>
  <r>
    <n v="374"/>
    <x v="0"/>
    <s v="12301663"/>
    <s v="Lê Thị Mỹ Dung"/>
    <x v="0"/>
    <s v="South - HCM"/>
    <s v="N/A"/>
    <s v="Distribution Admin"/>
    <s v="Distribution Admin Executive"/>
    <s v="Nhân viên Cấp trung Hành chánh Đại lý &amp; Kênh Phân phối"/>
    <s v="Back Office"/>
    <s v="Queen"/>
    <s v="Executive"/>
    <s v="Female"/>
    <d v="1993-03-01T00:00:00"/>
    <s v="0909 497 793"/>
    <s v="mydung.le@hanwhalife.com.vn"/>
  </r>
  <r>
    <n v="375"/>
    <x v="0"/>
    <s v="12301665"/>
    <s v="Nguyễn Thị Giang"/>
    <x v="0"/>
    <s v="South - HCM"/>
    <s v="N/A"/>
    <s v="Distribution Planning"/>
    <s v="Distribution Planning Manager"/>
    <s v="Trưởng phòng Kế hoạch Kinh doanh"/>
    <s v="Back Office"/>
    <s v="Queen"/>
    <s v="Manager"/>
    <s v="Female"/>
    <d v="1989-08-16T00:00:00"/>
    <s v="0909 011 608"/>
    <s v="giang.nguyen1@hanwhalife.com.vn"/>
  </r>
  <r>
    <n v="376"/>
    <x v="0"/>
    <s v="12301666"/>
    <s v="Nguyễn Trường Mỹ Anh"/>
    <x v="30"/>
    <s v="South"/>
    <s v="Bus"/>
    <s v="Customer Services"/>
    <s v="Customer Services Senior Staff"/>
    <s v="Nhân viên Cấp cao Dịch vụ Khách hàng"/>
    <s v="Back Office"/>
    <s v="Queen"/>
    <s v="Senior Staff"/>
    <s v="Female"/>
    <d v="1994-10-10T00:00:00"/>
    <s v="0907 855 358"/>
    <s v="myanh.nguyen@hanwhalife.com.vn"/>
  </r>
  <r>
    <n v="377"/>
    <x v="0"/>
    <s v="12301667"/>
    <s v="Trần Thị Đăng Châu"/>
    <x v="0"/>
    <s v="South - HCM"/>
    <s v="N/A"/>
    <s v="Corporate Planning &amp; Management"/>
    <s v="Corporate Planning &amp; Management Part Leader"/>
    <s v="Phó Bộ phận Quản trị và Kế hoạch Tổng hợp"/>
    <s v="BOD"/>
    <s v="Single"/>
    <s v="Senior Manager"/>
    <s v="Female"/>
    <d v="1993-08-21T00:00:00"/>
    <s v="0942 909 893"/>
    <s v="dangchau.tran@hanwhalife.com.vn"/>
  </r>
  <r>
    <n v="378"/>
    <x v="0"/>
    <s v="12301669"/>
    <s v="Trần Thị Hoàng Oanh"/>
    <x v="0"/>
    <s v="South - HCM"/>
    <s v="N/A"/>
    <s v="Marketing"/>
    <s v="Graphic Designer"/>
    <s v="Thiết kế Đồ họa"/>
    <s v="Back Office"/>
    <s v="Queen"/>
    <s v="Executive"/>
    <s v="Female"/>
    <d v="1994-02-15T00:00:00"/>
    <s v="0961 135 267"/>
    <s v="hoangoanh.tran@hanwhalife.com.vn"/>
  </r>
  <r>
    <n v="379"/>
    <x v="0"/>
    <s v="12301671"/>
    <s v="Nguyễn Thị Quỳnh Hương"/>
    <x v="0"/>
    <s v="South - HCM"/>
    <s v="N/A"/>
    <s v="NBU &amp; Claim"/>
    <s v="Underwriter"/>
    <s v="Thẩm định"/>
    <s v="Back Office"/>
    <s v="Queen"/>
    <s v="Officer"/>
    <s v="Female"/>
    <d v="1993-03-29T00:00:00"/>
    <s v="0769 890 908"/>
    <s v="quynhhuong.nguyen@hanwhalife.com.vn"/>
  </r>
  <r>
    <n v="380"/>
    <x v="0"/>
    <s v="12301672"/>
    <s v="Phạm Thị Anh Thư"/>
    <x v="0"/>
    <s v="South - HCM"/>
    <s v="N/A"/>
    <s v="Customer Services"/>
    <s v="Premium Control Officer"/>
    <s v="Chuyên viên Kiểm soát Phí"/>
    <s v="Back Office"/>
    <s v="Queen"/>
    <s v="Officer"/>
    <s v="Female"/>
    <d v="1989-01-12T00:00:00"/>
    <s v="0774 983 635"/>
    <s v="anhthu.pham@hanwhalife.com.vn"/>
  </r>
  <r>
    <n v="381"/>
    <x v="0"/>
    <s v="12301674"/>
    <s v="Đào Phương Thúy"/>
    <x v="0"/>
    <s v="South - HCM"/>
    <s v="N/A"/>
    <s v="CHGP"/>
    <s v="Chief HR &amp; GA Principal"/>
    <s v="Giám đốc Cấp cao Nhân sự &amp; Hành chánh"/>
    <s v="BOD"/>
    <s v="Single"/>
    <s v="Director"/>
    <s v="Female"/>
    <d v="1983-10-26T00:00:00"/>
    <s v="0935 922 441"/>
    <s v="phuongthuy.dao@hanwhalife.com.vn"/>
  </r>
  <r>
    <n v="382"/>
    <x v="0"/>
    <s v="12301676"/>
    <s v="Nguyễn Quốc Nam"/>
    <x v="12"/>
    <s v="South - HCM"/>
    <s v="N/A"/>
    <s v="Sales Training Support"/>
    <s v="Agency Training Executive"/>
    <s v="Nhân viên Cấp trung Huấn luyện &amp; Hỗ trợ đại lý"/>
    <s v="Trainer"/>
    <s v="Twin"/>
    <s v="Executive"/>
    <s v="Male"/>
    <d v="1995-03-02T00:00:00"/>
    <s v="0867 997 613"/>
    <s v="quocnam.nguyen1@hanwhalife.com.vn"/>
  </r>
  <r>
    <n v="383"/>
    <x v="0"/>
    <s v="12301678"/>
    <s v="Khổng Tiến Mạnh"/>
    <x v="21"/>
    <s v="North"/>
    <s v="Flight"/>
    <s v="Sales Training Support"/>
    <s v="Agency Training Senior Executive"/>
    <s v="Nhân viên Cấp trung cao Huấn luyện &amp; Hỗ trợ đại lý"/>
    <s v="Trainer"/>
    <s v="Twin"/>
    <s v="Senior Executive"/>
    <s v="Male"/>
    <d v="1992-07-08T00:00:00"/>
    <s v="0368 080 792"/>
    <s v="tienmanh.khong@hanwhalife.com.vn"/>
  </r>
  <r>
    <n v="384"/>
    <x v="0"/>
    <s v="12301679"/>
    <s v="Hoàng Thị Tuyết"/>
    <x v="1"/>
    <s v="North"/>
    <s v="Flight"/>
    <s v="Customer Services"/>
    <s v="Customer Services Executive"/>
    <s v="Nhân viên Cấp trung Dịch vụ Khách hàng"/>
    <s v="Back Office"/>
    <s v="Queen"/>
    <s v="Executive"/>
    <s v="Female"/>
    <d v="1996-02-19T00:00:00"/>
    <s v="0333 739 178"/>
    <s v="tuyet.hoang@hanwhalife.com.vn"/>
  </r>
  <r>
    <n v="385"/>
    <x v="0"/>
    <s v="12301680"/>
    <s v="Đào Ngọc Linh"/>
    <x v="1"/>
    <s v="North"/>
    <s v="Flight"/>
    <s v="Agency Compliance"/>
    <s v="Agency Compliance Executive"/>
    <s v="Nhân viên Cấp trung Pháp chế Đại lý"/>
    <s v="Back Office"/>
    <s v="Twin"/>
    <s v="Executive"/>
    <s v="Male"/>
    <d v="1992-05-08T00:00:00"/>
    <s v="0335 508 685"/>
    <s v="ngoclinh.dao@hanwhalife.com.vn"/>
  </r>
  <r>
    <n v="386"/>
    <x v="0"/>
    <s v="12301684"/>
    <s v="Nguyễn Thị Ngọc Ánh"/>
    <x v="1"/>
    <s v="North"/>
    <s v="Flight"/>
    <s v="Partnership Distribution"/>
    <s v="Sales Manager"/>
    <s v=" Quản lý Kinh doanh (Đối tác Ngân hàng)"/>
    <s v="Sales Partnership"/>
    <s v="Queen"/>
    <s v="Senior Executive"/>
    <s v="Female"/>
    <d v="1989-09-24T00:00:00"/>
    <s v="083 55 33 274"/>
    <s v="ngocanh.nguyen1@hanwhalife.com.vn"/>
  </r>
  <r>
    <n v="387"/>
    <x v="0"/>
    <s v="12301685"/>
    <s v="Nguyễn Thùy Trang"/>
    <x v="0"/>
    <s v="South - HCM"/>
    <s v="N/A"/>
    <s v="Distribution Planning"/>
    <s v="Distribution Support Senior Officer"/>
    <s v="Chuyên viên Cấp cao Hỗ trợ Đại lý &amp; Kênh Phân phối"/>
    <s v="Back Office"/>
    <s v="Queen"/>
    <s v="Senior Officer"/>
    <s v="Female"/>
    <d v="1995-11-28T00:00:00"/>
    <s v="0835 533 274"/>
    <s v="thuytrang.nguyen1@hanwhalife.com.vn"/>
  </r>
  <r>
    <n v="388"/>
    <x v="0"/>
    <s v="12301686"/>
    <s v="Trần Thị Kim Thanh"/>
    <x v="0"/>
    <s v="South - HCM"/>
    <s v="N/A"/>
    <s v="Distribution Planning"/>
    <s v="Partnership Planning Officer"/>
    <s v="Chuyên viên Lập kế hoạch Kênh đối tác"/>
    <s v="Back Office"/>
    <s v="Queen"/>
    <s v="Officer"/>
    <s v="Female"/>
    <d v="1991-07-09T00:00:00"/>
    <s v="0937 090 791"/>
    <s v="kimthanh.tran@hanwhalife.com.vn"/>
  </r>
  <r>
    <n v="389"/>
    <x v="0"/>
    <s v="12301687"/>
    <s v="Nguyễn Ngọc Hòa"/>
    <x v="33"/>
    <s v="North"/>
    <s v="Flight"/>
    <s v="Regional Sales - Hai Van"/>
    <s v="Zone Director"/>
    <s v="Giám đốc Kinh doanh Khu vực"/>
    <s v="Sales Agency"/>
    <s v="Twin"/>
    <s v="Assistant Manager"/>
    <s v="Male"/>
    <d v="1983-10-20T00:00:00"/>
    <s v="0935 353 518"/>
    <s v="ngochoa.nguyen@hanwhalife.com.vn"/>
  </r>
  <r>
    <n v="390"/>
    <x v="0"/>
    <s v="12301689"/>
    <s v="Hoàng Trọng"/>
    <x v="12"/>
    <s v="South - HCM"/>
    <s v="N/A"/>
    <s v="Customer Services"/>
    <s v="Customer Services Senior Staff"/>
    <s v="Nhân viên Cấp cao Dịch vụ Khách hàng"/>
    <s v="Back Office"/>
    <s v="Twin"/>
    <s v="Senior Staff"/>
    <s v="Male"/>
    <d v="1990-04-15T00:00:00"/>
    <s v="0908 739 514"/>
    <s v="trong.hoang@hanwhalife.com.vn"/>
  </r>
  <r>
    <n v="391"/>
    <x v="0"/>
    <s v="12301690"/>
    <s v="Phạm Phương Đan Quyên"/>
    <x v="0"/>
    <s v="South - HCM"/>
    <s v="N/A"/>
    <s v="Distribution Planning"/>
    <s v="Group Sales Support Executive"/>
    <s v="Nhân viên Cấp trung Hỗ trợ Phát triển Kinh Doanh - Khách hàng Doanh nghiệp"/>
    <s v="Back Office"/>
    <s v="Queen"/>
    <s v="Executive"/>
    <s v="Female"/>
    <d v="1996-08-20T00:00:00"/>
    <s v="0978 893 111"/>
    <s v="danquyen.pham@hanwhalife.com.vn"/>
  </r>
  <r>
    <n v="392"/>
    <x v="0"/>
    <s v="12301693"/>
    <s v="Vương Trường Giang"/>
    <x v="0"/>
    <s v="South - HCM"/>
    <s v="N/A"/>
    <s v="Sales Support Task Force"/>
    <s v="Task Force Senior Manager"/>
    <s v="Trưởng phòng Cấp cao Quản lý Dự án"/>
    <s v="Back Office"/>
    <s v="Twin"/>
    <s v="Senior Manager"/>
    <s v="Male"/>
    <d v="1991-08-19T00:00:00"/>
    <s v="0901 354 456"/>
    <s v="truonggiang.vuong@hanwhalife.com.vn"/>
  </r>
  <r>
    <n v="393"/>
    <x v="0"/>
    <s v="12301695"/>
    <s v="Phạm Thị Ngát"/>
    <x v="1"/>
    <s v="North"/>
    <s v="Flight"/>
    <s v="Customer Services"/>
    <s v="Customer Services Senior Staff"/>
    <s v="Nhân viên Cấp cao Dịch vụ Khách hàng"/>
    <s v="Back Office"/>
    <s v="Queen"/>
    <s v="Senior Staff"/>
    <s v="Female"/>
    <d v="1995-02-23T00:00:00"/>
    <s v="0968 642 302"/>
    <s v="ngat.pham@hanwhalife.com.vn"/>
  </r>
  <r>
    <n v="394"/>
    <x v="0"/>
    <s v="12301697"/>
    <s v="Nguyễn Thị Mai"/>
    <x v="0"/>
    <s v="South - HCM"/>
    <s v="N/A"/>
    <s v="Distribution Admin"/>
    <s v="Distribution Compensation Senior Executive"/>
    <s v="Nhân viên Cấp trung cao phụ trách Thu nhập Đại lý &amp; Kênh Phân phối"/>
    <s v="Back Office"/>
    <s v="Queen"/>
    <s v="Senior Executive"/>
    <s v="Female"/>
    <d v="1992-10-19T00:00:00"/>
    <s v="0937 740 832"/>
    <s v="mai.nguyen@hanwhalife.com.vn"/>
  </r>
  <r>
    <n v="395"/>
    <x v="0"/>
    <s v="12301698"/>
    <s v="Nguyễn Phan Phương Thảo"/>
    <x v="10"/>
    <s v="North"/>
    <s v="Flight"/>
    <s v="Sales Training Support"/>
    <s v="Agency Training Executive"/>
    <s v="Nhân viên Cấp trung Huấn luyện &amp; Hỗ trợ đại lý"/>
    <s v="Trainer"/>
    <s v="Queen"/>
    <s v="Executive"/>
    <s v="Female"/>
    <d v="1991-09-16T00:00:00"/>
    <s v="0777 386 986"/>
    <s v="phuongthao.nguyen3@hanwhalife.com.vn"/>
  </r>
  <r>
    <n v="396"/>
    <x v="0"/>
    <s v="12301702"/>
    <s v="Phạm Thị Hải"/>
    <x v="20"/>
    <s v="North"/>
    <s v="Flight"/>
    <s v="Customer Services"/>
    <s v="Customer Services Executive"/>
    <s v="Nhân viên Cấp trung Dịch vụ Khách hàng"/>
    <s v="Back Office"/>
    <s v="Queen"/>
    <s v="Executive"/>
    <s v="Female"/>
    <d v="1988-10-03T00:00:00"/>
    <s v="0948 298 111"/>
    <s v="hai.pham@hanwhalife.com.vn"/>
  </r>
  <r>
    <n v="397"/>
    <x v="0"/>
    <s v="12301704"/>
    <s v="Lê Thùy Linh"/>
    <x v="0"/>
    <s v="South - HCM"/>
    <s v="N/A"/>
    <s v="Customer Services"/>
    <s v="Policy Owner Services Senior Executive"/>
    <s v="Nhân viên Cấp trung cao Quản lý Hợp đồng"/>
    <s v="Back Office"/>
    <s v="Queen"/>
    <s v="Senior Executive"/>
    <s v="Female"/>
    <d v="1991-07-25T00:00:00"/>
    <s v="0902 884 457"/>
    <s v="thuylinh.le@hanwhalife.com.vn"/>
  </r>
  <r>
    <n v="398"/>
    <x v="0"/>
    <s v="12301709"/>
    <s v="Trần Huỳnh Trang Đài"/>
    <x v="7"/>
    <s v="South"/>
    <s v="Bus"/>
    <s v="Partnership Distribution"/>
    <s v="Sales Manager"/>
    <s v=" Quản lý Kinh doanh (Đối tác Ngân hàng)"/>
    <s v="Sales Partnership"/>
    <s v="Queen"/>
    <s v="Senior Executive"/>
    <s v="Female"/>
    <d v="1993-05-01T00:00:00"/>
    <s v="0327 877 855"/>
    <s v="trangdai.tran@hanwhalife.com.vn"/>
  </r>
  <r>
    <n v="399"/>
    <x v="0"/>
    <s v="12301711"/>
    <s v="Ông Thị Bích Thảo"/>
    <x v="9"/>
    <s v="North"/>
    <s v="Flight"/>
    <s v="Customer Services"/>
    <s v="Customer Services Executive"/>
    <s v="Nhân viên Cấp trung Dịch vụ Khách hàng"/>
    <s v="Back Office"/>
    <s v="Queen"/>
    <s v="Executive"/>
    <s v="Female"/>
    <d v="1991-08-23T00:00:00"/>
    <s v="0905 973 449"/>
    <s v="bichthao.ong@hanwhalife.com.vn"/>
  </r>
  <r>
    <n v="400"/>
    <x v="0"/>
    <s v="12301712"/>
    <s v="Nguyễn Thị Lan"/>
    <x v="18"/>
    <s v="South"/>
    <s v="Bus"/>
    <s v="Regional Sales - Gia Dinh"/>
    <s v="Zone Director"/>
    <s v="Giám đốc Kinh doanh Khu vực"/>
    <s v="Sales Agency"/>
    <s v="Queen"/>
    <s v="Officer"/>
    <s v="Female"/>
    <d v="1981-01-26T00:00:00"/>
    <s v="0933 626 679"/>
    <s v="lan.nguyen2@hanwhalife.com.vn"/>
  </r>
  <r>
    <n v="401"/>
    <x v="0"/>
    <s v="12301714"/>
    <s v="Nguyễn Thu Hoài"/>
    <x v="0"/>
    <s v="South - HCM"/>
    <s v="N/A"/>
    <s v="CEO Office"/>
    <s v="Assistant to CEO"/>
    <s v="Trợ lý Tổng Giám đốc"/>
    <s v="Back Office"/>
    <s v="Queen"/>
    <s v="Staff"/>
    <s v="Female"/>
    <d v="2001-04-03T00:00:00"/>
    <s v="0352 707 858"/>
    <s v="thuhoai.nguyen@hanwhalife.com.vn"/>
  </r>
  <r>
    <n v="402"/>
    <x v="0"/>
    <s v="12301716"/>
    <s v="Hà Thị Thúy"/>
    <x v="34"/>
    <s v="North"/>
    <s v="Flight"/>
    <s v="Customer Services"/>
    <s v="Customer Services Staff"/>
    <s v="Nhân viên Dịch vụ Khách hàng"/>
    <s v="Back Office"/>
    <s v="Queen"/>
    <s v="Staff"/>
    <s v="Female"/>
    <d v="1984-12-15T00:00:00"/>
    <s v="0826 707 668"/>
    <s v="thuy.ha@hanwhalife.com.vn"/>
  </r>
  <r>
    <n v="403"/>
    <x v="0"/>
    <s v="12301720"/>
    <s v="Nguyễn Gia Huy"/>
    <x v="0"/>
    <s v="South - HCM"/>
    <s v="N/A"/>
    <s v="Distribution Admin"/>
    <s v="Distribution Admin Executive"/>
    <s v="Nhân viên Cấp trung Hành chánh Đại lý &amp; Kênh Phân phối"/>
    <s v="Back Office"/>
    <s v="Twin"/>
    <s v="Executive"/>
    <s v="Male"/>
    <d v="1996-10-20T00:00:00"/>
    <s v="0938 819 439"/>
    <s v="giahuy.nguyen1@hanwhalife.com.vn"/>
  </r>
  <r>
    <n v="404"/>
    <x v="0"/>
    <s v="12301721"/>
    <s v="Võ Nguyễn Kiều Minh"/>
    <x v="0"/>
    <s v="South - HCM"/>
    <s v="N/A"/>
    <s v="NBU &amp; Claim"/>
    <s v="Claim Senior Officer"/>
    <s v="Chuyên viên Cấp cao Giải quyết Quyền lợi Bảo hiểm"/>
    <s v="Back Office"/>
    <s v="Queen"/>
    <s v="Senior Officer"/>
    <s v="Female"/>
    <d v="1987-08-06T00:00:00"/>
    <s v="0932 083 350"/>
    <s v="kieuminh.vo@hanwhalife.com.vn"/>
  </r>
  <r>
    <n v="405"/>
    <x v="0"/>
    <s v="12301728"/>
    <s v="Đàm Phương Hoa"/>
    <x v="1"/>
    <s v="North"/>
    <s v="Flight"/>
    <s v="Customer Services"/>
    <s v="Quality Assurance Officer"/>
    <s v="Chuyên viên Kiểm soát Chất lượng Dịch vụ Khách hàng"/>
    <s v="Back Office"/>
    <s v="Queen"/>
    <s v="Officer"/>
    <s v="Female"/>
    <d v="1993-03-18T00:00:00"/>
    <s v="0966 047 173"/>
    <s v="phuonghoa.dam@hanwhalife.com.vn"/>
  </r>
  <r>
    <n v="406"/>
    <x v="0"/>
    <s v="12301729"/>
    <s v="Võ Thị Xuân Trang"/>
    <x v="0"/>
    <s v="South - HCM"/>
    <s v="N/A"/>
    <s v="Customer Services"/>
    <s v="Policy Owner Services Officer"/>
    <s v="Chuyên viên Quản lý Hợp đồng"/>
    <s v="Back Office"/>
    <s v="Queen"/>
    <s v="Officer"/>
    <s v="Female"/>
    <d v="1990-01-11T00:00:00"/>
    <s v="0973 776 616"/>
    <s v="xuantrang.vo@hanwhalife.com.vn"/>
  </r>
  <r>
    <n v="407"/>
    <x v="0"/>
    <s v="12301730"/>
    <s v="Trần Cẩm Tú"/>
    <x v="20"/>
    <s v="South"/>
    <s v="Bus"/>
    <s v="Regional Sales - Lam Kinh"/>
    <s v="Zone Director"/>
    <s v="Giám đốc Kinh doanh Khu vực"/>
    <s v="Sales Agency"/>
    <s v="Queen"/>
    <s v="Senior Executive"/>
    <s v="Female"/>
    <d v="1990-05-07T00:00:00"/>
    <s v="0986 186 978"/>
    <s v="camtu.tran@hanwhalife.com.vn"/>
  </r>
  <r>
    <n v="408"/>
    <x v="0"/>
    <s v="12301732"/>
    <s v="Nguyễn Thị Hoài"/>
    <x v="8"/>
    <s v="North"/>
    <s v="Flight"/>
    <s v="Customer Services"/>
    <s v="Customer Services Senior Staff"/>
    <s v="Nhân viên Dịch vụ Khách hàng"/>
    <s v="Back Office"/>
    <s v="Queen"/>
    <s v="Senior Staff"/>
    <s v="Female"/>
    <d v="1993-07-04T00:00:00"/>
    <s v="0963 001 034"/>
    <s v="hoai.nguyen@hanwhalife.com.vn"/>
  </r>
  <r>
    <n v="409"/>
    <x v="0"/>
    <s v="12301734"/>
    <s v="Đỗ Công Tiền"/>
    <x v="0"/>
    <s v="South - HCM"/>
    <s v="N/A"/>
    <s v="IT"/>
    <s v="Program Analyst Officer"/>
    <s v="Chuyên viên Lập trình"/>
    <s v="Back Office"/>
    <s v="Twin"/>
    <s v="Officer"/>
    <s v="Male"/>
    <d v="1993-04-30T00:00:00"/>
    <s v="0933 971 818"/>
    <s v="congtien.do@hanwhalife.com.vn"/>
  </r>
  <r>
    <n v="410"/>
    <x v="0"/>
    <s v="12301735"/>
    <s v="Nguyễn Thị Thu Trúc"/>
    <x v="0"/>
    <s v="South - HCM"/>
    <s v="N/A"/>
    <s v="NBU &amp; Claim"/>
    <s v="Claim Senior Executive"/>
    <s v="Nhân viên Cấp trung cao Giải quyết Quyền lợi Bảo hiểm"/>
    <s v="Back Office"/>
    <s v="Queen"/>
    <s v="Senior Executive"/>
    <s v="Female"/>
    <d v="1995-07-15T00:00:00"/>
    <s v="0902 449 272"/>
    <s v="thutruc.nguyen@hanwhalife.com.vn"/>
  </r>
  <r>
    <n v="411"/>
    <x v="0"/>
    <s v="12301736"/>
    <s v="Phạm Long Vinh"/>
    <x v="17"/>
    <s v="North"/>
    <s v="Flight"/>
    <s v="Regional Sales - Tay Son"/>
    <s v="Zone Director"/>
    <s v="Giám đốc Kinh doanh Khu vực"/>
    <s v="Sales Agency"/>
    <s v="Twin"/>
    <s v="Senior Executive"/>
    <s v="Male"/>
    <d v="1987-05-28T00:00:00"/>
    <s v="0983 746 544"/>
    <s v="longvinh.pham@hanwhalife.com.vn"/>
  </r>
  <r>
    <n v="412"/>
    <x v="0"/>
    <s v="12301737"/>
    <s v="Nguyễn Thị Phương"/>
    <x v="1"/>
    <s v="North"/>
    <s v="Flight"/>
    <s v="Customer Services"/>
    <s v="Quality Assurance Senior Executive"/>
    <s v="Nhân viên Cấp trung cao Kiểm soát Chất lượng Dịch vụ Khách hàng"/>
    <s v="Back Office"/>
    <s v="Queen"/>
    <s v="Senior Executive"/>
    <s v="Female"/>
    <d v="1995-10-06T00:00:00"/>
    <s v="0987 424 615"/>
    <s v="phuong.nguyen2@hanwhalife.com.vn"/>
  </r>
  <r>
    <n v="413"/>
    <x v="0"/>
    <s v="12301739"/>
    <s v="Nguyễn Thị Đỗ An"/>
    <x v="0"/>
    <s v="South - HCM"/>
    <s v="N/A"/>
    <s v="Actuary"/>
    <s v="Actuarial Analyst"/>
    <s v="Phân tích Định phí"/>
    <s v="Back Office"/>
    <s v="Queen"/>
    <s v="Senior Executive"/>
    <s v="Female"/>
    <d v="1993-11-10T00:00:00"/>
    <s v="0938 652 655"/>
    <s v="doan.nguyen@hanwhalife.com.vn"/>
  </r>
  <r>
    <n v="414"/>
    <x v="0"/>
    <s v="12301742"/>
    <s v="Nguyễn Thị Thiện"/>
    <x v="0"/>
    <s v="South - HCM"/>
    <s v="N/A"/>
    <s v="General Administration"/>
    <s v="General Admin Staff"/>
    <s v="Nhân viên Hành chánh"/>
    <s v="Back Office"/>
    <s v="Queen"/>
    <s v="Staff"/>
    <s v="Female"/>
    <d v="1991-01-01T00:00:00"/>
    <s v="0932 131 538"/>
    <s v="thien.nguyen@hanwhalife.com.vn"/>
  </r>
  <r>
    <n v="415"/>
    <x v="0"/>
    <s v="12301744"/>
    <s v="Trần Thị Thường"/>
    <x v="0"/>
    <s v="South - HCM"/>
    <s v="N/A"/>
    <s v="Distribution Planning"/>
    <s v="Distribution Quality Assurance Manager"/>
    <s v="Trưởng phòng Phân tích &amp; Kiểm soát Chất lượng Kinh doanh"/>
    <s v="Back Office"/>
    <s v="Queen"/>
    <s v="Manager"/>
    <s v="Female"/>
    <d v="1991-09-25T00:00:00"/>
    <s v="0356 694 042"/>
    <s v="thuong.tran1@hanwhalife.com.vn"/>
  </r>
  <r>
    <n v="416"/>
    <x v="0"/>
    <s v="12301750"/>
    <s v="Phạm Minh Châu"/>
    <x v="0"/>
    <s v="South - HCM"/>
    <s v="N/A"/>
    <s v="Design &amp; Development"/>
    <s v="Graphic Designer"/>
    <s v="Thiết kế Đồ họa"/>
    <s v="Back Office"/>
    <s v="Twin"/>
    <s v="Executive"/>
    <s v="Male"/>
    <d v="1995-10-20T00:00:00"/>
    <s v="0909 483 961"/>
    <s v="minhchau.pham@hanwhalife.com.vn"/>
  </r>
  <r>
    <n v="417"/>
    <x v="0"/>
    <s v="12301751"/>
    <s v="Phạm Văn Thông"/>
    <x v="0"/>
    <s v="South - HCM"/>
    <s v="N/A"/>
    <s v="Risk Management"/>
    <s v="Risk Officer"/>
    <s v="Chuyên viên Quản lý Rủi ro"/>
    <s v="Back Office"/>
    <s v="Twin"/>
    <s v="Officer"/>
    <s v="Male"/>
    <d v="1996-09-16T00:00:00"/>
    <s v="0382 818 569"/>
    <s v="vanthong.pham@hanwhalife.com.vn"/>
  </r>
  <r>
    <n v="418"/>
    <x v="0"/>
    <s v="12301752"/>
    <s v="Hoàng Thị Thu Hương"/>
    <x v="4"/>
    <s v="South"/>
    <s v="Bus"/>
    <s v="Partnership Distribution"/>
    <s v="Sales Manager"/>
    <s v=" Quản lý Kinh doanh (Đối tác Ngân hàng)"/>
    <s v="Sales Partnership"/>
    <s v="Queen"/>
    <s v="Senior Executive"/>
    <s v="Female"/>
    <d v="1995-10-12T00:00:00"/>
    <s v="0938 784 984"/>
    <s v="thuhuong.hoang@hanwhalife.com.vn"/>
  </r>
  <r>
    <n v="419"/>
    <x v="0"/>
    <s v="12301753"/>
    <s v="Nguyễn Ngọc Thùy Nguyên"/>
    <x v="12"/>
    <s v="South - HCM"/>
    <s v="N/A"/>
    <s v="Customer Services"/>
    <s v="Customer Services Executive"/>
    <s v="Nhân viên Cấp trung Dịch vụ Khách hàng"/>
    <s v="Back Office"/>
    <s v="Queen"/>
    <s v="Executive"/>
    <s v="Female"/>
    <d v="1996-12-25T00:00:00"/>
    <s v="0903 149 094"/>
    <s v="thuynguyen.nguyen@hanwhalife.com.vn"/>
  </r>
  <r>
    <n v="420"/>
    <x v="0"/>
    <s v="12301756"/>
    <s v="Đỗ Thị Minh Thư"/>
    <x v="0"/>
    <s v="South - HCM"/>
    <s v="N/A"/>
    <s v="Distribution Admin"/>
    <s v="Distribution Compensation Executive"/>
    <s v="Nhân viên Cấp trung phụ trách Thu nhập Đại lý &amp; Kênh Phân phối"/>
    <s v="Back Office"/>
    <s v="Queen"/>
    <s v="Executive"/>
    <s v="Female"/>
    <d v="1996-10-27T00:00:00"/>
    <s v="0909 102 796"/>
    <s v="minhthu.do1@hanwhalife.com.vn"/>
  </r>
  <r>
    <n v="421"/>
    <x v="0"/>
    <s v="12301758"/>
    <s v="Nguyễn Thị Thúy Vi"/>
    <x v="0"/>
    <s v="South - HCM"/>
    <s v="N/A"/>
    <s v="Human Resources"/>
    <s v="HR Operations Officer"/>
    <s v="Chuyên viên Quản lý Vận hành Nhân sự"/>
    <s v="Back Office"/>
    <s v="Queen"/>
    <s v="Officer"/>
    <s v="Female"/>
    <d v="1997-04-11T00:00:00"/>
    <s v="0932 010 352"/>
    <s v="thuyvi.nguyen@hanwhalife.com.vn"/>
  </r>
  <r>
    <n v="422"/>
    <x v="0"/>
    <s v="12301760"/>
    <s v="Lý Quí Thủy Chung"/>
    <x v="0"/>
    <s v="South - HCM"/>
    <s v="N/A"/>
    <s v="Actuary"/>
    <s v="Actuarial Analyst"/>
    <s v="Phân tích Định phí"/>
    <s v="Back Office"/>
    <s v="Queen"/>
    <s v="Senior Executive"/>
    <s v="Female"/>
    <d v="2001-04-27T00:00:00"/>
    <s v="0933 667 840"/>
    <s v="thuychung.ly@hanwhalife.com.vn"/>
  </r>
  <r>
    <n v="423"/>
    <x v="0"/>
    <s v="12301761"/>
    <s v="Nguyễn Duy Khánh Nam"/>
    <x v="0"/>
    <s v="South - HCM"/>
    <s v="N/A"/>
    <s v="Distribution Planning"/>
    <s v="Partnership Planning Senior Executive"/>
    <s v="Nhân viên Cấp trung cao Kế hoạch Kinh doanh"/>
    <s v="Back Office"/>
    <s v="Twin"/>
    <s v="Senior Executive"/>
    <s v="Male"/>
    <d v="1998-07-27T00:00:00"/>
    <s v="0794 894 498"/>
    <s v="khanhnam.nguyen@hanwhalife.com.vn"/>
  </r>
  <r>
    <n v="424"/>
    <x v="0"/>
    <s v="12301762"/>
    <s v="Lý Mỹ Anh"/>
    <x v="0"/>
    <s v="South - HCM"/>
    <s v="N/A"/>
    <s v="Sales Advisor"/>
    <s v="Sales Advisor Assistant"/>
    <s v="Trợ lý Cố vấn Kinh doanh"/>
    <s v="Back Office"/>
    <s v="Queen"/>
    <s v="Senior Staff"/>
    <s v="Female"/>
    <d v="1997-02-05T00:00:00"/>
    <s v="0769 895 009"/>
    <s v="myanh.ly@hanwhalife.com.vn"/>
  </r>
  <r>
    <n v="425"/>
    <x v="0"/>
    <s v="12301763"/>
    <s v="Bùi Thị Như Ngọc"/>
    <x v="0"/>
    <s v="South - HCM"/>
    <s v="N/A"/>
    <s v="Partnership Distribution"/>
    <s v="Account Head"/>
    <s v="Giám đốc Phát triển Kinh doanh (Đối tác Ngân hàng)"/>
    <s v="Sales Partnership"/>
    <s v="Queen"/>
    <s v="Manager"/>
    <s v="Female"/>
    <d v="1990-08-23T00:00:00"/>
    <s v="0932 802 369"/>
    <s v="nhungoc.bui@hanwhalife.com.vn"/>
  </r>
  <r>
    <n v="426"/>
    <x v="0"/>
    <s v="12301764"/>
    <s v="Đoàn Thị Hương"/>
    <x v="26"/>
    <s v="South"/>
    <s v="Bus"/>
    <s v="Partnership Distribution"/>
    <s v="Sales Manager"/>
    <s v=" Quản lý Kinh doanh (Đối tác Ngân hàng)"/>
    <s v="Sales Partnership"/>
    <s v="Queen"/>
    <s v="Officer"/>
    <s v="Female"/>
    <d v="1992-12-29T00:00:00"/>
    <s v="0939 741 740"/>
    <s v="huong.doan@hanwhalife.com.vn"/>
  </r>
  <r>
    <n v="427"/>
    <x v="0"/>
    <s v="12301765"/>
    <s v="Nguyễn Thị Hồng Diệp"/>
    <x v="7"/>
    <s v="South"/>
    <s v="Bus"/>
    <s v="Partnership Distribution"/>
    <s v="Sales Manager"/>
    <s v=" Quản lý Kinh doanh (Đối tác Ngân hàng)"/>
    <s v="Sales Partnership"/>
    <s v="Queen"/>
    <s v="Officer"/>
    <s v="Female"/>
    <d v="1986-09-22T00:00:00"/>
    <s v="0916 249 900"/>
    <s v="hongdiep.nguyen@hanwhalife.com.vn"/>
  </r>
  <r>
    <n v="428"/>
    <x v="0"/>
    <s v="12301767"/>
    <s v="Lê Thị Kiên"/>
    <x v="20"/>
    <s v="South"/>
    <s v="Bus"/>
    <s v="Regional Sales - Lam Kinh"/>
    <s v="Zone Director"/>
    <s v="Giám đốc Kinh doanh Khu vực"/>
    <s v="Sales Agency"/>
    <s v="Queen"/>
    <s v="Executive"/>
    <s v="Female"/>
    <d v="1993-04-25T00:00:00"/>
    <s v="0948 056 448"/>
    <s v="kien.le@hanwhalife.com.vn"/>
  </r>
  <r>
    <n v="429"/>
    <x v="0"/>
    <s v="12301768"/>
    <s v="Huỳnh Võ Lan Vy"/>
    <x v="0"/>
    <s v="South - HCM"/>
    <s v="N/A"/>
    <s v="Content of Digital App"/>
    <s v="Multimedia Designer"/>
    <s v="Thiết kế Đa phương tiện"/>
    <s v="Back Office"/>
    <s v="Queen"/>
    <s v="Senior Executive"/>
    <s v="Female"/>
    <d v="1998-07-29T00:00:00"/>
    <s v="0906 432 798"/>
    <s v="lanvy.huynh@hanwhalife.com.vn"/>
  </r>
  <r>
    <n v="430"/>
    <x v="0"/>
    <s v="12301769"/>
    <s v="Nguyễn Thị Diễm Quỳnh"/>
    <x v="0"/>
    <s v="South - HCM"/>
    <s v="N/A"/>
    <s v="Human Resources"/>
    <s v="HR Operations Assistant Manager"/>
    <s v="Phó phòng Quản lý Vận hành Nhân sự"/>
    <s v="Back Office"/>
    <s v="Queen"/>
    <s v="Assistant Manager"/>
    <s v="Female"/>
    <d v="1991-12-20T00:00:00"/>
    <s v="0919 765 919"/>
    <s v="diemquynh.nguyen1@hanwhalife.com.vn"/>
  </r>
  <r>
    <n v="431"/>
    <x v="0"/>
    <s v="12301771"/>
    <s v="Nguyễn Thị Diệu Huyền"/>
    <x v="0"/>
    <s v="South - HCM"/>
    <s v="N/A"/>
    <s v="Internal Audit"/>
    <s v="Internal Audit Executive"/>
    <s v="Nhân viên Cấp trung Kiểm toán Nội bộ"/>
    <s v="Back Office"/>
    <s v="Queen"/>
    <s v="Executive"/>
    <s v="Female"/>
    <d v="1997-01-16T00:00:00"/>
    <s v="0350 242 958"/>
    <s v="dieuhuyen.nguyen@hanwhalife.com.vn"/>
  </r>
  <r>
    <n v="432"/>
    <x v="0"/>
    <s v="12301772"/>
    <s v="Nguyễn Văn Thái"/>
    <x v="35"/>
    <s v="South"/>
    <s v="Bus"/>
    <s v="Partnership Distribution"/>
    <s v="Sales Manager"/>
    <s v="Quản lý Kinh doanh (Đối tác Ngân hàng)"/>
    <s v="Sales Partnership"/>
    <s v="Twin"/>
    <s v="Senior Officer"/>
    <s v="Male"/>
    <d v="1985-10-09T00:00:00"/>
    <s v="0916 992 061"/>
    <s v="vanthai.nguyen@hanwhalife.com.vn"/>
  </r>
  <r>
    <n v="433"/>
    <x v="0"/>
    <s v="12301774"/>
    <s v="Từ Châu Trúc Dân"/>
    <x v="0"/>
    <s v="South - HCM"/>
    <s v="N/A"/>
    <s v="Customer Services"/>
    <s v="Call Center Senior Staff"/>
    <s v="Nhân viên Cấp cao trực Tổng đài"/>
    <s v="Back Office"/>
    <s v="Queen"/>
    <s v="Senior Staff"/>
    <s v="Female"/>
    <d v="1997-11-14T00:00:00"/>
    <s v="0327 244 075"/>
    <s v="trucdan.tu@hanwhalife.com.vn"/>
  </r>
  <r>
    <n v="434"/>
    <x v="0"/>
    <s v="12301775"/>
    <s v="Lê Quang Hiệp"/>
    <x v="1"/>
    <s v="North"/>
    <s v="Flight"/>
    <s v="Partnership Distribution"/>
    <s v="Sales Manager"/>
    <s v="Quản lý Kinh doanh (Đối tác Ngân hàng)"/>
    <s v="Sales Partnership"/>
    <s v="Twin"/>
    <s v="Officer"/>
    <s v="Male"/>
    <d v="1994-02-10T00:00:00"/>
    <s v="0985 222 669"/>
    <s v="quanghiep.le@hanwhalife.com.vn"/>
  </r>
  <r>
    <n v="435"/>
    <x v="0"/>
    <s v="12301777"/>
    <s v="Lê Thị Minh Tuyền"/>
    <x v="0"/>
    <s v="South - HCM"/>
    <s v="N/A"/>
    <s v="Customer Services"/>
    <s v="Policy Owner Services Executive"/>
    <s v="Nhân viên Cấp trung Quản lý Hợp đồng"/>
    <s v="Back Office"/>
    <s v="Queen"/>
    <s v="Executive"/>
    <s v="Female"/>
    <d v="1990-03-21T00:00:00"/>
    <s v="0934 093 880"/>
    <s v="minhtuyen.le@hanwhalife.com.vn"/>
  </r>
  <r>
    <n v="436"/>
    <x v="0"/>
    <s v="12301779"/>
    <s v="Lê Văn Quân"/>
    <x v="0"/>
    <s v="South - HCM"/>
    <s v="N/A"/>
    <s v="Legal &amp; Corporate Compliance"/>
    <s v="Legal Officer"/>
    <s v="Chuyên viên Pháp lý"/>
    <s v="Back Office"/>
    <s v="Twin"/>
    <s v="Officer"/>
    <s v="Male"/>
    <d v="1997-08-04T00:00:00"/>
    <s v="0362 355 984"/>
    <s v="vanquan.le@hanwhalife.com.vn"/>
  </r>
  <r>
    <n v="437"/>
    <x v="0"/>
    <s v="12301780"/>
    <s v="Đỗ Quỳnh Hương"/>
    <x v="0"/>
    <s v="South - HCM"/>
    <s v="N/A"/>
    <s v="Corporate Planning &amp; Management"/>
    <s v="Management Reporting Analysis Senior Staff"/>
    <s v="Nhân viên Cấp cao Quản trị và Phân tích Báo cáo"/>
    <s v="Back Office"/>
    <s v="Queen"/>
    <s v="Senior Staff"/>
    <s v="Female"/>
    <d v="2000-01-29T00:00:00"/>
    <s v="0816 046 328"/>
    <s v="quynhhuong.do@hanwhalife.com.vn"/>
  </r>
  <r>
    <n v="438"/>
    <x v="0"/>
    <s v="12301782"/>
    <s v="Nguyễn Phúc Thịnh"/>
    <x v="36"/>
    <s v="South"/>
    <s v="Bus"/>
    <s v="Partnership Distribution"/>
    <s v="Sales Manager"/>
    <s v="Quản lý Kinh doanh (Đối tác Ngân hàng)"/>
    <s v="Sales Partnership"/>
    <s v="Twin"/>
    <s v="Senior Executive"/>
    <s v="Male"/>
    <d v="1995-09-06T00:00:00"/>
    <s v="0935 961 896"/>
    <s v="phucthinh.nguyen1@hanwhalife.com.vn"/>
  </r>
  <r>
    <n v="439"/>
    <x v="0"/>
    <s v="12301785"/>
    <s v="Nguyễn Thị Mai"/>
    <x v="0"/>
    <s v="South - HCM"/>
    <s v="N/A"/>
    <s v="Finance &amp; Accounting"/>
    <s v="Payable Accounting Senior Staff"/>
    <s v="Nhân viên Cấp cao Kế toán Thanh toán"/>
    <s v="Back Office"/>
    <s v="Queen"/>
    <s v="Senior Staff"/>
    <s v="Female"/>
    <d v="1998-10-18T00:00:00"/>
    <s v="0906 902 357"/>
    <s v="mai.nguyen1@hanwhalife.com.vn"/>
  </r>
  <r>
    <n v="440"/>
    <x v="0"/>
    <s v="12301786"/>
    <s v="Trịnh Minh Nhật"/>
    <x v="0"/>
    <s v="South - HCM"/>
    <s v="N/A"/>
    <s v="IT"/>
    <s v="Database Administrator Officer"/>
    <s v="Chuyên viên Dữ liệu"/>
    <s v="Back Office"/>
    <s v="Twin"/>
    <s v="Officer"/>
    <s v="Male"/>
    <d v="1991-09-23T00:00:00"/>
    <s v="0356 155 762"/>
    <s v="minhnhat.trinh@hanwhalife.com.vn"/>
  </r>
  <r>
    <n v="441"/>
    <x v="0"/>
    <s v="12301788"/>
    <s v="Nguyễn Tường Vy"/>
    <x v="0"/>
    <s v="South - HCM"/>
    <s v="N/A"/>
    <s v="IT"/>
    <s v="Business Analyst Senior Executive"/>
    <s v="Nhân viên Cấp trung cao Phát triển Hệ thống"/>
    <s v="Back Office"/>
    <s v="Queen"/>
    <s v="Senior Executive"/>
    <s v="Female"/>
    <d v="1996-11-20T00:00:00"/>
    <s v="0906 809 657"/>
    <s v="tuongvy.nguyen1@hanwhalife.com.vn"/>
  </r>
  <r>
    <n v="442"/>
    <x v="0"/>
    <s v="12301789"/>
    <s v="Phạm Hữu Lợi"/>
    <x v="0"/>
    <s v="South - HCM"/>
    <s v="N/A"/>
    <s v="IT"/>
    <s v="Program Analyst Senior Executive"/>
    <s v="Nhân viên Cấp trung cao Lập trình"/>
    <s v="Back Office"/>
    <s v="Twin"/>
    <s v="Senior Executive"/>
    <s v="Male"/>
    <d v="1992-10-23T00:00:00"/>
    <s v="0799 007 138"/>
    <s v="huuloi.pham@hanwhalife.com.vn"/>
  </r>
  <r>
    <n v="443"/>
    <x v="0"/>
    <s v="12401790"/>
    <s v="Trương Thị Vân Anh"/>
    <x v="0"/>
    <s v="South - HCM"/>
    <s v="N/A"/>
    <s v="Marketing"/>
    <s v="Head of Marketing"/>
    <s v="Trưởng Bộ phận Marketing"/>
    <s v="BOD"/>
    <s v="Single"/>
    <s v="Director"/>
    <s v="Female"/>
    <d v="1982-08-04T00:00:00"/>
    <s v="0903 799 275"/>
    <s v="vananh.truong1@hanwhalife.com.vn"/>
  </r>
  <r>
    <n v="444"/>
    <x v="0"/>
    <s v="12401791"/>
    <s v="Nguyễn Phương Hưng"/>
    <x v="0"/>
    <s v="South - HCM"/>
    <s v="N/A"/>
    <s v="IT"/>
    <s v="Program Analyst Officer"/>
    <s v="Chuyên viên Lập trình"/>
    <s v="Back Office"/>
    <s v="Twin"/>
    <s v="Officer"/>
    <s v="Male"/>
    <d v="1994-04-18T00:00:00"/>
    <s v="0967 399 603"/>
    <s v="phuonghung.nguyen@hanwhalife.com.vn"/>
  </r>
  <r>
    <n v="445"/>
    <x v="0"/>
    <s v="12401792"/>
    <s v="Hồ Trịnh Ngọc Diễm"/>
    <x v="0"/>
    <s v="South - HCM"/>
    <s v="N/A"/>
    <s v="Customer Services"/>
    <s v="Customer Care Assistant Manager"/>
    <s v="Phó phòng Chăm sóc Khách hàng"/>
    <s v="Back Office"/>
    <s v="Queen"/>
    <s v="Assistant Manager"/>
    <s v="Female"/>
    <d v="1986-02-05T00:00:00"/>
    <s v="0963 781 109"/>
    <s v="ngocdiem.ho@hanwhalife.com.vn"/>
  </r>
  <r>
    <n v="446"/>
    <x v="0"/>
    <s v="12401793"/>
    <s v="Nguyễn Cẩm Dương"/>
    <x v="0"/>
    <s v="South - HCM"/>
    <s v="N/A"/>
    <s v="Legal &amp; Corporate Compliance"/>
    <s v="Corporate Compliance Assistant Manager"/>
    <s v="Phó phòng Kiểm soát tuân thủ"/>
    <s v="Back Office"/>
    <s v="Queen"/>
    <s v="Assistant Manager"/>
    <s v="Female"/>
    <d v="1993-05-04T00:00:00"/>
    <s v="0982 533 424"/>
    <s v="camduong.nguyen@hanwhalife.com.vn"/>
  </r>
  <r>
    <n v="447"/>
    <x v="0"/>
    <s v="12401796"/>
    <s v="Huỳnh Thị Phương Thảo"/>
    <x v="0"/>
    <s v="South - HCM"/>
    <s v="N/A"/>
    <s v="Human Resources"/>
    <s v="Corporate Learning Officer"/>
    <s v="Chuyên viên Đào tạo"/>
    <s v="Back Office"/>
    <s v="Queen"/>
    <s v="Officer"/>
    <s v="Female"/>
    <d v="1991-04-23T00:00:00"/>
    <s v="0908 300 183"/>
    <s v="phuongthao.huynh@hanwhalife.com.vn"/>
  </r>
  <r>
    <n v="448"/>
    <x v="0"/>
    <s v="12401799"/>
    <s v="Đặng Nguyễn Hoàng Tuấn"/>
    <x v="0"/>
    <s v="South - HCM"/>
    <s v="N/A"/>
    <s v="Customer Services"/>
    <s v="Quality Assurance Officer"/>
    <s v="Chuyên viên Kiểm soát Chất lượng Dịch vụ Khách hàng"/>
    <s v="Back Office"/>
    <s v="Twin"/>
    <s v="Officer"/>
    <s v="Male"/>
    <d v="1993-05-18T00:00:00"/>
    <s v="0942 263 613"/>
    <s v="hoangtuan.dang@hanwhalife.com.vn"/>
  </r>
  <r>
    <n v="449"/>
    <x v="0"/>
    <s v="12401800"/>
    <s v="Phan Thị Thu Hà"/>
    <x v="0"/>
    <s v="South - HCM"/>
    <s v="N/A"/>
    <s v="Distribution Planning"/>
    <s v="Multimedia Designer"/>
    <s v="Thiết kế Đa phương tiện"/>
    <s v="Back Office"/>
    <s v="Queen"/>
    <s v="Officer"/>
    <s v="Female"/>
    <d v="1991-06-12T00:00:00"/>
    <s v="0907 979 546"/>
    <s v="thuha.phan@hanwhalife.com.vn"/>
  </r>
  <r>
    <n v="450"/>
    <x v="0"/>
    <s v="12401801"/>
    <s v="Hà Xuân Huy"/>
    <x v="12"/>
    <s v="South - HCM"/>
    <s v="N/A"/>
    <s v="Regional Sales - Gia Dinh"/>
    <s v="Zone Director"/>
    <s v="Giám đốc Kinh doanh Khu vực"/>
    <s v="Sales Agency"/>
    <s v="Twin"/>
    <s v="Officer"/>
    <s v="Male"/>
    <d v="1980-08-25T00:00:00"/>
    <s v="0917 161 525"/>
    <s v="xuanhuy.ha@hanwhalife.com.vn"/>
  </r>
  <r>
    <n v="451"/>
    <x v="0"/>
    <s v="12401802"/>
    <s v="Nguyễn Thị Minh Nguyệt"/>
    <x v="0"/>
    <s v="South - HCM"/>
    <s v="N/A"/>
    <s v="Human Resources"/>
    <s v="Employer Brand Officer"/>
    <s v="Chuyên viên Phát triển Thương hiệu Tuyển dụng"/>
    <s v="Back Office"/>
    <s v="Queen"/>
    <s v="Officer"/>
    <s v="Female"/>
    <d v="2000-11-16T00:00:00"/>
    <s v="0843 467 367"/>
    <s v="minhnguyet.nguyen1@hanwhalife.com.vn"/>
  </r>
  <r>
    <n v="452"/>
    <x v="0"/>
    <s v="12401803"/>
    <s v="Trần Minh Thuận"/>
    <x v="37"/>
    <s v="North"/>
    <s v="Flight"/>
    <s v="Regional Sales - Thang Long"/>
    <s v="Zone Director"/>
    <s v="Giám đốc Kinh doanh Khu vực"/>
    <s v="Sales Agency"/>
    <s v="Twin"/>
    <s v="Executive"/>
    <s v="Male"/>
    <d v="1989-07-12T00:00:00"/>
    <s v="0913 338 689"/>
    <s v="minhthuan.tran@hanwhalife.com.vn"/>
  </r>
  <r>
    <n v="453"/>
    <x v="0"/>
    <s v="12401804"/>
    <s v="Trà Quốc Khanh"/>
    <x v="0"/>
    <s v="South - HCM"/>
    <s v="N/A"/>
    <s v="Actuary"/>
    <s v="Actuarial Analyst"/>
    <s v="Phân tích Định phí"/>
    <s v="Back Office"/>
    <s v="Twin"/>
    <s v="Manager"/>
    <s v="Male"/>
    <d v="1988-09-28T00:00:00"/>
    <s v="0947 418 735"/>
    <s v="quockhanh.tra@hanwhalife.com.vn"/>
  </r>
  <r>
    <n v="454"/>
    <x v="0"/>
    <s v="12401805"/>
    <s v="Lê Khánh Hoàng"/>
    <x v="30"/>
    <s v="South"/>
    <s v="Bus"/>
    <s v="Partnership Distribution"/>
    <s v="Sales Manager"/>
    <s v="Quản lý Kinh doanh (Đối tác Ngân hàng)"/>
    <s v="Sales Partnership"/>
    <s v="Twin"/>
    <s v="Senior Executive"/>
    <s v="Male"/>
    <d v="1993-10-01T00:00:00"/>
    <s v="0327 432 402"/>
    <s v="khanhhoang.le@hanwhalife.com.vn"/>
  </r>
  <r>
    <n v="455"/>
    <x v="0"/>
    <s v="12401807"/>
    <s v="Nguyễn Hữu Thành"/>
    <x v="0"/>
    <s v="South - HCM"/>
    <s v="N/A"/>
    <s v="Customer Services"/>
    <s v="Policy Owner Services Officer"/>
    <s v="Chuyên viên Quản lý Hợp đồng"/>
    <s v="Back Office"/>
    <s v="Twin"/>
    <s v="g"/>
    <s v="Male"/>
    <d v="1993-05-15T00:00:00"/>
    <s v="0706 891 055"/>
    <s v="huuthanh.nguyen1@hanwhalife.com.vn"/>
  </r>
  <r>
    <n v="456"/>
    <x v="0"/>
    <s v="12401808"/>
    <s v="Trần Văn Vàng"/>
    <x v="0"/>
    <s v="South - HCM"/>
    <s v="N/A"/>
    <s v="CAO"/>
    <s v="Chief Agency Officer"/>
    <s v="Phó Tổng Giám đốc Kinh doanh"/>
    <s v="BOD"/>
    <s v="Single"/>
    <s v="Chief Officer"/>
    <s v="Male"/>
    <d v="1972-08-20T00:00:00"/>
    <s v="0903 975 429"/>
    <s v="vanvang.tran@hanwhalife.com.vn"/>
  </r>
  <r>
    <n v="457"/>
    <x v="0"/>
    <s v="12401809"/>
    <s v="Lê Minh Tuấn"/>
    <x v="1"/>
    <s v="North"/>
    <s v="Flight"/>
    <s v="Regional Sales - Thang Long"/>
    <s v="Zone Director"/>
    <s v="Giám đốc Kinh doanh Khu vực"/>
    <s v="Sales Agency"/>
    <s v="Twin"/>
    <s v="Assistant Manager"/>
    <s v="Male"/>
    <d v="1976-11-26T00:00:00"/>
    <s v="0975 248 688"/>
    <s v="minhtuan.le1@hanwhalife.com.vn"/>
  </r>
  <r>
    <n v="458"/>
    <x v="0"/>
    <s v="12401811"/>
    <s v="Phạm Thị Diễm My"/>
    <x v="0"/>
    <s v="South - HCM"/>
    <s v="N/A"/>
    <s v="Sales Support Task Force"/>
    <s v="Task Force Senior Officer"/>
    <s v="Chuyên viên Cấp cao Quản lý Dự án"/>
    <s v="Back Office"/>
    <s v="Queen"/>
    <s v="Senior Officer"/>
    <s v="Female"/>
    <d v="1994-08-27T00:00:00"/>
    <s v="0932 430 094"/>
    <s v="diemmy.pham@hanwhalife.com.vn"/>
  </r>
  <r>
    <n v="459"/>
    <x v="0"/>
    <s v="12401813"/>
    <s v="Tạ Hữu Phương"/>
    <x v="3"/>
    <s v="North"/>
    <s v="Flight"/>
    <s v="Regional Sales - Thang Long"/>
    <s v="Zone Director"/>
    <s v="Giám đốc Kinh doanh Khu vực"/>
    <s v="Sales Agency"/>
    <s v="Twin"/>
    <s v="Senior Officer"/>
    <s v="Male"/>
    <d v="1983-08-26T00:00:00"/>
    <s v="0943 989 389"/>
    <s v="huuphuong.ta@hanwhalife.com.vn"/>
  </r>
  <r>
    <n v="460"/>
    <x v="0"/>
    <s v="12401814"/>
    <s v="Trần Nhật Thảo Nguyên"/>
    <x v="0"/>
    <s v="South - HCM"/>
    <s v="N/A"/>
    <s v="Human Resources"/>
    <s v="Talent Acquisition Business Partner Manager"/>
    <s v="Trưởng phòng Đối tác Thu hút Nhân tài"/>
    <s v="Back Office"/>
    <s v="Queen"/>
    <s v="Manager"/>
    <s v="Female"/>
    <d v="1993-02-02T00:00:00"/>
    <s v="0949 314 399"/>
    <s v="thaonguyen.tran2@hanwhalife.com.vn"/>
  </r>
  <r>
    <n v="461"/>
    <x v="0"/>
    <s v="12401822"/>
    <s v="Huỳnh Nhật Huy"/>
    <x v="0"/>
    <s v="South - HCM"/>
    <s v="N/A"/>
    <s v="Customer Services"/>
    <s v="Policy Owner Services Senior Executive"/>
    <s v="Nhân viên Cấp trung cao Quản lý Hợp đồng"/>
    <s v="Back Office"/>
    <s v="Twin"/>
    <s v="Senior Executive"/>
    <s v="Male"/>
    <d v="1998-10-08T00:00:00"/>
    <s v="0903 721 875"/>
    <s v="nhathuy.huynh@hanwhalife.com.vn"/>
  </r>
  <r>
    <n v="462"/>
    <x v="0"/>
    <s v="12401823"/>
    <s v="Đoàn Ngọc Anh"/>
    <x v="12"/>
    <s v="South - HCM"/>
    <s v="N/A"/>
    <s v="Regional Sales - Gia Dinh"/>
    <s v="Territory Director"/>
    <s v="Giám đốc Kinh doanh Miền"/>
    <s v="Sales Agency"/>
    <s v="Twin"/>
    <s v="Director"/>
    <s v="Male"/>
    <d v="1984-05-20T00:00:00"/>
    <s v="0915 959 592"/>
    <s v="ngocanh.doan@hanwhalife.com.vn"/>
  </r>
  <r>
    <n v="463"/>
    <x v="0"/>
    <s v="12401824"/>
    <s v="Trần Hữu Lê Huỳnh Tâm"/>
    <x v="17"/>
    <s v="North"/>
    <s v="Flight"/>
    <s v="Regional Sales - Tay Son"/>
    <s v="Territory Director"/>
    <s v="Giám đốc Kinh doanh Miền"/>
    <s v="Sales Agency"/>
    <s v="Twin"/>
    <s v="Director"/>
    <s v="Male"/>
    <d v="1982-08-16T00:00:00"/>
    <s v="0913 610 699"/>
    <s v="huynhtam.tran@hanwhalife.com.vn"/>
  </r>
  <r>
    <n v="464"/>
    <x v="0"/>
    <s v="12401825"/>
    <s v="Nguyễn Thị Cẩm Hà"/>
    <x v="0"/>
    <s v="South - HCM"/>
    <s v="N/A"/>
    <s v="NBU &amp; Claim"/>
    <s v="Claim Assistant Manager"/>
    <s v="Phó phòng Giải quyết Quyền lợi Bảo hiểm"/>
    <s v="Back Office"/>
    <s v="Queen"/>
    <s v="Assistant Manager"/>
    <s v="Female"/>
    <d v="1994-01-01T00:00:00"/>
    <s v="0974 905 926"/>
    <s v="camha.nguyen@hanwhalife.com.vn"/>
  </r>
  <r>
    <n v="465"/>
    <x v="0"/>
    <s v="12401826"/>
    <s v="Bùi Thị Xuân Diệu"/>
    <x v="0"/>
    <s v="South - HCM"/>
    <s v="N/A"/>
    <s v="Customer Services"/>
    <s v="Complaint Handling Senior Officer"/>
    <s v="Chuyên viên Cấp cao Xử lí Khiếu nại"/>
    <s v="Back Office"/>
    <s v="Queen"/>
    <s v="Senior Officer"/>
    <s v="Female"/>
    <d v="1995-11-15T00:00:00"/>
    <s v="0979 918 957"/>
    <s v="xuandieu.bui@hanwhalife.com.vn"/>
  </r>
  <r>
    <n v="466"/>
    <x v="0"/>
    <s v="12401831"/>
    <s v="Nguyễn Thị Phương Loan"/>
    <x v="36"/>
    <s v="South"/>
    <s v="Bus"/>
    <s v="Regional Sales - Tay Son"/>
    <s v="Zone Director"/>
    <s v="Giám đốc Kinh doanh khu vực"/>
    <s v="Sales Agency"/>
    <s v="Queen"/>
    <s v="Assistant Manager"/>
    <s v="Female"/>
    <d v="1980-03-02T00:00:00"/>
    <s v="0942 568 113"/>
    <s v="phuongloan.nguyen1@hanwhalife.com.vn"/>
  </r>
  <r>
    <n v="467"/>
    <x v="0"/>
    <s v="12401834"/>
    <s v="Nguyễn Hoài Thương"/>
    <x v="0"/>
    <s v="South - HCM"/>
    <s v="N/A"/>
    <s v="Human Resources"/>
    <s v="HR Operations Senior Executive"/>
    <s v="Nhân viên Cấp trung cao Quản lý Vận hành Nhân sự"/>
    <s v="Back Office"/>
    <s v="Queen"/>
    <s v="Senior Executive"/>
    <s v="Female"/>
    <d v="2000-01-21T00:00:00"/>
    <s v="0334 618 399"/>
    <s v=" hoaithuong.nguyen@hanwhalife.com.vn"/>
  </r>
  <r>
    <n v="468"/>
    <x v="0"/>
    <s v="12401835"/>
    <s v="Lê Thị Như Quỳnh"/>
    <x v="0"/>
    <s v="South - HCM"/>
    <s v="N/A"/>
    <s v="Marketing"/>
    <s v="Marketing Communications Manager"/>
    <s v="Trưởng phòng Truyền thông Tiếp thị"/>
    <s v="Back Office"/>
    <s v="Queen"/>
    <s v="Manager"/>
    <s v="Female"/>
    <d v="1988-11-10T00:00:00"/>
    <s v="0933 308 672"/>
    <s v="nhuquynh.le@hanwhalife.com.vn"/>
  </r>
  <r>
    <n v="469"/>
    <x v="0"/>
    <s v="12401836"/>
    <s v="Lê Thị Ánh Vân"/>
    <x v="0"/>
    <s v="South - HCM"/>
    <s v="N/A"/>
    <s v="Actuary"/>
    <s v="Actuarial Analyst"/>
    <s v="Phân tích Định phí"/>
    <s v="Back Office"/>
    <s v="Queen"/>
    <s v="Assistant Manager"/>
    <s v="Female"/>
    <d v="1996-04-19T00:00:00"/>
    <s v="0906 355 695"/>
    <s v="anhvan.le@hanwhalife.com.vn"/>
  </r>
  <r>
    <n v="470"/>
    <x v="0"/>
    <s v="12401837"/>
    <s v="Lê Văn Bình"/>
    <x v="28"/>
    <s v="Central"/>
    <s v="Bus"/>
    <s v="Regional Sales - Hai Van"/>
    <s v="Zone Director"/>
    <s v="Giám đốc Kinh doanh khu vực"/>
    <s v="Sales Agency"/>
    <s v="Twin"/>
    <s v="Officer"/>
    <s v="Male"/>
    <d v="1983-09-05T00:00:00"/>
    <s v="0905 915 868"/>
    <s v="vanbinh.le1@hanwhalife.com.vn"/>
  </r>
  <r>
    <n v="471"/>
    <x v="0"/>
    <s v="12401838"/>
    <s v="Mai Nguyên Anh Thư"/>
    <x v="0"/>
    <s v="South - HCM"/>
    <s v="N/A"/>
    <s v="Content of Digital App"/>
    <s v="Content Creator"/>
    <s v="Chuyên viên Sáng tạo nội dung"/>
    <s v="Back Office"/>
    <s v="Queen"/>
    <s v="Senior Staff"/>
    <s v="Female"/>
    <d v="2000-01-20T00:00:00"/>
    <s v="0388 063 220 "/>
    <s v="anhthu.mai@hanwhalife.com.vn"/>
  </r>
  <r>
    <n v="472"/>
    <x v="0"/>
    <s v="12401839"/>
    <s v="Võ Thị Quỳnh Nga"/>
    <x v="2"/>
    <s v="South"/>
    <s v="Bus"/>
    <s v="Customer Services"/>
    <s v="Customer Services Senior Staff"/>
    <s v="Nhân viên Cấp cao Dịch vụ Khách hàng"/>
    <s v="Back Office"/>
    <s v="Queen"/>
    <s v="Senior Staff"/>
    <s v="Female"/>
    <d v="1989-03-06T00:00:00"/>
    <s v="0965 849 293 "/>
    <s v="quynhnga.vo@hanwhalife.com.vn"/>
  </r>
  <r>
    <n v="473"/>
    <x v="0"/>
    <s v="12401840"/>
    <s v="Nguyễn Thị Lê Hằng"/>
    <x v="0"/>
    <s v="South - HCM"/>
    <s v="N/A"/>
    <s v="Marketing"/>
    <s v="Marketing Communications Executive"/>
    <s v="Nhân viên Cấp trung Truyền thông Tiếp thị"/>
    <s v="Back Office"/>
    <s v="Queen"/>
    <s v="Executive"/>
    <s v="Female"/>
    <d v="1999-11-12T00:00:00"/>
    <s v="0388 013 118 "/>
    <s v="lehang.nguyen@hanwhalife.com.vn"/>
  </r>
  <r>
    <n v="474"/>
    <x v="0"/>
    <s v="12401842"/>
    <s v="Nguyễn Phước Cát Ngọc"/>
    <x v="0"/>
    <s v="South - HCM"/>
    <s v="N/A"/>
    <s v="Customer Services"/>
    <s v="Digital Customer Services Officer"/>
    <s v="Chuyên viên Dịch vụ Kỹ thuật số"/>
    <s v="Back Office"/>
    <s v="Queen"/>
    <s v="Officer"/>
    <s v="Female"/>
    <d v="1992-04-25T00:00:00"/>
    <s v="0932 566 254"/>
    <s v="catngoc.nguyen@hanwhalife.com.vn"/>
  </r>
  <r>
    <n v="475"/>
    <x v="0"/>
    <s v="12401843"/>
    <s v="Đỗ Anh Khoa"/>
    <x v="0"/>
    <s v="South - HCM"/>
    <s v="N/A"/>
    <s v="General Administration"/>
    <s v="General Admin Assistant Manager"/>
    <s v="Phó phòng Hành chánh"/>
    <s v="Back Office"/>
    <s v="Twin"/>
    <s v="Assistant Manager"/>
    <s v="Male"/>
    <d v="1987-03-22T00:00:00"/>
    <s v="0919 255 274"/>
    <s v="anhkhoa.do@hanwhalife.com.vn"/>
  </r>
  <r>
    <n v="476"/>
    <x v="0"/>
    <s v="12401844"/>
    <s v="Lâm Thái Ngọc"/>
    <x v="0"/>
    <s v="South - HCM"/>
    <s v="N/A"/>
    <s v="Management Advisor"/>
    <s v="Management Advisor Assistant"/>
    <s v="Trợ lý Cố vấn Quản lý"/>
    <s v="Back Office"/>
    <s v="Queen"/>
    <s v="Executive"/>
    <s v="Female"/>
    <d v="1999-01-07T00:00:00"/>
    <s v="0946 828 477"/>
    <s v="thaingoc.lam@hanwhalife.com.vn"/>
  </r>
  <r>
    <n v="477"/>
    <x v="0"/>
    <s v="12401845"/>
    <s v="Nguyễn Xuân Tấn"/>
    <x v="36"/>
    <s v="South"/>
    <s v="Bus"/>
    <s v="Regional Sales - Tay Son"/>
    <s v="Regional Director"/>
    <s v="Giám đốc Kinh doanh Vùng"/>
    <s v="Sales Agency"/>
    <s v="Twin"/>
    <s v="Senior Manager"/>
    <s v="Male"/>
    <d v="1986-09-02T00:00:00"/>
    <s v="0914 717 749"/>
    <s v="xuantan.nguyen@hanwhalife.com.vn"/>
  </r>
  <r>
    <n v="478"/>
    <x v="0"/>
    <s v="12401846"/>
    <s v="Huỳnh Tăng Phú"/>
    <x v="12"/>
    <s v="South - HCM"/>
    <s v="N/A"/>
    <s v="Regional Sales - Gia Dinh"/>
    <s v="Regional Director"/>
    <s v="Giám đốc Kinh doanh Vùng"/>
    <s v="Sales Agency"/>
    <s v="Twin"/>
    <s v="Senior Manager"/>
    <s v="Male"/>
    <d v="1983-08-20T00:00:00"/>
    <s v="0907 713 556"/>
    <s v="tangphu.huynh@hanwhalife.com.vn"/>
  </r>
  <r>
    <n v="479"/>
    <x v="0"/>
    <s v="12401847"/>
    <s v="Võ Thị Hồng Na"/>
    <x v="0"/>
    <s v="South - HCM"/>
    <s v="N/A"/>
    <s v="Human Resources"/>
    <s v="Rewards &amp; Data Analysis Manager "/>
    <s v="Trưởng phòng Phúc lợi và Phân tích dữ liệu"/>
    <s v="Back Office"/>
    <s v="Queen"/>
    <s v="Manager"/>
    <s v="Female"/>
    <d v="1991-08-31T00:00:00"/>
    <s v="0985 528 843 "/>
    <s v="hongna.vo@hanwhalife.com.vn"/>
  </r>
  <r>
    <n v="480"/>
    <x v="0"/>
    <s v="12401848"/>
    <s v="Nguyễn Hoàng Yến"/>
    <x v="0"/>
    <s v="South - HCM"/>
    <s v="N/A"/>
    <s v="Customer Services"/>
    <s v="Call Center Senior Staff"/>
    <s v="Nhân viên Cấp cao trực Tổng đài"/>
    <s v="Back Office"/>
    <s v="Queen"/>
    <s v="Senior Staff"/>
    <s v="Female"/>
    <d v="1998-05-02T00:00:00"/>
    <s v="0708 289 969"/>
    <s v="hoangyen.nguyen2@hanwhalife.com.vn"/>
  </r>
  <r>
    <n v="481"/>
    <x v="0"/>
    <s v="12401849"/>
    <s v="Nguyễn Thị Bé"/>
    <x v="0"/>
    <s v="South - HCM"/>
    <s v="N/A"/>
    <s v="Finance &amp; Accounting"/>
    <s v="Budgeting Senior Staff"/>
    <s v="Nhân viên Cấp cao Kế toán Ngân Sách"/>
    <s v="Back Office"/>
    <s v="Queen"/>
    <s v="Senior Staff"/>
    <s v="Female"/>
    <d v="1991-04-29T00:00:00"/>
    <s v="0982 504 408 "/>
    <s v="be.nguyen@hanwhalife.com.vn"/>
  </r>
  <r>
    <n v="482"/>
    <x v="0"/>
    <s v="12401850"/>
    <s v="Lê Thị Ngọc Châu"/>
    <x v="0"/>
    <s v="South - HCM"/>
    <s v="N/A"/>
    <s v="Sales Support Task Force"/>
    <s v="Sales Admin Senior Executive"/>
    <s v="Nhân viên Cấp trung cao Hỗ trợ Kinh doanh"/>
    <s v="Back Office"/>
    <s v="Queen"/>
    <s v="Senior Executive"/>
    <s v="Female"/>
    <d v="1983-07-01T00:00:00"/>
    <s v="0909 721 766 "/>
    <s v="ngocchau.le@hanwhalife.com.vn"/>
  </r>
  <r>
    <n v="483"/>
    <x v="0"/>
    <s v="12401851"/>
    <s v="Lê Thị Minh Thư"/>
    <x v="12"/>
    <s v="South - HCM"/>
    <s v="N/A"/>
    <s v="Regional Sales - Gia Dinh"/>
    <s v="Zone Director"/>
    <s v="Giám đốc Kinh doanh khu vực"/>
    <s v="Sales Agency"/>
    <s v="Queen"/>
    <s v="Senior Officer"/>
    <s v="Female"/>
    <d v="1991-09-13T00:00:00"/>
    <s v="0969 870 008"/>
    <s v="minhthu.le@hanwhalife.com.vn"/>
  </r>
  <r>
    <n v="484"/>
    <x v="0"/>
    <s v="12401852"/>
    <s v="Lữ Phạm Quốc An"/>
    <x v="0"/>
    <s v="South - HCM"/>
    <s v="N/A"/>
    <s v="Legal &amp; Corporate Compliance"/>
    <s v="Corporate Compliance Senior Officer"/>
    <s v="Chuyên viên Cấp cao Kiểm soát tuân thủ"/>
    <s v="Back Office"/>
    <s v="Twin"/>
    <s v="Senior Officer"/>
    <s v="Male"/>
    <d v="1991-04-17T00:00:00"/>
    <s v="0907 104 775"/>
    <s v="quocan.lu@hanwhalife.com.vn"/>
  </r>
  <r>
    <n v="485"/>
    <x v="0"/>
    <s v="12401853"/>
    <s v="Thi Hoàng Khôi"/>
    <x v="12"/>
    <s v="South - HCM"/>
    <s v="N/A"/>
    <s v="Regional Sales - Gia Dinh"/>
    <s v="Zone Director"/>
    <s v="Giám đốc Kinh doanh khu vực"/>
    <s v="Sales Agency"/>
    <s v="Twin"/>
    <s v="Senior Officer"/>
    <s v="Male"/>
    <d v="1984-10-05T00:00:00"/>
    <s v="0909 401 084"/>
    <s v="hoangkhoi.thi@hanwhalife.com.vn"/>
  </r>
  <r>
    <n v="486"/>
    <x v="0"/>
    <s v="12401854"/>
    <s v="Nguyễn Lưu Hoàng Quân"/>
    <x v="12"/>
    <s v="South - HCM"/>
    <s v="N/A"/>
    <s v="Regional Sales - Gia Dinh"/>
    <s v="Zone Director"/>
    <s v="Giám đốc Kinh doanh khu vực"/>
    <s v="Sales Agency"/>
    <s v="Twin"/>
    <s v="Senior Officer"/>
    <s v="Male"/>
    <d v="1988-11-24T00:00:00"/>
    <s v="0902 692 118 "/>
    <s v="hoangquan.nguyen@hanwhalife.com.vn"/>
  </r>
  <r>
    <n v="487"/>
    <x v="0"/>
    <s v="12401855"/>
    <s v="Đặng Ngọc Trí"/>
    <x v="8"/>
    <s v="North"/>
    <s v="Flight"/>
    <s v="Regional Sales - Lam Kinh"/>
    <s v="Territory Director"/>
    <s v="Giám đốc Kinh doanh Miền"/>
    <s v="Sales Agency"/>
    <s v="Twin"/>
    <s v="Director"/>
    <s v="Male"/>
    <d v="1976-08-07T00:00:00"/>
    <s v=" 0916 232 225"/>
    <s v="ngoctri.dang@hanwhalife.com.vn"/>
  </r>
  <r>
    <n v="488"/>
    <x v="0"/>
    <s v="12401857"/>
    <s v="Phạm Ngọc Anh Thư"/>
    <x v="0"/>
    <s v="South - HCM"/>
    <s v="N/A"/>
    <s v="Design &amp; Development"/>
    <s v="Design &amp; Development Senior Manager"/>
    <s v="Trưởng phòng Cấp cao Thiết Kế &amp; Phát triển Chương trình Huấn luyện Kinh doanh"/>
    <s v="Back Office"/>
    <s v="Queen"/>
    <s v="Senior Manager"/>
    <s v="Female"/>
    <d v="1984-11-20T00:00:00"/>
    <s v="0908 010 081"/>
    <s v="anhthu.pham1@hanwhalife.com.vn"/>
  </r>
  <r>
    <n v="489"/>
    <x v="0"/>
    <s v="12401858"/>
    <s v="Đặng Tương Thuấn"/>
    <x v="0"/>
    <s v="South - HCM"/>
    <s v="N/A"/>
    <s v="Investment"/>
    <s v="Investment Assistant Manager"/>
    <s v="Phó phòng đầu tư"/>
    <s v="Back Office"/>
    <s v="Queen"/>
    <s v="Assistant Manager"/>
    <s v="Female"/>
    <d v="1991-08-11T00:00:00"/>
    <s v="0933 821 108"/>
    <s v="tuongthuan.dang@hanwhalife.com.vn"/>
  </r>
  <r>
    <n v="490"/>
    <x v="0"/>
    <s v="12401859"/>
    <s v="Trầm Minh Hoàng"/>
    <x v="0"/>
    <s v="South - HCM"/>
    <s v="N/A"/>
    <s v="Customer Services"/>
    <s v="Call Center Senior Staff"/>
    <s v="Nhân viên Cấp cao trực Tổng đài"/>
    <s v="Back Office"/>
    <s v="Twin"/>
    <s v="Senior Staff"/>
    <s v="Male"/>
    <d v="1995-04-05T00:00:00"/>
    <s v="0766 989 789"/>
    <s v="minhhoang.tram@hanwhalife.com.vn"/>
  </r>
  <r>
    <n v="491"/>
    <x v="0"/>
    <s v="12401862"/>
    <s v="Huỳnh Đức Duy"/>
    <x v="0"/>
    <s v="South - HCM"/>
    <s v="N/A"/>
    <s v="IT"/>
    <s v="IT Security Assistant Manager"/>
    <s v="Phó phòng Bảo mật &amp; An toàn Thông tin"/>
    <s v="Back Office"/>
    <s v="Twin"/>
    <s v="Assistant Manager"/>
    <s v="Male"/>
    <d v="1985-06-01T00:00:00"/>
    <s v="0918 844 944"/>
    <s v="ducduy.huynh@hanwhalife.com.vn"/>
  </r>
  <r>
    <n v="492"/>
    <x v="0"/>
    <s v="12401863"/>
    <s v="Đỗ Phương Nhung"/>
    <x v="0"/>
    <s v="South - HCM"/>
    <s v="N/A"/>
    <s v="Human Resources"/>
    <s v="Talent Acquisition Business Partner Officer"/>
    <s v="Chuyên viên Đối tác Thu hút Nhân tài"/>
    <s v="Back Office"/>
    <s v="Queen"/>
    <s v="Officer"/>
    <s v="Female"/>
    <d v="1996-09-16T00:00:00"/>
    <s v="0936 477 197 "/>
    <s v="phuongnhung.do@hanwhalife.com.vn"/>
  </r>
  <r>
    <n v="493"/>
    <x v="0"/>
    <s v="12401864"/>
    <s v="Nguyễn Thị Yến Nhi"/>
    <x v="0"/>
    <s v="South - HCM"/>
    <s v="N/A"/>
    <s v="Actuary"/>
    <s v="Actuarial Analyst"/>
    <s v="Phân tích Định phí"/>
    <s v="Back Office"/>
    <s v="Queen"/>
    <s v="Executive"/>
    <s v="Female"/>
    <d v="2002-09-25T00:00:00"/>
    <s v="0918 340 119"/>
    <s v="yennhi.nguyen1@hanwhalife.com.vn"/>
  </r>
  <r>
    <n v="494"/>
    <x v="0"/>
    <s v="12401866"/>
    <s v="Nguyễn Quốc Tuấn"/>
    <x v="0"/>
    <s v="South - HCM"/>
    <s v="N/A"/>
    <s v="Marketing"/>
    <s v="Multimedia Designer"/>
    <s v="Thiết kế Đa phương tiện"/>
    <s v="Back Office"/>
    <s v="Twin"/>
    <s v="Officer"/>
    <s v="Male"/>
    <d v="1994-04-25T00:00:00"/>
    <s v="0962 936 711"/>
    <s v="quoctuan.nguyen@hanwhalife.com.vn"/>
  </r>
  <r>
    <n v="495"/>
    <x v="0"/>
    <s v="12401867"/>
    <s v="Hứa Lê Thiên Bảo"/>
    <x v="12"/>
    <s v="South - HCM"/>
    <s v="N/A"/>
    <s v="Sales Training Support"/>
    <s v="Agency Training Officer"/>
    <s v="Chuyên viên Huấn luyện &amp; Hỗ trợ Đại lý"/>
    <s v="Trainer"/>
    <s v="Twin"/>
    <s v="Officer"/>
    <s v="Male"/>
    <d v="1995-11-19T00:00:00"/>
    <s v="0348 941 412"/>
    <s v="thienbao.hua@hanwhalife.com.vn"/>
  </r>
  <r>
    <n v="496"/>
    <x v="0"/>
    <s v="12401868"/>
    <s v="Huỳnh Sơn Phong"/>
    <x v="12"/>
    <s v="South - HCM"/>
    <s v="N/A"/>
    <s v="Regional Sales - Gia Dinh"/>
    <s v="Zone Director"/>
    <s v="Giám đốc Kinh doanh khu vực"/>
    <s v="Sales Agency"/>
    <s v="Twin"/>
    <s v="Senior Officer"/>
    <s v="Male"/>
    <d v="1989-11-30T00:00:00"/>
    <s v="0918 918 995 "/>
    <s v="sonphong.huynh@hanwhalife.com.vn"/>
  </r>
  <r>
    <n v="497"/>
    <x v="0"/>
    <s v="12401869"/>
    <s v="Trần Ngọc Hải"/>
    <x v="3"/>
    <s v="North"/>
    <s v="Flight"/>
    <s v="Regional Sales - Thang Long"/>
    <s v="Regional Director "/>
    <s v="Giám đốc Kinh doanh Vùng"/>
    <s v="Sales Agency"/>
    <s v="Twin"/>
    <s v="Senior Manager"/>
    <s v="Male"/>
    <d v="1976-04-13T00:00:00"/>
    <s v="0915 966 616 "/>
    <s v="ngochai.tran1@hanwhalife.com.vn"/>
  </r>
  <r>
    <n v="498"/>
    <x v="0"/>
    <s v="12401870"/>
    <s v="Đinh Đức Thắng"/>
    <x v="3"/>
    <s v="North"/>
    <s v="Flight"/>
    <s v="Regional Sales - Thang Long_x0009_"/>
    <s v="Zone Director"/>
    <s v="Giám đốc Kinh doanh khu vực"/>
    <s v="Sales Agency"/>
    <s v="Twin"/>
    <s v="Senior Officer"/>
    <s v="Male"/>
    <d v="1984-08-25T00:00:00"/>
    <s v="0985 830 304"/>
    <s v="ducthang.dinh@hanwhalife.com.vn"/>
  </r>
  <r>
    <n v="499"/>
    <x v="0"/>
    <s v="12401871"/>
    <s v="Trần Thúy Vy"/>
    <x v="0"/>
    <s v="South - HCM"/>
    <s v="N/A"/>
    <s v="Agency Compliance"/>
    <s v="Agency Compliance Executive"/>
    <s v="Nhân viên Cấp trung Pháp chế Đại lý"/>
    <s v="Back Office"/>
    <s v="Queen"/>
    <s v="Executive"/>
    <s v="Female"/>
    <d v="2000-03-28T00:00:00"/>
    <s v="0792 111 868 "/>
    <s v="thuyvy.tran@hanwhalife.com.vn"/>
  </r>
  <r>
    <n v="500"/>
    <x v="0"/>
    <s v="12401872"/>
    <s v="Lê Nhân Tín"/>
    <x v="0"/>
    <s v="South - HCM"/>
    <s v="N/A"/>
    <s v="Agency Training Operations"/>
    <s v="Agency Training Operations Senior Manager"/>
    <s v="Trưởng phòng Cấp cao Vận hành Huấn luyện Kinh doanh"/>
    <s v="Back Office"/>
    <s v="Twin"/>
    <s v="Senior Manager"/>
    <s v="Male"/>
    <d v="1987-09-09T00:00:00"/>
    <s v="0933 228 359"/>
    <s v="nhantin.le@hanwhalife.com.vn"/>
  </r>
  <r>
    <n v="501"/>
    <x v="0"/>
    <s v="12401873"/>
    <s v="Trần Phạm Hoàng Yến"/>
    <x v="0"/>
    <s v="South - HCM"/>
    <s v="N/A"/>
    <s v="Customer Services"/>
    <s v="Call Center Senior Staff"/>
    <s v="Nhân viên Cấp cao trực Tổng đài"/>
    <s v="Back Office"/>
    <s v="Queen"/>
    <s v="Senior Staff"/>
    <s v="Female"/>
    <d v="1994-12-26T00:00:00"/>
    <s v="0375 411 233"/>
    <s v="hoangyen.tran@hanwhalife.com.vn"/>
  </r>
  <r>
    <n v="502"/>
    <x v="0"/>
    <s v="12401874"/>
    <s v="Đỗ Thùy Dinh"/>
    <x v="3"/>
    <s v="North"/>
    <s v="Flight"/>
    <s v="Sales Training Support"/>
    <s v="Agency Training Coordinator "/>
    <s v="Nhân viên Cấp trung Điều phối Huấn luyện Kênh Đại lý"/>
    <s v="Back Office"/>
    <s v="Queen"/>
    <s v="Executive"/>
    <s v="Female"/>
    <d v="1994-03-24T00:00:00"/>
    <s v="0988 923 917 "/>
    <s v="thuydinh.do@hanwhalife.com.vn"/>
  </r>
  <r>
    <n v="503"/>
    <x v="0"/>
    <s v="12401875"/>
    <s v="Trần Thị Thanh Thảo"/>
    <x v="0"/>
    <s v="South - HCM"/>
    <s v="N/A"/>
    <s v="Sales Advisor"/>
    <s v="Sales Advisor Assistant"/>
    <s v="Trợ lý Cố vấn Kinh doanh"/>
    <s v="Back Office"/>
    <s v="Queen"/>
    <s v="Executive"/>
    <s v="Female"/>
    <d v="1999-01-27T00:00:00"/>
    <s v="039 638 2989 "/>
    <s v="thanhthao.tran@hanwhalife.com.vn"/>
  </r>
  <r>
    <n v="504"/>
    <x v="0"/>
    <s v="12401876"/>
    <s v="Dương Hà Thanh"/>
    <x v="0"/>
    <s v="South - HCM"/>
    <s v="N/A"/>
    <s v="Human Resources"/>
    <s v="Talent Acquisition Business Partner Manager"/>
    <s v="Trưởng phòng Đối tác Thu hút Nhân tài"/>
    <s v="Back Office"/>
    <s v="Queen"/>
    <s v="Manager"/>
    <s v="Female"/>
    <d v="1987-10-25T00:00:00"/>
    <s v="0908 507 706"/>
    <s v="hathanh.duong@hanwhalife.com.vn"/>
  </r>
  <r>
    <n v="505"/>
    <x v="0"/>
    <s v="12401877"/>
    <s v="Nguyễn Đại Đức"/>
    <x v="0"/>
    <s v="South - HCM"/>
    <s v="N/A"/>
    <s v="Partnership Distribution"/>
    <s v="Sales Manager"/>
    <s v=" Quản lý Kinh doanh (Đối tác Ngân hàng)"/>
    <s v="Sales Partnership"/>
    <s v="Twin"/>
    <s v="Officer"/>
    <s v="Male"/>
    <d v="1995-08-04T00:00:00"/>
    <s v="0845 047 547"/>
    <s v="daiduc.nguyen@hanwhalife.com.vn"/>
  </r>
  <r>
    <n v="506"/>
    <x v="0"/>
    <s v="12401878"/>
    <s v="Mai Ngọc Thanh"/>
    <x v="0"/>
    <s v="South - HCM"/>
    <s v="N/A"/>
    <s v="Agency Training Operations"/>
    <s v="Agency Training Operations Assistant Manager"/>
    <s v="Phó phòng Vận hành Huấn luyện Kinh doanh"/>
    <s v="Back Office"/>
    <s v="Twin"/>
    <s v="Assistant Manager"/>
    <s v="Male"/>
    <d v="1994-01-07T00:00:00"/>
    <s v="0936 340 989"/>
    <s v="ngocthanh.mai@hanwhalife.com.vn"/>
  </r>
  <r>
    <n v="507"/>
    <x v="0"/>
    <s v="12401879"/>
    <s v="Trần Phú Lĩnh"/>
    <x v="0"/>
    <s v="South - HCM"/>
    <s v="N/A"/>
    <s v="IT"/>
    <s v="Business Analyst Senior Officer"/>
    <s v="Chuyên viên Cấp cao Phát triển Hệ thống"/>
    <s v="Back Office"/>
    <s v="Twin"/>
    <s v="Senior Officer"/>
    <s v="Male"/>
    <d v="1989-02-06T00:00:00"/>
    <s v="0906 990 602"/>
    <s v=" phulinh.tran@hanwhalife.com.vn"/>
  </r>
  <r>
    <n v="508"/>
    <x v="0"/>
    <s v="12401880"/>
    <s v="Trần Quang Hiếu"/>
    <x v="38"/>
    <s v="Central"/>
    <s v="Bus"/>
    <s v="Regional Sales - Tay Son"/>
    <s v="Zone Director"/>
    <s v="Giám đốc Kinh doanh khu vực"/>
    <s v="Sales Agency"/>
    <s v="Twin"/>
    <s v="Assistant Manager"/>
    <s v="Male"/>
    <d v="1982-02-03T00:00:00"/>
    <s v="0346 333 777"/>
    <s v="quanghieu.tran1@hanwhalife.com.vn"/>
  </r>
  <r>
    <n v="509"/>
    <x v="0"/>
    <s v="12401881"/>
    <s v="Trần Thị Thanh Lê"/>
    <x v="0"/>
    <s v="South - HCM"/>
    <s v="N/A"/>
    <s v="Partnership Distribution"/>
    <s v="Partnership Distribution Design &amp; Development Assistant Manager"/>
    <s v="Phó phòng Thiết kế và Phát triển Chương trình Huấn luyện Kênh Đối tác "/>
    <s v="Back Office"/>
    <s v="Queen"/>
    <s v="Assistant Manager"/>
    <s v="Female"/>
    <d v="1983-09-27T00:00:00"/>
    <s v="0909 177 882"/>
    <s v="thanhle.tran@hanwhalife.com.vn"/>
  </r>
  <r>
    <n v="510"/>
    <x v="0"/>
    <s v="12401882"/>
    <s v="Nguyễn Thái Nguyên"/>
    <x v="39"/>
    <s v="North"/>
    <s v="Flight"/>
    <s v="Regional Sales - Thang Long_x0009_"/>
    <s v="Zone Director"/>
    <s v="Giám đốc Kinh doanh khu vực"/>
    <s v="Sales Agency"/>
    <s v="Twin"/>
    <s v="Senior Officer"/>
    <s v="Male"/>
    <d v="1994-07-04T00:00:00"/>
    <s v="0395 515 444"/>
    <s v="thainguyen.nguyen@hanwhalife.com.vn"/>
  </r>
  <r>
    <n v="511"/>
    <x v="0"/>
    <s v="12401883"/>
    <s v="Huỳnh Ngọc Khánh Yên"/>
    <x v="0"/>
    <s v="South - HCM"/>
    <s v="N/A"/>
    <s v="Marketing"/>
    <s v="PR &amp; CSR Senior Executive"/>
    <s v="Nhân viên Cấp trung cao Truyền thông và CSR"/>
    <s v="Back Office"/>
    <s v="Queen"/>
    <s v="Senior Executive"/>
    <s v="Female"/>
    <d v="1997-10-04T00:00:00"/>
    <s v="0916 598 217 "/>
    <s v=" khanhyen.huynh@hanwhalife.com.vn"/>
  </r>
  <r>
    <n v="512"/>
    <x v="0"/>
    <s v="12401884"/>
    <s v="Nguyễn Thế Thiêm"/>
    <x v="12"/>
    <s v="South - HCM"/>
    <s v="N/A"/>
    <s v="Regional Sales - Gia Dinh"/>
    <s v="Regional Director "/>
    <s v="Giám đốc Kinh doanh Vùng"/>
    <s v="Sales Agency"/>
    <s v="Twin"/>
    <s v="Senior Manager"/>
    <s v="Male"/>
    <d v="1988-08-01T00:00:00"/>
    <s v="0904 054 151"/>
    <s v="thethiem.nguyen@hanwhalife.com.vn"/>
  </r>
  <r>
    <n v="513"/>
    <x v="0"/>
    <s v="12401885"/>
    <s v="Trương Thùy Trang"/>
    <x v="0"/>
    <s v="South - HCM"/>
    <s v="N/A"/>
    <s v="Finance &amp; Accounting"/>
    <s v="General Ledger Accounting Assistant Manager"/>
    <s v="Phó phòng Kế toán Tổng hợp"/>
    <s v="Back Office"/>
    <s v="Queen"/>
    <s v="Assistant Manager"/>
    <s v="Female"/>
    <d v="1983-03-23T00:00:00"/>
    <s v="0983 230 383"/>
    <s v="thuytrang.truong@hanwhalife.com.vn"/>
  </r>
  <r>
    <n v="514"/>
    <x v="0"/>
    <s v="12401886"/>
    <s v="Nguyễn Quỳnh Như"/>
    <x v="0"/>
    <s v="South - HCM"/>
    <s v="N/A"/>
    <s v="Agency Training Operations"/>
    <s v="Agency Training Operations Officer"/>
    <s v="Chuyên viên Vận hành Huấn luyện Kinh doanh"/>
    <s v="Back Office"/>
    <s v="Queen"/>
    <s v="Officer"/>
    <s v="Female"/>
    <d v="1997-05-01T00:00:00"/>
    <s v="0347 971 515"/>
    <s v="quynhnhu.nguyen1@hanwhalife.com.vn"/>
  </r>
  <r>
    <n v="515"/>
    <x v="0"/>
    <s v="12401887"/>
    <s v="Hồ Hoàng Lâm"/>
    <x v="12"/>
    <s v="South - HCM"/>
    <s v="N/A"/>
    <s v="Regional Sales - Gia Dinh"/>
    <s v="Zone Director"/>
    <s v="Giám đốc Kinh doanh khu vực"/>
    <s v="Sales Agency"/>
    <s v="Twin"/>
    <s v="Senior Officer"/>
    <s v="Male"/>
    <d v="1988-10-06T00:00:00"/>
    <s v="0937 166 556"/>
    <s v=" _x000a_hoanglam.ho@hanwhalife.com.vn"/>
  </r>
  <r>
    <n v="516"/>
    <x v="2"/>
    <s v="#N/A"/>
    <s v="Park Mi Sook"/>
    <x v="0"/>
    <s v="South - HCM"/>
    <s v="N/A"/>
    <s v="Distribution Admin"/>
    <s v="Sales Manager - Korean Market"/>
    <m/>
    <s v="Temporary"/>
    <s v="Queen"/>
    <s v="Senior Manager"/>
    <s v="Female"/>
    <m/>
    <m/>
    <s v="park.misook@hanwhalife.com.vn"/>
  </r>
  <r>
    <n v="517"/>
    <x v="2"/>
    <s v="#N/A"/>
    <s v="Thái Thị Thanh Xuân"/>
    <x v="0"/>
    <s v="South - HCM"/>
    <s v="N/A"/>
    <s v="Human Resources"/>
    <s v="Talent Acquisition Business Partner Coordinator"/>
    <m/>
    <s v="Temporary"/>
    <s v="Queen"/>
    <s v="Officer"/>
    <s v="Female"/>
    <m/>
    <s v="0342 747 399"/>
    <s v="thanhxuan.thai@hanwhalife.com.vn"/>
  </r>
  <r>
    <n v="518"/>
    <x v="1"/>
    <s v="#N/A"/>
    <s v="Mr. Lee"/>
    <x v="0"/>
    <s v="South - HCM"/>
    <s v="N/A"/>
    <m/>
    <m/>
    <m/>
    <s v="Korean expat"/>
    <s v="Single"/>
    <m/>
    <s v="Male"/>
    <m/>
    <m/>
    <m/>
  </r>
  <r>
    <n v="519"/>
    <x v="1"/>
    <s v="#N/A"/>
    <s v="Mr. Yoo"/>
    <x v="0"/>
    <s v="South - HCM"/>
    <s v="N/A"/>
    <m/>
    <m/>
    <m/>
    <s v="Korean expat"/>
    <s v="Single"/>
    <m/>
    <s v="Male"/>
    <m/>
    <m/>
    <m/>
  </r>
  <r>
    <n v="520"/>
    <x v="3"/>
    <s v="#N/A"/>
    <s v="Phạm Ngọc Phương Bình"/>
    <x v="0"/>
    <s v="South - HCM"/>
    <s v="N/A"/>
    <s v="NBU &amp; Claim"/>
    <s v="Binding"/>
    <m/>
    <s v="Outsource"/>
    <s v="Twin"/>
    <m/>
    <s v="Male"/>
    <m/>
    <m/>
    <m/>
  </r>
  <r>
    <n v="521"/>
    <x v="3"/>
    <s v="#N/A"/>
    <s v="Lâm Kim Linh"/>
    <x v="0"/>
    <s v="South - HCM"/>
    <s v="N/A"/>
    <s v="NBU &amp; Claim"/>
    <s v="Key-in"/>
    <m/>
    <s v="Outsource"/>
    <s v="Queen"/>
    <m/>
    <s v="Female"/>
    <m/>
    <m/>
    <m/>
  </r>
  <r>
    <n v="522"/>
    <x v="3"/>
    <s v="#N/A"/>
    <s v="Huỳnh Thị Mỹ Duyên"/>
    <x v="40"/>
    <s v="South - HCM"/>
    <s v="N/A"/>
    <s v="NBU &amp; Claim"/>
    <s v="Key-in"/>
    <m/>
    <s v="Outsource"/>
    <s v="Queen"/>
    <m/>
    <s v="Female"/>
    <m/>
    <m/>
    <m/>
  </r>
  <r>
    <n v="523"/>
    <x v="3"/>
    <s v="#N/A"/>
    <s v="Phạm Hồng Anh"/>
    <x v="0"/>
    <s v="South - HCM"/>
    <s v="N/A"/>
    <s v="NBU &amp; Claim"/>
    <s v="Key-in"/>
    <m/>
    <s v="Outsource"/>
    <s v="Queen"/>
    <m/>
    <s v="Female"/>
    <m/>
    <m/>
    <m/>
  </r>
  <r>
    <n v="524"/>
    <x v="3"/>
    <s v="#N/A"/>
    <s v="Võ Đan Phượng"/>
    <x v="0"/>
    <s v="South - HCM"/>
    <s v="N/A"/>
    <s v="NBU &amp; Claim"/>
    <s v="Key-in"/>
    <m/>
    <s v="Outsource"/>
    <s v="Twin"/>
    <m/>
    <s v="Male"/>
    <m/>
    <m/>
    <m/>
  </r>
  <r>
    <n v="525"/>
    <x v="3"/>
    <s v="#N/A"/>
    <s v="Đào Nguyễn Nhựt Nguyên"/>
    <x v="40"/>
    <s v="South - HCM"/>
    <s v="N/A"/>
    <s v="NBU &amp; Claim"/>
    <s v="Admin claim"/>
    <m/>
    <s v="Outsource"/>
    <s v="Queen"/>
    <m/>
    <s v="Female"/>
    <m/>
    <m/>
    <m/>
  </r>
  <r>
    <n v="526"/>
    <x v="3"/>
    <s v="#N/A"/>
    <s v="Đinh Ngọc Trân"/>
    <x v="0"/>
    <s v="South - HCM"/>
    <s v="N/A"/>
    <s v="NBU &amp; Claim"/>
    <s v="Key-in"/>
    <m/>
    <s v="Outsource"/>
    <s v="Queen"/>
    <m/>
    <s v="Female"/>
    <m/>
    <m/>
    <m/>
  </r>
  <r>
    <n v="527"/>
    <x v="3"/>
    <s v="#N/A"/>
    <s v="Nguyễn Ngọc Khánh Ly"/>
    <x v="0"/>
    <s v="South - HCM"/>
    <s v="N/A"/>
    <s v="NBU &amp; Claim"/>
    <s v="Key-in"/>
    <m/>
    <s v="Outsource"/>
    <s v="Twin"/>
    <m/>
    <s v="Male"/>
    <m/>
    <m/>
    <m/>
  </r>
  <r>
    <n v="528"/>
    <x v="3"/>
    <s v="#N/A"/>
    <s v="Nguyễn Thị Mỹ Hằng"/>
    <x v="0"/>
    <s v="South - HCM"/>
    <s v="N/A"/>
    <s v="NBU &amp; Claim"/>
    <s v="Key-in"/>
    <m/>
    <s v="Outsource"/>
    <s v="Queen"/>
    <m/>
    <s v="Female"/>
    <m/>
    <m/>
    <m/>
  </r>
  <r>
    <n v="529"/>
    <x v="3"/>
    <s v="#N/A"/>
    <s v="Tạ Ngọc Mẫn Uyên"/>
    <x v="0"/>
    <s v="South - HCM"/>
    <s v="N/A"/>
    <s v="NBU &amp; Claim"/>
    <s v="Key-in"/>
    <m/>
    <s v="Outsource"/>
    <s v="Queen"/>
    <m/>
    <s v="Female"/>
    <m/>
    <m/>
    <m/>
  </r>
  <r>
    <n v="530"/>
    <x v="3"/>
    <s v="#N/A"/>
    <s v="Trương Tường Vy"/>
    <x v="0"/>
    <s v="South - HCM"/>
    <s v="N/A"/>
    <s v="NBU &amp; Claim"/>
    <s v="Admin Claim"/>
    <m/>
    <s v="Outsource"/>
    <s v="Queen"/>
    <m/>
    <s v="Female"/>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73">
  <r>
    <n v="1"/>
    <s v="FTE"/>
    <s v="10800025"/>
    <s v="Nguyễn Thị Thanh Lan"/>
    <s v="Head Office"/>
    <x v="0"/>
    <s v="N/A"/>
    <s v="Distribution Admin"/>
    <s v="Distribution Compensation Manager"/>
    <s v="Trưởng phòng Phụ trách Thu nhập Đại lý &amp; Kênh Phân phối"/>
    <s v="Back Office"/>
    <s v="Queen"/>
    <s v="Manager"/>
    <s v="Female"/>
    <d v="1977-10-24T00:00:00"/>
    <s v="0869 893 898"/>
    <s v="thanhlan.nguyen@hanwhalife.com.vn"/>
    <x v="0"/>
  </r>
  <r>
    <n v="2"/>
    <s v="FTE"/>
    <s v="10900044"/>
    <s v="Nguyễn Thị Bạch Huệ"/>
    <s v="Head Office"/>
    <x v="0"/>
    <s v="N/A"/>
    <s v="Agency Compliance"/>
    <s v="Agency Compliance Part Leader"/>
    <s v="Phó Bộ phận Pháp chế Đại lý"/>
    <s v="BOD"/>
    <s v="Single"/>
    <s v="Senior Manager"/>
    <s v="Female"/>
    <d v="1971-07-13T00:00:00"/>
    <s v="0903 750 919"/>
    <s v="bachhue.nguyen@hanwhalife.com.vn"/>
    <x v="0"/>
  </r>
  <r>
    <n v="3"/>
    <s v="FTE"/>
    <s v="10900057"/>
    <s v="Nguyễn Thanh Hà"/>
    <s v="Pacific"/>
    <x v="1"/>
    <s v="Flight"/>
    <s v="Customer Services"/>
    <s v="Customer Services Manager"/>
    <s v="Trưởng phòng Dịch vụ khách hàng"/>
    <s v="Back Office"/>
    <s v="Queen"/>
    <s v="Manager"/>
    <s v="Female"/>
    <d v="1982-07-05T00:00:00"/>
    <s v="0916 037 565"/>
    <s v="thanhhacs.nguyen@hanwhalife.com.vn"/>
    <x v="0"/>
  </r>
  <r>
    <n v="4"/>
    <s v="FTE"/>
    <s v="10900059"/>
    <s v="Nguyễn Thị Diễm Phúc"/>
    <s v="Head Office"/>
    <x v="0"/>
    <s v="N/A"/>
    <s v="Human Resources"/>
    <s v="Compensation &amp; Reward Part Leader"/>
    <s v="Phó Bộ phận Nhân sự phụ trách Lương thưởng &amp; Đãi ngộ"/>
    <s v="BOD"/>
    <s v="Single"/>
    <s v="Senior Manager"/>
    <s v="Female"/>
    <d v="1983-11-18T00:00:00"/>
    <s v="0935 010 934"/>
    <s v="diemphuc.nguyen@hanwhalife.com.vn"/>
    <x v="1"/>
  </r>
  <r>
    <n v="5"/>
    <s v="FTE"/>
    <s v="10900073"/>
    <s v="Ông Thị Hoàng Linh"/>
    <s v="Head Office"/>
    <x v="0"/>
    <s v="N/A"/>
    <s v="General Administration"/>
    <s v="Purchasing and Property Senior Manager"/>
    <s v="Trưởng phòng Cấp cao Mua hàng và Quản lý Tài sản"/>
    <s v="Back Office"/>
    <s v="Queen"/>
    <s v="Senior Manager"/>
    <s v="Female"/>
    <d v="1976-12-14T00:00:00"/>
    <s v="0908 337 925"/>
    <s v="hoanglinh.ong@hanwhalife.com.vn"/>
    <x v="0"/>
  </r>
  <r>
    <n v="6"/>
    <s v="FTE"/>
    <s v="10900082"/>
    <s v="Vũ Phi Hoài"/>
    <s v="Pacific"/>
    <x v="1"/>
    <s v="Flight"/>
    <s v="CEO"/>
    <s v="External Relations Vice Director"/>
    <s v="Phó Giám đốc Quan hệ Đối ngoại"/>
    <s v="Back Office - ER"/>
    <s v="Single"/>
    <s v="Vice Director"/>
    <s v="Male"/>
    <d v="1976-03-08T00:00:00"/>
    <s v="0772 362 222"/>
    <s v="phihoai.vu@hanwhalife.com.vn"/>
    <x v="0"/>
  </r>
  <r>
    <n v="7"/>
    <s v="FTE"/>
    <s v="10900083"/>
    <s v="Đoàn Thị Hồng Thơm"/>
    <s v="Dak Lak"/>
    <x v="2"/>
    <s v="Bus"/>
    <s v="Customer Services"/>
    <s v="Customer Services Senior Officer"/>
    <s v="Chuyên viên Cấp cao Dịch vụ khách hàng"/>
    <s v="Back Office"/>
    <s v="Queen"/>
    <s v="Senior Officer"/>
    <s v="Female"/>
    <d v="1985-03-14T00:00:00"/>
    <s v="0973 304 079"/>
    <s v="hongthom.doan@hanwhalife.com.vn"/>
    <x v="0"/>
  </r>
  <r>
    <n v="8"/>
    <s v="FTE"/>
    <s v="11000092"/>
    <s v="Hsiang Kau"/>
    <s v="Head Office"/>
    <x v="0"/>
    <s v="N/A"/>
    <s v="CRO"/>
    <s v="Chief Risk Officer cum. Appointed Actuary"/>
    <s v="Chuyên gia Tính toán"/>
    <s v="BOD"/>
    <s v="Single"/>
    <s v="Chief Officer"/>
    <s v="Male"/>
    <d v="1965-07-30T00:00:00"/>
    <s v="0903 835 528"/>
    <s v="sean.kau@hanwhalife.com.vn"/>
    <x v="0"/>
  </r>
  <r>
    <n v="9"/>
    <s v="FTE"/>
    <s v="11000095"/>
    <s v="Trần Quang Sơn"/>
    <s v="Head Office"/>
    <x v="0"/>
    <s v="N/A"/>
    <s v="IT"/>
    <s v="Network Administrator Assistant Manager"/>
    <s v="Phó phòng Quản trị Hệ thống"/>
    <s v="Back Office"/>
    <s v="Twin"/>
    <s v="Assistant Manager"/>
    <s v="Male"/>
    <d v="1981-06-09T00:00:00"/>
    <s v="0903 003 707"/>
    <s v="quangson.tran@hanwhalife.com.vn"/>
    <x v="0"/>
  </r>
  <r>
    <n v="10"/>
    <s v="FTE"/>
    <s v="11000107"/>
    <s v="Huỳnh Ngọc Quí Mai"/>
    <s v="Head Office"/>
    <x v="0"/>
    <s v="N/A"/>
    <s v="Customer Services"/>
    <s v="Policy Owner Services Officer"/>
    <s v="Chuyên viên Quản lý Hợp đồng"/>
    <s v="Back Office"/>
    <s v="Queen"/>
    <s v="Officer"/>
    <s v="Female"/>
    <d v="1987-06-14T00:00:00"/>
    <s v="0908 950 747"/>
    <s v="quimai.huynh@hanwhalife.com.vn"/>
    <x v="0"/>
  </r>
  <r>
    <n v="11"/>
    <s v="FTE"/>
    <s v="11000113"/>
    <s v="Ngô Duy Sỹ"/>
    <s v="Ha Noi"/>
    <x v="1"/>
    <s v="Flight"/>
    <s v="Regional Sales - Thang Long"/>
    <s v="Territory Director"/>
    <s v="Giám đốc Kinh doanh Miền"/>
    <s v="Sales Agency"/>
    <s v="Twin"/>
    <s v="Senior Director"/>
    <s v="Male"/>
    <d v="1971-02-23T00:00:00"/>
    <s v="0904 306 892"/>
    <s v="duysy.ngo@hanwhalife.com.vn"/>
    <x v="1"/>
  </r>
  <r>
    <n v="12"/>
    <s v="FTE"/>
    <s v="11000121"/>
    <s v="Đào Duy Ninh"/>
    <s v="Head Office"/>
    <x v="0"/>
    <s v="N/A"/>
    <s v="CDO"/>
    <s v="Chief Distribution Officer"/>
    <s v="Phó Tổng Giám đốc Phát triển Chiến lược và Kênh Phân phối"/>
    <s v="BOD"/>
    <s v="Single"/>
    <s v="Chief Officer"/>
    <s v="Male"/>
    <d v="1969-11-29T00:00:00"/>
    <s v="0966 662 911"/>
    <s v="duyninh.dao@hanwhalife.com.vn"/>
    <x v="1"/>
  </r>
  <r>
    <n v="13"/>
    <s v="FTE"/>
    <s v="11000122"/>
    <s v="Lê Thị Mộng Lưu"/>
    <s v="Binh Duong"/>
    <x v="3"/>
    <s v="Bus"/>
    <s v="Customer Services"/>
    <s v="Customer Services Officer"/>
    <s v="Chuyên viên Dịch vụ Khách hàng"/>
    <s v="Back Office"/>
    <s v="Queen"/>
    <s v="Officer"/>
    <s v="Female"/>
    <d v="1985-05-04T00:00:00"/>
    <s v="0822 537 698"/>
    <s v="mongluu.le@hanwhalife.com.vn"/>
    <x v="0"/>
  </r>
  <r>
    <n v="14"/>
    <s v="FTE"/>
    <s v="11000130"/>
    <s v="Nguyễn Tấn Duy"/>
    <s v="Head Office"/>
    <x v="0"/>
    <s v="N/A"/>
    <s v="Actuary"/>
    <s v="Actuarial Analyst"/>
    <s v="Phân tích Định phí"/>
    <s v="Back Office"/>
    <s v="Twin"/>
    <s v="Officer"/>
    <s v="Male"/>
    <d v="1985-04-04T00:00:00"/>
    <s v="0909 000 481"/>
    <s v="tanduy.nguyen@hanwhalife.com.vn"/>
    <x v="0"/>
  </r>
  <r>
    <n v="15"/>
    <s v="FTE"/>
    <s v="11000134"/>
    <s v="Nguyễn Phạm Quỳnh Thư"/>
    <s v="Khanh Hoa"/>
    <x v="2"/>
    <s v="Bus"/>
    <s v="Customer Services"/>
    <s v="Customer Services Officer"/>
    <s v="Chuyên viên Dịch vụ Khách hàng"/>
    <s v="Back Office"/>
    <s v="Queen"/>
    <s v="Officer"/>
    <s v="Female"/>
    <d v="1983-02-12T00:00:00"/>
    <s v="0906 099 673"/>
    <s v="quynhthu.nguyen@hanwhalife.com.vn"/>
    <x v="0"/>
  </r>
  <r>
    <n v="16"/>
    <s v="FTE"/>
    <s v="11100162"/>
    <s v="Vũ Thanh Phương"/>
    <s v="Head Office"/>
    <x v="0"/>
    <s v="N/A"/>
    <s v="IT"/>
    <s v="Infrastructure &amp; Security Part Leader"/>
    <s v="Phó Bộ phận Công nghệ Thông tin phụ trách Hạ tầng Công nghệ Thông tin"/>
    <s v="BOD"/>
    <s v="Single"/>
    <s v="Senior Manager"/>
    <s v="Male"/>
    <d v="1973-03-14T00:00:00"/>
    <s v="0908 155 149"/>
    <s v="thanhphuong.vu@hanwhalife.com.vn"/>
    <x v="0"/>
  </r>
  <r>
    <n v="17"/>
    <s v="FTE"/>
    <s v="11100174"/>
    <s v="Nguyễn Thanh Vân"/>
    <s v="Head Office"/>
    <x v="0"/>
    <s v="N/A"/>
    <s v="Finance &amp; Accounting"/>
    <s v="Head of Finance &amp; Accounting"/>
    <s v="Trưởng Bộ phận Tài chính kế toán"/>
    <s v="BOD"/>
    <s v="Single"/>
    <s v="Senior Manager"/>
    <s v="Female"/>
    <d v="1975-10-06T00:00:00"/>
    <s v="0909 772 778"/>
    <s v="thanhvan.nguyen@hanwhalife.com.vn"/>
    <x v="0"/>
  </r>
  <r>
    <n v="18"/>
    <s v="FTE"/>
    <s v="11100177"/>
    <s v="Lê Quang Khanh"/>
    <s v="Head Office"/>
    <x v="0"/>
    <s v="N/A"/>
    <s v="NBU &amp; Claim"/>
    <s v="Head of NBU &amp; Claim"/>
    <s v="Trưởng Bộ Phận Thẩm định &amp; Giải quyết Quyền lợi Bảo hiểm"/>
    <s v="BOD"/>
    <s v="Single"/>
    <s v="Senior Manager"/>
    <s v="Male"/>
    <d v="1977-03-08T00:00:00"/>
    <s v="0918 117 917"/>
    <s v="quangkhanh.le@hanwhalife.com.vn"/>
    <x v="1"/>
  </r>
  <r>
    <n v="19"/>
    <s v="FTE"/>
    <s v="11100200"/>
    <s v="Võ Thị Thanh Lan"/>
    <s v="Head Office"/>
    <x v="0"/>
    <s v="N/A"/>
    <s v="Customer Services"/>
    <s v="Quality Assurance Manager"/>
    <s v="Trưởng phòng Kiểm soát Chất lượng Dịch vụ khách hàng"/>
    <s v="Back Office"/>
    <s v="Queen"/>
    <s v="Manager"/>
    <s v="Female"/>
    <d v="1977-07-30T00:00:00"/>
    <s v="0906 812 646"/>
    <s v="thanhlan.vo@hanwhalife.com.vn"/>
    <x v="0"/>
  </r>
  <r>
    <n v="20"/>
    <s v="FTE"/>
    <s v="11100213"/>
    <s v="Trần Thị Thùy Linh"/>
    <s v="Gia Lai"/>
    <x v="2"/>
    <s v="Bus"/>
    <s v="Customer Services"/>
    <s v="Customer Services Senior Executive"/>
    <s v="Nhân viên Cấp trung cao Dịch vụ Khách hàng"/>
    <s v="Back Office"/>
    <s v="Queen"/>
    <s v="Senior Executive"/>
    <s v="Female"/>
    <d v="1984-10-14T00:00:00"/>
    <s v="0984 797 980"/>
    <s v="thuylinh.tran@hanwhalife.com.vn"/>
    <x v="0"/>
  </r>
  <r>
    <n v="21"/>
    <s v="FTE"/>
    <s v="11200216"/>
    <s v="Lê Hoàng Mạnh"/>
    <s v="Can Tho"/>
    <x v="3"/>
    <s v="Bus"/>
    <s v="Customer Services"/>
    <s v="Customer Services Senior Officer"/>
    <s v="Chuyên viên Cấp cao Dịch vụ khách hàng"/>
    <s v="Back Office"/>
    <s v="Twin"/>
    <s v="Senior Officer"/>
    <s v="Male"/>
    <d v="1968-10-01T00:00:00"/>
    <s v="0989 797 968"/>
    <s v="hoangmanh.le@hanwhalife.com.vn"/>
    <x v="0"/>
  </r>
  <r>
    <n v="22"/>
    <s v="FTE"/>
    <s v="11200236"/>
    <s v="Nguyễn Thái Sơn"/>
    <s v="Head Office"/>
    <x v="0"/>
    <s v="N/A"/>
    <s v="IT"/>
    <s v="IT System cum Operator Senior Executive"/>
    <s v="Nhân viên Cấp trung cao Điều hành Hệ thống"/>
    <s v="Back Office"/>
    <s v="Twin"/>
    <s v="Senior Executive"/>
    <s v="Male"/>
    <d v="1987-09-15T00:00:00"/>
    <s v="0933 844 244"/>
    <s v="thaison.nguyen@hanwhalife.com.vn"/>
    <x v="0"/>
  </r>
  <r>
    <n v="23"/>
    <s v="FTE"/>
    <s v="11200242"/>
    <s v="Nguyễn Thị Phương Anh"/>
    <s v="Head Office"/>
    <x v="0"/>
    <s v="N/A"/>
    <s v="General Administration"/>
    <s v="General Admin Officer"/>
    <s v="Chuyên viên Hành chánh"/>
    <s v="Back Office"/>
    <s v="Queen"/>
    <s v="Officer"/>
    <s v="Female"/>
    <d v="1989-11-09T00:00:00"/>
    <s v="0938 971 189"/>
    <s v="phuonganh.nguyen@hanwhalife.com.vn"/>
    <x v="0"/>
  </r>
  <r>
    <n v="24"/>
    <s v="FTE"/>
    <s v="11200260"/>
    <s v="Bùi Thị Hải"/>
    <s v="Nghe An"/>
    <x v="1"/>
    <s v="Flight"/>
    <s v="Customer Services"/>
    <s v="Customer Services Officer"/>
    <s v="Chuyên viên Dịch vụ Khách hàng"/>
    <s v="Back Office"/>
    <s v="Queen"/>
    <s v="Officer"/>
    <s v="Female"/>
    <d v="1990-05-06T00:00:00"/>
    <s v="0904 897 733"/>
    <s v="hai.bui@hanwhalife.com.vn"/>
    <x v="0"/>
  </r>
  <r>
    <n v="25"/>
    <s v="FTE"/>
    <s v="11200262"/>
    <s v="Phạm Hồng Lam"/>
    <s v="Da Nang"/>
    <x v="2"/>
    <s v="Bus"/>
    <s v="Sales Training Support"/>
    <s v="Agency Training Director - Central"/>
    <s v="Giám đốc Huấn luyện &amp; Hỗ trợ đại lý  - Miền Trung"/>
    <s v="Trainer"/>
    <s v="Twin"/>
    <s v="Vice Director"/>
    <s v="Male"/>
    <d v="1977-10-26T00:00:00"/>
    <s v="0905 999 030"/>
    <s v="honglam.pham@hanwhalife.com.vn"/>
    <x v="1"/>
  </r>
  <r>
    <n v="26"/>
    <s v="FTE"/>
    <s v="11200263"/>
    <s v="Châu Văn Mười"/>
    <s v="Head Office"/>
    <x v="0"/>
    <s v="N/A"/>
    <s v="General Administration"/>
    <s v="Property Senior Executive"/>
    <s v="Nhân viên Cấp trung cao Quản lý Tài sản"/>
    <s v="Back Office"/>
    <s v="Twin"/>
    <s v="Senior Executive"/>
    <s v="Male"/>
    <d v="1988-09-30T00:00:00"/>
    <s v="0983 690 593"/>
    <s v="vanmuoi.chau@hanwhalife.com.vn"/>
    <x v="0"/>
  </r>
  <r>
    <n v="27"/>
    <s v="FTE"/>
    <s v="11200265"/>
    <s v="Phạm Thị Dung"/>
    <s v="Nghe An"/>
    <x v="1"/>
    <s v="Flight"/>
    <s v="Customer Services"/>
    <s v="Customer Services Senior Officer"/>
    <s v="Chuyên viên Cấp cao Dịch vụ khách hàng"/>
    <s v="Back Office"/>
    <s v="Queen"/>
    <s v="Senior Officer"/>
    <s v="Female"/>
    <d v="1974-05-28T00:00:00"/>
    <s v="0913 360 677"/>
    <s v="dung.pham@hanwhalife.com.vn"/>
    <x v="0"/>
  </r>
  <r>
    <n v="28"/>
    <s v="FTE"/>
    <s v="11300328"/>
    <s v="Đỗ Huy Tùng"/>
    <s v="Head Office"/>
    <x v="0"/>
    <s v="N/A"/>
    <s v="General Administration"/>
    <s v="Property Senior Executive"/>
    <s v="Nhân viên Cấp trung cao Quản lý Tài sản"/>
    <s v="Back Office"/>
    <s v="Twin"/>
    <s v="Senior Executive"/>
    <s v="Male"/>
    <d v="1988-12-17T00:00:00"/>
    <s v="0357 330 165"/>
    <s v="huytung.do@hanwhalife.com.vn"/>
    <x v="0"/>
  </r>
  <r>
    <n v="29"/>
    <s v="FTE"/>
    <s v="11300337"/>
    <s v="Nguyễn Trường Sơn"/>
    <s v="Hai Phong"/>
    <x v="1"/>
    <s v="Flight"/>
    <s v="Regional Sales - Thang Long"/>
    <s v="Regional Director"/>
    <s v="Giám đốc Kinh doanh Vùng"/>
    <s v="Sales Agency"/>
    <s v="Twin"/>
    <s v="Manager"/>
    <s v="Male"/>
    <d v="1985-10-25T00:00:00"/>
    <s v="0963 483 686"/>
    <s v="truongson.nguyen@hanwhalife.com.vn"/>
    <x v="1"/>
  </r>
  <r>
    <n v="30"/>
    <s v="FTE"/>
    <s v="11400369"/>
    <s v="Đinh Thị Mỹ Phượng"/>
    <s v="Head Office"/>
    <x v="0"/>
    <s v="N/A"/>
    <s v="NBU &amp; Claim"/>
    <s v="New Business Assistant Manager"/>
    <s v="Phó phòng  Phát hành Hợp đồng"/>
    <s v="Back Office"/>
    <s v="Queen"/>
    <s v="Assistant Manager"/>
    <s v="Female"/>
    <d v="1984-10-23T00:00:00"/>
    <s v="0909 344 035"/>
    <s v="myphuong.dinh@hanwhalife.com.vn"/>
    <x v="0"/>
  </r>
  <r>
    <n v="31"/>
    <s v="FTE"/>
    <s v="11400370"/>
    <s v="Cao Thế Hà"/>
    <s v="Gia Lai"/>
    <x v="2"/>
    <s v="Bus"/>
    <s v="Sales Training Support"/>
    <s v="Agency Training Senior Officer"/>
    <s v="Chuyên viên Cấp cao Huấn luyện &amp; Hỗ trợ đại lý"/>
    <s v="Trainer"/>
    <s v="Twin"/>
    <s v="Senior Officer"/>
    <s v="Male"/>
    <d v="1982-07-24T00:00:00"/>
    <s v="0937 202 407"/>
    <s v="theha.cao@hanwhalife.com.vn"/>
    <x v="0"/>
  </r>
  <r>
    <n v="32"/>
    <s v="FTE"/>
    <s v="11400374"/>
    <s v="Lê Thị Diệu"/>
    <s v="Hue"/>
    <x v="2"/>
    <s v="Bus"/>
    <s v="Customer Services"/>
    <s v="Customer Services Senior Executive"/>
    <s v="Nhân viên Cấp trung cao Dịch vụ Khách hàng"/>
    <s v="Back Office"/>
    <s v="Queen"/>
    <s v="Senior Executive"/>
    <s v="Female"/>
    <d v="1992-03-21T00:00:00"/>
    <s v="0946 938 001"/>
    <s v="dieu.le@hanwhalife.com.vn"/>
    <x v="0"/>
  </r>
  <r>
    <n v="33"/>
    <s v="FTE"/>
    <s v="11400394"/>
    <s v="Nguyễn Thị Kim Thúy"/>
    <s v="Head Office"/>
    <x v="0"/>
    <s v="N/A"/>
    <s v="General Administration"/>
    <s v="Purchasing Executive"/>
    <s v="Nhân viên Cấp trung Mua Hàng"/>
    <s v="Back Office"/>
    <s v="Queen"/>
    <s v="Executive"/>
    <s v="Female"/>
    <d v="1993-12-15T00:00:00"/>
    <s v="0909 133 707"/>
    <s v="kimthuy.nguyen@hanwhalife.com.vn"/>
    <x v="0"/>
  </r>
  <r>
    <n v="34"/>
    <s v="FTE"/>
    <s v="11400397"/>
    <s v="Hồ Phúc Đồng"/>
    <s v="Nghe An"/>
    <x v="1"/>
    <s v="Flight"/>
    <s v="Regional Sales - Lam Kinh"/>
    <s v="Regional Director"/>
    <s v="Giám đốc Kinh doanh Vùng"/>
    <s v="Sales Agency"/>
    <s v="Twin"/>
    <s v="Senior Manager"/>
    <s v="Male"/>
    <d v="1984-02-05T00:00:00"/>
    <s v="0983 986 984"/>
    <s v="phucdong.ho@hanwhalife.com.vn"/>
    <x v="1"/>
  </r>
  <r>
    <n v="35"/>
    <s v="FTE"/>
    <s v="11400398"/>
    <s v="Bùi Thị Khánh Đoan"/>
    <s v="Head Office"/>
    <x v="0"/>
    <s v="N/A"/>
    <s v="CEO Office"/>
    <s v="CEO Office Part Leader"/>
    <s v="Phó Bộ phận phụ trách Văn phòng Tổng Giám đốc"/>
    <s v="BOD"/>
    <s v="Single"/>
    <s v="Assistant Manager"/>
    <s v="Female"/>
    <d v="1985-10-22T00:00:00"/>
    <s v="0906 792 788"/>
    <s v="khanhdoan.bui@hanwhalife.com.vn"/>
    <x v="0"/>
  </r>
  <r>
    <n v="36"/>
    <s v="FTE"/>
    <s v="11400399"/>
    <s v="Phùng Thị Kim Hào"/>
    <s v="Ha Noi"/>
    <x v="1"/>
    <s v="Flight"/>
    <s v="Sales Training Support"/>
    <s v="Agency Trainer"/>
    <s v="Chuyên viên Huấn luyện Đại lý"/>
    <s v="Trainer"/>
    <s v="Queen"/>
    <s v="Manager"/>
    <s v="Female"/>
    <d v="1978-12-16T00:00:00"/>
    <s v="0973 962 299"/>
    <s v="kimhao.phung@hanwhalife.com.vn"/>
    <x v="0"/>
  </r>
  <r>
    <n v="37"/>
    <s v="FTE"/>
    <s v="11400401"/>
    <s v="Nguyễn Văn Thắng"/>
    <s v="Dak Lak"/>
    <x v="2"/>
    <s v="Bus"/>
    <s v="Regional Sales - Tay Son"/>
    <s v="Zone Director"/>
    <s v="Giám đốc Kinh doanh Khu vực"/>
    <s v="Sales Agency"/>
    <s v="Twin"/>
    <s v="Assistant Manager"/>
    <s v="Male"/>
    <d v="1978-04-07T00:00:00"/>
    <s v="0935 854 567"/>
    <s v="vanthang.nguyen@hanwhalife.com.vn"/>
    <x v="1"/>
  </r>
  <r>
    <n v="38"/>
    <s v="FTE"/>
    <s v="11400407"/>
    <s v="Nguyễn Quốc Duy"/>
    <s v="Head Office"/>
    <x v="0"/>
    <s v="N/A"/>
    <s v="IT"/>
    <s v="Database Administrator Officer"/>
    <s v="Chuyên viên Dữ liệu"/>
    <s v="Back Office"/>
    <s v="Twin"/>
    <s v="Officer"/>
    <s v="Male"/>
    <d v="1985-11-06T00:00:00"/>
    <s v="0909 575 942"/>
    <s v="quocduy.nguyen@hanwhalife.com.vn"/>
    <x v="0"/>
  </r>
  <r>
    <n v="39"/>
    <s v="FTE"/>
    <s v="11400410"/>
    <s v="Ngôn Thị Dung"/>
    <s v="Head Office"/>
    <x v="0"/>
    <s v="N/A"/>
    <s v="NBU &amp; Claim"/>
    <s v="New Business Officer"/>
    <s v="Chuyên viên Phát hành Hợp đồng"/>
    <s v="Back Office"/>
    <s v="Queen"/>
    <s v="Officer"/>
    <s v="Female"/>
    <d v="1982-10-20T00:00:00"/>
    <s v="0978 242 292"/>
    <s v="dung.ngon@hanwhalife.com.vn"/>
    <x v="0"/>
  </r>
  <r>
    <n v="40"/>
    <s v="FTE"/>
    <s v="11400413"/>
    <s v="Lê Thị Thúy Ân"/>
    <s v="Hue"/>
    <x v="2"/>
    <s v="Bus"/>
    <s v="Customer Services"/>
    <s v="Customer Services Officer"/>
    <s v="Chuyên viên Dịch vụ Khách hàng"/>
    <s v="Back Office"/>
    <s v="Queen"/>
    <s v="Officer"/>
    <s v="Female"/>
    <d v="1987-11-04T00:00:00"/>
    <s v="0906 388 995"/>
    <s v="thuyan.le@hanwhalife.com.vn"/>
    <x v="0"/>
  </r>
  <r>
    <n v="41"/>
    <s v="FTE"/>
    <s v="11500436"/>
    <s v="Trần Mỹ Hương"/>
    <s v="Head Office"/>
    <x v="0"/>
    <s v="N/A"/>
    <s v="NBU &amp; Claim"/>
    <s v="New Business Officer"/>
    <s v="Chuyên viên Phát hành Hợp đồng"/>
    <s v="Back Office"/>
    <s v="Queen"/>
    <s v="Officer"/>
    <s v="Female"/>
    <d v="1980-04-24T00:00:00"/>
    <s v="0908 504 487"/>
    <s v="myhuong.tran@hanwhalife.com.vn"/>
    <x v="0"/>
  </r>
  <r>
    <n v="42"/>
    <s v="FTE"/>
    <s v="11500438"/>
    <s v="Nguyễn Đức Mạnh"/>
    <s v="Pacific"/>
    <x v="1"/>
    <s v="Flight"/>
    <s v="NBU &amp; Claim"/>
    <s v="Claim Manager"/>
    <s v="Trưởng phòng Giải quyết Quyền lợi Bảo hiểm"/>
    <s v="Back Office"/>
    <s v="Twin"/>
    <s v="Manager"/>
    <s v="Male"/>
    <d v="1981-03-14T00:00:00"/>
    <s v="0907 686 179"/>
    <s v="ducmanh.nguyen@hanwhalife.com.vn"/>
    <x v="0"/>
  </r>
  <r>
    <n v="43"/>
    <s v="FTE"/>
    <s v="11500465"/>
    <s v="Phạm Phú Quí"/>
    <s v="Head Office"/>
    <x v="0"/>
    <s v="N/A"/>
    <s v="Distribution Planning"/>
    <s v="Head of Distribution Planning"/>
    <s v="Trưởng Bộ phận Kế hoạch Kinh doanh"/>
    <s v="BOD"/>
    <s v="Single"/>
    <s v="Senior Manager"/>
    <s v="Male"/>
    <d v="1983-07-25T00:00:00"/>
    <s v="0902 528 385"/>
    <s v="phuqui.pham@hanwhalife.com.vn"/>
    <x v="1"/>
  </r>
  <r>
    <n v="44"/>
    <s v="FTE"/>
    <s v="11500470"/>
    <s v="Nguyễn Văn Sỹ"/>
    <s v="Pacific"/>
    <x v="1"/>
    <s v="Flight"/>
    <s v="IT"/>
    <s v="IT Helpdesk Senior Executive (North)"/>
    <s v="Nhân viên Cấp trung cao Hỗ trợ Mạng máy tính"/>
    <s v="Back Office"/>
    <s v="Twin"/>
    <s v="Senior Executive"/>
    <s v="Male"/>
    <d v="1984-02-29T00:00:00"/>
    <s v="0979 174 589"/>
    <s v="vansy.nguyen@hanwhalife.com.vn"/>
    <x v="0"/>
  </r>
  <r>
    <n v="45"/>
    <s v="FTE"/>
    <s v="11600474"/>
    <s v="Nguyễn Thành Nhân"/>
    <s v="Head Office"/>
    <x v="0"/>
    <s v="N/A"/>
    <s v="General Administration"/>
    <s v="Purchasing Senior Executive"/>
    <s v="Nhân viên Cấp trung cao Mua Hàng"/>
    <s v="Back Office"/>
    <s v="Twin"/>
    <s v="Senior Executive"/>
    <s v="Male"/>
    <d v="1989-11-30T00:00:00"/>
    <s v="0938 346 489"/>
    <s v="nhan.nguyen@hanwhalife.com.vn"/>
    <x v="0"/>
  </r>
  <r>
    <n v="46"/>
    <s v="FTE"/>
    <s v="11600476"/>
    <s v="Nguyễn Thị Thuận"/>
    <s v="Hai Phong"/>
    <x v="1"/>
    <s v="Flight"/>
    <s v="Customer Services"/>
    <s v="Customer Services Officer"/>
    <s v="Chuyên viên Dịch vụ Khách hàng"/>
    <s v="Back Office"/>
    <s v="Queen"/>
    <s v="Officer"/>
    <s v="Female"/>
    <d v="1984-04-15T00:00:00"/>
    <s v="0936 868 196"/>
    <s v="thuan.nguyen@hanwhalife.com.vn"/>
    <x v="0"/>
  </r>
  <r>
    <n v="47"/>
    <s v="FTE"/>
    <s v="11600483"/>
    <s v="Phan Phương Thảo"/>
    <s v="Head Office"/>
    <x v="0"/>
    <s v="N/A"/>
    <s v="Distribution Planning"/>
    <s v="Distribution Support Senior Officer"/>
    <s v="Chuyên viên Cấp cao Hỗ trợ Đại lý &amp; Kênh Phân phối"/>
    <s v="Back Office"/>
    <s v="Queen"/>
    <s v="Senior Officer"/>
    <s v="Female"/>
    <d v="1988-12-24T00:00:00"/>
    <s v="0906752099 - 0902548880"/>
    <s v="phuongthao.phan@hanwhalife.com.vn"/>
    <x v="0"/>
  </r>
  <r>
    <n v="48"/>
    <s v="FTE"/>
    <s v="11600485"/>
    <s v="Lê Thị Phương Dung"/>
    <s v="Head Office"/>
    <x v="0"/>
    <s v="N/A"/>
    <s v="CAP"/>
    <s v="Chief Accounting Principal"/>
    <s v="Giám đốc Cấp cao Tài chính"/>
    <s v="BOD"/>
    <s v="Single"/>
    <s v="Vice Chief Officer"/>
    <s v="Female"/>
    <d v="1967-11-22T00:00:00"/>
    <s v="0918 333 083"/>
    <s v="phuongdung.le@hanwhalife.com.vn"/>
    <x v="0"/>
  </r>
  <r>
    <n v="49"/>
    <s v="FTE"/>
    <s v="11600489"/>
    <s v="Trần Nguyên Kiều Thanh"/>
    <s v="Da Nang"/>
    <x v="2"/>
    <s v="Bus"/>
    <s v="Customer Services"/>
    <s v="Customer Services Assistant Manager"/>
    <s v="Phó phòng Dịch vụ Khách hàng"/>
    <s v="Back Office"/>
    <s v="Queen"/>
    <s v="Assistant Manager"/>
    <s v="Female"/>
    <d v="1978-06-11T00:00:00"/>
    <s v="0903 685 439"/>
    <s v="kieuthanh.tran@hanwhalife.com.vn"/>
    <x v="0"/>
  </r>
  <r>
    <n v="50"/>
    <s v="FTE"/>
    <s v="11600497"/>
    <s v="Phan Thanh Ngọc"/>
    <s v="Pacific"/>
    <x v="1"/>
    <s v="Flight"/>
    <s v="NBU &amp; Claim"/>
    <s v="Claim Executive"/>
    <s v="Nhân viên Cấp trung Giải quyết Quyền lợi Bảo hiểm"/>
    <s v="Back Office"/>
    <s v="Queen"/>
    <s v="Executive"/>
    <s v="Female"/>
    <d v="1987-12-05T00:00:00"/>
    <s v="0906 019 295"/>
    <s v="thanhngoc.phan@hanwhalife.com.vn"/>
    <x v="0"/>
  </r>
  <r>
    <n v="51"/>
    <s v="FTE"/>
    <s v="11600505"/>
    <s v="Dương Thị Hồng Ánh"/>
    <s v="Head Office"/>
    <x v="0"/>
    <s v="N/A"/>
    <s v="NBU &amp; Claim"/>
    <s v="Claim Admin Senior Executive"/>
    <s v="Nhân viên Cấp trung cao Hành chánh Giải quyết Quyền lợi Bảo hiểm"/>
    <s v="Back Office"/>
    <s v="Queen"/>
    <s v="Senior Executive"/>
    <s v="Female"/>
    <d v="1993-07-14T00:00:00"/>
    <s v="0932 007 352"/>
    <s v="honganh.duong@hanwhalife.com.vn"/>
    <x v="0"/>
  </r>
  <r>
    <n v="52"/>
    <s v="FTE"/>
    <s v="11600516"/>
    <s v="Lê Thanh Hoàng"/>
    <s v="Ho Chi Minh"/>
    <x v="0"/>
    <s v="N/A"/>
    <s v="Regional Sales - Gia Dinh"/>
    <s v="Regional Director"/>
    <s v="Giám đốc Kinh doanh Vùng"/>
    <s v="Sales Agency"/>
    <s v="Twin"/>
    <s v="Director"/>
    <s v="Male"/>
    <d v="1973-05-08T00:00:00"/>
    <s v="0913 900 390"/>
    <s v="thanhhoang.le@hanwhalife.com.vn"/>
    <x v="1"/>
  </r>
  <r>
    <n v="53"/>
    <s v="FTE"/>
    <s v="11600521"/>
    <s v="Nguyễn Anh Tuấn"/>
    <s v="Dak Lak"/>
    <x v="2"/>
    <s v="Bus"/>
    <s v="Sales Training Support"/>
    <s v="Agency Training Senior Officer"/>
    <s v="Chuyên viên Cấp cao Huấn luyện &amp; Hỗ trợ đại lý"/>
    <s v="Trainer"/>
    <s v="Twin"/>
    <s v="Senior Officer"/>
    <s v="Male"/>
    <d v="1984-06-01T00:00:00"/>
    <s v="0903 592 737"/>
    <s v="anhtuan.nguyen@hanwhalife.com.vn"/>
    <x v="0"/>
  </r>
  <r>
    <n v="54"/>
    <s v="FTE"/>
    <s v="11600533"/>
    <s v="Ca Duy Đức"/>
    <s v="Head Office"/>
    <x v="0"/>
    <s v="N/A"/>
    <s v="NBU &amp; Claim"/>
    <s v="New Business Senior Executive"/>
    <s v="Nhân viên Cấp trung cao Phát hành Hợp đồng"/>
    <s v="Back Office"/>
    <s v="Twin"/>
    <s v="Senior Executive"/>
    <s v="Male"/>
    <d v="1989-11-20T00:00:00"/>
    <s v="0908 976 411"/>
    <s v="duyduc.ca@hanwhalife.com.vn"/>
    <x v="0"/>
  </r>
  <r>
    <n v="55"/>
    <s v="FTE"/>
    <s v="11600535"/>
    <s v="Hoàng Đình Toàn"/>
    <s v="Head Office"/>
    <x v="0"/>
    <s v="N/A"/>
    <s v="Distribution Admin"/>
    <s v="Debt Collection Assistant Manager"/>
    <s v="Phó phòng Thu hồi nợ"/>
    <s v="Back Office"/>
    <s v="Twin"/>
    <s v="Assistant Manager"/>
    <s v="Male"/>
    <d v="1974-01-15T00:00:00"/>
    <s v="0908 247 098"/>
    <s v="dinhtoan.hoang@hanwhalife.com.vn"/>
    <x v="0"/>
  </r>
  <r>
    <n v="56"/>
    <s v="FTE"/>
    <s v="11600537"/>
    <s v="Trần Thị Thanh Hoan"/>
    <s v="Dak Lak"/>
    <x v="2"/>
    <s v="Bus"/>
    <s v="Customer Services"/>
    <s v="Customer Services Executive"/>
    <s v="Nhân viên Cấp trung Dịch vụ Khách hàng"/>
    <s v="Back Office"/>
    <s v="Queen"/>
    <s v="Executive"/>
    <s v="Female"/>
    <d v="1988-10-02T00:00:00"/>
    <s v="0934 021 088"/>
    <s v="thanhhoan.tran@hanwhalife.com.vn"/>
    <x v="0"/>
  </r>
  <r>
    <n v="57"/>
    <s v="FTE"/>
    <s v="11600539"/>
    <s v="Nguyễn Thị Hồng Vân"/>
    <s v="Head Office"/>
    <x v="0"/>
    <s v="N/A"/>
    <s v="General Administration"/>
    <s v="General Admin Executive"/>
    <s v="Nhân viên Cấp trung Hành chánh"/>
    <s v="Back Office"/>
    <s v="Queen"/>
    <s v="Executive"/>
    <s v="Female"/>
    <d v="1987-01-15T00:00:00"/>
    <s v="0799 933 833"/>
    <s v="hongvan.nguyen@hanwhalife.com.vn"/>
    <x v="0"/>
  </r>
  <r>
    <n v="58"/>
    <s v="FTE"/>
    <s v="11700561"/>
    <s v="Trần Thị Hồng Hạnh"/>
    <s v="Head Office"/>
    <x v="0"/>
    <s v="N/A"/>
    <s v="Finance &amp; Accounting"/>
    <s v="General Ledger Accounting Senior Officer"/>
    <s v="Chuyên viên Cấp cao Kế toán Tổng hợp"/>
    <s v="Back Office"/>
    <s v="Queen"/>
    <s v="Senior Officer"/>
    <s v="Female"/>
    <d v="1980-11-30T00:00:00"/>
    <s v="0983 422 680"/>
    <s v="honghanh.tran@hanwhalife.com.vn"/>
    <x v="0"/>
  </r>
  <r>
    <n v="59"/>
    <s v="FTE"/>
    <s v="11700569"/>
    <s v="Trần Nguyễn Hồng Vân"/>
    <s v="Head Office"/>
    <x v="0"/>
    <s v="N/A"/>
    <s v="Partnership Distribution"/>
    <s v="Sales Manager"/>
    <s v="Quản lý Kinh doanh"/>
    <s v="Sales Partnership"/>
    <s v="Queen"/>
    <s v="Senior Officer"/>
    <s v="Female"/>
    <d v="1984-01-07T00:00:00"/>
    <s v="0816 117 665"/>
    <s v="hongvan.tran@hanwhalife.com.vn"/>
    <x v="0"/>
  </r>
  <r>
    <n v="60"/>
    <s v="FTE"/>
    <s v="11700576"/>
    <s v="Danh Hoàng Long"/>
    <s v="Head Office"/>
    <x v="0"/>
    <s v="N/A"/>
    <s v="NBU &amp; Claim"/>
    <s v="Underwriter"/>
    <s v="Phó phòng Thẩm định"/>
    <s v="Back Office"/>
    <s v="Twin"/>
    <s v="Assistant Manager"/>
    <s v="Male"/>
    <d v="1990-04-26T00:00:00"/>
    <s v="0367 068 898"/>
    <s v="hoanglong.danh@hanwhalife.com.vn"/>
    <x v="0"/>
  </r>
  <r>
    <n v="61"/>
    <s v="FTE"/>
    <s v="11700583"/>
    <s v="Nguyễn Thị Băng Tâm"/>
    <s v="Bac Giang"/>
    <x v="1"/>
    <s v="Flight"/>
    <s v="Sales Training Support"/>
    <s v="Agency Training Senior Officer"/>
    <s v="Chuyên viên Cấp cao Huấn luyện &amp; Hỗ trợ đại lý"/>
    <s v="Trainer"/>
    <s v="Queen"/>
    <s v="Senior Officer"/>
    <s v="Female"/>
    <d v="1976-10-29T00:00:00"/>
    <s v="0904 781 118"/>
    <s v="bangtam.nguyen@hanwhalife.com.vn"/>
    <x v="0"/>
  </r>
  <r>
    <n v="62"/>
    <s v="FTE"/>
    <s v="11700595"/>
    <s v="Nguyễn Thành Hưng"/>
    <s v="Hue"/>
    <x v="2"/>
    <s v="Bus"/>
    <s v="Regional Sales - Hai Van"/>
    <s v="Zone Director"/>
    <s v="Giám đốc Kinh doanh Khu vực"/>
    <s v="Sales Agency"/>
    <s v="Twin"/>
    <s v="Senior Officer"/>
    <s v="Male"/>
    <d v="1990-03-15T00:00:00"/>
    <s v="0914 137 575"/>
    <s v="thanhhung.nguyen@hanwhalife.com.vn"/>
    <x v="1"/>
  </r>
  <r>
    <n v="63"/>
    <s v="FTE"/>
    <s v="11700603"/>
    <s v="Nguyễn Thị Nhung"/>
    <s v="Gia Lai"/>
    <x v="2"/>
    <s v="Bus"/>
    <s v="Customer Services"/>
    <s v="Customer Services Executive"/>
    <s v="Nhân viên Cấp trung Dịch vụ Khách hàng"/>
    <s v="Back Office"/>
    <s v="Queen"/>
    <s v="Executive"/>
    <s v="Female"/>
    <d v="1986-01-23T00:00:00"/>
    <s v="0917 904 686"/>
    <s v="nhung.nguyen@hanwhalife.com.vn"/>
    <x v="0"/>
  </r>
  <r>
    <n v="64"/>
    <s v="FTE"/>
    <s v="11700616"/>
    <s v="Nguyễn Thị Thái Hòa"/>
    <s v="Head Office"/>
    <x v="0"/>
    <s v="N/A"/>
    <s v="NBU &amp; Claim"/>
    <s v="New Business Senior Executive"/>
    <s v="Nhân viên cấp trung cao Phát hành Hợp đồng"/>
    <s v="Back Office"/>
    <s v="Queen"/>
    <s v="Senior Executive"/>
    <s v="Female"/>
    <d v="1972-12-09T00:00:00"/>
    <s v="0909 227 215"/>
    <s v="thaihoa.nguyen@hanwhalife.com.vn"/>
    <x v="0"/>
  </r>
  <r>
    <n v="65"/>
    <s v="FTE"/>
    <s v="11700622"/>
    <s v="Hồ Ngọc Tiên"/>
    <s v="Ho Chi Minh"/>
    <x v="0"/>
    <s v="N/A"/>
    <s v="Customer Services"/>
    <s v="Customer Services Senior Staff"/>
    <s v="Nhân viên Cấp cao Dịch vụ Khách hàng"/>
    <s v="Back Office"/>
    <s v="Queen"/>
    <s v="Senior Staff"/>
    <s v="Female"/>
    <d v="1988-10-23T00:00:00"/>
    <s v="0905 449 509"/>
    <s v="ngoctien.ho@hanwhalife.com.vn"/>
    <x v="0"/>
  </r>
  <r>
    <n v="66"/>
    <s v="FTE"/>
    <s v="11700634"/>
    <s v="Nguyễn Tuấn Duy"/>
    <s v="Dong Thap"/>
    <x v="3"/>
    <s v="Bus"/>
    <s v="Regional Sales - Gia Dinh"/>
    <s v="Zone Director"/>
    <s v="Giám đốc Kinh doanh Khu vực"/>
    <s v="Sales Agency"/>
    <s v="Twin"/>
    <s v="Senior Officer"/>
    <s v="Male"/>
    <d v="1989-03-02T00:00:00"/>
    <s v="0907 749 966"/>
    <s v="tuanduy.nguyen@hanwhalife.com.vn"/>
    <x v="1"/>
  </r>
  <r>
    <n v="67"/>
    <s v="FTE"/>
    <s v="11800647"/>
    <s v="Trần Huy Hùng"/>
    <s v="Ninh Binh"/>
    <x v="1"/>
    <s v="Flight"/>
    <s v="Regional Sales - Lam Kinh"/>
    <s v="Zone Director"/>
    <s v="Giám đốc Kinh doanh Khu vực"/>
    <s v="Sales Agency"/>
    <s v="Twin"/>
    <s v="Senior Officer"/>
    <s v="Male"/>
    <d v="1986-05-02T00:00:00"/>
    <s v="0965 699 166"/>
    <s v="huyhung.tran@hanwhalife.com.vn"/>
    <x v="1"/>
  </r>
  <r>
    <n v="68"/>
    <s v="FTE"/>
    <s v="11800678"/>
    <s v="Phan Đông Nhi"/>
    <s v="Head Office"/>
    <x v="0"/>
    <s v="N/A"/>
    <s v="Distribution Admin"/>
    <s v="Distribution Admin Executive"/>
    <s v="Nhân viên Cấp trung Hành chánh Đại lý &amp; Kênh Phân phối"/>
    <s v="Back Office"/>
    <s v="Queen"/>
    <s v="Executive"/>
    <s v="Female"/>
    <d v="1994-09-24T00:00:00"/>
    <s v="0969 064 426"/>
    <s v="dongnhi.phan@hanwhalife.com.vn"/>
    <x v="0"/>
  </r>
  <r>
    <n v="69"/>
    <s v="FTE"/>
    <s v="11800680"/>
    <s v="Trần Văn Tư"/>
    <s v="Dak Lak"/>
    <x v="2"/>
    <s v="Bus"/>
    <s v="Regional Sales - Tay Son"/>
    <s v="Zone Director"/>
    <s v="Giám đốc Kinh doanh Khu vực"/>
    <s v="Sales Agency"/>
    <s v="Twin"/>
    <s v="Officer"/>
    <s v="Male"/>
    <d v="1987-08-13T00:00:00"/>
    <s v="0963 571 886"/>
    <s v="vantu.tran@hanwhalife.com.vn"/>
    <x v="1"/>
  </r>
  <r>
    <n v="70"/>
    <s v="FTE"/>
    <s v="11800689"/>
    <s v="Ngô Thụy Hoàng Oanh"/>
    <s v="Head Office"/>
    <x v="0"/>
    <s v="N/A"/>
    <s v="NBU &amp; Claim"/>
    <s v="New Business Senior Executive"/>
    <s v="Nhân viên Cấp trung cao Phát hành Hợp đồng"/>
    <s v="Back Office"/>
    <s v="Queen"/>
    <s v="Senior Executive"/>
    <s v="Female"/>
    <d v="1982-10-09T00:00:00"/>
    <s v="0909 704 292"/>
    <s v="hoangoanh.ngo@hanwhalife.com.vn"/>
    <x v="0"/>
  </r>
  <r>
    <n v="71"/>
    <s v="FTE"/>
    <s v="11800694"/>
    <s v="Trần Thị Thùy Dương"/>
    <s v="Head Office"/>
    <x v="0"/>
    <s v="N/A"/>
    <s v="NBU &amp; Claim"/>
    <s v="New Business Officer"/>
    <s v="Chuyên viên Phát hành Hợp đồng"/>
    <s v="Back Office"/>
    <s v="Queen"/>
    <s v="Officer"/>
    <s v="Female"/>
    <d v="1986-03-10T00:00:00"/>
    <s v="0986 226 657"/>
    <s v="thuyduong.tran@hanwhalife.com.vn"/>
    <x v="0"/>
  </r>
  <r>
    <n v="72"/>
    <s v="FTE"/>
    <s v="11800699"/>
    <s v="Đoàn Cao Sơn"/>
    <s v="Ha Tinh"/>
    <x v="1"/>
    <s v="Flight"/>
    <s v="Regional Sales - Lam Kinh"/>
    <s v="Zone Director"/>
    <s v="Giám đốc Kinh doanh Khu vực"/>
    <s v="Sales Agency"/>
    <s v="Twin"/>
    <s v="Senior Executive"/>
    <s v="Male"/>
    <d v="1993-01-26T00:00:00"/>
    <s v="0969 994 333"/>
    <s v="caoson.doan@hanwhalife.com.vn"/>
    <x v="1"/>
  </r>
  <r>
    <n v="73"/>
    <s v="FTE"/>
    <s v="11800702"/>
    <s v="Phạm Trường Khánh"/>
    <s v="Head Office"/>
    <x v="0"/>
    <s v="N/A"/>
    <s v="GA Partner"/>
    <s v="Head of GA Partner"/>
    <s v="Trưởng Bộ phận Đối tác Tổng Đại lý"/>
    <s v="BOD"/>
    <s v="Single"/>
    <s v="Director"/>
    <s v="Male"/>
    <d v="1973-11-02T00:00:00"/>
    <s v="0903 926 873"/>
    <s v="truongkhanh.pham@hanwhalife.com.vn"/>
    <x v="0"/>
  </r>
  <r>
    <n v="74"/>
    <s v="FTE"/>
    <s v="11800704"/>
    <s v="Đinh Công Sa"/>
    <s v="Binh Dinh"/>
    <x v="2"/>
    <s v="Bus"/>
    <s v="Regional Sales - Tay Son"/>
    <s v="Zone Director"/>
    <s v="Giám đốc Kinh doanh Khu vực"/>
    <s v="Sales Agency"/>
    <s v="Twin"/>
    <s v="Senior Officer"/>
    <s v="Male"/>
    <d v="1986-09-03T00:00:00"/>
    <s v="0977 190 677"/>
    <s v="congsa.dinh@hanwhalife.com.vn"/>
    <x v="1"/>
  </r>
  <r>
    <n v="75"/>
    <s v="FTE"/>
    <s v="11800713"/>
    <s v="Phạm Thanh Tú"/>
    <s v="Head Office"/>
    <x v="0"/>
    <s v="N/A"/>
    <s v="Customer Services"/>
    <s v="Premium Control Senior Officer"/>
    <s v="Chuyên viên Cấp cao Kiểm soát Phí"/>
    <s v="Back Office"/>
    <s v="Queen"/>
    <s v="Senior Officer"/>
    <s v="Female"/>
    <d v="1985-03-31T00:00:00"/>
    <s v="0904 277 348"/>
    <s v="thanhtu.pham@hanwhalife.com.vn"/>
    <x v="0"/>
  </r>
  <r>
    <n v="76"/>
    <s v="FTE"/>
    <s v="11800720"/>
    <s v="Nguyễn Thị Lê Na"/>
    <s v="Dong Nai"/>
    <x v="3"/>
    <s v="Bus"/>
    <s v="Customer Services"/>
    <s v="Customer Services Executive"/>
    <s v="Nhân viên Cấp trung Dịch vụ Khách hàng"/>
    <s v="Back Office"/>
    <s v="Queen"/>
    <s v="Executive"/>
    <s v="Female"/>
    <d v="1990-03-28T00:00:00"/>
    <s v="0977 497 757"/>
    <s v="lena.nguyen@hanwhalife.com.vn"/>
    <x v="0"/>
  </r>
  <r>
    <n v="77"/>
    <s v="FTE"/>
    <s v="11800724"/>
    <s v="Nguyễn Thanh Lập"/>
    <s v="Head Office"/>
    <x v="0"/>
    <s v="N/A"/>
    <s v="IT"/>
    <s v="Program Analyst Assistant Manager"/>
    <s v="Phó phòng Phân tích Ứng dụng"/>
    <s v="Back Office"/>
    <s v="Twin"/>
    <s v="Assistant Manager"/>
    <s v="Male"/>
    <d v="1983-02-25T00:00:00"/>
    <s v="0932 600 804"/>
    <s v="thanhlap.nguyen@hanwhalife.com.vn"/>
    <x v="0"/>
  </r>
  <r>
    <n v="78"/>
    <s v="FTE"/>
    <s v="11800735"/>
    <s v="Đoàn Kiều Ngọt"/>
    <s v="Can Tho"/>
    <x v="3"/>
    <s v="Bus"/>
    <s v="Customer Services"/>
    <s v="Customer Services Executive"/>
    <s v="Nhân viên Cấp trung Dịch vụ Khách hàng"/>
    <s v="Back Office"/>
    <s v="Queen"/>
    <s v="Executive"/>
    <s v="Female"/>
    <d v="1990-02-20T00:00:00"/>
    <s v="0944 963 129"/>
    <s v="kieungot.doan@hanwhalife.com.vn"/>
    <x v="0"/>
  </r>
  <r>
    <n v="79"/>
    <s v="FTE"/>
    <s v="11800738"/>
    <s v="Lưu Vũ Minh Quân"/>
    <s v="Pacific"/>
    <x v="1"/>
    <s v="Flight"/>
    <s v="NBU &amp; Claim"/>
    <s v="Claim Admin Staff"/>
    <s v="Nhân viên Hành chánh Giải quyết Quyền lợi Bảo hiểm"/>
    <s v="Back Office"/>
    <s v="Twin"/>
    <s v="Staff"/>
    <s v="Male"/>
    <d v="1986-03-11T00:00:00"/>
    <s v="0906 315 569"/>
    <s v="minhquan.luu@hanwhalife.com.vn"/>
    <x v="0"/>
  </r>
  <r>
    <n v="80"/>
    <s v="FTE"/>
    <s v="11800739"/>
    <s v="Trương Quang Vỷ"/>
    <s v="Head Office"/>
    <x v="0"/>
    <s v="N/A"/>
    <s v="NBU &amp; Claim"/>
    <s v="New Business Executive"/>
    <s v="Nhân viên Cấp trung Phát hành Hợp đồng"/>
    <s v="Back Office"/>
    <s v="Twin"/>
    <s v="Executive"/>
    <s v="Male"/>
    <d v="1995-08-05T00:00:00"/>
    <s v="0343 563 136"/>
    <s v="quangvy.truong@hanwhalife.com.vn"/>
    <x v="0"/>
  </r>
  <r>
    <n v="81"/>
    <s v="FTE"/>
    <s v="11800740"/>
    <s v="Lê Thu Huyền"/>
    <s v="Head Office"/>
    <x v="0"/>
    <s v="N/A"/>
    <s v="NBU &amp; Claim"/>
    <s v="New Business Executive"/>
    <s v="Nhân viên Cấp trung Phát hành Hợp đồng"/>
    <s v="Back Office"/>
    <s v="Queen"/>
    <s v="Executive"/>
    <s v="Female"/>
    <d v="1993-09-03T00:00:00"/>
    <s v="0972 656 474"/>
    <s v="thuhuyen.le@hanwhalife.com.vn"/>
    <x v="0"/>
  </r>
  <r>
    <n v="82"/>
    <s v="FTE"/>
    <s v="11800741"/>
    <s v="Phạm Thị Hồng Phúc"/>
    <s v="Head Office"/>
    <x v="0"/>
    <s v="N/A"/>
    <s v="NBU &amp; Claim"/>
    <s v="Claim Admin Senior Staff"/>
    <s v="Nhân viên Cấp cao Hành chánh Giải quyết Quyền lợi Bảo hiểm"/>
    <s v="Back Office"/>
    <s v="Queen"/>
    <s v="Senior Staff"/>
    <s v="Female"/>
    <d v="1986-12-25T00:00:00"/>
    <s v="0909 361 688"/>
    <s v="hongphuc.pham@hanwhalife.com.vn"/>
    <x v="0"/>
  </r>
  <r>
    <n v="83"/>
    <s v="FTE"/>
    <s v="11800761"/>
    <s v="Phan Thị Diễm Quỳnh"/>
    <s v="Head Office"/>
    <x v="0"/>
    <s v="N/A"/>
    <s v="Distribution Planning"/>
    <s v="Distribution Support Manager"/>
    <s v="Trưởng phòng Hỗ trợ Đại lý &amp; Kênh Phân phối"/>
    <s v="Back Office"/>
    <s v="Queen"/>
    <s v="Manager"/>
    <s v="Female"/>
    <d v="1989-12-26T00:00:00"/>
    <s v="0933 891 226"/>
    <s v="diemquynh.phan@hanwhalife.com.vn"/>
    <x v="0"/>
  </r>
  <r>
    <n v="84"/>
    <s v="FTE"/>
    <s v="11900765"/>
    <s v="Lê Thị Thảo Nga"/>
    <s v="Dak Lak"/>
    <x v="2"/>
    <s v="Bus"/>
    <s v="Sales Training Support"/>
    <s v="Agency Training &amp; Development Admin Executive"/>
    <s v="Nhân viên Cấp trung Hành chánh Huấn luyện &amp; Phát triển Đại lý"/>
    <s v="Back Office"/>
    <s v="Queen"/>
    <s v="Executive"/>
    <s v="Female"/>
    <d v="1988-05-01T00:00:00"/>
    <s v="0905 684 774"/>
    <s v="thaonga.le@hanwhalife.com.vn"/>
    <x v="0"/>
  </r>
  <r>
    <n v="85"/>
    <s v="FTE"/>
    <s v="11900772"/>
    <s v="Phan Ngọc Thái Hậu"/>
    <s v="Head Office"/>
    <x v="0"/>
    <s v="N/A"/>
    <s v="Distribution Planning"/>
    <s v="Distribution Support Senior Executive"/>
    <s v="Nhân viên Cấp trung cao Hỗ trợ Đại lý &amp; Kênh Phân phối"/>
    <s v="Back Office"/>
    <s v="Queen"/>
    <s v="Senior Executive"/>
    <s v="Female"/>
    <d v="1989-03-18T00:00:00"/>
    <s v="0933 112 204"/>
    <s v="thaihau.phan@hanwhalife.com.vn"/>
    <x v="0"/>
  </r>
  <r>
    <n v="86"/>
    <s v="FTE"/>
    <s v="11900773"/>
    <s v="Lương Thị Mơ Thơm"/>
    <s v="Nghe An"/>
    <x v="1"/>
    <s v="Flight"/>
    <s v="Customer Services"/>
    <s v="Customer Services Senior Staff"/>
    <s v="Nhân viên Cấp cao Dịch vụ Khách hàng"/>
    <s v="Back Office"/>
    <s v="Queen"/>
    <s v="Senior Staff"/>
    <s v="Female"/>
    <d v="1991-03-10T00:00:00"/>
    <s v="0904 741 737"/>
    <s v="mothom.luong@hanwhalife.com.vn"/>
    <x v="0"/>
  </r>
  <r>
    <n v="87"/>
    <s v="FTE"/>
    <s v="11900780"/>
    <s v="Nguyễn Ngọc Thanh Phong"/>
    <s v="Head Office"/>
    <x v="0"/>
    <s v="N/A"/>
    <s v="Partnership Distribution"/>
    <s v="Partnership Distribution Training Part Leader"/>
    <s v="Phó Bộ phận phụ trách Huấn luyện Kênh phân phối qua Đối tác"/>
    <s v="BOD"/>
    <s v="Single"/>
    <s v="Senior Manager"/>
    <s v="Male"/>
    <d v="1981-02-15T00:00:00"/>
    <s v="0937 609 357"/>
    <s v="thanhphong.nguyen@hanwhalife.com.vn"/>
    <x v="0"/>
  </r>
  <r>
    <n v="88"/>
    <s v="FTE"/>
    <s v="11900783"/>
    <s v="Lê Thị Thanh Hải"/>
    <s v="Gia Lai"/>
    <x v="2"/>
    <s v="Bus"/>
    <s v="Sales Training Support"/>
    <s v="Agency Training Senior Executive"/>
    <s v="Nhân viên Cấp trung cao Huấn luyện &amp; Hỗ trợ đại lý"/>
    <s v="Trainer"/>
    <s v="Queen"/>
    <s v="Senior Executive"/>
    <s v="Female"/>
    <d v="1984-03-24T00:00:00"/>
    <s v="0976 133 777"/>
    <s v="thanhhai.le@hanwhalife.com.vn"/>
    <x v="0"/>
  </r>
  <r>
    <n v="89"/>
    <s v="FTE"/>
    <s v="11900797"/>
    <s v="Đặng Thị Thùy Dung"/>
    <s v="Nghe An"/>
    <x v="1"/>
    <s v="Flight"/>
    <s v="Sales Training Support"/>
    <s v="Agency Training Executive"/>
    <s v="Nhân viên Cấp trung Huấn luyện &amp; Hỗ trợ đại lý"/>
    <s v="Trainer"/>
    <s v="Queen"/>
    <s v="Executive"/>
    <s v="Female"/>
    <d v="1990-12-22T00:00:00"/>
    <s v="0986 547 005"/>
    <s v="thuydung.dang@hanwhalife.com.vn"/>
    <x v="0"/>
  </r>
  <r>
    <n v="90"/>
    <s v="FTE"/>
    <s v="11900804"/>
    <s v="Phan Thị Thùy Linh"/>
    <s v="Khanh Hoa"/>
    <x v="2"/>
    <s v="Bus"/>
    <s v="Customer Services"/>
    <s v="Customer Services Senior Staff"/>
    <s v="Nhân viên Cấp cao Dịch vụ Khách hàng"/>
    <s v="Back Office"/>
    <s v="Queen"/>
    <s v="Senior Staff"/>
    <s v="Female"/>
    <d v="1993-03-20T00:00:00"/>
    <s v="0989 725 447"/>
    <s v="thuylinh.phan@hanwhalife.com.vn"/>
    <x v="0"/>
  </r>
  <r>
    <n v="91"/>
    <s v="FTE"/>
    <s v="11900805"/>
    <s v="Đỗ Thị Trung Hòa"/>
    <s v="Nghe An"/>
    <x v="1"/>
    <s v="Flight"/>
    <s v="Sales Training Support"/>
    <s v="Agency Training Officer"/>
    <s v="Chuyên viên Huấn luyện &amp; Hỗ trợ đại lý"/>
    <s v="Trainer"/>
    <s v="Queen"/>
    <s v="Officer"/>
    <s v="Female"/>
    <d v="1988-02-23T00:00:00"/>
    <s v="0934 468 567"/>
    <s v="trunghoa.do@hanwhalife.com.vn"/>
    <x v="0"/>
  </r>
  <r>
    <n v="92"/>
    <s v="FTE"/>
    <s v="11900808"/>
    <s v="Lưu Thị Xuân Trang"/>
    <s v="Head Office"/>
    <x v="0"/>
    <s v="N/A"/>
    <s v="Customer Services"/>
    <s v="Premium Control Executive"/>
    <s v="Nhân viên Cấp trung Kiểm soát Phí"/>
    <s v="Back Office"/>
    <s v="Queen"/>
    <s v="Executive"/>
    <s v="Female"/>
    <d v="1991-02-15T00:00:00"/>
    <s v="0933 383 401"/>
    <s v="xuantrang.luu@hanwhalife.com.vn"/>
    <x v="0"/>
  </r>
  <r>
    <n v="93"/>
    <s v="FTE"/>
    <s v="11900809"/>
    <s v="Lâm Ngọc Ái Như"/>
    <s v="Head Office"/>
    <x v="0"/>
    <s v="N/A"/>
    <s v="Partnership Distribution"/>
    <s v="Partnership Distribution Training Senior Officer"/>
    <s v="Chuyên viên Cấp cao Huấn luyện và Phát triển Kênh Đối tác Chiến lược"/>
    <s v="Back Office"/>
    <s v="Queen"/>
    <s v="Senior Officer"/>
    <s v="Female"/>
    <d v="1987-10-24T00:00:00"/>
    <s v="0932 802 007"/>
    <s v="ainhu.lam@hanwhalife.com.vn"/>
    <x v="0"/>
  </r>
  <r>
    <n v="94"/>
    <s v="FTE"/>
    <s v="11900814"/>
    <s v="Nguyễn Thị Linh Kiều"/>
    <s v="Head Office"/>
    <x v="0"/>
    <s v="N/A"/>
    <s v="Customer Services"/>
    <s v="Premium Control Executive"/>
    <s v="Nhân viên Cấp trung Kiểm soát Phí"/>
    <s v="Back Office"/>
    <s v="Queen"/>
    <s v="Executive"/>
    <s v="Female"/>
    <d v="1992-01-19T00:00:00"/>
    <s v="0903 600 857"/>
    <s v="linhkieu.nguyen@hanwhalife.com.vn"/>
    <x v="0"/>
  </r>
  <r>
    <n v="95"/>
    <s v="FTE"/>
    <s v="11900815"/>
    <s v="Phan Doành Ngân"/>
    <s v="Binh Duong"/>
    <x v="3"/>
    <s v="Bus"/>
    <s v="Customer Services"/>
    <s v="Customer Services Senior Staff"/>
    <s v="Nhân viên Cấp cao Dịch vụ Khách hàng"/>
    <s v="Back Office"/>
    <s v="Queen"/>
    <s v="Senior Staff"/>
    <s v="Female"/>
    <d v="1990-05-22T00:00:00"/>
    <s v="0908 456 922"/>
    <s v="doanhngan.phan@hanwhalife.com.vn"/>
    <x v="0"/>
  </r>
  <r>
    <n v="96"/>
    <s v="FTE"/>
    <s v="10900046"/>
    <s v="Vương Thị Lương"/>
    <s v="Head Office"/>
    <x v="0"/>
    <s v="N/A"/>
    <s v="Internal Audit"/>
    <s v="Internal Audit Part Leader"/>
    <s v="Phó Bộ phận Kiểm toán Nội bộ"/>
    <s v="BOD"/>
    <s v="Single"/>
    <s v="Senior Manager"/>
    <s v="Female"/>
    <d v="1975-10-16T00:00:00"/>
    <s v="0907 288 831"/>
    <s v="luong.vuong@hanwhalife.com.vn"/>
    <x v="0"/>
  </r>
  <r>
    <n v="97"/>
    <s v="Korean expat"/>
    <s v="11900825"/>
    <s v="Cho Tae Won"/>
    <s v="Head Office"/>
    <x v="0"/>
    <s v="N/A"/>
    <s v="Special Sales Task Force"/>
    <s v="Sales Advisor cum Head of Korean Customer Sales Team"/>
    <s v="Cố vấn Kinh doanh Bảo hiểm kiêm Trưởng Bộ phận Kinh doanh khách hàng Hàn Quốc"/>
    <s v="Korean expat"/>
    <s v="Single"/>
    <s v="Director"/>
    <s v="Male"/>
    <d v="1976-09-19T00:00:00"/>
    <s v="0903 377 967"/>
    <s v="taewon.cho@hanwhalife.com.vn"/>
    <x v="1"/>
  </r>
  <r>
    <n v="98"/>
    <s v="FTE"/>
    <s v="11900828"/>
    <s v="Quách Bảo Nguyên"/>
    <s v="Head Office"/>
    <x v="0"/>
    <s v="N/A"/>
    <s v="IT"/>
    <s v="Application Development Part Leader"/>
    <s v="Phó Bộ phận Công nghệ Thông tin phụ trách Phát triển Ứng dụng"/>
    <s v="BOD"/>
    <s v="Single"/>
    <s v="Senior Manager"/>
    <s v="Male"/>
    <d v="1977-12-03T00:00:00"/>
    <s v="0903 306 461"/>
    <s v="baonguyen.quach@hanwhalife.com.vn"/>
    <x v="0"/>
  </r>
  <r>
    <n v="99"/>
    <s v="FTE"/>
    <s v="11900842"/>
    <s v="Nguyễn Trần Phúc Thịnh"/>
    <s v="Head Office"/>
    <x v="0"/>
    <s v="N/A"/>
    <s v="Distribution Planning"/>
    <s v="Group Sales Manager"/>
    <s v="Trưởng phòng Phát triển Kinh Doanh - Khách hàng Doanh nghiệp"/>
    <s v="Sales Group"/>
    <s v="Twin"/>
    <s v="Manager"/>
    <s v="Male"/>
    <d v="1985-08-22T00:00:00"/>
    <s v="0909 861 920"/>
    <s v="phucthinh.nguyen@hanwhalife.com.vn"/>
    <x v="0"/>
  </r>
  <r>
    <n v="100"/>
    <s v="FTE"/>
    <s v="11900845"/>
    <s v="Hoàng Thị Mỹ Linh"/>
    <s v="Hue"/>
    <x v="2"/>
    <s v="Bus"/>
    <s v="Sales Training Support"/>
    <s v="Agency Training Senior Executive"/>
    <s v="Nhân viên Cấp trung cao Huấn luyện &amp; Hỗ trợ đại lý"/>
    <s v="Trainer"/>
    <s v="Queen"/>
    <s v="Senior Executive"/>
    <s v="Female"/>
    <d v="1993-01-06T00:00:00"/>
    <s v="0963 549 893"/>
    <s v="mylinh.hoang@hanwhalife.com.vn"/>
    <x v="0"/>
  </r>
  <r>
    <n v="101"/>
    <s v="FTE"/>
    <s v="11900847"/>
    <s v="Nguyễn Thị Thùy Nhiên"/>
    <s v="Head Office"/>
    <x v="0"/>
    <s v="N/A"/>
    <s v="Corporate Planning &amp; Management"/>
    <s v="Corporate Planning &amp; Management Executive"/>
    <s v="Nhân viên Cấp trung Quản trị &amp; Kế hoạch Tổng hợp"/>
    <s v="Back Office"/>
    <s v="Queen"/>
    <s v="Executive"/>
    <s v="Female"/>
    <d v="1994-03-19T00:00:00"/>
    <s v="0353 350 771"/>
    <s v="thuynhien.nguyen@hanwhalife.com.vn"/>
    <x v="0"/>
  </r>
  <r>
    <n v="102"/>
    <s v="FTE"/>
    <s v="11900851"/>
    <s v="Nguyễn Văn Thiên Phú"/>
    <s v="Binh Phuoc"/>
    <x v="3"/>
    <s v="Bus"/>
    <s v="Regional Sales - Gia Dinh"/>
    <s v="Zone Director"/>
    <s v="Giám đốc Kinh doanh Khu vực"/>
    <s v="Sales Agency"/>
    <s v="Twin"/>
    <s v="Senior Executive"/>
    <s v="Male"/>
    <d v="1989-03-24T00:00:00"/>
    <s v="0913 569 252"/>
    <s v="thienphu.nguyen@hanwhalife.com.vn"/>
    <x v="1"/>
  </r>
  <r>
    <n v="103"/>
    <s v="FTE"/>
    <s v="11900854"/>
    <s v="Hồ Lê Duy"/>
    <s v="Head Office"/>
    <x v="0"/>
    <s v="N/A"/>
    <s v="IT"/>
    <s v="Program Analyst Assistant Manager"/>
    <s v="Phó phòng Lập trình"/>
    <s v="Back Office"/>
    <s v="Twin"/>
    <s v="Assistant Manager"/>
    <s v="Male"/>
    <d v="1984-09-29T00:00:00"/>
    <s v="0908 465 584"/>
    <s v="leduy.ho@hanwhalife.com.vn"/>
    <x v="0"/>
  </r>
  <r>
    <n v="104"/>
    <s v="FTE"/>
    <s v="11900856"/>
    <s v="Đặng Thị Thu Giang"/>
    <s v="Head Office"/>
    <x v="0"/>
    <s v="N/A"/>
    <s v="NBU &amp; Claim"/>
    <s v="Underwriter"/>
    <s v="Nhân viên Cấp trung cao Thẩm định"/>
    <s v="Back Office"/>
    <s v="Queen"/>
    <s v="Senior Executive"/>
    <s v="Female"/>
    <d v="1993-10-25T00:00:00"/>
    <s v="0347 230 898"/>
    <s v="thugiang.dang@hanwhalife.com.vn"/>
    <x v="0"/>
  </r>
  <r>
    <n v="105"/>
    <s v="FTE"/>
    <s v="11900865"/>
    <s v="Mai Nguyễn Minh Hương"/>
    <s v="Da Nang"/>
    <x v="2"/>
    <s v="Bus"/>
    <s v="Customer Services"/>
    <s v="Customer Services Executive"/>
    <s v="Nhân viên Cấp trung Dịch vụ Khách hàng"/>
    <s v="Back Office"/>
    <s v="Queen"/>
    <s v="Executive"/>
    <s v="Female"/>
    <d v="1991-08-01T00:00:00"/>
    <s v="0932 441 421"/>
    <s v="minhhuong.mai@hanwhalife.com.vn"/>
    <x v="0"/>
  </r>
  <r>
    <n v="106"/>
    <s v="FTE"/>
    <s v="11900880"/>
    <s v="Nguyễn Văn Thuyết"/>
    <s v="Ha Tinh"/>
    <x v="1"/>
    <s v="Flight"/>
    <s v="Regional Sales - Lam Kinh"/>
    <s v="Zone Director"/>
    <s v="Giám đốc Kinh doanh Khu vực"/>
    <s v="Sales Agency"/>
    <s v="Twin"/>
    <s v="Senior Executive"/>
    <s v="Male"/>
    <d v="1988-02-18T00:00:00"/>
    <s v="0985 322 323"/>
    <s v="vanthuyet.nguyen@hanwhalife.com.vn"/>
    <x v="1"/>
  </r>
  <r>
    <n v="107"/>
    <s v="FTE"/>
    <s v="11900891"/>
    <s v="Nguyễn Phước Vĩnh Bảo"/>
    <s v="Dak Lak"/>
    <x v="2"/>
    <s v="Bus"/>
    <s v="IT"/>
    <s v="IT Helpdesk Staff (Central)"/>
    <s v="Nhân viên Hỗ trợ Mạng máy tính"/>
    <s v="Back Office"/>
    <s v="Twin"/>
    <s v="Staff"/>
    <s v="Male"/>
    <d v="1986-08-22T00:00:00"/>
    <s v="0942 211 911"/>
    <s v="vinhbao.nguyen@hanwhalife.com.vn"/>
    <x v="0"/>
  </r>
  <r>
    <n v="108"/>
    <s v="FTE"/>
    <s v="11900893"/>
    <s v="Nguyễn Thụy Ngọc Lan"/>
    <s v="Head Office"/>
    <x v="0"/>
    <s v="N/A"/>
    <s v="Customer Services"/>
    <s v="Premium Control Officer"/>
    <s v="Chuyên viên Kiểm soát Phí"/>
    <s v="Back Office"/>
    <s v="Queen"/>
    <s v="Officer"/>
    <s v="Female"/>
    <d v="1976-08-18T00:00:00"/>
    <s v="0901 383 193"/>
    <s v="ngoclan.nguyen@hanwhalife.com.vn"/>
    <x v="0"/>
  </r>
  <r>
    <n v="109"/>
    <s v="FTE"/>
    <s v="11900894"/>
    <s v="Phạm Thị Kim Phương"/>
    <s v="Head Office"/>
    <x v="0"/>
    <s v="N/A"/>
    <s v="Risk Management"/>
    <s v="Risk Manager"/>
    <s v="Trưởng phòng Quản lý Rủi ro"/>
    <s v="Back Office"/>
    <s v="Queen"/>
    <s v="Manager"/>
    <s v="Female"/>
    <d v="1985-03-20T00:00:00"/>
    <s v="0938 069 685"/>
    <s v="kimphuong.pham@hanwhalife.com.vn"/>
    <x v="0"/>
  </r>
  <r>
    <n v="110"/>
    <s v="FTE"/>
    <s v="11900898"/>
    <s v="Nguyễn Sơn Hải"/>
    <s v="Pacific"/>
    <x v="1"/>
    <s v="Flight"/>
    <s v="NBU &amp; Claim"/>
    <s v="Claim Officer"/>
    <s v="Chuyên viên Giải quyết Quyền lợi Bảo hiểm"/>
    <s v="Back Office"/>
    <s v="Twin"/>
    <s v="Officer"/>
    <s v="Male"/>
    <d v="1993-05-11T00:00:00"/>
    <s v="0879 866 693"/>
    <s v="sonhai.nguyen@hanwhalife.com.vn"/>
    <x v="0"/>
  </r>
  <r>
    <n v="111"/>
    <s v="FTE"/>
    <s v="11900911"/>
    <s v="Trần Thị Hương Ly"/>
    <s v="Head Office"/>
    <x v="0"/>
    <s v="N/A"/>
    <s v="Customer Services"/>
    <s v="Call Center Senior Executive"/>
    <s v="Nhân viên Cấp trung cao Trực Tổng đài"/>
    <s v="Back Office"/>
    <s v="Queen"/>
    <s v="Senior Executive "/>
    <s v="Female"/>
    <d v="1994-10-20T00:00:00"/>
    <s v="0349 795 339"/>
    <s v="huongly.tran@hanwhalife.com.vn"/>
    <x v="0"/>
  </r>
  <r>
    <n v="112"/>
    <s v="FTE"/>
    <s v="11900915"/>
    <s v="Lê Ta Chi"/>
    <s v="Head Office"/>
    <x v="0"/>
    <s v="N/A"/>
    <s v="NBU &amp; Claim"/>
    <s v="Claim Assistant Manager"/>
    <s v="Phó phòng Giải quyết Quyền lợi Bảo hiểm"/>
    <s v="Back Office"/>
    <s v="Twin"/>
    <s v="Assistant Manager"/>
    <s v="Male"/>
    <d v="1989-01-29T00:00:00"/>
    <s v="0903 877 391"/>
    <s v="tachi.le@hanwhalife.com.vn"/>
    <x v="0"/>
  </r>
  <r>
    <n v="113"/>
    <s v="FTE"/>
    <s v="11900917"/>
    <s v="Trương Phương Hậu"/>
    <s v="Head Office"/>
    <x v="0"/>
    <s v="N/A"/>
    <s v="Agency Compliance"/>
    <s v="Agency Compliance Senior Executive"/>
    <s v="Nhân viên Cấp trung cao Pháp chế Đại lý"/>
    <s v="Back Office"/>
    <s v="Queen"/>
    <s v="Senior Executive"/>
    <s v="Female"/>
    <d v="1994-12-13T00:00:00"/>
    <s v="0904 603 069"/>
    <s v="phuonghau.truong@hanwhalife.com.vn"/>
    <x v="0"/>
  </r>
  <r>
    <n v="114"/>
    <s v="FTE"/>
    <s v="11900920"/>
    <s v="Ngô Thị Đào"/>
    <s v="Thanh Hoa"/>
    <x v="1"/>
    <s v="Flight"/>
    <s v="Customer Services"/>
    <s v="Customer Services Senior Executive"/>
    <s v="Nhân viên Cấp trung cao Dịch vụ Khách hàng"/>
    <s v="Back Office"/>
    <s v="Queen"/>
    <s v="Senior Executive"/>
    <s v="Female"/>
    <d v="1986-05-10T00:00:00"/>
    <s v="0976 338 589"/>
    <s v="dao.ngo@hanwhalife.com.vn"/>
    <x v="0"/>
  </r>
  <r>
    <n v="115"/>
    <s v="FTE"/>
    <s v="11900924"/>
    <s v="Ngô Tuấn Trường"/>
    <s v="Head Office"/>
    <x v="0"/>
    <s v="N/A"/>
    <s v="IT"/>
    <s v="Program Analyst Officer"/>
    <s v="Chuyên viên Lập trình"/>
    <s v="Back Office"/>
    <s v="Twin"/>
    <s v="Officer"/>
    <s v="Male"/>
    <d v="1990-09-07T00:00:00"/>
    <s v="0978 151 255"/>
    <s v="tuantruong.ngo@hanwhalife.com.vn"/>
    <x v="0"/>
  </r>
  <r>
    <n v="116"/>
    <s v="FTE"/>
    <s v="12000947"/>
    <s v="Huỳnh Minh Nhựt"/>
    <s v="Head Office"/>
    <x v="0"/>
    <s v="N/A"/>
    <s v="Customer Services"/>
    <s v="Premium Control Senior Manager"/>
    <s v="Trưởng phòng Cấp cao Kiểm soát Phí"/>
    <s v="Back Office"/>
    <s v="Twin"/>
    <s v="Senior Manager"/>
    <s v="Male"/>
    <d v="1984-01-31T00:00:00"/>
    <s v="0987 473 791"/>
    <s v="minhnhut.huynh@hanwhalife.com.vn"/>
    <x v="0"/>
  </r>
  <r>
    <n v="117"/>
    <s v="FTE"/>
    <s v="12000951"/>
    <s v="Trần Thị Minh Huế"/>
    <s v="Thanh Hoa"/>
    <x v="1"/>
    <s v="Flight"/>
    <s v="Sales Training Support"/>
    <s v="Agency Training Senior Officer"/>
    <s v="Chuyên viên Cấp cao Huấn luyện &amp; Hỗ trợ đại lý"/>
    <s v="Trainer"/>
    <s v="Queen"/>
    <s v="Senior Officer"/>
    <s v="Female"/>
    <d v="1990-01-07T00:00:00"/>
    <s v="0911 398 898"/>
    <s v="minhhue.tran@hanwhalife.com.vn"/>
    <x v="0"/>
  </r>
  <r>
    <n v="118"/>
    <s v="FTE"/>
    <s v="12000952"/>
    <s v="Nguyễn Quốc Cường"/>
    <s v="Head Office"/>
    <x v="0"/>
    <s v="N/A"/>
    <s v="IT"/>
    <s v="Head of IT"/>
    <s v="Trưởng Bộ phận Công nghệ Thông tin"/>
    <s v="BOD"/>
    <s v="Single"/>
    <s v="Director"/>
    <s v="Male"/>
    <d v="1971-02-12T00:00:00"/>
    <s v="0903 711 013"/>
    <s v="cuong.nguyen@hanwhalife.com.vn"/>
    <x v="0"/>
  </r>
  <r>
    <n v="119"/>
    <s v="FTE"/>
    <s v="12000956"/>
    <s v="Nguyễn Thị Minh Nguyệt"/>
    <s v="Ha Noi"/>
    <x v="1"/>
    <s v="Flight"/>
    <s v="Sales Training Support"/>
    <s v="Agency Training Senior Executive"/>
    <s v="Nhân viên Cấp trung cao Huấn luyện &amp; Hỗ trợ đại lý"/>
    <s v="Trainer"/>
    <s v="Queen"/>
    <s v="Senior Executive"/>
    <s v="Female"/>
    <d v="1975-10-14T00:00:00"/>
    <s v="0983 422 366"/>
    <s v="minhnguyet.nguyen@hanwhalife.com.vn"/>
    <x v="0"/>
  </r>
  <r>
    <n v="120"/>
    <s v="FTE"/>
    <s v="12000958"/>
    <s v="Lê Văn Thiệp"/>
    <s v="Pacific"/>
    <x v="1"/>
    <s v="Flight"/>
    <s v="Partnership Distribution"/>
    <s v="Partnership Distribution Training Assistant Manager"/>
    <s v="Phó phòng Huấn luyện và Phát triển Kênh Đối tác Chiến lược"/>
    <s v="Back Office"/>
    <s v="Twin"/>
    <s v="Assistant Manager"/>
    <s v="Male"/>
    <d v="1969-10-08T00:00:00"/>
    <s v="0912 128 618"/>
    <s v="vanthiep.le@hanwhalife.com.vn"/>
    <x v="0"/>
  </r>
  <r>
    <n v="121"/>
    <s v="FTE"/>
    <s v="12000960"/>
    <s v="Đoàn Thị Thu Trang"/>
    <s v="Phu Tho"/>
    <x v="1"/>
    <s v="Flight"/>
    <s v="Sales Training Support"/>
    <s v="Agency Training Senior Officer"/>
    <s v="Chuyên viên Cấp cao Huấn luyện &amp; Hỗ trợ đại lý"/>
    <s v="Trainer"/>
    <s v="Queen"/>
    <s v="Senior Officer"/>
    <s v="Female"/>
    <d v="1987-11-04T00:00:00"/>
    <s v="0977 607 087"/>
    <s v="thutrang.doan@hanwhalife.com.vn"/>
    <x v="0"/>
  </r>
  <r>
    <n v="122"/>
    <s v="FTE"/>
    <s v="12000962"/>
    <s v="Nguyễn Tất Khang"/>
    <s v="Ha Noi"/>
    <x v="1"/>
    <s v="Flight"/>
    <s v="Sales Training Support"/>
    <s v="Agency Training Senior Executive"/>
    <s v="Nhân viên Cấp trung cao Huấn luyện &amp; Hỗ trợ đại lý"/>
    <s v="Trainer"/>
    <s v="Twin"/>
    <s v="Senior Executive"/>
    <s v="Male"/>
    <d v="1988-06-29T00:00:00"/>
    <s v="0983 756 605"/>
    <s v="tatkhang.nguyen@hanwhalife.com.vn"/>
    <x v="0"/>
  </r>
  <r>
    <n v="123"/>
    <s v="FTE"/>
    <s v="12000964"/>
    <s v="Lê Trọng Lợi"/>
    <s v="Thanh Hoa"/>
    <x v="1"/>
    <s v="Flight"/>
    <s v="Regional Sales - Lam Kinh"/>
    <s v="Regional Director"/>
    <s v="Giám đốc Kinh doanh Vùng"/>
    <s v="Sales Agency"/>
    <s v="Twin"/>
    <s v="Vice Director"/>
    <s v="Male"/>
    <d v="1979-10-09T00:00:00"/>
    <s v="0977 668 866"/>
    <s v="trongloi.le@hanwhalife.com.vn"/>
    <x v="1"/>
  </r>
  <r>
    <n v="124"/>
    <s v="FTE"/>
    <s v="12000966"/>
    <s v="Trương Thị Mỹ Linh"/>
    <s v="Head Office"/>
    <x v="0"/>
    <s v="N/A"/>
    <s v="Partnership Distribution"/>
    <s v="Partnership Distribution Training Admin Senior Staff"/>
    <s v="Nhân viên Cấp cao Hành chánh Huấn luyện và Phát triển Kênh Đối tác Chiến lược"/>
    <s v="Back Office"/>
    <s v="Queen"/>
    <s v="Senior Staff"/>
    <s v="Female"/>
    <d v="1990-02-03T00:00:00"/>
    <s v="0785 832 077"/>
    <s v="mylinh.truong@hanwhalife.com.vn"/>
    <x v="0"/>
  </r>
  <r>
    <n v="125"/>
    <s v="FTE"/>
    <s v="12000967"/>
    <s v="Đặng Thanh Tuân"/>
    <s v="Nghe An"/>
    <x v="1"/>
    <s v="Flight"/>
    <s v="Sales Training Support"/>
    <s v="Agency Training Senior Executive"/>
    <s v="Nhân viên Cấp trung cao Huấn luyện &amp; Hỗ trợ đại lý"/>
    <s v="Trainer"/>
    <s v="Twin"/>
    <s v="Senior Executive"/>
    <s v="Male"/>
    <d v="1990-03-12T00:00:00"/>
    <s v="0989 820 552"/>
    <s v="thanhtuan.dang@hanwhalife.com.vn"/>
    <x v="0"/>
  </r>
  <r>
    <n v="126"/>
    <s v="FTE"/>
    <s v="12000968"/>
    <s v="Nguyễn Văn Hiền"/>
    <s v="Hai Duong"/>
    <x v="1"/>
    <s v="Flight"/>
    <s v="Regional Sales - Thang Long"/>
    <s v="Zone Director"/>
    <s v="Giám đốc Kinh doanh Khu vực"/>
    <s v="Sales Agency"/>
    <s v="Twin"/>
    <s v="Senior Executive"/>
    <s v="Male"/>
    <d v="1990-08-11T00:00:00"/>
    <s v="0981 205 828"/>
    <s v="vanhien.nguyen@hanwhalife.com.vn"/>
    <x v="1"/>
  </r>
  <r>
    <n v="127"/>
    <s v="FTE"/>
    <s v="12000973"/>
    <s v="Vũ Thị Hoàng Yến"/>
    <s v="Dak Nong"/>
    <x v="2"/>
    <s v="Bus"/>
    <s v="Regional Sales - Tay Son"/>
    <s v="Zone Director"/>
    <s v="Giám đốc Kinh doanh Khu vực"/>
    <s v="Sales Agency"/>
    <s v="Queen"/>
    <s v="Senior Executive"/>
    <s v="Female"/>
    <d v="1994-11-15T00:00:00"/>
    <s v="0984 054 732"/>
    <s v="hoangyen.vu@hanwhalife.com.vn"/>
    <x v="1"/>
  </r>
  <r>
    <n v="128"/>
    <s v="FTE"/>
    <s v="12000978"/>
    <s v="Trần Thị Kim Dung"/>
    <s v="Pacific"/>
    <x v="1"/>
    <s v="Flight"/>
    <s v="Customer Services"/>
    <s v="Customer Services Senior Officer"/>
    <s v="Chuyên viên Cấp cao Dịch vụ Khách hàng"/>
    <s v="Back Office"/>
    <s v="Queen"/>
    <s v="Senior Officer"/>
    <s v="Female"/>
    <d v="1988-06-13T00:00:00"/>
    <s v="0935 725 555"/>
    <s v="kimdung.tran@hanwhalife.com.vn"/>
    <x v="0"/>
  </r>
  <r>
    <n v="129"/>
    <s v="FTE"/>
    <s v="12000980"/>
    <s v="Võ Thị Diễm My"/>
    <s v="Head Office"/>
    <x v="0"/>
    <s v="N/A"/>
    <s v="Customer Services"/>
    <s v="Policy Owner Services Senior Officer"/>
    <s v="Chuyên viên Cấp cao Quản lý Hợp đồng"/>
    <s v="Back Office"/>
    <s v="Queen"/>
    <s v="Senior Officer"/>
    <s v="Female"/>
    <d v="1987-08-28T00:00:00"/>
    <s v="0917 720 170"/>
    <s v="diemmy.vo@hanwhalife.com.vn"/>
    <x v="0"/>
  </r>
  <r>
    <n v="130"/>
    <s v="FTE"/>
    <s v="12000983"/>
    <s v="Lê Thanh Quang Vinh"/>
    <s v="Head Office"/>
    <x v="0"/>
    <s v="N/A"/>
    <s v="Finance &amp; Accounting"/>
    <s v="Payable Accounting Senior Staff"/>
    <s v="Nhân viên Cấp cao Kế toán Thanh toán"/>
    <s v="Back Office"/>
    <s v="Twin"/>
    <s v="Senior Staff"/>
    <s v="Male"/>
    <d v="1997-02-13T00:00:00"/>
    <s v="0833 130 297"/>
    <s v="quangvinh.le@hanwhalife.com.vn"/>
    <x v="0"/>
  </r>
  <r>
    <n v="131"/>
    <s v="FTE"/>
    <s v="12000984"/>
    <s v="Hồ Thị Tú Oanh"/>
    <s v="Ha Tinh"/>
    <x v="1"/>
    <s v="Flight"/>
    <s v="Sales Training Support"/>
    <s v="Agency Training Senior Executive"/>
    <s v="Nhân viên Cấp trung cao Huấn luyện &amp; Hỗ trợ đại lý"/>
    <s v="Trainer"/>
    <s v="Queen"/>
    <s v="Senior Executive"/>
    <s v="Female"/>
    <d v="1991-07-29T00:00:00"/>
    <s v="0987 689 509"/>
    <s v="tuoanh.ho@hanwhalife.com.vn"/>
    <x v="0"/>
  </r>
  <r>
    <n v="132"/>
    <s v="FTE"/>
    <s v="12000987"/>
    <s v="Nguyễn Ngọc Hân"/>
    <s v="Head Office"/>
    <x v="0"/>
    <s v="N/A"/>
    <s v="NBU &amp; Claim"/>
    <s v="New Business Senior Executive"/>
    <s v="Nhân viên Cấp trung cao Phát hành Hợp đồng"/>
    <s v="Back Office"/>
    <s v="Twin"/>
    <s v="Senior Executive"/>
    <s v="Male"/>
    <d v="1995-03-21T00:00:00"/>
    <s v="0345 672 455"/>
    <s v="ngochan.nguyen@hanwhalife.com.vn"/>
    <x v="0"/>
  </r>
  <r>
    <n v="133"/>
    <s v="FTE"/>
    <s v="12000988"/>
    <s v="Nguyễn Hà Thảo Hương"/>
    <s v="Head Office"/>
    <x v="0"/>
    <s v="N/A"/>
    <s v="NBU &amp; Claim"/>
    <s v="New Business Officer"/>
    <s v="Chuyên viên Phát hành Hợp đồng"/>
    <s v="Back Office"/>
    <s v="Queen"/>
    <s v="Officer"/>
    <s v="Female"/>
    <d v="1983-06-07T00:00:00"/>
    <s v="0938 530 355"/>
    <s v="thaohuong.nguyen@hanwhalife.com.vn"/>
    <x v="0"/>
  </r>
  <r>
    <n v="134"/>
    <s v="FTE"/>
    <s v="12000990"/>
    <s v="Võ Thanh Phú"/>
    <s v="Head Office"/>
    <x v="0"/>
    <s v="N/A"/>
    <s v="NBU &amp; Claim"/>
    <s v="New Business Staff"/>
    <s v="Nhân viên Phát hành Hợp đồng"/>
    <s v="Back Office"/>
    <s v="Twin"/>
    <s v="Staff"/>
    <s v="Male"/>
    <d v="1993-10-13T00:00:00"/>
    <s v="0938 847 429"/>
    <s v="thanhphu.vo@hanwhalife.com.vn"/>
    <x v="0"/>
  </r>
  <r>
    <n v="135"/>
    <s v="FTE"/>
    <s v="12000992"/>
    <s v="Vũ Lê Quỳnh Phương"/>
    <s v="Head Office"/>
    <x v="0"/>
    <s v="N/A"/>
    <s v="NBU &amp; Claim"/>
    <s v="Underwriter"/>
    <s v="Phó phòng Thẩm định"/>
    <s v="Back Office"/>
    <s v="Queen"/>
    <s v="Assistant Manager"/>
    <s v="Female"/>
    <d v="1985-01-07T00:00:00"/>
    <s v="0907 735 143"/>
    <s v="quynhphuong.vu@hanwhalife.com.vn"/>
    <x v="0"/>
  </r>
  <r>
    <n v="136"/>
    <s v="FTE"/>
    <s v="12001001"/>
    <s v="Nguyễn Hữu Duy Đức"/>
    <s v="Head Office"/>
    <x v="0"/>
    <s v="N/A"/>
    <s v="IT"/>
    <s v="Program Analyst Officer"/>
    <s v="Chuyên viên Lập trình"/>
    <s v="Back Office"/>
    <s v="Twin"/>
    <s v="Officer"/>
    <s v="Male"/>
    <d v="1987-10-15T00:00:00"/>
    <s v="0903 874 359"/>
    <s v="duyduc.nguyen@hanwhalife.com.vn"/>
    <x v="0"/>
  </r>
  <r>
    <n v="137"/>
    <s v="FTE"/>
    <s v="12001004"/>
    <s v="Đặng Thanh Phú"/>
    <s v="Binh Dinh"/>
    <x v="2"/>
    <s v="Bus"/>
    <s v="Regional Sales - Tay Son"/>
    <s v="Zone Director"/>
    <s v="Giám đốc Kinh doanh Khu vực"/>
    <s v="Sales Agency"/>
    <s v="Twin"/>
    <s v="Senior Executive"/>
    <s v="Male"/>
    <d v="1994-01-18T00:00:00"/>
    <s v="0961 910 788"/>
    <s v="thanhphu.dang@hanwhalife.com.vn"/>
    <x v="1"/>
  </r>
  <r>
    <n v="138"/>
    <s v="FTE"/>
    <s v="12001007"/>
    <s v="Đào Công Thắng"/>
    <s v="Binh Dinh"/>
    <x v="2"/>
    <s v="Bus"/>
    <s v="Regional Sales - Tay Son"/>
    <s v="Zone Director"/>
    <s v="Giám đốc Kinh doanh Khu vực"/>
    <s v="Sales Agency"/>
    <s v="Twin"/>
    <s v="Executive"/>
    <s v="Male"/>
    <d v="1993-04-02T00:00:00"/>
    <s v="0375 610 236"/>
    <s v="congthang.dao@hanwhalife.com.vn"/>
    <x v="1"/>
  </r>
  <r>
    <n v="139"/>
    <s v="FTE"/>
    <s v="12001011"/>
    <s v="Đoàn Vĩ Gia Khánh"/>
    <s v="Head Office"/>
    <x v="0"/>
    <s v="N/A"/>
    <s v="CSP"/>
    <s v="Chief Strategy Principal"/>
    <s v="Giám đốc Cấp cao Chiến lược"/>
    <s v="BOD"/>
    <s v="Single"/>
    <s v="Director"/>
    <s v="Male"/>
    <d v="1971-11-29T00:00:00"/>
    <s v="0903 739 699"/>
    <s v="giakhanh.doan@hanwhalife.com.vn"/>
    <x v="1"/>
  </r>
  <r>
    <n v="140"/>
    <s v="FTE"/>
    <s v="12001013"/>
    <s v="Trương Thị Ánh Hồng"/>
    <s v="Head Office"/>
    <x v="0"/>
    <s v="N/A"/>
    <s v="NBU &amp; Claim"/>
    <s v="Claim Officer"/>
    <s v="Chuyên viên Giải quyết Quyền lợi Bảo hiểm"/>
    <s v="Back Office"/>
    <s v="Queen"/>
    <s v="Officer"/>
    <s v="Female"/>
    <d v="1991-05-17T00:00:00"/>
    <s v="0908 879 943"/>
    <s v="anhhong.truong@hanwhalife.com.vn"/>
    <x v="0"/>
  </r>
  <r>
    <n v="141"/>
    <s v="FTE"/>
    <s v="12001017"/>
    <s v="Châu Quế Anh"/>
    <s v="Head Office"/>
    <x v="0"/>
    <s v="N/A"/>
    <s v="Customer Services"/>
    <s v="Premium Control Executive"/>
    <s v="Nhân viên Cấp trung Kiểm soát Phí"/>
    <s v="Back Office"/>
    <s v="Queen"/>
    <s v="Executive"/>
    <s v="Female"/>
    <d v="1993-04-20T00:00:00"/>
    <s v="0938 933 196"/>
    <s v="queanh.chau@hanwhalife.com.vn"/>
    <x v="0"/>
  </r>
  <r>
    <n v="142"/>
    <s v="FTE"/>
    <s v="12001020"/>
    <s v="Nguyễn Vũ Ngọc Anh Trang"/>
    <s v="Head Office"/>
    <x v="0"/>
    <s v="N/A"/>
    <s v="Customer Services"/>
    <s v="Head of Customer Services"/>
    <s v="Trưởng Bộ phận Dịch vụ Khách hàng"/>
    <s v="BOD"/>
    <s v="Single"/>
    <s v="Vice Director"/>
    <s v="Female"/>
    <d v="1979-02-06T00:00:00"/>
    <s v="0918 650 360"/>
    <s v="anhtrang.nguyen@hanwhalife.com.vn"/>
    <x v="1"/>
  </r>
  <r>
    <n v="143"/>
    <s v="FTE"/>
    <s v="12001024"/>
    <s v="Trương Đạt Minh"/>
    <s v="Head Office"/>
    <x v="0"/>
    <s v="N/A"/>
    <s v="IT"/>
    <s v="Program Analyst Senior Officer"/>
    <s v="Chuyên viên Cấp cao Lập trình"/>
    <s v="Back Office"/>
    <s v="Twin"/>
    <s v="Senior Officer"/>
    <s v="Male"/>
    <d v="1990-06-03T00:00:00"/>
    <s v="0989 086 670"/>
    <s v="datminh.truong@hanwhalife.com.vn"/>
    <x v="0"/>
  </r>
  <r>
    <n v="144"/>
    <s v="FTE"/>
    <s v="12001031"/>
    <s v="Lê Thị Mỹ Diễm"/>
    <s v="Head Office"/>
    <x v="0"/>
    <s v="N/A"/>
    <s v="Actuary"/>
    <s v="Head of Actuary"/>
    <s v="Trưởng Bộ phận Định phí"/>
    <s v="BOD"/>
    <s v="Single"/>
    <s v="Senior Manager"/>
    <s v="Female"/>
    <d v="1985-03-15T00:00:00"/>
    <s v="0985 255 312"/>
    <s v="mydiem.le@hanwhalife.com.vn"/>
    <x v="0"/>
  </r>
  <r>
    <n v="145"/>
    <s v="FTE"/>
    <s v="12001034"/>
    <s v="Nguyễn Ngọc Ánh"/>
    <s v="Hai Phong"/>
    <x v="1"/>
    <s v="Flight"/>
    <s v="Customer Services"/>
    <s v="Customer Services Senior Staff"/>
    <s v="Nhân viên Cấp cao Dịch vụ Khách hàng"/>
    <s v="Back Office"/>
    <s v="Queen"/>
    <s v="Senior Staff"/>
    <s v="Female"/>
    <d v="1984-04-16T00:00:00"/>
    <s v="0978 801 869"/>
    <s v="ngocanh.nguyen@hanwhalife.com.vn"/>
    <x v="0"/>
  </r>
  <r>
    <n v="146"/>
    <s v="FTE"/>
    <s v="12001035"/>
    <s v="Lê Nhật Nhung"/>
    <s v="Head Office"/>
    <x v="0"/>
    <s v="N/A"/>
    <s v="GA Partner"/>
    <s v="GA Management Assistant Manager"/>
    <s v="Phó phòng Hỗ trợ Văn phòng Tổng Đại lý"/>
    <s v="Back Office"/>
    <s v="Queen"/>
    <s v="Assistant Manager"/>
    <s v="Female"/>
    <d v="1988-10-27T00:00:00"/>
    <s v="0707 576 276"/>
    <s v="nhatnhung.le@hanwhalife.com.vn"/>
    <x v="0"/>
  </r>
  <r>
    <n v="147"/>
    <s v="FTE"/>
    <s v="12001036"/>
    <s v="Võ Hoàng Yến"/>
    <s v="Head Office"/>
    <x v="0"/>
    <s v="N/A"/>
    <s v="Product Development"/>
    <s v="Product Development Executive"/>
    <s v="Nhân viên Cấp trung Phát triển Sản phẩm"/>
    <s v="Back Office"/>
    <s v="Queen"/>
    <s v="Executive"/>
    <s v="Female"/>
    <d v="1990-01-08T00:00:00"/>
    <s v="0916 317 777"/>
    <s v="hoangyen.vo@hanwhalife.com.vn"/>
    <x v="0"/>
  </r>
  <r>
    <n v="148"/>
    <s v="FTE"/>
    <s v="12001039"/>
    <s v="Nguyễn Văn Nghĩa"/>
    <s v="Head Office"/>
    <x v="0"/>
    <s v="N/A"/>
    <s v="IT"/>
    <s v="Program Analyst Senior Officer"/>
    <s v="Chuyên viên Cấp cao Lập trình"/>
    <s v="Back Office"/>
    <s v="Twin"/>
    <s v="Senior Officer"/>
    <s v="Male"/>
    <d v="1985-06-24T00:00:00"/>
    <s v="0937 575 106"/>
    <s v="nghia.nguyen@hanwhalife.com.vn"/>
    <x v="0"/>
  </r>
  <r>
    <n v="149"/>
    <s v="FTE"/>
    <s v="12001040"/>
    <s v="Nguyễn Thị Minh Thư"/>
    <s v="Dong Nai"/>
    <x v="3"/>
    <s v="Bus"/>
    <s v="Customer Services"/>
    <s v="Customer Services Staff"/>
    <s v="Nhân viên Dịch vụ Khách hàng"/>
    <s v="Back Office"/>
    <s v="Queen"/>
    <s v="Staff"/>
    <s v="Female"/>
    <d v="1995-02-18T00:00:00"/>
    <s v="0364 424 502"/>
    <s v="minhthu.nguyen@hanwhalife.com.vn"/>
    <x v="0"/>
  </r>
  <r>
    <n v="150"/>
    <s v="FTE"/>
    <s v="12001047"/>
    <s v="Nguyễn Thị Cẩm Loan"/>
    <s v="Head Office"/>
    <x v="0"/>
    <s v="N/A"/>
    <s v="IT"/>
    <s v="Program Analyst Officer"/>
    <s v="Chuyên viên Lập trình"/>
    <s v="Back Office"/>
    <s v="Queen"/>
    <s v="Officer"/>
    <s v="Female"/>
    <d v="1985-11-24T00:00:00"/>
    <s v="0987 691 896"/>
    <s v="camloan.nguyen@hanwhalife.com.vn"/>
    <x v="0"/>
  </r>
  <r>
    <n v="151"/>
    <s v="FTE"/>
    <s v="12001053"/>
    <s v="Bùi Thị Hường"/>
    <s v="Binh Phuoc"/>
    <x v="3"/>
    <s v="Bus"/>
    <s v="Customer Services"/>
    <s v="Customer Services Staff"/>
    <s v="Nhân viên Dịch vụ Khách hàng"/>
    <s v="Back Office"/>
    <s v="Queen"/>
    <s v="Staff"/>
    <s v="Female"/>
    <d v="1992-08-16T00:00:00"/>
    <s v="0968 807 607"/>
    <s v="huong.bui@hanwhalife.com.vn"/>
    <x v="0"/>
  </r>
  <r>
    <n v="152"/>
    <s v="FTE"/>
    <s v="12001055"/>
    <s v="Hoàng Hoài Giang"/>
    <s v="Head Office"/>
    <x v="0"/>
    <s v="N/A"/>
    <s v="CIP"/>
    <s v="Chief Investment Principal"/>
    <s v="Giám đốc Cấp cao Đầu tư"/>
    <s v="BOD"/>
    <s v="Single"/>
    <s v="Senior Director"/>
    <s v="Female"/>
    <d v="1974-01-03T00:00:00"/>
    <s v="0913 514 356"/>
    <s v="hoaigiang.hoang@hanwhalife.com.vn"/>
    <x v="0"/>
  </r>
  <r>
    <n v="153"/>
    <s v="FTE"/>
    <s v="12001056"/>
    <s v="Chu Văn Sơn"/>
    <s v="Nghe An"/>
    <x v="1"/>
    <s v="Flight"/>
    <s v="Regional Sales - Lam Kinh"/>
    <s v="Zone Director"/>
    <s v="Giám đốc Kinh doanh Khu vực"/>
    <s v="Sales Agency"/>
    <s v="Twin"/>
    <s v="Assistant Manager"/>
    <s v="Male"/>
    <d v="1978-11-26T00:00:00"/>
    <s v="0979 282 698"/>
    <s v="vanson.chu@hanwhalife.com.vn"/>
    <x v="1"/>
  </r>
  <r>
    <n v="154"/>
    <s v="FTE"/>
    <s v="12001059"/>
    <s v="Nguyễn Thị Thùy Dương"/>
    <s v="Head Office"/>
    <x v="0"/>
    <s v="N/A"/>
    <s v="IT"/>
    <s v="Business Analyst Assistant Manager"/>
    <s v="Phó phòng Phân tích Nghiệp vụ"/>
    <s v="Back Office"/>
    <s v="Queen"/>
    <s v="Assistant Manager"/>
    <s v="Female"/>
    <d v="1983-07-06T00:00:00"/>
    <s v="0908 339 558"/>
    <s v="thuyduong.nguyen@hanwhalife.com.vn"/>
    <x v="0"/>
  </r>
  <r>
    <n v="155"/>
    <s v="FTE"/>
    <s v="12001065"/>
    <s v="Võ Thị Xuân Việt"/>
    <s v="Head Office"/>
    <x v="0"/>
    <s v="N/A"/>
    <s v="Sales Training Support"/>
    <s v="Head of Sales Training Support"/>
    <s v="Trưởng Bộ phận Huấn luyện &amp; Hỗ trợ Kinh doanh"/>
    <s v="BOD"/>
    <s v="Single"/>
    <s v="Director"/>
    <s v="Female"/>
    <d v="1977-07-15T00:00:00"/>
    <s v="0908 804 009"/>
    <s v="xuanviet.vo@hanwhalife.com.vn"/>
    <x v="1"/>
  </r>
  <r>
    <n v="156"/>
    <s v="FTE"/>
    <s v="12001066"/>
    <s v="Văn Thị Thu Hiền"/>
    <s v="Head Office"/>
    <x v="0"/>
    <s v="N/A"/>
    <s v="Customer Services"/>
    <s v="Customer Care Officer"/>
    <s v="Chuyên viên Chăm sóc Khách hàng"/>
    <s v="Back Office"/>
    <s v="Queen"/>
    <s v="Officer"/>
    <s v="Female"/>
    <d v="1989-03-15T00:00:00"/>
    <s v="0907 946 369"/>
    <s v="thuhien.van@hanwhalife.com.vn"/>
    <x v="0"/>
  </r>
  <r>
    <n v="157"/>
    <s v="FTE"/>
    <s v="12001069"/>
    <s v="Trương Thị Thanh Nguyệt"/>
    <s v="Head Office"/>
    <x v="0"/>
    <s v="N/A"/>
    <s v="Customer Services"/>
    <s v="Premium Control Executive"/>
    <s v="Nhân viên Cấp trung Kiểm soát Phí"/>
    <s v="Back Office"/>
    <s v="Queen"/>
    <s v="Executive"/>
    <s v="Female"/>
    <d v="1991-04-05T00:00:00"/>
    <s v="0909 768 006"/>
    <s v="thanhnguyet.truong@hanwhalife.com.vn"/>
    <x v="0"/>
  </r>
  <r>
    <n v="158"/>
    <s v="FTE"/>
    <s v="12001071"/>
    <s v="Huỳnh Phúc Bích Tuyền"/>
    <s v="Head Office"/>
    <x v="0"/>
    <s v="N/A"/>
    <s v="Partnership Distribution"/>
    <s v="Acting Head of Partnership Distribution"/>
    <s v="Quyền Trưởng bộ phận Kênh phân phối qua Đối tác"/>
    <s v="BOD"/>
    <s v="Single"/>
    <s v="Senior Manager"/>
    <s v="Female"/>
    <d v="1982-06-15T00:00:00"/>
    <s v="0906 624 568"/>
    <s v="bichtuyen.huynh@hanwhalife.com.vn"/>
    <x v="0"/>
  </r>
  <r>
    <n v="159"/>
    <s v="FTE"/>
    <s v="12001077"/>
    <s v="Võ Ngọc Thạch"/>
    <s v="Head Office"/>
    <x v="0"/>
    <s v="N/A"/>
    <s v="IT"/>
    <s v="Program Analyst Senior Officer"/>
    <s v="Chuyên viên Cấp cao Lập trình"/>
    <s v="Back Office"/>
    <s v="Twin"/>
    <s v="Senior Officer"/>
    <s v="Male"/>
    <d v="1982-02-28T00:00:00"/>
    <s v="0911 755 898"/>
    <s v="ngocthach.vo@hanwhalife.com.vn"/>
    <x v="0"/>
  </r>
  <r>
    <n v="160"/>
    <s v="FTE"/>
    <s v="12001082"/>
    <s v="Lê Dũng Ngọc"/>
    <s v="Head Office"/>
    <x v="0"/>
    <s v="N/A"/>
    <s v="IT"/>
    <s v="Program Analyst Senior Officer"/>
    <s v="Chuyên viên Cấp cao Lập trình"/>
    <s v="Back Office"/>
    <s v="Twin"/>
    <s v="Senior Officer"/>
    <s v="Male"/>
    <d v="1985-03-03T00:00:00"/>
    <s v="0385 200 455"/>
    <s v="dungngoc.le@hanwhalife.com.vn"/>
    <x v="0"/>
  </r>
  <r>
    <n v="161"/>
    <s v="FTE"/>
    <s v="12001084"/>
    <s v="Dương Văn Hiệp"/>
    <s v="Vinh Phuc"/>
    <x v="1"/>
    <s v="Flight"/>
    <s v="Regional Sales - Thang Long"/>
    <s v="Regional Director"/>
    <s v="Giám đốc Kinh doanh Vùng"/>
    <s v="Sales Agency"/>
    <s v="Twin"/>
    <s v="Director"/>
    <s v="Male"/>
    <d v="1982-08-18T00:00:00"/>
    <s v="0984 001 411"/>
    <s v="vanhiep.duong@hanwhalife.com.vn"/>
    <x v="1"/>
  </r>
  <r>
    <n v="162"/>
    <s v="FTE"/>
    <s v="12001085"/>
    <s v="Lê Minh Hải"/>
    <s v="Head Office"/>
    <x v="0"/>
    <s v="N/A"/>
    <s v="Product Development"/>
    <s v="Product Development Assistant Manager"/>
    <s v="Phó phòng Phát triển Sản phẩm"/>
    <s v="Back Office"/>
    <s v="Twin"/>
    <s v="Assistant Manager"/>
    <s v="Male"/>
    <d v="1990-04-25T00:00:00"/>
    <s v="0902 367 716"/>
    <s v="minhhai.le@hanwhalife.com.vn"/>
    <x v="0"/>
  </r>
  <r>
    <n v="163"/>
    <s v="FTE"/>
    <s v="12001086"/>
    <s v="Cao Hồ Quang"/>
    <s v="Pacific"/>
    <x v="1"/>
    <s v="Flight"/>
    <s v="NBU &amp; Claim"/>
    <s v="Claim Officer"/>
    <s v="Chuyên viên Giải quyết Quyền lợi Bảo hiểm"/>
    <s v="Back Office"/>
    <s v="Twin"/>
    <s v="Officer"/>
    <s v="Male"/>
    <d v="1993-07-19T00:00:00"/>
    <s v="0334 698 617"/>
    <s v="hoquang.cao@hanwhalife.com.vn"/>
    <x v="0"/>
  </r>
  <r>
    <n v="164"/>
    <s v="FTE"/>
    <s v="12001089"/>
    <s v="Lê Tuấn Anh"/>
    <s v="Head Office"/>
    <x v="0"/>
    <s v="N/A"/>
    <s v="Design &amp; Development"/>
    <s v="Sales Training Multimedia Design Team Leader"/>
    <s v="Phó phòng Thiết kế Đa phương tiện"/>
    <s v="Back Office"/>
    <s v="Twin"/>
    <s v="Assistant Manager"/>
    <s v="Male"/>
    <d v="1994-08-19T00:00:00"/>
    <s v="0982 099 912"/>
    <s v="anh.le@hanwhalife.com.vn"/>
    <x v="0"/>
  </r>
  <r>
    <n v="165"/>
    <s v="FTE"/>
    <s v="12001090"/>
    <s v="Nguyễn Thị Mỹ Dung"/>
    <s v="Head Office"/>
    <x v="0"/>
    <s v="N/A"/>
    <s v="NBU &amp; Claim"/>
    <s v="Underwriter"/>
    <s v="Chuyên viên Thẩm định"/>
    <s v="Back Office"/>
    <s v="Queen"/>
    <s v="Officer"/>
    <s v="Female"/>
    <d v="1995-02-20T00:00:00"/>
    <s v="0376 093 089"/>
    <s v="mydung.nguyen@hanwhalife.com.vn"/>
    <x v="0"/>
  </r>
  <r>
    <n v="166"/>
    <s v="FTE"/>
    <s v="12101095"/>
    <s v="Ngô Đình An Hải"/>
    <s v="Da Nang"/>
    <x v="2"/>
    <s v="Bus"/>
    <s v="Regional Sales - Hai Van"/>
    <s v="Regional Chief Agency Officer"/>
    <s v="Phó Tổng Kinh doanh Miền"/>
    <s v="Sales Agency - RCAO"/>
    <s v="Single"/>
    <s v="Senior Director"/>
    <s v="Male"/>
    <d v="1972-05-28T00:00:00"/>
    <s v="0903 555 077"/>
    <s v="anhai.ngo@hanwhalife.com.vn"/>
    <x v="1"/>
  </r>
  <r>
    <n v="167"/>
    <s v="FTE"/>
    <s v="12101098"/>
    <s v="Nguyễn Thị Tuyết Nhung"/>
    <s v="Pacific"/>
    <x v="1"/>
    <s v="Flight"/>
    <s v="Partnership Distribution"/>
    <s v="Partnership Distribution Training Officer"/>
    <s v="Chuyên viên Huấn luyện và Phát triển Kênh Đối tác Chiến lược"/>
    <s v="Back Office"/>
    <s v="Queen"/>
    <s v="Officer"/>
    <s v="Female"/>
    <d v="1987-06-01T00:00:00"/>
    <s v="0977 325 936"/>
    <s v="tuyetnhung.nguyen@hanwhalife.com.vn"/>
    <x v="0"/>
  </r>
  <r>
    <n v="168"/>
    <s v="FTE"/>
    <s v="12101101"/>
    <s v="Trần Phúc Duy"/>
    <s v="Head Office"/>
    <x v="0"/>
    <s v="N/A"/>
    <s v="NBU &amp; Claim"/>
    <s v="Claim Officer"/>
    <s v="Chuyên viên Giải quyết Quyền lợi Bảo hiểm"/>
    <s v="Back Office"/>
    <s v="Twin"/>
    <s v="Officer"/>
    <s v="Male"/>
    <d v="1987-09-19T00:00:00"/>
    <s v="0902 818 214"/>
    <s v="phucduy.tran@hanwhalife.com.vn"/>
    <x v="0"/>
  </r>
  <r>
    <n v="169"/>
    <s v="FTE"/>
    <s v="12101103"/>
    <s v="Lê Diễm My"/>
    <s v="Ca Mau"/>
    <x v="3"/>
    <s v="Bus"/>
    <s v="Customer Services"/>
    <s v="Customer Services Senior Staff"/>
    <s v="Nhân viên Cấp cao Dịch vụ Khách hàng"/>
    <s v="Back Office"/>
    <s v="Queen"/>
    <s v="Senior Staff"/>
    <s v="Female"/>
    <d v="1989-04-11T00:00:00"/>
    <s v="0945 515 916"/>
    <s v="my.le@hanwhalife.com.vn"/>
    <x v="0"/>
  </r>
  <r>
    <n v="170"/>
    <s v="FTE"/>
    <s v="12101106"/>
    <s v="Phan Chí Khang"/>
    <s v="Ho Chi Minh"/>
    <x v="0"/>
    <s v="N/A"/>
    <s v="Sales Training Support"/>
    <s v="Agency Training Director - South"/>
    <s v="Giám đốc Huấn luyện &amp; Hỗ trợ đại lý - Miền Nam"/>
    <s v="Trainer"/>
    <s v="Twin"/>
    <s v="Senior Manager"/>
    <s v="Male"/>
    <d v="1987-02-25T00:00:00"/>
    <s v="0933 809 038"/>
    <s v="chikhang.phan@hanwhalife.com.vn"/>
    <x v="1"/>
  </r>
  <r>
    <n v="171"/>
    <s v="FTE"/>
    <s v="12101109"/>
    <s v="Đào Thị Huyền Trâm"/>
    <s v="Kien Giang"/>
    <x v="3"/>
    <s v="Bus"/>
    <s v="Customer Services"/>
    <s v="Customer Services Staff"/>
    <s v="Nhân viên Dịch vụ Khách hàng"/>
    <s v="Back Office"/>
    <s v="Queen"/>
    <s v="Staff"/>
    <s v="Female"/>
    <d v="1997-02-28T00:00:00"/>
    <s v="0353 272 653"/>
    <s v="huyentram.dao@hanwhalife.com.vn"/>
    <x v="0"/>
  </r>
  <r>
    <n v="172"/>
    <s v="FTE"/>
    <s v="12101114"/>
    <s v="Nguyễn Khánh Long"/>
    <s v="Head Office"/>
    <x v="0"/>
    <s v="N/A"/>
    <s v="IT"/>
    <s v="IT Helpdesk Staff (South)"/>
    <s v="Nhân viên Hỗ trợ Mạng máy tính"/>
    <s v="Back Office"/>
    <s v="Twin"/>
    <s v="Staff"/>
    <s v="Male"/>
    <d v="1998-08-25T00:00:00"/>
    <s v="0967 257 506"/>
    <s v="khanhlong.nguyen@hanwhalife.com.vn"/>
    <x v="0"/>
  </r>
  <r>
    <n v="173"/>
    <s v="FTE"/>
    <s v="12101115"/>
    <s v="Đặng Quỳnh Như"/>
    <s v="Head Office"/>
    <x v="0"/>
    <s v="N/A"/>
    <s v="Product Development"/>
    <s v="Product Development Part Leader"/>
    <s v="Phó Bộ phận Phát triển Sản phẩm"/>
    <s v="BOD"/>
    <s v="Single"/>
    <s v="Senior Manager"/>
    <s v="Female"/>
    <d v="1990-10-17T00:00:00"/>
    <s v="0931 833 283"/>
    <s v="quynhnhu.dang@hanwhalife.com.vn"/>
    <x v="1"/>
  </r>
  <r>
    <n v="174"/>
    <s v="FTE"/>
    <s v="12101125"/>
    <s v="Trịnh Thị Ngọc Hà"/>
    <s v="Da Nang"/>
    <x v="2"/>
    <s v="Bus"/>
    <s v="Sales Training Support"/>
    <s v="Agency Training Senior Executive"/>
    <s v="Nhân viên Cấp trung cao Huấn luyện &amp; Hỗ trợ đại lý"/>
    <s v="Trainer"/>
    <s v="Queen"/>
    <s v="Senior Executive"/>
    <s v="Female"/>
    <d v="1987-09-03T00:00:00"/>
    <s v="0905 887 400"/>
    <s v="ngocha.trinh@hanwhalife.com.vn"/>
    <x v="0"/>
  </r>
  <r>
    <n v="175"/>
    <s v="FTE"/>
    <s v="12101126"/>
    <s v="Nguyễn Anh Tuấn"/>
    <s v="Hue"/>
    <x v="2"/>
    <s v="Bus"/>
    <s v="Regional Sales - Hai Van"/>
    <s v="Regional Director"/>
    <s v="Giám đốc Kinh doanh Vùng"/>
    <s v="Sales Agency"/>
    <s v="Twin"/>
    <s v="Senior Manager"/>
    <s v="Male"/>
    <d v="1978-12-26T00:00:00"/>
    <s v="0947 531 199"/>
    <s v="anhtuan.nguyen1@hanwhalife.com.vn"/>
    <x v="1"/>
  </r>
  <r>
    <n v="176"/>
    <s v="FTE"/>
    <s v="12101132"/>
    <s v="Trần Thị Kim Liên"/>
    <s v="Dong Thap"/>
    <x v="3"/>
    <s v="Bus"/>
    <s v="Customer Services"/>
    <s v="Customer Services Staff"/>
    <s v="Nhân viên Dịch vụ Khách hàng"/>
    <s v="Back Office"/>
    <s v="Queen"/>
    <s v="Staff"/>
    <s v="Female"/>
    <d v="1983-04-20T00:00:00"/>
    <s v="0772 074 429"/>
    <s v="kimlien.tran@hanwhalife.com.vn"/>
    <x v="0"/>
  </r>
  <r>
    <n v="177"/>
    <s v="FTE"/>
    <s v="12101135"/>
    <s v="Phan Quỳnh Như"/>
    <s v="Head Office"/>
    <x v="0"/>
    <s v="N/A"/>
    <s v="Finance &amp; Accounting"/>
    <s v="Budgeting Senior Executive"/>
    <s v="Nhân viên Cấp trung cao Kế toán Ngân sách"/>
    <s v="Back Office"/>
    <s v="Queen"/>
    <s v="Senior Executive"/>
    <s v="Female"/>
    <d v="1995-04-27T00:00:00"/>
    <s v="0909 315 487"/>
    <s v="quynhnhu.phan@hanwhalife.com.vn"/>
    <x v="0"/>
  </r>
  <r>
    <n v="178"/>
    <s v="FTE"/>
    <s v="12101139"/>
    <s v="Đỗ Thị Thu Hằng"/>
    <s v="Vinh Phuc"/>
    <x v="1"/>
    <s v="Flight"/>
    <s v="Customer Services"/>
    <s v="Customer Services Executive"/>
    <s v="Nhân viên Cấp trung Dịch vụ Khách hàng"/>
    <s v="Back Office"/>
    <s v="Queen"/>
    <s v="Executive"/>
    <s v="Female"/>
    <d v="1981-05-13T00:00:00"/>
    <s v="0379 162 872"/>
    <s v="thuhang.do@hanwhalife.com.vn"/>
    <x v="0"/>
  </r>
  <r>
    <n v="179"/>
    <s v="FTE"/>
    <s v="12101140"/>
    <s v="Lê Thị Ngọc Ánh"/>
    <s v="Head Office"/>
    <x v="0"/>
    <s v="N/A"/>
    <s v="Product Development"/>
    <s v="Product Development Executive"/>
    <s v="Nhân viên Cấp trung Phát triển Sản phẩm"/>
    <s v="Back Office"/>
    <s v="Queen"/>
    <s v="Executive"/>
    <s v="Female"/>
    <d v="1994-10-16T00:00:00"/>
    <s v="0985 168 246"/>
    <s v="ngocanh.le@hanwhalife.com.vn"/>
    <x v="0"/>
  </r>
  <r>
    <n v="180"/>
    <s v="FTE"/>
    <s v="12101145"/>
    <s v="Lê Thanh Đạo"/>
    <s v="Nghe An"/>
    <x v="1"/>
    <s v="Flight"/>
    <s v="Regional Sales - Lam Kinh"/>
    <s v="Zone Director"/>
    <s v="Giám đốc Kinh doanh Khu vực"/>
    <s v="Sales Agency"/>
    <s v="Twin"/>
    <s v="Officer"/>
    <s v="Male"/>
    <d v="1987-04-30T00:00:00"/>
    <s v="0979 098 262"/>
    <s v="thanhdao.le@hanwhalife.com.vn"/>
    <x v="1"/>
  </r>
  <r>
    <n v="181"/>
    <s v="FTE"/>
    <s v="12101148"/>
    <s v="Phương Kim Oanh"/>
    <s v="Quang Ngai"/>
    <x v="1"/>
    <s v="Flight"/>
    <s v="Regional Sales - Tay Son"/>
    <s v="Zone Director"/>
    <s v="Giám đốc Kinh doanh Khu vực"/>
    <s v="Sales Agency"/>
    <s v="Queen"/>
    <s v="Officer"/>
    <s v="Female"/>
    <d v="1984-07-02T00:00:00"/>
    <s v="0905 949 364"/>
    <s v="kimoanh.phuong@hanwhalife.com.vn"/>
    <x v="1"/>
  </r>
  <r>
    <n v="182"/>
    <s v="FTE"/>
    <s v="12101151"/>
    <s v="Nguyễn Thảo Nhung"/>
    <s v="Head Office"/>
    <x v="0"/>
    <s v="N/A"/>
    <s v="Marketing"/>
    <s v="Digital Task Force Senior Executive"/>
    <s v="Nhân viên Cấp trung cao Dự án Chuyển đổi Kỹ thuật số"/>
    <s v="Back Office"/>
    <s v="Queen"/>
    <s v="Senior Executive"/>
    <s v="Female"/>
    <d v="1994-01-07T00:00:00"/>
    <s v="0773 069 393"/>
    <s v="thaonhung.nguyen@hanwhalife.com.vn"/>
    <x v="1"/>
  </r>
  <r>
    <n v="183"/>
    <s v="FTE"/>
    <s v="12101154"/>
    <s v="Nguyễn Hải Hưng"/>
    <s v="Nghe An"/>
    <x v="1"/>
    <s v="Flight"/>
    <s v="Regional Sales - Lam Kinh"/>
    <s v="Zone Director"/>
    <s v="Giám đốc Kinh doanh Khu vực"/>
    <s v="Sales Agency"/>
    <s v="Twin"/>
    <s v="Officer"/>
    <s v="Male"/>
    <d v="1985-01-25T00:00:00"/>
    <s v="0983 705 206"/>
    <s v="haihung.nguyen@hanwhalife.com.vn"/>
    <x v="0"/>
  </r>
  <r>
    <n v="184"/>
    <s v="FTE"/>
    <s v="12101160"/>
    <s v="Trần Minh Nhật"/>
    <s v="Head Office"/>
    <x v="0"/>
    <s v="N/A"/>
    <s v="Design &amp; Development"/>
    <s v="Design &amp; Development Executive"/>
    <s v="Nhân viên Cấp trung Thiết Kế &amp; Phát triển Chương trình Huấn luyện Kinh doanh"/>
    <s v="Back Office"/>
    <s v="Twin"/>
    <s v="Executive"/>
    <s v="Male"/>
    <d v="1992-11-27T00:00:00"/>
    <s v="0909 004 822"/>
    <s v="minhnhat.tran@hanwhalife.com.vn"/>
    <x v="1"/>
  </r>
  <r>
    <n v="185"/>
    <s v="FTE"/>
    <s v="12101166"/>
    <s v="Lê Thị Thương"/>
    <s v="Head Office"/>
    <x v="0"/>
    <s v="N/A"/>
    <s v="Customer Services"/>
    <s v="Call Center Senior Staff"/>
    <s v="Nhân viên Cấp cao trực Tổng đài"/>
    <s v="Back Office"/>
    <s v="Queen"/>
    <s v="Senior Staff"/>
    <s v="Female"/>
    <d v="1995-08-29T00:00:00"/>
    <s v="0779 027 794"/>
    <s v="thuong.le@hanwhalife.com.vn"/>
    <x v="0"/>
  </r>
  <r>
    <n v="186"/>
    <s v="FTE"/>
    <s v="12101169"/>
    <s v="Nguyễn Ngọc Thanh Thảo"/>
    <s v="Head Office"/>
    <x v="0"/>
    <s v="N/A"/>
    <s v="Distribution Admin"/>
    <s v="Distribution Admin Executive"/>
    <s v="Nhân viên Cấp trung Hành chánh Đại lý &amp; Kênh Phân phối"/>
    <s v="Back Office"/>
    <s v="Queen"/>
    <s v="Executive"/>
    <s v="Female"/>
    <d v="1997-02-04T00:00:00"/>
    <s v="0906 693 932"/>
    <s v="thanhthao.nguyen@hanwhalife.com.vn"/>
    <x v="0"/>
  </r>
  <r>
    <n v="187"/>
    <s v="FTE"/>
    <s v="12101172"/>
    <s v="Nguyễn Như Thúy Uyên"/>
    <s v="Head Office"/>
    <x v="0"/>
    <s v="N/A"/>
    <s v="Customer Services"/>
    <s v="Call Center Senior Staff"/>
    <s v="Nhân viên Cấp cao trực Tổng đài"/>
    <s v="Back Office"/>
    <s v="Queen"/>
    <s v="Senior Staff"/>
    <s v="Female"/>
    <d v="1989-11-15T00:00:00"/>
    <s v="0902 586 199"/>
    <s v="thuyuyen.nguyen@hanwhalife.com.vn"/>
    <x v="0"/>
  </r>
  <r>
    <n v="188"/>
    <s v="FTE"/>
    <s v="12101183"/>
    <s v="Phan Anh Thiên"/>
    <s v="Ha Tinh"/>
    <x v="1"/>
    <s v="Flight"/>
    <s v="Regional Sales - Lam Kinh"/>
    <s v="Zone Director"/>
    <s v="Giám đốc Kinh doanh Khu vực"/>
    <s v="Sales Agency"/>
    <s v="Twin"/>
    <s v="Officer"/>
    <s v="Male"/>
    <d v="1986-10-13T00:00:00"/>
    <s v="0367 507 777"/>
    <s v="anhthien.phan@hanwhalife.com.vn"/>
    <x v="0"/>
  </r>
  <r>
    <n v="189"/>
    <s v="FTE"/>
    <s v="12101184"/>
    <s v="Nguyễn Đức Anh Tuấn"/>
    <s v="Nghe An"/>
    <x v="1"/>
    <s v="Flight"/>
    <s v="Regional Sales - Lam Kinh"/>
    <s v="Zone Director"/>
    <s v="Giám đốc Kinh doanh Khu vực"/>
    <s v="Sales Agency"/>
    <s v="Twin"/>
    <s v="Executive"/>
    <s v="Male"/>
    <d v="1985-06-19T00:00:00"/>
    <s v="0962 222 297"/>
    <s v="anhtuan.nguyen2@hanwhalife.com.vn"/>
    <x v="1"/>
  </r>
  <r>
    <n v="190"/>
    <s v="FTE"/>
    <s v="12101185"/>
    <s v="Nguyễn Đức Thắng"/>
    <s v="Quang Binh"/>
    <x v="1"/>
    <s v="Flight"/>
    <s v="Sales Training Support"/>
    <s v="Agency Training Senior Executive"/>
    <s v="Nhân viên Cấp trung cao Huấn luyện &amp; Hỗ trợ đại lý"/>
    <s v="Trainer"/>
    <s v="Twin"/>
    <s v="Senior Executive"/>
    <s v="Male"/>
    <d v="1991-09-09T00:00:00"/>
    <s v="0869 173 650"/>
    <s v="thang.nguyen@hanwhalife.com.vn"/>
    <x v="1"/>
  </r>
  <r>
    <n v="191"/>
    <s v="FTE"/>
    <s v="12101187"/>
    <s v="Nguyễn Đình Tuấn"/>
    <s v="Pacific"/>
    <x v="1"/>
    <s v="Flight"/>
    <s v="Sales Training Support"/>
    <s v="Agency Training Director - North"/>
    <s v="Giám đốc Huấn luyện &amp; Hỗ trợ đại lý - Miền Bắc"/>
    <s v="Trainer"/>
    <s v="Twin"/>
    <s v="Vice Director"/>
    <s v="Male"/>
    <d v="1979-10-10T00:00:00"/>
    <s v="0915 037 868"/>
    <s v="dinhtuan.nguyen@hanwhalife.com.vn"/>
    <x v="0"/>
  </r>
  <r>
    <n v="192"/>
    <s v="FTE"/>
    <s v="12101189"/>
    <s v="Huỳnh Thị Thúy Lai"/>
    <s v="Head Office"/>
    <x v="0"/>
    <s v="N/A"/>
    <s v="Legal &amp; Corporate Compliance"/>
    <s v="Legal Senior Executive"/>
    <s v="Nhân viên Cấp trung cao Pháp lý"/>
    <s v="Back Office"/>
    <s v="Queen"/>
    <s v="Senior Executive"/>
    <s v="Female"/>
    <d v="1996-03-27T00:00:00"/>
    <s v="0984 344 921"/>
    <s v="thuylai.huynh@hanwhalife.com.vn"/>
    <x v="1"/>
  </r>
  <r>
    <n v="193"/>
    <s v="FTE"/>
    <s v="12101192"/>
    <s v="Trần Thị Thiên Kim"/>
    <s v="Head Office"/>
    <x v="0"/>
    <s v="N/A"/>
    <s v="Distribution Planning"/>
    <s v="Distribution Support Officer"/>
    <s v="Chuyên viên Hỗ trợ Đại lý &amp; Kênh Phân phối"/>
    <s v="Back Office"/>
    <s v="Queen"/>
    <s v="Officer"/>
    <s v="Female"/>
    <d v="1993-11-17T00:00:00"/>
    <s v="0937 864 777"/>
    <s v="thienkim.tran@hanwhalife.com.vn"/>
    <x v="0"/>
  </r>
  <r>
    <n v="194"/>
    <s v="FTE"/>
    <s v="12101195"/>
    <s v="Trần Thị Thùy Trang"/>
    <s v="Head Office"/>
    <x v="0"/>
    <s v="N/A"/>
    <s v="Design &amp; Development"/>
    <s v="Design &amp; Development Assistant Manager"/>
    <s v="Phó phòng Thiết Kế &amp; Phát triển Chương trình Huấn luyện Kinh doanh"/>
    <s v="Back Office"/>
    <s v="Queen"/>
    <s v="Assistant Manager"/>
    <s v="Female"/>
    <d v="1989-04-24T00:00:00"/>
    <s v="0939 043 368"/>
    <s v="thuytrang.tran@hanwhalife.com.vn"/>
    <x v="0"/>
  </r>
  <r>
    <n v="195"/>
    <s v="FTE"/>
    <s v="12101201"/>
    <s v="Nguyễn Hồng Hạ Anh"/>
    <s v="Head Office"/>
    <x v="0"/>
    <s v="N/A"/>
    <s v="NBU &amp; Claim"/>
    <s v="Claim Senior Officer"/>
    <s v="Chuyên viên Cấp cao Giải quyết Quyền lợi Bảo hiểm"/>
    <s v="Back Office"/>
    <s v="Queen"/>
    <s v="Senior Officer"/>
    <s v="Female"/>
    <d v="1993-12-21T00:00:00"/>
    <s v="0378 369 260"/>
    <s v="haanh.nguyen@hanwhalife.com.vn"/>
    <x v="0"/>
  </r>
  <r>
    <n v="196"/>
    <s v="FTE"/>
    <s v="12101204"/>
    <s v="Nguyễn Hữu Hồng Phương"/>
    <s v="Hue"/>
    <x v="3"/>
    <s v="Bus"/>
    <s v="Regional Sales - Hai Van"/>
    <s v="Zone Director"/>
    <s v="Giám đốc Kinh doanh Khu vực"/>
    <s v="Sales Agency"/>
    <s v="Twin"/>
    <s v="Senior Officer"/>
    <s v="Male"/>
    <d v="1985-08-26T00:00:00"/>
    <s v="0935 541 268"/>
    <s v="hongphuong.nguyen@hanwhalife.com.vn"/>
    <x v="0"/>
  </r>
  <r>
    <n v="197"/>
    <s v="FTE"/>
    <s v="12101205"/>
    <s v="Hoàng Anh"/>
    <s v="Head Office"/>
    <x v="0"/>
    <s v="N/A"/>
    <s v="NBU &amp; Claim"/>
    <s v="Claim Senior Officer"/>
    <s v="Chuyên viên Cấp cao Giải quyết Quyền lợi Bảo hiểm"/>
    <s v="Back Office"/>
    <s v="Queen"/>
    <s v="Senior Officer"/>
    <s v="Female"/>
    <d v="1993-12-14T00:00:00"/>
    <s v="0359 463 638"/>
    <s v="anh.hoang@hanwhalife.com.vn"/>
    <x v="1"/>
  </r>
  <r>
    <n v="198"/>
    <s v="FTE"/>
    <s v="12101207"/>
    <s v="Lê Văn Tình"/>
    <s v="Quang Binh"/>
    <x v="3"/>
    <s v="Bus"/>
    <s v="Regional Sales - Hai Van"/>
    <s v="Zone Director"/>
    <s v="Giám đốc Kinh doanh Khu vực"/>
    <s v="Sales Agency"/>
    <s v="Twin"/>
    <s v="Officer"/>
    <s v="Male"/>
    <d v="1990-06-02T00:00:00"/>
    <s v="0915 966 768"/>
    <s v="vantinh.le@hanwhalife.com.vn"/>
    <x v="0"/>
  </r>
  <r>
    <n v="199"/>
    <s v="FTE"/>
    <s v="12101208"/>
    <s v="Huỳnh Quốc Đại"/>
    <s v="Head Office"/>
    <x v="0"/>
    <s v="N/A"/>
    <s v="IT"/>
    <s v="Business Analyst Senior Executive"/>
    <s v="Nhân viên Cấp trung cao Phát triển Hệ thống"/>
    <s v="Back Office"/>
    <s v="Twin"/>
    <s v="Senior Executive"/>
    <s v="Male"/>
    <d v="1996-10-20T00:00:00"/>
    <s v="0389 383 061"/>
    <s v="quocdai.huynh@hanwhalife.com.vn"/>
    <x v="1"/>
  </r>
  <r>
    <n v="200"/>
    <s v="FTE"/>
    <s v="12101212"/>
    <s v="Trần Lê Dương"/>
    <s v="Thanh Hoa"/>
    <x v="3"/>
    <s v="Bus"/>
    <s v="Regional Sales - Lam Kinh"/>
    <s v="Zone Director"/>
    <s v="Giám đốc Kinh doanh Khu vực"/>
    <s v="Sales Agency"/>
    <s v="Twin"/>
    <s v="Executive"/>
    <s v="Male"/>
    <d v="1988-05-19T00:00:00"/>
    <s v="0919 274 360"/>
    <s v="leduong.tran@hanwhalife.com.vn"/>
    <x v="0"/>
  </r>
  <r>
    <n v="201"/>
    <s v="FTE"/>
    <s v="12101218"/>
    <s v="Nguyễn Thị Phương"/>
    <s v="Pacific"/>
    <x v="1"/>
    <s v="Flight"/>
    <s v="NBU &amp; Claim"/>
    <s v="Claim Staff"/>
    <s v="Nhân viên Giải quyết Quyền lợi Bảo hiểm"/>
    <s v="Back Office"/>
    <s v="Queen"/>
    <s v="Staff"/>
    <s v="Female"/>
    <d v="1990-09-10T00:00:00"/>
    <s v="0977 085 513"/>
    <s v="phuong.nguyen@hanwhalife.com.vn"/>
    <x v="1"/>
  </r>
  <r>
    <n v="202"/>
    <s v="FTE"/>
    <s v="12101220"/>
    <s v="Nguyễn Việt Dũng"/>
    <s v="Head Office"/>
    <x v="0"/>
    <s v="N/A"/>
    <s v="IT"/>
    <s v="Program Analyst Officer"/>
    <s v="Chuyên viên Lập trình"/>
    <s v="Back Office"/>
    <s v="Twin"/>
    <s v="Officer"/>
    <s v="Male"/>
    <d v="1988-04-30T00:00:00"/>
    <s v="0907 986 391"/>
    <s v="vietdung.nguyen@hanwhalife.com.vn"/>
    <x v="0"/>
  </r>
  <r>
    <n v="203"/>
    <s v="FTE"/>
    <s v="12101223"/>
    <s v="Trần Thị Thanh Huệ"/>
    <s v="Head Office"/>
    <x v="0"/>
    <s v="N/A"/>
    <s v="Finance &amp; Accounting"/>
    <s v="General Ledger Accounting Officer"/>
    <s v="Chuyên viên Kế toán Tổng hợp"/>
    <s v="Back Office"/>
    <s v="Queen"/>
    <s v="Officer"/>
    <s v="Female"/>
    <d v="1992-05-13T00:00:00"/>
    <s v="0932 324 235"/>
    <s v="thanhhue.tran@hanwhalife.com.vn"/>
    <x v="0"/>
  </r>
  <r>
    <n v="204"/>
    <s v="FTE"/>
    <s v="12101226"/>
    <s v="Bùi Đăng Khoa"/>
    <s v="Head Office"/>
    <x v="0"/>
    <s v="N/A"/>
    <s v="NBU &amp; Claim"/>
    <s v="Claim Officer"/>
    <s v="Chuyên viên Giải quyết Quyền lợi Bảo hiểm"/>
    <s v="Back Office"/>
    <s v="Twin"/>
    <s v="Officer"/>
    <s v="Male"/>
    <d v="1990-06-05T00:00:00"/>
    <s v="0912 109 108"/>
    <s v="dangkhoa.bui@hanwhalife.com.vn"/>
    <x v="0"/>
  </r>
  <r>
    <n v="205"/>
    <s v="FTE"/>
    <s v="12101228"/>
    <s v="Bùi Ngọc Sang"/>
    <s v="Head Office"/>
    <x v="0"/>
    <s v="N/A"/>
    <s v="Actuary"/>
    <s v="Actuarial Analyst"/>
    <s v="Phân tích Định phí"/>
    <s v="Back Office"/>
    <s v="Queen"/>
    <s v="Senior Executive"/>
    <s v="Female"/>
    <d v="1999-12-28T00:00:00"/>
    <s v="0377 808 019"/>
    <s v="ngocsang.bui@hanwhalife.com.vn"/>
    <x v="0"/>
  </r>
  <r>
    <n v="206"/>
    <s v="FTE"/>
    <s v="12101231"/>
    <s v="Đinh Thị Thu Hà"/>
    <s v="Pacific"/>
    <x v="1"/>
    <s v="Flight"/>
    <s v="NBU &amp; Claim"/>
    <s v="Claim Assistant Manager"/>
    <s v="Phó phòng Giải quyết Quyền lợi Bảo hiểm"/>
    <s v="Back Office"/>
    <s v="Queen"/>
    <s v="Assistant Manager"/>
    <s v="Female"/>
    <d v="1982-04-12T00:00:00"/>
    <s v="0936 196 776"/>
    <s v="thuha.dinh@hanwhalife.com.vn"/>
    <x v="0"/>
  </r>
  <r>
    <n v="207"/>
    <s v="FTE"/>
    <s v="12101234"/>
    <s v="Nguyễn Thị Thảnh"/>
    <s v="Head Office"/>
    <x v="0"/>
    <s v="N/A"/>
    <s v="Design &amp; Development"/>
    <s v="Design &amp; Development Senior Manager"/>
    <s v="Trưởng phòng Cấp cao Thiết Kế &amp; Phát triển Chương trình Huấn luyện Kinh doanh"/>
    <s v="Back Office"/>
    <s v="Queen"/>
    <s v="Senior Manager"/>
    <s v="Female"/>
    <d v="1975-06-03T00:00:00"/>
    <s v="0985 243 989"/>
    <s v="thanh.nguyen1@hanwhalife.com.vn"/>
    <x v="0"/>
  </r>
  <r>
    <n v="208"/>
    <s v="FTE"/>
    <s v="12101236"/>
    <s v="Võ Trung Hưng"/>
    <s v="Head Office"/>
    <x v="0"/>
    <s v="N/A"/>
    <s v="Marketing"/>
    <s v="Designer"/>
    <s v="Thiết kế"/>
    <s v="Back Office"/>
    <s v="Twin"/>
    <s v="Senior Executive"/>
    <s v="Male"/>
    <d v="1986-09-17T00:00:00"/>
    <s v="0968 223 237"/>
    <s v="trunghung.vo@hanwhalife.com.vn"/>
    <x v="0"/>
  </r>
  <r>
    <n v="209"/>
    <s v="FTE"/>
    <s v="12101238"/>
    <s v="Trần Văn Tuấn"/>
    <s v="Head Office"/>
    <x v="0"/>
    <s v="N/A"/>
    <s v="Distribution Admin"/>
    <s v="Debt Collection Officer"/>
    <s v="Chuyên viên Thu hồi nợ"/>
    <s v="Back Office"/>
    <s v="Twin"/>
    <s v="Officer"/>
    <s v="Male"/>
    <d v="1989-07-17T00:00:00"/>
    <s v="0906 035 526"/>
    <s v="vantuan.tran@hanwhalife.com.vn"/>
    <x v="0"/>
  </r>
  <r>
    <n v="210"/>
    <s v="FTE"/>
    <s v="12101243"/>
    <s v="Nguyễn Thị Thu Phương"/>
    <s v="Head Office"/>
    <x v="0"/>
    <s v="N/A"/>
    <s v="Legal &amp; Corporate Compliance"/>
    <s v="Corporate Compliance Officer"/>
    <s v="Chuyên viên Kiểm soát tuân thủ"/>
    <s v="Back Office"/>
    <s v="Queen"/>
    <s v="Officer"/>
    <s v="Female"/>
    <d v="1995-03-08T00:00:00"/>
    <s v="0932 154 871"/>
    <s v="thuphuong.nguyen@hanwhalife.com.vn"/>
    <x v="0"/>
  </r>
  <r>
    <n v="211"/>
    <s v="FTE"/>
    <s v="12101245"/>
    <s v="Ngô Thị Thảo Hiền"/>
    <s v="Head Office"/>
    <x v="0"/>
    <s v="N/A"/>
    <s v="Finance &amp; Accounting"/>
    <s v="General Ledger Accounting Assistant Manager - IFRS Project"/>
    <s v="Phó phòng Kế toán Tổng hợp - dự án IFRS"/>
    <s v="Back Office"/>
    <s v="Queen"/>
    <s v="Assistant Manager"/>
    <s v="Female"/>
    <d v="1986-06-17T00:00:00"/>
    <s v="0908 087 106"/>
    <s v="thaohien.ngo@hanwhalife.com.vn"/>
    <x v="0"/>
  </r>
  <r>
    <n v="212"/>
    <s v="FTE"/>
    <s v="12101249"/>
    <s v="Nguyễn Quang Minh"/>
    <s v="Head Office"/>
    <x v="0"/>
    <s v="N/A"/>
    <s v="Partnership Distribution"/>
    <s v="Account Head"/>
    <s v="Giám đốc Phát triển Kinh doanh (Đối tác Ngân hàng)"/>
    <s v="Sales Partnership"/>
    <s v="Twin"/>
    <s v="Manager"/>
    <s v="Male"/>
    <d v="1990-10-31T00:00:00"/>
    <s v="0935 713 246"/>
    <s v="quangminh.nguyen@hanwhalife.com.vn"/>
    <x v="0"/>
  </r>
  <r>
    <n v="213"/>
    <s v="FTE"/>
    <s v="12101252"/>
    <s v="Lê Thị Ngọc Yến"/>
    <s v="Head Office"/>
    <x v="0"/>
    <s v="N/A"/>
    <s v="IT"/>
    <s v="Program Analyst Officer"/>
    <s v="Chuyên viên Lập trình"/>
    <s v="Back Office"/>
    <s v="Queen"/>
    <s v="Officer"/>
    <s v="Female"/>
    <d v="1983-01-06T00:00:00"/>
    <s v="0937 210 709"/>
    <s v="ngocyen.le@hanwhalife.com.vn"/>
    <x v="0"/>
  </r>
  <r>
    <n v="214"/>
    <s v="FTE"/>
    <s v="12101257"/>
    <s v="Chung Triển Nghiệp"/>
    <s v="Head Office"/>
    <x v="0"/>
    <s v="N/A"/>
    <s v="IT"/>
    <s v="Program Analyst Officer"/>
    <s v="Chuyên viên Lập trình"/>
    <s v="Back Office"/>
    <s v="Twin"/>
    <s v="Officer"/>
    <s v="Male"/>
    <d v="1987-12-13T00:00:00"/>
    <s v="0972 440 603"/>
    <s v="triennghiep.chung@hanwhalife.com.vn"/>
    <x v="0"/>
  </r>
  <r>
    <n v="215"/>
    <s v="FTE"/>
    <s v="12101262"/>
    <s v="Văn Anh Khoa"/>
    <s v="Binh Duong"/>
    <x v="3"/>
    <s v="Bus"/>
    <s v="Partnership Distribution"/>
    <s v="Sales Manager"/>
    <s v=" Quản lý Kinh doanh (Đối tác Ngân hàng)"/>
    <s v="Sales Partnership"/>
    <s v="Twin"/>
    <s v="Officer"/>
    <s v="Male"/>
    <d v="1993-05-01T00:00:00"/>
    <s v="0944 221 621"/>
    <s v="anhkhoa.van@hanwhalife.com.vn"/>
    <x v="0"/>
  </r>
  <r>
    <n v="216"/>
    <s v="FTE"/>
    <s v="12101263"/>
    <s v="Đỗ Thị Trang"/>
    <s v="Da Nang"/>
    <x v="3"/>
    <s v="Bus"/>
    <s v="Partnership Distribution"/>
    <s v="Sales Manager"/>
    <s v="Quản lý Kinh doanh (Đối tác Ngân hàng)"/>
    <s v="Sales Partnership"/>
    <s v="Queen"/>
    <s v="Senior Executive"/>
    <s v="Female"/>
    <d v="1988-09-25T00:00:00"/>
    <s v="0905 001 129"/>
    <s v="trang.do@hanwhalife.com.vn"/>
    <x v="0"/>
  </r>
  <r>
    <n v="217"/>
    <s v="FTE"/>
    <s v="12101266"/>
    <s v="Nguyễn Hữu Thành"/>
    <s v="Son La"/>
    <x v="1"/>
    <s v="Flight"/>
    <s v="Regional Sales - Thang Long"/>
    <s v="Zone Director"/>
    <s v="Giám đốc Kinh doanh Khu vực"/>
    <s v="Sales Agency"/>
    <s v="Twin"/>
    <s v="Assistant Manager"/>
    <s v="Male"/>
    <d v="1978-11-14T00:00:00"/>
    <s v="0968 265 656"/>
    <s v="huuthanh.nguyen@hanwhalife.com.vn"/>
    <x v="0"/>
  </r>
  <r>
    <n v="218"/>
    <s v="FTE"/>
    <s v="12101268"/>
    <s v="Võ Thị Thảo Nguyên"/>
    <s v="Head Office"/>
    <x v="0"/>
    <s v="N/A"/>
    <s v="Distribution Admin"/>
    <s v="Distribution Admin Executive"/>
    <s v="Nhân viên Cấp trung Hành chánh Đại lý &amp; Kênh Phân phối"/>
    <s v="Back Office"/>
    <s v="Queen"/>
    <s v="Executive"/>
    <s v="Female"/>
    <d v="1993-04-17T00:00:00"/>
    <s v="0852 929 292"/>
    <s v="thaonguyen.vo@hanwhalife.com.vn"/>
    <x v="1"/>
  </r>
  <r>
    <n v="219"/>
    <s v="FTE"/>
    <s v="12101269"/>
    <s v="Nguyễn Thị Minh Tâm"/>
    <s v="Pacific"/>
    <x v="1"/>
    <s v="Flight"/>
    <s v="NBU &amp; Claim"/>
    <s v="Claim Executive"/>
    <s v="Nhân viên Cấp trung Giải quyết Quyền lợi Bảo hiểm"/>
    <s v="Back Office"/>
    <s v="Queen"/>
    <s v="Executive"/>
    <s v="Female"/>
    <d v="1997-05-27T00:00:00"/>
    <s v="0984 159 085"/>
    <s v="tam.nguyen@hanwhalife.com.vn"/>
    <x v="0"/>
  </r>
  <r>
    <n v="220"/>
    <s v="FTE"/>
    <s v="12101270"/>
    <s v="Lê Thị Ngọc Minh"/>
    <s v="Head Office"/>
    <x v="0"/>
    <s v="N/A"/>
    <s v="Finance &amp; Accounting"/>
    <s v="Payable Accounting Senior Staff"/>
    <s v="Nhân viên Cấp cao Kế toán Thanh toán"/>
    <s v="Back Office"/>
    <s v="Queen"/>
    <s v="Senior Staff"/>
    <s v="Female"/>
    <d v="1995-04-18T00:00:00"/>
    <s v="0774 690 045"/>
    <s v="ngocminh.le@hanwhalife.com.vn"/>
    <x v="0"/>
  </r>
  <r>
    <n v="221"/>
    <s v="FTE"/>
    <s v="12101274"/>
    <s v="Nguyễn Bá Huy"/>
    <s v="Head Office"/>
    <x v="0"/>
    <s v="N/A"/>
    <s v="Distribution Admin"/>
    <s v="Distribution Admin Senior Executive"/>
    <s v="Nhân viên Cấp trung cao Hành chánh Đại lý &amp; Kênh Phân phối"/>
    <s v="Back Office"/>
    <s v="Twin"/>
    <s v="Senior Executive"/>
    <s v="Male"/>
    <d v="1995-10-15T00:00:00"/>
    <s v="0388 224 834"/>
    <s v="bahuy.nguyen@hanwhalife.com.vn"/>
    <x v="0"/>
  </r>
  <r>
    <n v="222"/>
    <s v="FTE"/>
    <s v="12101278"/>
    <s v="Đoàn Văn Dũng"/>
    <s v="Pacific"/>
    <x v="1"/>
    <s v="Flight"/>
    <s v="Partnership Distribution"/>
    <s v="Sales Manager"/>
    <s v="Quản lý Kinh doanh (Đối tác Ngân hàng)"/>
    <s v="Sales Partnership"/>
    <s v="Twin"/>
    <s v="Officer"/>
    <s v="Male"/>
    <d v="1992-01-13T00:00:00"/>
    <s v="0989 523 514"/>
    <s v="vandung.doan@hanwhalife.com.vn"/>
    <x v="0"/>
  </r>
  <r>
    <n v="223"/>
    <s v="FTE"/>
    <s v="12101279"/>
    <s v="Trần Lâm Ngân Chi"/>
    <s v="Head Office"/>
    <x v="0"/>
    <s v="N/A"/>
    <s v="NBU &amp; Claim"/>
    <s v="Claim Senior Executive"/>
    <s v="Nhân viên Cấp trung cao Giải quyết Quyền lợi Bảo hiểm"/>
    <s v="Back Office"/>
    <s v="Queen"/>
    <s v="Senior Executive"/>
    <s v="Female"/>
    <d v="1994-08-23T00:00:00"/>
    <s v="0706 768 238"/>
    <s v="nganchi.tran@hanwhalife.com.vn"/>
    <x v="0"/>
  </r>
  <r>
    <n v="224"/>
    <s v="FTE"/>
    <s v="12101281"/>
    <s v="Nguyễn Hữu Thọ"/>
    <s v="Head Office"/>
    <x v="0"/>
    <s v="N/A"/>
    <s v="Partnership Distribution"/>
    <s v="Sales Manager"/>
    <s v="Quản lý Kinh doanh (Đối tác Ngân hàng)"/>
    <s v="Sales Partnership"/>
    <s v="Twin"/>
    <s v="Officer"/>
    <s v="Male"/>
    <d v="1993-06-23T00:00:00"/>
    <s v="0908 801 099"/>
    <s v="huutho.nguyen@hanwhalife.com.vn"/>
    <x v="0"/>
  </r>
  <r>
    <n v="225"/>
    <s v="FTE"/>
    <s v="12101282"/>
    <s v="Nguyễn Thị Khánh Ngân"/>
    <s v="Head Office"/>
    <x v="0"/>
    <s v="N/A"/>
    <s v="Content of Digital App"/>
    <s v="Acting Head of Content of Digital App"/>
    <s v="Quyền Trưởng Bộ phận Nội dung trên Ứng dụng kỹ thuật số"/>
    <s v="BOD"/>
    <s v="Single"/>
    <s v="Manager"/>
    <s v="Female"/>
    <d v="1991-10-20T00:00:00"/>
    <s v="0901 230 699"/>
    <s v="khanhngan.nguyen@hanwhalife.com.vn"/>
    <x v="0"/>
  </r>
  <r>
    <n v="226"/>
    <s v="FTE"/>
    <s v="12101288"/>
    <s v="Nguyễn Hoàng Anh"/>
    <s v="Head Office"/>
    <x v="0"/>
    <s v="N/A"/>
    <s v="Design &amp; Development"/>
    <s v="Photography &amp; Video Editing Senior Executive"/>
    <s v="Nhân viên Cấp Trung cao về Nhiếp ảnh và Sản xuất Nội dung Video"/>
    <s v="Back Office"/>
    <s v="Twin"/>
    <s v="Senior Executive"/>
    <s v="Male"/>
    <d v="1992-09-12T00:00:00"/>
    <s v="0975 231 126"/>
    <s v="hoanganh.nguyen@hanwhalife.com.vn"/>
    <x v="0"/>
  </r>
  <r>
    <n v="227"/>
    <s v="FTE"/>
    <s v="12101289"/>
    <s v="Lê Đức Thọ"/>
    <s v="Hue"/>
    <x v="3"/>
    <s v="Bus"/>
    <s v="Sales Training Support"/>
    <s v="Agency Training Executive"/>
    <s v="Nhân viên Cấp trung Huấn luyện &amp; Hỗ trợ đại lý"/>
    <s v="Trainer"/>
    <s v="Twin"/>
    <s v="Executive"/>
    <s v="Male"/>
    <d v="1996-01-06T00:00:00"/>
    <s v="0789 934 333"/>
    <s v="ductho.le@hanwhalife.com.vn"/>
    <x v="0"/>
  </r>
  <r>
    <n v="228"/>
    <s v="FTE"/>
    <s v="12101290"/>
    <s v="Nguyễn Tấn Vũ"/>
    <s v="Binh Dinh"/>
    <x v="2"/>
    <s v="Bus"/>
    <s v="Regional Sales - Tay Son"/>
    <s v="Zone Director"/>
    <s v="Giám đốc Kinh doanh Khu vực"/>
    <s v="Sales Agency"/>
    <s v="Twin"/>
    <s v="Senior Executive"/>
    <s v="Male"/>
    <d v="1994-02-02T00:00:00"/>
    <s v="0974 751 253"/>
    <s v="tanvu.nguyen@hanwhalife.com.vn"/>
    <x v="0"/>
  </r>
  <r>
    <n v="229"/>
    <s v="FTE"/>
    <s v="12101296"/>
    <s v="Đặng Ngọc Minh Thy"/>
    <s v="Head Office"/>
    <x v="0"/>
    <s v="N/A"/>
    <s v="NBU &amp; Claim"/>
    <s v="Underwriter"/>
    <s v="Chuyên viên Thẩm định"/>
    <s v="Back Office"/>
    <s v="Queen"/>
    <s v="Officer"/>
    <s v="Female"/>
    <d v="1994-05-05T00:00:00"/>
    <s v="0964 647 545"/>
    <s v="minhthy.dang@hanwhalife.com.vn"/>
    <x v="1"/>
  </r>
  <r>
    <n v="230"/>
    <s v="FTE"/>
    <s v="12101298"/>
    <s v="Phan Thị Đan Thùy"/>
    <s v="Head Office"/>
    <x v="0"/>
    <s v="N/A"/>
    <s v="Distribution Planning"/>
    <s v="Sales Activity Supporting Senior Executive"/>
    <s v="Nhân viên Cấp trung cao Hỗ trợ Kinh doanh"/>
    <s v="Back Office"/>
    <s v="Queen"/>
    <s v="Senior Executive"/>
    <s v="Female"/>
    <d v="1993-04-10T00:00:00"/>
    <s v="0932 574 748"/>
    <s v="danthuy.phan@hanwhalife.com.vn"/>
    <x v="0"/>
  </r>
  <r>
    <n v="231"/>
    <s v="FTE"/>
    <s v="12101300"/>
    <s v="Nguyễn Thị Như Ngọc"/>
    <s v="Head Office"/>
    <x v="0"/>
    <s v="N/A"/>
    <s v="Finance &amp; Accounting"/>
    <s v="Insurance &amp; Investment Accounting Senior Executive"/>
    <s v="Nhân viên Cấp trung cao Kế toán Đầu tư &amp; Bảo hiểm"/>
    <s v="Back Office"/>
    <s v="Queen"/>
    <s v="Senior Executive"/>
    <s v="Female"/>
    <d v="1989-10-15T00:00:00"/>
    <s v="0936 500 151"/>
    <s v="ngoc.nguyen2@hanwhalife.com.vn"/>
    <x v="0"/>
  </r>
  <r>
    <n v="232"/>
    <s v="FTE"/>
    <s v="12101304"/>
    <s v="Phan Thị Hòa"/>
    <s v="Pacific"/>
    <x v="1"/>
    <s v="Flight"/>
    <s v="Partnership Distribution"/>
    <s v="Sales Manager"/>
    <s v="Quản lý Kinh doanh (Đối tác Ngân hàng)"/>
    <s v="Sales Partnership"/>
    <s v="Queen"/>
    <s v="Officer"/>
    <s v="Female"/>
    <d v="1993-08-20T00:00:00"/>
    <s v="0354 484 818"/>
    <s v="hoa.phan@hanwhalife.com.vn"/>
    <x v="0"/>
  </r>
  <r>
    <n v="233"/>
    <s v="FTE"/>
    <s v="12101307"/>
    <s v="Cao Tuấn Linh"/>
    <s v="Can Tho"/>
    <x v="3"/>
    <s v="Bus"/>
    <s v="Regional Sales - Gia Dinh"/>
    <s v="Regional Director"/>
    <s v="Giám đốc Kinh doanh Vùng"/>
    <s v="Sales Agency"/>
    <s v="Twin"/>
    <s v="Director"/>
    <s v="Male"/>
    <d v="1977-11-30T00:00:00"/>
    <s v="0919 177 799"/>
    <s v="tuanlinh.cao@hanwhalife.com.vn"/>
    <x v="0"/>
  </r>
  <r>
    <n v="234"/>
    <s v="FTE"/>
    <s v="12101315"/>
    <s v="Hoàng Thị Phương"/>
    <s v="Nghe An"/>
    <x v="1"/>
    <s v="Flight"/>
    <s v="Sales Training Support"/>
    <s v="Agency Training Executive"/>
    <s v="Nhân viên Cấp trung Huấn luyện &amp; Hỗ trợ đại lý"/>
    <s v="Trainer"/>
    <s v="Queen"/>
    <s v="Executive"/>
    <s v="Female"/>
    <d v="1990-10-03T00:00:00"/>
    <s v="0948 706 747"/>
    <s v="phuong.hoang@hanwhalife.com.vn"/>
    <x v="1"/>
  </r>
  <r>
    <n v="235"/>
    <s v="FTE"/>
    <s v="12101319"/>
    <s v="Tạ Văn Tùng Linh"/>
    <s v="Head Office"/>
    <x v="0"/>
    <s v="N/A"/>
    <s v="IT"/>
    <s v="Business Analyst Officer"/>
    <s v="Chuyên viên Phát triển Hệ thống"/>
    <s v="Back Office"/>
    <s v="Twin"/>
    <s v="Officer"/>
    <s v="Male"/>
    <d v="1993-10-31T00:00:00"/>
    <s v="0949 663 609"/>
    <s v="tunglinh.ta@hanwhalife.com.vn"/>
    <x v="0"/>
  </r>
  <r>
    <n v="236"/>
    <s v="FTE"/>
    <s v="12101324"/>
    <s v="Trần Thị Tuyết Nhung"/>
    <s v="Head Office"/>
    <x v="0"/>
    <s v="N/A"/>
    <s v="Human Resources"/>
    <s v="Talent Acquisition Business Partner Executive"/>
    <s v="Nhân viên Cấp trung Đối tác Thu hút Nhân tài"/>
    <s v="Back Office"/>
    <s v="Queen"/>
    <s v="Executive"/>
    <s v="Female"/>
    <d v="1997-09-04T00:00:00"/>
    <s v="0332 009 188"/>
    <s v="tuyetnhung.tran@hanwhalife.com.vn"/>
    <x v="0"/>
  </r>
  <r>
    <n v="237"/>
    <s v="FTE"/>
    <s v="12201327"/>
    <s v="Nguyễn Đình Thắng"/>
    <s v="Gia Lai"/>
    <x v="3"/>
    <s v="Bus"/>
    <s v="Regional Sales - Tay Son"/>
    <s v="Zone Director"/>
    <s v="Giám đốc Kinh doanh Khu vực"/>
    <s v="Sales Agency"/>
    <s v="Twin"/>
    <s v="Executive"/>
    <s v="Male"/>
    <d v="1990-11-06T00:00:00"/>
    <s v="0977 413 269"/>
    <s v="dinhthang.nguyen@hanwhalife.com.vn"/>
    <x v="0"/>
  </r>
  <r>
    <n v="238"/>
    <s v="FTE"/>
    <s v="12201337"/>
    <s v="Diệp Kim Hằng"/>
    <s v="Head Office"/>
    <x v="0"/>
    <s v="N/A"/>
    <s v="Customer Services"/>
    <s v="Policy Owner Services Manager"/>
    <s v="Trưởng phòng Quản lý Hợp đồng"/>
    <s v="Back Office"/>
    <s v="Queen"/>
    <s v="Manager"/>
    <s v="Female"/>
    <d v="1984-05-07T00:00:00"/>
    <s v="0906 008 694"/>
    <s v="kimhang.diep@hanwhalife.com.vn"/>
    <x v="1"/>
  </r>
  <r>
    <n v="239"/>
    <s v="Korean expat"/>
    <s v="12201340"/>
    <s v="Hwang Jun Hwan"/>
    <s v="Head Office"/>
    <x v="0"/>
    <s v="N/A"/>
    <s v="CEO"/>
    <s v="Chairman of Member Council cum CEO"/>
    <s v="Chủ Tịch Hội Đồng Thành viên kiêm Tổng Giám đốc"/>
    <s v="Korean expat"/>
    <s v="Single"/>
    <s v="Chief Executive Officer"/>
    <s v="Male"/>
    <d v="1977-07-04T00:00:00"/>
    <n v="0"/>
    <s v="junhwan628@hanwhalife.com.vn"/>
    <x v="0"/>
  </r>
  <r>
    <n v="240"/>
    <s v="Korean expat"/>
    <s v="12201342"/>
    <s v="Baek Jin Wook"/>
    <s v="Head Office"/>
    <x v="0"/>
    <s v="N/A"/>
    <s v="Management Advisor"/>
    <s v="Management Advisor"/>
    <s v="Cố vấn quản lý kinh doanh bảo hiểm"/>
    <s v="Korean expat"/>
    <s v="Single"/>
    <s v="Director"/>
    <s v="Male"/>
    <d v="1981-12-11T00:00:00"/>
    <n v="0"/>
    <s v="jinwook.baek@hanwhalife.com.vn"/>
    <x v="1"/>
  </r>
  <r>
    <n v="241"/>
    <s v="FTE"/>
    <s v="12201343"/>
    <s v="Phạm Nguyễn Thế Huy"/>
    <s v="Binh Duong"/>
    <x v="3"/>
    <s v="Bus"/>
    <s v="Regional Sales - Gia Dinh"/>
    <s v="Regional Director"/>
    <s v="Giám đốc Kinh doanh Vùng"/>
    <s v="Sales Agency"/>
    <s v="Twin"/>
    <s v="Senior Manager"/>
    <s v="Male"/>
    <d v="1984-01-06T00:00:00"/>
    <s v="0909 076 467"/>
    <s v="thehuy.pham@hanwhalife.com.vn"/>
    <x v="0"/>
  </r>
  <r>
    <n v="242"/>
    <s v="FTE"/>
    <s v="12201346"/>
    <s v="Nguyễn Thị Thu Tâm"/>
    <s v="Head Office"/>
    <x v="0"/>
    <s v="N/A"/>
    <s v="NBU &amp; Claim"/>
    <s v="New Business Staff"/>
    <s v="Nhân viên Phát hành Hợp đồng"/>
    <s v="Back Office"/>
    <s v="Queen"/>
    <s v="Staff"/>
    <s v="Female"/>
    <d v="1992-02-06T00:00:00"/>
    <s v="0937 791 741"/>
    <s v="thutam.nguyen@hanwhalife.com.vn"/>
    <x v="1"/>
  </r>
  <r>
    <n v="243"/>
    <s v="FTE"/>
    <s v="12201347"/>
    <s v="Lã Thị Trinh Thục"/>
    <s v="Head Office"/>
    <x v="0"/>
    <s v="N/A"/>
    <s v="Finance &amp; Accounting"/>
    <s v="Financial Reporting Officer"/>
    <s v="Chuyên viên Kế toán Lập báo cáo"/>
    <s v="Back Office"/>
    <s v="Queen"/>
    <s v="Officer"/>
    <s v="Female"/>
    <d v="1989-07-25T00:00:00"/>
    <s v="0902 447 569"/>
    <s v="trinhthuc.la@hanwhalife.com.vn"/>
    <x v="0"/>
  </r>
  <r>
    <n v="244"/>
    <s v="FTE"/>
    <s v="12201350"/>
    <s v="Nguyễn Thái Hoàng"/>
    <s v="Nghe An"/>
    <x v="1"/>
    <s v="Flight"/>
    <s v="Sales Training Support"/>
    <s v="Agency Training Manager"/>
    <s v="Trưởng phòng Huấn luyện &amp; Hỗ trợ đại lý"/>
    <s v="Trainer"/>
    <s v="Twin"/>
    <s v="Manager"/>
    <s v="Male"/>
    <d v="1987-01-20T00:00:00"/>
    <s v="0974 251 878"/>
    <s v="thaihoang.nguyen@hanwhalife.com.vn"/>
    <x v="0"/>
  </r>
  <r>
    <n v="245"/>
    <s v="FTE"/>
    <s v="12201351"/>
    <s v="Nguyễn Thị Trúc Linh"/>
    <s v="Head Office"/>
    <x v="0"/>
    <s v="N/A"/>
    <s v="GA Partner"/>
    <s v="FTA Trainer"/>
    <s v="Chuyên viên Huấn luyện kênh FTA"/>
    <s v="Back Office"/>
    <s v="Queen"/>
    <s v="Senior Officer"/>
    <s v="Female"/>
    <d v="1989-06-21T00:00:00"/>
    <s v="0931 773 951"/>
    <s v="truclinh.nguyen@hanwhalife.com.vn"/>
    <x v="1"/>
  </r>
  <r>
    <n v="246"/>
    <s v="FTE"/>
    <s v="12201356"/>
    <s v="Đỗ Thị Ngọc Minh"/>
    <s v="Head Office"/>
    <x v="0"/>
    <s v="N/A"/>
    <s v="Partnership Distribution"/>
    <s v="Sales Manager"/>
    <s v=" Quản lý Kinh doanh (Đối tác Ngân hàng)"/>
    <s v="Sales Partnership"/>
    <s v="Queen"/>
    <s v="Officer"/>
    <s v="Female"/>
    <d v="1992-12-26T00:00:00"/>
    <s v="0939 272 567"/>
    <s v="ngocminh.do@hanwhalife.com.vn"/>
    <x v="0"/>
  </r>
  <r>
    <n v="247"/>
    <s v="FTE"/>
    <s v="12201360"/>
    <s v="Đào Thị Hòa"/>
    <s v="Pacific"/>
    <x v="1"/>
    <s v="Flight"/>
    <s v="NBU &amp; Claim"/>
    <s v="Claim Executive"/>
    <s v="Nhân viên Cấp trung Giải quyết Quyền lợi Bảo hiểm"/>
    <s v="Back Office"/>
    <s v="Queen"/>
    <s v="Executive"/>
    <s v="Female"/>
    <d v="1997-08-26T00:00:00"/>
    <s v="0334 999 564"/>
    <s v="hoa.dao@hanwhalife.com.vn"/>
    <x v="0"/>
  </r>
  <r>
    <n v="248"/>
    <s v="FTE"/>
    <s v="12201363"/>
    <s v="Bùi Hồng Ngọc"/>
    <s v="Head Office"/>
    <x v="0"/>
    <s v="N/A"/>
    <s v="NBU &amp; Claim"/>
    <s v="New Business &amp; Underwriting Senior Officer"/>
    <s v="Chuyên viên Cấp cao Thẩm định &amp; Phát hành Hợp đồng"/>
    <s v="Back Office"/>
    <s v="Queen"/>
    <s v="Senior Officer"/>
    <s v="Female"/>
    <d v="1989-07-12T00:00:00"/>
    <s v="0902 326 475"/>
    <s v="hongngoc.bui@hanwhalife.com.vn"/>
    <x v="0"/>
  </r>
  <r>
    <n v="249"/>
    <s v="FTE"/>
    <s v="12201364"/>
    <s v="Nguyễn Thị An Thương"/>
    <s v="Head Office"/>
    <x v="0"/>
    <s v="N/A"/>
    <s v="Customer Services"/>
    <s v="Policy Owner Services Executive"/>
    <s v="Nhân viên Cấp trung Quản lý Hợp đồng"/>
    <s v="Back Office"/>
    <s v="Queen"/>
    <s v="Executive"/>
    <s v="Female"/>
    <d v="1995-06-14T00:00:00"/>
    <s v="0778 985 372"/>
    <s v="anthuong.nguyen@hanwhalife.com.vn"/>
    <x v="0"/>
  </r>
  <r>
    <n v="250"/>
    <s v="FTE"/>
    <s v="12201366"/>
    <s v="Trần Thị Kim Ngọc"/>
    <s v="Head Office"/>
    <x v="0"/>
    <s v="N/A"/>
    <s v="Customer Services"/>
    <s v="Policy Owner Services Executive"/>
    <s v="Nhân viên Cấp trung Quản lý Hợp đồng"/>
    <s v="Back Office"/>
    <s v="Queen"/>
    <s v="Executive"/>
    <s v="Female"/>
    <d v="1993-10-14T00:00:00"/>
    <s v="0932 651 517"/>
    <s v="ngoc.tran@hanwhalife.com.vn"/>
    <x v="0"/>
  </r>
  <r>
    <n v="251"/>
    <s v="FTE"/>
    <s v="12201370"/>
    <s v="Nguyễn Ngọc Cẩm Hương"/>
    <s v="Head Office"/>
    <x v="0"/>
    <s v="N/A"/>
    <s v="Content of Digital App"/>
    <s v="Content Translator"/>
    <s v="Chuyên viên Cấp cao Dịch thuật nội dung"/>
    <s v="Back Office"/>
    <s v="Queen"/>
    <s v="Senior Officer"/>
    <s v="Female"/>
    <d v="1987-05-22T00:00:00"/>
    <s v="0988 485 753"/>
    <s v="camhuong.nguyen@hanwhalife.com.vn"/>
    <x v="0"/>
  </r>
  <r>
    <n v="252"/>
    <s v="FTE"/>
    <s v="12201378"/>
    <s v="Đỗ Thị Kim Anh"/>
    <s v="Head Office"/>
    <x v="0"/>
    <s v="N/A"/>
    <s v="Customer Services"/>
    <s v="Premium Control Senior Executive"/>
    <s v="Nhân viên Cấp trung cao Kiểm soát Phí"/>
    <s v="Back Office"/>
    <s v="Queen"/>
    <s v="Senior Executive"/>
    <s v="Female"/>
    <d v="1992-03-01T00:00:00"/>
    <s v="0937 833 192"/>
    <s v="kimanh.do@hanwhalife.com.vn"/>
    <x v="0"/>
  </r>
  <r>
    <n v="253"/>
    <s v="FTE"/>
    <s v="12201382"/>
    <s v="Bùi Thị Thanh Hoa"/>
    <s v="Pacific"/>
    <x v="1"/>
    <s v="Flight"/>
    <s v="Sales Training Support"/>
    <s v="Agency Training Coordinator Staff"/>
    <s v="Nhân viên Điều phối Huấn luyện Kênh Đại lý"/>
    <s v="Back Office"/>
    <s v="Queen"/>
    <s v="Staff"/>
    <s v="Female"/>
    <d v="1998-08-26T00:00:00"/>
    <s v="0336 964 829"/>
    <s v="thanhhoa.bui@hanwhalife.com.vn"/>
    <x v="0"/>
  </r>
  <r>
    <n v="254"/>
    <s v="FTE"/>
    <s v="12201385"/>
    <s v="Lê Thị Út Em"/>
    <s v="Soc Trang"/>
    <x v="1"/>
    <s v="Flight"/>
    <s v="Regional Sales - Gia Dinh"/>
    <s v="Zone Director"/>
    <s v="Giám đốc Kinh doanh Khu vực"/>
    <s v="Sales Agency"/>
    <s v="Queen"/>
    <s v="Officer"/>
    <s v="Female"/>
    <d v="1983-01-01T00:00:00"/>
    <s v="0899 068 869"/>
    <s v="utem.le@hanwhalife.com.vn"/>
    <x v="0"/>
  </r>
  <r>
    <n v="255"/>
    <s v="FTE"/>
    <s v="12201391"/>
    <s v="Nguyễn Lê Hương Diệu"/>
    <s v="Binh Dinh"/>
    <x v="3"/>
    <s v="Bus"/>
    <s v="Sales Training Support"/>
    <s v="Agency Training Executive"/>
    <s v="Nhân viên Cấp trung Huấn luyện &amp; Hỗ trợ đại lý"/>
    <s v="Trainer"/>
    <s v="Queen"/>
    <s v="Executive"/>
    <s v="Female"/>
    <d v="1994-05-10T00:00:00"/>
    <s v="0337 642 647"/>
    <s v="huongdieu.nguyen@hanwhalife.com.vn"/>
    <x v="1"/>
  </r>
  <r>
    <n v="256"/>
    <s v="FTE"/>
    <s v="12201393"/>
    <s v="Trần Thanh Vũ"/>
    <s v="Head Office"/>
    <x v="0"/>
    <s v="N/A"/>
    <s v="Customer Services"/>
    <s v="Policy Owner Services Senior Staff"/>
    <s v="Nhân viên Cấp cao Quản lý Hợp đồng"/>
    <s v="Back Office"/>
    <s v="Twin"/>
    <s v="Senior Staff"/>
    <s v="Male"/>
    <d v="1984-11-24T00:00:00"/>
    <s v="0938 596 150"/>
    <s v="thanhvu.tran@hanwhalife.com.vn"/>
    <x v="0"/>
  </r>
  <r>
    <n v="257"/>
    <s v="FTE"/>
    <s v="12201395"/>
    <s v="Phan Thị Phương Giang"/>
    <s v="Pacific"/>
    <x v="1"/>
    <s v="Flight"/>
    <s v="Partnership Distribution"/>
    <s v="Partnership Distribution Training Officer"/>
    <s v="Chuyên viên Huấn luyện và Phát triển Kênh Đối tác Chiến lược"/>
    <s v="Back Office"/>
    <s v="Queen"/>
    <s v="Officer"/>
    <s v="Female"/>
    <d v="1989-09-23T00:00:00"/>
    <s v="0984 003 289"/>
    <s v="phuonggiang.phan@hanwhalife.com.vn"/>
    <x v="0"/>
  </r>
  <r>
    <n v="258"/>
    <s v="FTE"/>
    <s v="12201403"/>
    <s v="Nguyễn Thị Như Lê"/>
    <s v="Head Office"/>
    <x v="0"/>
    <s v="N/A"/>
    <s v="General Administration"/>
    <s v="Head of General Administration"/>
    <s v="Trưởng bộ phận Hành Chánh"/>
    <s v="BOD"/>
    <s v="Single"/>
    <s v="Senior Manager"/>
    <s v="Female"/>
    <d v="1985-04-21T00:00:00"/>
    <s v="0938 989 298"/>
    <s v="nhule.nguyen@hanwhalife.com.vn"/>
    <x v="1"/>
  </r>
  <r>
    <n v="259"/>
    <s v="FTE"/>
    <s v="12201410"/>
    <s v="Trần Thành Đạt"/>
    <s v="Head Office"/>
    <x v="0"/>
    <s v="N/A"/>
    <s v="Customer Services"/>
    <s v="Call Center Executive"/>
    <s v="Nhân viên Cấp trung trực Tổng đài"/>
    <s v="Back Office"/>
    <s v="Twin"/>
    <s v="Executive"/>
    <s v="Male"/>
    <d v="1996-12-20T00:00:00"/>
    <s v="0935 431 250"/>
    <s v="thanhdat.tran@hanwhalife.com.vn"/>
    <x v="0"/>
  </r>
  <r>
    <n v="260"/>
    <s v="FTE"/>
    <s v="12201411"/>
    <s v="Trần Nguyễn Hùng"/>
    <s v="Head Office"/>
    <x v="0"/>
    <s v="N/A"/>
    <s v="Distribution Planning"/>
    <s v="Distribution Planning Executive"/>
    <s v="Nhân viên Cấp trung Kế hoạch Kinh doanh"/>
    <s v="Back Office"/>
    <s v="Twin"/>
    <s v="Executive"/>
    <s v="Male"/>
    <d v="1994-02-28T00:00:00"/>
    <s v="0907 080 294"/>
    <s v="nguyenhung.tran@hanwhalife.com.vn"/>
    <x v="0"/>
  </r>
  <r>
    <n v="261"/>
    <s v="FTE"/>
    <s v="12201412"/>
    <s v="Trần Thanh Hiền"/>
    <s v="Head Office"/>
    <x v="0"/>
    <s v="N/A"/>
    <s v="Distribution Planning"/>
    <s v="Partnership Support Senior Staff"/>
    <s v="Nhân viên Cấp cao Hỗ trợ Kênh Đối tác Chiến lược"/>
    <s v="Back Office"/>
    <s v="Queen"/>
    <s v="Senior Staff"/>
    <s v="Female"/>
    <d v="1995-10-28T00:00:00"/>
    <s v="0985 665 810"/>
    <s v="thanhhien.tran@hanwhalife.com.vn"/>
    <x v="0"/>
  </r>
  <r>
    <n v="262"/>
    <s v="FTE"/>
    <s v="12201413"/>
    <s v="Phạm Thúy Quỳnh"/>
    <s v="Head Office"/>
    <x v="0"/>
    <s v="N/A"/>
    <s v="Management Advisor"/>
    <s v="Management Advisor Assistant"/>
    <s v="Trợ lý Cố vấn Quản lý"/>
    <s v="Back Office"/>
    <s v="Queen"/>
    <s v="Staff"/>
    <s v="Female"/>
    <d v="1999-03-19T00:00:00"/>
    <s v="0386 621 903"/>
    <s v="thuyquynh.pham@hanwhalife.com.vn"/>
    <x v="0"/>
  </r>
  <r>
    <n v="263"/>
    <s v="FTE"/>
    <s v="12201416"/>
    <s v="Nguyễn Ngọc Hải"/>
    <s v="Head Office"/>
    <x v="0"/>
    <s v="N/A"/>
    <s v="Distribution Admin"/>
    <s v="Distribution Report Senior Executive"/>
    <s v="Nhân viên Cấp trung cao Báo cáo kênh phân phối"/>
    <s v="Back Office"/>
    <s v="Twin"/>
    <s v="Senior Executive"/>
    <s v="Male"/>
    <d v="1997-11-26T00:00:00"/>
    <s v="0931 814 945"/>
    <s v="ngochai.nguyen@hanwhalife.com.vn"/>
    <x v="0"/>
  </r>
  <r>
    <n v="264"/>
    <s v="FTE"/>
    <s v="12201419"/>
    <s v="Nguyễn Thị Hà Trang"/>
    <s v="Head Office"/>
    <x v="0"/>
    <s v="N/A"/>
    <s v="Agency Compliance"/>
    <s v="Agency Compliance Officer"/>
    <s v="Chuyên viên Pháp chế Đại lý"/>
    <s v="Back Office"/>
    <s v="Queen"/>
    <s v="Officer"/>
    <s v="Female"/>
    <d v="1992-11-07T00:00:00"/>
    <s v="0972 585 107"/>
    <s v="hatrang.nguyen@hanwhalife.com.vn"/>
    <x v="1"/>
  </r>
  <r>
    <n v="265"/>
    <s v="FTE"/>
    <s v="12201421"/>
    <s v="Nguyễn Thị Thanh Thúy"/>
    <s v="Head Office"/>
    <x v="0"/>
    <s v="N/A"/>
    <s v="Sales Training Support"/>
    <s v="Agency Training Coordinator"/>
    <s v="Điều phối Huấn luyện Kênh Đại lý"/>
    <s v="Back Office"/>
    <s v="Queen"/>
    <s v="Senior Staff"/>
    <s v="Female"/>
    <d v="1999-10-07T00:00:00"/>
    <s v="0974 459 264"/>
    <s v="thuy.nguyen1@hanwhalife.com.vn"/>
    <x v="0"/>
  </r>
  <r>
    <n v="266"/>
    <s v="FTE"/>
    <s v="12201425"/>
    <s v="Hồ Thị Kiều Trang"/>
    <s v="Pacific"/>
    <x v="1"/>
    <s v="Flight"/>
    <s v="Partnership Distribution"/>
    <s v="Partnership Distribution Recruitment Executive"/>
    <s v="Nhân viên Cấp trung Tuyển dụng kênh Đối tác Chiến lược"/>
    <s v="Back Office"/>
    <s v="Queen"/>
    <s v="Executive"/>
    <s v="Female"/>
    <d v="1997-09-25T00:00:00"/>
    <s v="0963 789 612"/>
    <s v="kieutrang.ho@hanwhalife.com.vn"/>
    <x v="0"/>
  </r>
  <r>
    <n v="267"/>
    <s v="FTE"/>
    <s v="12201428"/>
    <s v="Lê Anh Thy"/>
    <s v="Head Office"/>
    <x v="0"/>
    <s v="N/A"/>
    <s v="Customer Services"/>
    <s v="Policy Owner Services Officer"/>
    <s v="Chuyên viên Quản lý Hợp đồng"/>
    <s v="Back Office"/>
    <s v="Queen"/>
    <s v="Officer"/>
    <s v="Female"/>
    <d v="1994-08-13T00:00:00"/>
    <s v="0919 590 894"/>
    <s v="thy.le@hanwhalife.com.vn"/>
    <x v="0"/>
  </r>
  <r>
    <n v="268"/>
    <s v="FTE"/>
    <s v="12201429"/>
    <s v="Trần Đức Anh"/>
    <s v="Head Office"/>
    <x v="0"/>
    <s v="N/A"/>
    <s v="Actuary"/>
    <s v="Actuarial Analyst"/>
    <s v="Phân tích Định phí"/>
    <s v="Back Office"/>
    <s v="Twin"/>
    <s v="Senior Executive"/>
    <s v="Male"/>
    <d v="1998-01-30T00:00:00"/>
    <s v="0869 604 330"/>
    <s v="ducanh.tran@hanwhalife.com.vn"/>
    <x v="0"/>
  </r>
  <r>
    <n v="269"/>
    <s v="FTE"/>
    <s v="12201431"/>
    <s v="Nguyễn Thị Diệu Hương"/>
    <s v="My Tho"/>
    <x v="3"/>
    <s v="Bus"/>
    <s v="Customer Services"/>
    <s v="Customer Services Senior Staff"/>
    <s v="Nhân viên Cấp cao Dịch vụ Khách hàng"/>
    <s v="Back Office"/>
    <s v="Queen"/>
    <s v="Senior Staff"/>
    <s v="Female"/>
    <d v="1990-04-01T00:00:00"/>
    <s v="0932 983 577"/>
    <s v="dieuhuong.nguyen@hanwhalife.com.vn"/>
    <x v="0"/>
  </r>
  <r>
    <n v="270"/>
    <s v="FTE"/>
    <s v="12201433"/>
    <s v="Nguyễn Thái Thụy"/>
    <s v="Da Nang"/>
    <x v="3"/>
    <s v="Bus"/>
    <s v="Regional Sales - Hai Van"/>
    <s v="Zone Director"/>
    <s v="Giám đốc Kinh doanh Khu vực"/>
    <s v="Sales Agency"/>
    <s v="Twin"/>
    <s v="Officer"/>
    <s v="Male"/>
    <d v="1987-12-21T00:00:00"/>
    <s v="0961 230 789"/>
    <s v="thaithuy.nguyen@hanwhalife.com.vn"/>
    <x v="0"/>
  </r>
  <r>
    <n v="271"/>
    <s v="FTE"/>
    <s v="12201434"/>
    <s v="Phạm Trần Phương Hằng"/>
    <s v="Head Office"/>
    <x v="0"/>
    <s v="N/A"/>
    <s v="Agency Compliance"/>
    <s v="Agency Compliance Executive"/>
    <s v="Nhân viên Cấp trung Pháp chế Đại lý"/>
    <s v="Back Office"/>
    <s v="Queen"/>
    <s v="Executive"/>
    <s v="Female"/>
    <d v="1991-08-20T00:00:00"/>
    <s v="0356 180 391"/>
    <s v="phuonghang.pham@hanwhalife.com.vn"/>
    <x v="0"/>
  </r>
  <r>
    <n v="272"/>
    <s v="FTE"/>
    <s v="12201436"/>
    <s v="Bùi Thị Thu Hiền"/>
    <s v="Head Office"/>
    <x v="0"/>
    <s v="N/A"/>
    <s v="NBU &amp; Claim"/>
    <s v="Claim Admin Senior Staff"/>
    <s v="Nhân viên Cấp cao Hành chánh Giải quyết Quyền lợi Bảo hiểm"/>
    <s v="Back Office"/>
    <s v="Queen"/>
    <s v="Senior Staff"/>
    <s v="Female"/>
    <d v="1989-02-18T00:00:00"/>
    <s v="0356 191 398"/>
    <s v="hien.bui@hanwhalife.com.vn"/>
    <x v="1"/>
  </r>
  <r>
    <n v="273"/>
    <s v="FTE"/>
    <s v="12201437"/>
    <s v="Tăng Kiến Luân"/>
    <s v="Head Office"/>
    <x v="0"/>
    <s v="N/A"/>
    <s v="IT"/>
    <s v="Digital Project Manager"/>
    <s v="Quản lý Dự án Kỹ thuật số"/>
    <s v="Back Office"/>
    <s v="Twin"/>
    <s v="Senior Officer"/>
    <s v="Male"/>
    <d v="1987-01-31T00:00:00"/>
    <s v="0764 737 800"/>
    <s v="kienluan.tang@hanwhalife.com.vn"/>
    <x v="0"/>
  </r>
  <r>
    <n v="274"/>
    <s v="FTE"/>
    <s v="12201438"/>
    <s v="Nguyễn Lý Bửu Ngọc"/>
    <s v="Head Office"/>
    <x v="0"/>
    <s v="N/A"/>
    <s v="Customer Services"/>
    <s v="Premium Control Senior Executive"/>
    <s v="Nhân viên Cấp trung cao Kiểm soát Phí"/>
    <s v="Back Office"/>
    <s v="Queen"/>
    <s v="Senior Executive"/>
    <s v="Female"/>
    <d v="1993-10-13T00:00:00"/>
    <s v="0767 372 113"/>
    <s v="buungoc.nguyen@hanwhalife.com.vn"/>
    <x v="0"/>
  </r>
  <r>
    <n v="275"/>
    <s v="FTE"/>
    <s v="12201440"/>
    <s v="Phạm Thị Mỹ Phượng"/>
    <s v="Ho Chi Minh"/>
    <x v="0"/>
    <s v="N/A"/>
    <s v="Customer Services"/>
    <s v="Customer Services Assistant Manager"/>
    <s v="Phó phòng Dịch vụ khách hàng"/>
    <s v="Back Office"/>
    <s v="Queen"/>
    <s v="Assistant Manager"/>
    <s v="Female"/>
    <d v="1983-08-18T00:00:00"/>
    <s v="0933 252 266"/>
    <s v="myphuong.pham@hanwhalife.com.vn"/>
    <x v="0"/>
  </r>
  <r>
    <n v="276"/>
    <s v="FTE"/>
    <s v="12201441"/>
    <s v="Nguyễn Thị Vân Anh"/>
    <s v="Thanh Hoa"/>
    <x v="3"/>
    <s v="Bus"/>
    <s v="Sales Training Support"/>
    <s v="Agency Training Executive"/>
    <s v="Nhân viên Cấp trung Huấn luyện &amp; Hỗ trợ đại lý"/>
    <s v="Trainer"/>
    <s v="Queen"/>
    <s v="Executive"/>
    <s v="Female"/>
    <d v="1995-01-14T00:00:00"/>
    <s v="0363 267 886"/>
    <s v="vananh.nguyen1@hanwhalife.com.vn"/>
    <x v="0"/>
  </r>
  <r>
    <n v="277"/>
    <s v="FTE"/>
    <s v="12201442"/>
    <s v="Hoàng Văn Hiệu"/>
    <s v="Pacific"/>
    <x v="1"/>
    <s v="Flight"/>
    <s v="Customer Services"/>
    <s v="Complaint Handling Officer"/>
    <s v="Chuyên viên xử lý khiếu nại"/>
    <s v="Back Office"/>
    <s v="Twin"/>
    <s v="Officer"/>
    <s v="Male"/>
    <d v="1991-09-29T00:00:00"/>
    <s v="0981 231 885"/>
    <s v="vanhieu.hoang@hanwhalife.com.vn"/>
    <x v="0"/>
  </r>
  <r>
    <n v="278"/>
    <s v="FTE"/>
    <s v="12201444"/>
    <s v="Mai Đặng Huyền Trang"/>
    <s v="Head Office"/>
    <x v="0"/>
    <s v="N/A"/>
    <s v="Human resources"/>
    <s v="Talent Acquisition Business Partner Part Leader"/>
    <s v="Phó Bộ phận Nhân sự phụ trách Đối tác Thu hút Nhân tài"/>
    <s v="BOD"/>
    <s v="Single"/>
    <s v="Senior Manager"/>
    <s v="Female"/>
    <d v="1988-07-13T00:00:00"/>
    <s v="0903 444 134"/>
    <s v="huyentrang.mai@hanwhalife.com.vn"/>
    <x v="0"/>
  </r>
  <r>
    <n v="279"/>
    <s v="FTE"/>
    <s v="12201446"/>
    <s v="Trịnh Xuân Quỳnh"/>
    <s v="Head Office"/>
    <x v="0"/>
    <s v="N/A"/>
    <s v="NBU &amp; Claim"/>
    <s v="New Business Executive"/>
    <s v="Nhân viên Cấp trung Phát hành Hợp đồng"/>
    <s v="Back Office"/>
    <s v="Twin"/>
    <s v="Executive"/>
    <s v="Male"/>
    <d v="1991-11-26T00:00:00"/>
    <s v="0796 081 238"/>
    <s v="xuanquynh.trinh@hanwhalife.com.vn"/>
    <x v="0"/>
  </r>
  <r>
    <n v="280"/>
    <s v="FTE"/>
    <s v="12201447"/>
    <s v="Nguyễn Danh Huy"/>
    <s v="Head Office"/>
    <x v="0"/>
    <s v="N/A"/>
    <s v="NBU &amp; Claim"/>
    <s v="New Business Executive"/>
    <s v="Nhân viên Cấp trung Phát hành Hợp đồng"/>
    <s v="Back Office"/>
    <s v="Twin"/>
    <s v="Executive"/>
    <s v="Male"/>
    <d v="1992-04-03T00:00:00"/>
    <s v="0382 956 674"/>
    <s v="danhhuy.nguyen@hanwhalife.com.vn"/>
    <x v="1"/>
  </r>
  <r>
    <n v="281"/>
    <s v="FTE"/>
    <s v="12201453"/>
    <s v="Nguyễn Thị Ngọc Nhi"/>
    <s v="Head Office"/>
    <x v="0"/>
    <s v="N/A"/>
    <s v="Distribution Planning"/>
    <s v="Distribution Support Executive"/>
    <s v="Nhân viên Cấp trung Hỗ trợ Đại lý &amp; Kênh Phân phối"/>
    <s v="Back Office"/>
    <s v="Queen"/>
    <s v="Executive"/>
    <s v="Female"/>
    <d v="1991-04-27T00:00:00"/>
    <s v="0906 197 417"/>
    <s v="ngocnhi.nguyen@hanwhalife.com.vn"/>
    <x v="0"/>
  </r>
  <r>
    <n v="282"/>
    <s v="FTE"/>
    <s v="12201457"/>
    <s v="Huỳnh Đức Khôi"/>
    <s v="Head Office"/>
    <x v="0"/>
    <s v="N/A"/>
    <s v="Distribution Admin"/>
    <s v="Distribution Compensation Officer"/>
    <s v="Chuyên viên Phụ trách Thu nhập Đại lý &amp; Kênh Phân phối"/>
    <s v="Back Office"/>
    <s v="Twin"/>
    <s v="Officer"/>
    <s v="Male"/>
    <d v="1989-09-06T00:00:00"/>
    <s v="0902 791 570"/>
    <s v="duckhoi.huynh@hanwhalife.com.vn"/>
    <x v="0"/>
  </r>
  <r>
    <n v="283"/>
    <s v="FTE"/>
    <s v="12201458"/>
    <s v="Dương Đức Hải"/>
    <s v="Pacific"/>
    <x v="1"/>
    <s v="Flight"/>
    <s v="NBU &amp; Claim"/>
    <s v="Claim Senior Executive"/>
    <s v="Nhân viên Cấp trung cao Giải quyết Quyền lợi Bảo hiểm"/>
    <s v="Back Office"/>
    <s v="Twin"/>
    <s v="Senior Executive"/>
    <s v="Male"/>
    <d v="1990-10-30T00:00:00"/>
    <s v="0388 666 886"/>
    <s v="duchai.duong@hanwhalife.com.vn"/>
    <x v="0"/>
  </r>
  <r>
    <n v="284"/>
    <s v="FTE"/>
    <s v="12201459"/>
    <s v="Nguyễn Công Minh Hoàng"/>
    <s v="Head Office"/>
    <x v="0"/>
    <s v="N/A"/>
    <s v="Actuary"/>
    <s v="Actuarial Analyst"/>
    <s v="Phân tích Định phí"/>
    <s v="Back Office"/>
    <s v="Twin"/>
    <s v="Assistant Manager"/>
    <s v="Male"/>
    <d v="1996-01-24T00:00:00"/>
    <s v="0939 128 062"/>
    <s v="hoang.nguyen@hanwhalife.com.vn"/>
    <x v="0"/>
  </r>
  <r>
    <n v="285"/>
    <s v="FTE"/>
    <s v="12201460"/>
    <s v="Nguyễn Thị Phương Thảo"/>
    <s v="Head Office"/>
    <x v="0"/>
    <s v="N/A"/>
    <s v="NBU &amp; Claim"/>
    <s v="Underwriter"/>
    <s v="Thẩm định"/>
    <s v="Back Office"/>
    <s v="Queen"/>
    <s v="Officer"/>
    <s v="Female"/>
    <d v="1988-09-05T00:00:00"/>
    <s v="0395 173 023"/>
    <s v="thao.nguyen3@hanwhalife.com.vn"/>
    <x v="0"/>
  </r>
  <r>
    <n v="286"/>
    <s v="FTE"/>
    <s v="12201461"/>
    <s v="Nguyễn Trần Tuấn Anh"/>
    <s v="Head Office"/>
    <x v="0"/>
    <s v="N/A"/>
    <s v="IT"/>
    <s v="IT Security Officer"/>
    <s v="Chuyên viên Bảo mật &amp; An toàn Thông tin"/>
    <s v="Back Office"/>
    <s v="Twin"/>
    <s v="Officer"/>
    <s v="Male"/>
    <d v="1983-05-21T00:00:00"/>
    <s v="0907 252 183"/>
    <s v="anh.nguyen2@hanwhalife.com.vn"/>
    <x v="0"/>
  </r>
  <r>
    <n v="287"/>
    <s v="FTE"/>
    <s v="12201464"/>
    <s v="Khương Thanh Liêm"/>
    <s v="Head Office"/>
    <x v="0"/>
    <s v="N/A"/>
    <s v="Distribution Planning"/>
    <s v="Distribution Planning Senior Officer"/>
    <s v="Chuyên viên Cấp cao Lập Kế hoạch Kênh Đối tác"/>
    <s v="Back Office"/>
    <s v="Twin"/>
    <s v="Senior Officer"/>
    <s v="Male"/>
    <d v="1994-03-20T00:00:00"/>
    <s v="0902 268 022"/>
    <s v="thanhliem.khuong@hanwhalife.com.vn"/>
    <x v="0"/>
  </r>
  <r>
    <n v="288"/>
    <s v="FTE"/>
    <s v="12201466"/>
    <s v="Trần Thị Năm Thanh"/>
    <s v="Pacific"/>
    <x v="1"/>
    <s v="Flight"/>
    <s v="Agency Compliance"/>
    <s v="Agency Compliance Assistant Manager"/>
    <s v="Phó phòng Pháp chế Đại lý "/>
    <s v="Back Office"/>
    <s v="Queen"/>
    <s v="Assistant Manager"/>
    <s v="Female"/>
    <d v="1984-05-19T00:00:00"/>
    <s v="0989 655 599"/>
    <s v="namthanh.tran@hanwhalife.com.vn"/>
    <x v="0"/>
  </r>
  <r>
    <n v="289"/>
    <s v="FTE"/>
    <s v="12201477"/>
    <s v="Trần Phú Lập"/>
    <s v="Head Office"/>
    <x v="0"/>
    <s v="N/A"/>
    <s v="Distribution Admin"/>
    <s v="Distribution Admin Team Leader"/>
    <s v="Trưởng Nhóm phụ trách Hành chánh đại lý &amp; Kênh Phân phối"/>
    <s v="Back Office"/>
    <s v="Twin"/>
    <s v="Officer"/>
    <s v="Male"/>
    <d v="1994-04-28T00:00:00"/>
    <s v="0567 217 843"/>
    <s v="phulap.tran@hanwhalife.com.vn"/>
    <x v="0"/>
  </r>
  <r>
    <n v="290"/>
    <s v="FTE"/>
    <s v="12201478"/>
    <s v="Nguyễn Huỳnh Thanh Thủy"/>
    <s v="Head Office"/>
    <x v="0"/>
    <s v="N/A"/>
    <s v="Marketing"/>
    <s v="Brand &amp; Marketing Senior Manager"/>
    <s v="Trưởng phòng Cấp cao Xây dựng &amp; Phát triển Thương hiệu&amp; Marketing"/>
    <s v="Back Office"/>
    <s v="Queen"/>
    <s v="Senior Manager"/>
    <s v="Female"/>
    <d v="1989-10-08T00:00:00"/>
    <s v="0982 025 094"/>
    <s v="thanhthuy.nguyen1@hanwhalife.com.vn"/>
    <x v="0"/>
  </r>
  <r>
    <n v="291"/>
    <s v="FTE"/>
    <s v="12201484"/>
    <s v="Nguyễn Thị Thùy"/>
    <s v="Hung Yen"/>
    <x v="1"/>
    <s v="Flight"/>
    <s v="Sales Training Support"/>
    <s v="Agency Training Executive"/>
    <s v="Nhân viên Cấp trung Huấn luyện &amp; Hỗ trợ đại lý"/>
    <s v="Trainer"/>
    <s v="Queen"/>
    <s v="Executive"/>
    <s v="Female"/>
    <d v="1987-02-16T00:00:00"/>
    <s v="0976 541 293"/>
    <s v="thuy.nguyen2@hanwhalife.com.vn"/>
    <x v="0"/>
  </r>
  <r>
    <n v="292"/>
    <s v="FTE"/>
    <s v="12201486"/>
    <s v="Trần Ngọc Thảo My"/>
    <s v="Head Office"/>
    <x v="0"/>
    <s v="N/A"/>
    <s v="NBU &amp; Claim"/>
    <s v="Claim Senior Executive"/>
    <s v="Nhân viên Cấp trung cao Giải quyết Quyền lợi Bảo hiểm"/>
    <s v="Back Office"/>
    <s v="Queen"/>
    <s v="Senior Executive"/>
    <s v="Female"/>
    <d v="1987-09-01T00:00:00"/>
    <s v="0983 908 599"/>
    <s v="thaomy.tran@hanwhalife.com.vn"/>
    <x v="0"/>
  </r>
  <r>
    <n v="293"/>
    <s v="FTE"/>
    <s v="12201487"/>
    <s v="Huỳnh Vương Quốc"/>
    <s v="Head Office"/>
    <x v="0"/>
    <s v="N/A"/>
    <s v="Partnership Distribution"/>
    <s v="Head of South"/>
    <s v="Giám Đốc Kinh Doanh Miền Nam"/>
    <s v="Back Office"/>
    <s v="Twin"/>
    <s v="Assistant Manager"/>
    <s v="Male"/>
    <d v="1986-04-04T00:00:00"/>
    <s v="0938 881 615"/>
    <s v="vuongquoc.huynh@hanwhalife.com.vn"/>
    <x v="0"/>
  </r>
  <r>
    <n v="294"/>
    <s v="FTE"/>
    <s v="12201488"/>
    <s v="Nguyễn Tấn Cường"/>
    <s v="Head Office"/>
    <x v="0"/>
    <s v="N/A"/>
    <s v="IT"/>
    <s v="Program Analyst Officer"/>
    <s v="Chuyên viên Lập trình"/>
    <s v="Back Office"/>
    <s v="Twin"/>
    <s v="Officer"/>
    <s v="Male"/>
    <d v="1987-11-19T00:00:00"/>
    <s v="0902 333 064"/>
    <s v="tancuong.nguyen@hanwhalife.com.vn"/>
    <x v="0"/>
  </r>
  <r>
    <n v="295"/>
    <s v="FTE"/>
    <s v="12201489"/>
    <s v="Nguyễn Thị Thu Thảo"/>
    <s v="Head Office"/>
    <x v="0"/>
    <s v="N/A"/>
    <s v="NBU &amp; Claim"/>
    <s v="Underwriter"/>
    <s v="Thẩm định"/>
    <s v="Back Office"/>
    <s v="Queen"/>
    <s v="Senior Executive"/>
    <s v="Female"/>
    <d v="1995-05-10T00:00:00"/>
    <s v="0778 884 532"/>
    <s v="thuthao.nguyen@hanwhalife.com.vn"/>
    <x v="0"/>
  </r>
  <r>
    <n v="296"/>
    <s v="FTE"/>
    <s v="12201490"/>
    <s v="Trần Thảo Nguyên"/>
    <s v="Head Office"/>
    <x v="0"/>
    <s v="N/A"/>
    <s v="Customer Services"/>
    <s v="Policy Owner Services Officer"/>
    <s v="Chuyên viên Quản lý Hợp đồng"/>
    <s v="Back Office"/>
    <s v="Queen"/>
    <s v="Officer"/>
    <s v="Female"/>
    <d v="1992-01-11T00:00:00"/>
    <s v="0938 680 383"/>
    <s v="nguyen.tran@hanwhalife.com.vn"/>
    <x v="0"/>
  </r>
  <r>
    <n v="297"/>
    <s v="FTE"/>
    <s v="12201491"/>
    <s v="Trần Thị Như Tình"/>
    <s v="Thanh Hoa"/>
    <x v="3"/>
    <s v="Bus"/>
    <s v="Sales Training Support"/>
    <s v="Agency Training Executive"/>
    <s v="Nhân viên Cấp trung Huấn luyện &amp; Hỗ trợ đại lý"/>
    <s v="Trainer"/>
    <s v="Queen"/>
    <s v="Executive"/>
    <s v="Female"/>
    <d v="1996-10-14T00:00:00"/>
    <s v="0935 040 075"/>
    <s v="nhutinh.tran@hanwhalife.com.vn"/>
    <x v="0"/>
  </r>
  <r>
    <n v="298"/>
    <s v="FTE"/>
    <s v="12201492"/>
    <s v="Cao Ngọc Ly"/>
    <s v="Head Office"/>
    <x v="0"/>
    <s v="N/A"/>
    <s v="Customer Services"/>
    <s v="Call Center Senior Staff"/>
    <s v="Nhân viên Cấp cao trực Tổng đài"/>
    <s v="Back Office"/>
    <s v="Queen"/>
    <s v="Senior Staff"/>
    <s v="Female"/>
    <d v="1992-10-19T00:00:00"/>
    <s v="0912 423 455"/>
    <s v="ngocly.cao@hanwhalife.com.vn"/>
    <x v="0"/>
  </r>
  <r>
    <n v="299"/>
    <s v="FTE"/>
    <s v="12201497"/>
    <s v="Nguyễn Đinh Bảo Ngọc"/>
    <s v="Head Office"/>
    <x v="0"/>
    <s v="N/A"/>
    <s v="IT"/>
    <s v="Business Analyst Senior Executive"/>
    <s v="Nhân viên Cấp trung cao Phát triển Hệ thống"/>
    <s v="Back Office"/>
    <s v="Queen"/>
    <s v="Senior Executive"/>
    <s v="Female"/>
    <d v="1995-11-08T00:00:00"/>
    <s v="0769 968 045"/>
    <s v="baongoc.nguyen1@hanwhalife.com.vn"/>
    <x v="0"/>
  </r>
  <r>
    <n v="300"/>
    <s v="FTE"/>
    <s v="12201498"/>
    <s v="Nguyễn Đức Trọng"/>
    <s v="Head Office"/>
    <x v="0"/>
    <s v="N/A"/>
    <s v="IT"/>
    <s v="Network Administrator Executive"/>
    <s v="Nhân viên Cấp trung Quản trị Hệ thống"/>
    <s v="Back Office"/>
    <s v="Twin"/>
    <s v="Executive"/>
    <s v="Male"/>
    <d v="1985-04-01T00:00:00"/>
    <s v="0905 756 856"/>
    <s v="ductrong.nguyen@hanwhalife.com.vn"/>
    <x v="0"/>
  </r>
  <r>
    <n v="301"/>
    <s v="FTE"/>
    <s v="12201499"/>
    <s v="Nguyễn Thị Như Ý"/>
    <s v="Head Office"/>
    <x v="0"/>
    <s v="N/A"/>
    <s v="Distribution Admin"/>
    <s v="Report &amp; Compensation Part Leader"/>
    <s v="Phó Bộ phận Hành chánh đại lý &amp; Kênh Phân phối, Phụ trách Báo cáo &amp; Thu nhập Đại lý"/>
    <s v="BOD"/>
    <s v="Single"/>
    <s v="Senior Manager"/>
    <s v="Female"/>
    <d v="1985-09-01T00:00:00"/>
    <s v="0989 044 861"/>
    <s v="nhuy.nguyen1@hanwhalife.com.vn"/>
    <x v="0"/>
  </r>
  <r>
    <n v="302"/>
    <s v="FTE"/>
    <s v="12201500"/>
    <s v="Phạm Ngọc Huyền Chi"/>
    <s v="Head Office"/>
    <x v="0"/>
    <s v="N/A"/>
    <s v="Distribution Admin"/>
    <s v="Distribution Report Senior Executive"/>
    <s v="Nhân viên cấp trung cao báo cáo kênh phân phối"/>
    <s v="Back Office"/>
    <s v="Queen"/>
    <s v="Senior Executive"/>
    <s v="Female"/>
    <d v="1993-05-26T00:00:00"/>
    <s v="0962 725 331"/>
    <s v="huyenchi.pham@hanwhalife.com.vn"/>
    <x v="0"/>
  </r>
  <r>
    <n v="303"/>
    <s v="FTE"/>
    <s v="12201504"/>
    <s v="Nguyễn Lê Ngọc Huỳnh Hoa"/>
    <s v="Head Office"/>
    <x v="0"/>
    <s v="N/A"/>
    <s v="Distribution Planning"/>
    <s v="Partnership Support Senior Executive"/>
    <s v="Nhân viên Cấp trung cao Hỗ trợ Kênh Đối tác Chiến lược"/>
    <s v="Back Office"/>
    <s v="Queen"/>
    <s v="Senior Executive"/>
    <s v="Female"/>
    <d v="1995-07-12T00:00:00"/>
    <s v="0777 044 744"/>
    <s v="huynhhoa.nguyen@hanwhalife.com.vn"/>
    <x v="1"/>
  </r>
  <r>
    <n v="304"/>
    <s v="FTE"/>
    <s v="12201505"/>
    <s v="Phạm Thị Dương Linh"/>
    <s v="Pacific"/>
    <x v="1"/>
    <s v="Flight"/>
    <s v="NBU &amp; Claim"/>
    <s v="Claim Executive"/>
    <s v="Nhân viên Cấp trung Giải quyết Quyền lợi Bảo hiểm"/>
    <s v="Back Office"/>
    <s v="Queen"/>
    <s v="Executive"/>
    <s v="Female"/>
    <d v="1997-09-05T00:00:00"/>
    <s v="0355 790 874"/>
    <s v="duonglinh.pham@hanwhalife.com.vn"/>
    <x v="0"/>
  </r>
  <r>
    <n v="305"/>
    <s v="FTE"/>
    <s v="12201506"/>
    <s v="Nguyễn Thị Hương"/>
    <s v="Head Office"/>
    <x v="0"/>
    <s v="N/A"/>
    <s v="IT"/>
    <s v="Business Analyst Senior Executive"/>
    <s v="Nhân viên Cấp trung cao Phát triển Hệ thống"/>
    <s v="Back Office"/>
    <s v="Queen"/>
    <s v="Senior Executive"/>
    <s v="Female"/>
    <d v="1994-06-12T00:00:00"/>
    <s v="0964 701 610"/>
    <s v="huong.nguyen3@hanwhalife.com.vn"/>
    <x v="0"/>
  </r>
  <r>
    <n v="306"/>
    <s v="FTE"/>
    <s v="12201509"/>
    <s v="Nguyễn Thị Hải Yên"/>
    <s v="Binh Dinh"/>
    <x v="1"/>
    <s v="Flight"/>
    <s v="Sales Training Support"/>
    <s v="Agency Training Executive"/>
    <s v="Nhân viên Cấp trung Huấn luyện &amp; Hỗ trợ đại lý"/>
    <s v="Trainer"/>
    <s v="Queen"/>
    <s v="Executive"/>
    <s v="Female"/>
    <d v="1994-12-27T00:00:00"/>
    <s v="0987 383 342"/>
    <s v="haiyen.nguyen1@hanwhalife.com.vn"/>
    <x v="0"/>
  </r>
  <r>
    <n v="307"/>
    <s v="FTE"/>
    <s v="12201510"/>
    <s v="Tô Phạm Quỳnh Anh"/>
    <s v="Head Office"/>
    <x v="0"/>
    <s v="N/A"/>
    <s v="Distribution Planning"/>
    <s v="Partnership Support Senior Executive"/>
    <s v="Nhân viên Cấp trung cao Hỗ trợ Kênh Đối tác Chiến lược"/>
    <s v="Back Office"/>
    <s v="Queen"/>
    <s v="Senior Executive"/>
    <s v="Female"/>
    <d v="1995-11-01T00:00:00"/>
    <s v="0902 862913"/>
    <s v="quynhanh.to@hanwhalife.com.vn"/>
    <x v="0"/>
  </r>
  <r>
    <n v="308"/>
    <s v="FTE"/>
    <s v="12201511"/>
    <s v="Nguyễn Vũ Tịnh Đan"/>
    <s v="Head Office"/>
    <x v="0"/>
    <s v="N/A"/>
    <s v="Sales Support Task Force"/>
    <s v="Sales Admin Executive"/>
    <s v="Nhân viên Cấp trung Hỗ trợ kinh doanh"/>
    <s v="Back Office"/>
    <s v="Queen"/>
    <s v="Executive"/>
    <s v="Female"/>
    <d v="1995-04-12T00:00:00"/>
    <s v="0971 116 295"/>
    <s v="tinhdan.nguyen@hanwhalife.com.vn"/>
    <x v="0"/>
  </r>
  <r>
    <n v="309"/>
    <s v="FTE"/>
    <s v="12201512"/>
    <s v="Đặng Hồng Duyên"/>
    <s v="Head Office"/>
    <x v="0"/>
    <s v="N/A"/>
    <s v="Customer Services"/>
    <s v="Call Center Senior Staff"/>
    <s v="Nhân viên Cấp cao trực Tổng đài"/>
    <s v="Back Office"/>
    <s v="Queen"/>
    <s v="Senior Staff"/>
    <s v="Female"/>
    <d v="1994-05-22T00:00:00"/>
    <s v="0833 063 278"/>
    <s v="hongduyen.dang@hanwhalife.com.vn"/>
    <x v="0"/>
  </r>
  <r>
    <n v="310"/>
    <s v="FTE"/>
    <s v="12201513"/>
    <s v="Nguyễn Đình Hưng"/>
    <s v="Hai Duong"/>
    <x v="1"/>
    <s v="Flight"/>
    <s v="Regional Sales - Thang Long"/>
    <s v="Zone Director"/>
    <s v="Giám đốc Kinh doanh Khu vực"/>
    <s v="Sales Agency"/>
    <s v="Twin"/>
    <s v="Senior Executive"/>
    <s v="Male"/>
    <d v="1990-04-10T00:00:00"/>
    <s v="0948 975 050"/>
    <s v="dinhhung.nguyen@hanwhalife.com.vn"/>
    <x v="0"/>
  </r>
  <r>
    <n v="311"/>
    <s v="FTE"/>
    <s v="12201519"/>
    <s v="Đào Thị Vương"/>
    <s v="Head Office"/>
    <x v="0"/>
    <s v="N/A"/>
    <s v="Customer Services"/>
    <s v="Call Center Staff"/>
    <s v="Nhân viên trực Tổng đài"/>
    <s v="Back Office"/>
    <s v="Queen"/>
    <s v="Staff"/>
    <s v="Female"/>
    <d v="1994-01-31T00:00:00"/>
    <s v="0909 600 526"/>
    <s v="vuong.dao@hanwhalife.com.vn"/>
    <x v="0"/>
  </r>
  <r>
    <n v="312"/>
    <s v="FTE"/>
    <s v="12201522"/>
    <s v="Mai Vạn Hạnh"/>
    <s v="Head Office"/>
    <x v="0"/>
    <s v="N/A"/>
    <s v="Customer Services"/>
    <s v="Call Center Assistant Manager"/>
    <s v="Phó phòng trực Tổng đài"/>
    <s v="Back Office"/>
    <s v="Queen"/>
    <s v="Assistant Manager"/>
    <s v="Female"/>
    <d v="1988-05-13T00:00:00"/>
    <s v="0903 601 309"/>
    <s v="vanhanh.mai@hanwhalife.com.vn"/>
    <x v="0"/>
  </r>
  <r>
    <n v="313"/>
    <s v="FTE"/>
    <s v="12201524"/>
    <s v="Đào Nguyễn Xuân Phước"/>
    <s v="Head Office"/>
    <x v="0"/>
    <s v="N/A"/>
    <s v="Distribution Admin"/>
    <s v="Distribution Report Senior Officer"/>
    <s v="Chuyên viên Cấp cao Hành chánh Đại lý &amp; Kênh phân phối"/>
    <s v="Back Office"/>
    <s v="Twin"/>
    <s v="Senior Officer"/>
    <s v="Male"/>
    <d v="1994-01-30T00:00:00"/>
    <s v="0327 695 141"/>
    <s v="xuanphuoc.dao@hanwhalife.com.vn"/>
    <x v="1"/>
  </r>
  <r>
    <n v="314"/>
    <s v="FTE"/>
    <s v="12201525"/>
    <s v="Lê Thị Bích Tiên"/>
    <s v="Head Office"/>
    <x v="0"/>
    <s v="N/A"/>
    <s v="Human resources"/>
    <s v="Employee Engagement &amp; Internal Communication Senior Executive"/>
    <s v="Nhân viên Cấp trung cao Hoạt Động Gắn Kết và Truyền Thông Nội Bộ"/>
    <s v="Back Office"/>
    <s v="Queen"/>
    <s v="Senior Executive"/>
    <s v="Female"/>
    <d v="1994-12-12T00:00:00"/>
    <s v="0934 056 977"/>
    <s v="bichtien.le@hanwhalife.com.vn"/>
    <x v="0"/>
  </r>
  <r>
    <n v="315"/>
    <s v="FTE"/>
    <s v="12201531"/>
    <s v="Nguyễn Anh Tuấn"/>
    <s v="Head Office"/>
    <x v="0"/>
    <s v="N/A"/>
    <s v="Actuary"/>
    <s v="Actuarial Analyst"/>
    <s v="Phân tích Định phí"/>
    <s v="Back Office"/>
    <s v="Twin"/>
    <s v="Manager"/>
    <s v="Male"/>
    <d v="1985-10-22T00:00:00"/>
    <s v="0982 378 285"/>
    <s v="anhtuan.nguyen4@hanwhalife.com.vn"/>
    <x v="0"/>
  </r>
  <r>
    <n v="316"/>
    <s v="FTE"/>
    <s v="12201532"/>
    <s v="Phạm Hải Huy"/>
    <s v="Head Office"/>
    <x v="0"/>
    <s v="N/A"/>
    <s v="NBU &amp; Claim"/>
    <s v="Claim Assistant Manager"/>
    <s v="Phó phòng Giải quyết Quyền lợi Bảo hiểm"/>
    <s v="Back Office"/>
    <s v="Twin"/>
    <s v="Assistant Manager"/>
    <s v="Male"/>
    <d v="1983-10-20T00:00:00"/>
    <s v="0982 908 020"/>
    <s v="haihuy.pham@hanwhalife.com.vn"/>
    <x v="0"/>
  </r>
  <r>
    <n v="317"/>
    <s v="FTE"/>
    <s v="12201533"/>
    <s v="Mai Hữu Tín"/>
    <s v="Head Office"/>
    <x v="0"/>
    <s v="N/A"/>
    <s v="NBU &amp; Claim"/>
    <s v="Underwriter"/>
    <s v="Chuyên viên Thẩm định"/>
    <s v="Back Office"/>
    <s v="Twin"/>
    <s v="Senior Executive"/>
    <s v="Male"/>
    <d v="1993-02-24T00:00:00"/>
    <s v=" 0983 790 609"/>
    <s v="huutin.mai@hanwhalife.com.vn"/>
    <x v="0"/>
  </r>
  <r>
    <n v="318"/>
    <s v="FTE"/>
    <s v="12201534"/>
    <s v="Phạm Thị Hằng"/>
    <s v="Head Office"/>
    <x v="0"/>
    <s v="N/A"/>
    <s v="Design &amp; Development"/>
    <s v="Design &amp; Development Officer"/>
    <s v="Chuyên viên Thiết Kế &amp; Phát triển Chương trình Huấn luyện Kinh doanh"/>
    <s v="Back Office"/>
    <s v="Queen"/>
    <s v="Officer"/>
    <s v="Female"/>
    <d v="1984-10-10T00:00:00"/>
    <s v="0813 390 539"/>
    <s v="hang.pham@hanwhalife.com.vn"/>
    <x v="0"/>
  </r>
  <r>
    <n v="319"/>
    <s v="FTE"/>
    <s v="12201536"/>
    <s v="Tất An Đông Nghi"/>
    <s v="Head Office"/>
    <x v="0"/>
    <s v="N/A"/>
    <s v="Marketing"/>
    <s v="Corporate Brand Manager"/>
    <s v="Trưởng phòng Quản lý Thương hiệu"/>
    <s v="Back Office"/>
    <s v="Twin"/>
    <s v="Manager"/>
    <s v="Male"/>
    <d v="1991-08-13T00:00:00"/>
    <s v="0965 266 718"/>
    <s v="dongnghi.tat@hanwhalife.com.vn"/>
    <x v="0"/>
  </r>
  <r>
    <n v="320"/>
    <s v="FTE"/>
    <s v="12201538"/>
    <s v="Nguyễn Thiên Hương"/>
    <s v="Head Office"/>
    <x v="0"/>
    <s v="N/A"/>
    <s v="Human resources"/>
    <s v="Corporate Learning &amp; Talent Development Manager"/>
    <s v="Trưởng phòng Đào tạo và Phát triển Nhân tài"/>
    <s v="Back Office"/>
    <s v="Queen"/>
    <s v="Manager"/>
    <s v="Female"/>
    <d v="1992-04-11T00:00:00"/>
    <s v="0906 879 842"/>
    <s v="thienhuong.nguyen@hanwhalife.com.vn"/>
    <x v="0"/>
  </r>
  <r>
    <n v="321"/>
    <s v="FTE"/>
    <s v="12201539"/>
    <s v="Nguyễn Trà Nhật Trinh"/>
    <s v="Head Office"/>
    <x v="0"/>
    <s v="N/A"/>
    <s v="Distribution Admin"/>
    <s v="Distribution Compensation Manager"/>
    <s v="Trưởng phòng Phụ trách Thu nhập Đại lý &amp; Kênh Phân phối"/>
    <s v="Back Office"/>
    <s v="Queen"/>
    <s v="Manager"/>
    <s v="Female"/>
    <d v="1987-08-28T00:00:00"/>
    <s v="0909 478 716"/>
    <s v="nhattrinh.nguyen@hanwhalife.com.vn"/>
    <x v="0"/>
  </r>
  <r>
    <n v="322"/>
    <s v="FTE"/>
    <s v="12201544"/>
    <s v="Phạm Thị Diệp Quỳnh"/>
    <s v="Head Office"/>
    <x v="0"/>
    <s v="N/A"/>
    <s v="Customer Services"/>
    <s v="Digital Customer Services Manager"/>
    <s v="Trưởng phòng Dịch vụ Kỹ thuật số"/>
    <s v="Back Office"/>
    <s v="Queen"/>
    <s v="Manager"/>
    <s v="Female"/>
    <d v="1979-10-05T00:00:00"/>
    <s v="0916 798 389"/>
    <s v="diepquynh.pham@hanwhalife.com.vn"/>
    <x v="0"/>
  </r>
  <r>
    <n v="323"/>
    <s v="FTE"/>
    <s v="12201547"/>
    <s v="Nguyễn Thị Hoài Thu"/>
    <s v="Head Office"/>
    <x v="0"/>
    <s v="N/A"/>
    <s v="Customer Services"/>
    <s v="Customer Care Manager"/>
    <s v="Trưởng phòng Chăm sóc Khách Hàng"/>
    <s v="Back Office"/>
    <s v="Queen"/>
    <s v="Manager"/>
    <s v="Female"/>
    <d v="1984-03-27T00:00:00"/>
    <s v="0932 493 481"/>
    <s v="hoaithu.nguyen@hanwhalife.com.vn"/>
    <x v="0"/>
  </r>
  <r>
    <n v="324"/>
    <s v="FTE"/>
    <s v="12201549"/>
    <s v="Du Gia Khang"/>
    <s v="Head Office"/>
    <x v="0"/>
    <s v="N/A"/>
    <s v="NBU &amp; Claim"/>
    <s v="New Business Staff"/>
    <s v="Nhân viên Phát hành Hợp đồng"/>
    <s v="Back Office"/>
    <s v="Twin"/>
    <s v="Staff"/>
    <s v="Male"/>
    <d v="1996-11-15T00:00:00"/>
    <s v="0773 116 510"/>
    <s v="giakhang.du@hanwhalife.com.vn"/>
    <x v="0"/>
  </r>
  <r>
    <n v="325"/>
    <s v="FTE"/>
    <s v="12201550"/>
    <s v="Nguyễn Bùi Thanh An"/>
    <s v="Head Office"/>
    <x v="0"/>
    <s v="N/A"/>
    <s v="GA Partner"/>
    <s v="GA Development Senior Executive"/>
    <s v="Nhân viên Cấp trung Cao Phát triển Văn phòng Tổng đại lý"/>
    <s v="Back Office"/>
    <s v="Queen"/>
    <s v="Senior Executive"/>
    <s v="Female"/>
    <d v="1995-03-29T00:00:00"/>
    <s v="0919 103 045"/>
    <s v="thanhan.nguyen@hanwhalife.com.vn"/>
    <x v="0"/>
  </r>
  <r>
    <n v="326"/>
    <s v="FTE"/>
    <s v="12201551"/>
    <s v="Nguyễn Thị Quyên"/>
    <s v="Head Office"/>
    <x v="0"/>
    <s v="N/A"/>
    <s v="Actuary"/>
    <s v="Actuarial Analyst"/>
    <s v="Phân tích Định phí"/>
    <s v="Back Office"/>
    <s v="Queen"/>
    <s v="Senior Executive"/>
    <s v="Female"/>
    <d v="1995-05-19T00:00:00"/>
    <s v="0365 947 196"/>
    <s v="quyen.nguyen@hanwhalife.com.vn"/>
    <x v="0"/>
  </r>
  <r>
    <n v="327"/>
    <s v="FTE"/>
    <s v="12201553"/>
    <s v="Nguyễn Phụng Trí"/>
    <s v="Dak Lak"/>
    <x v="3"/>
    <s v="Bus"/>
    <s v="Regional Sales - Tay Son"/>
    <s v="Regional Director"/>
    <s v="Giám đốc Kinh doanh Vùng"/>
    <s v="Sales Agency"/>
    <s v="Twin"/>
    <s v="Vice Director"/>
    <s v="Male"/>
    <d v="1978-09-18T00:00:00"/>
    <s v="0917 985 225"/>
    <s v="phungtri.nguyen@hanwhalife.com.vn"/>
    <x v="0"/>
  </r>
  <r>
    <n v="328"/>
    <s v="FTE"/>
    <s v="12201556"/>
    <s v="Đoàn Ngọc Thanh Tâm"/>
    <s v="Head Office"/>
    <x v="0"/>
    <s v="N/A"/>
    <s v="Distribution Planning"/>
    <s v="Distribution Support Executive"/>
    <s v="Nhân viên Cấp trung Hỗ trợ Đại lý &amp; Kênh Phân phối"/>
    <s v="Back Office"/>
    <s v="Queen"/>
    <s v="Executive"/>
    <s v="Female"/>
    <d v="2000-08-19T00:00:00"/>
    <s v="0589 798 647"/>
    <s v="thanhtam.doan@hanwhalife.com.vn"/>
    <x v="0"/>
  </r>
  <r>
    <n v="329"/>
    <s v="FTE"/>
    <s v="12201557"/>
    <s v="Nguyễn Văn Bảo"/>
    <s v="Head Office"/>
    <x v="0"/>
    <s v="N/A"/>
    <s v="IT"/>
    <s v="IT Helpdesk Staff"/>
    <s v="Nhân viên Hỗ trợ Mạng máy tính"/>
    <s v="Back Office"/>
    <s v="Twin"/>
    <s v="Staff"/>
    <s v="Male"/>
    <d v="1996-02-20T00:00:00"/>
    <s v="0974 504 924"/>
    <s v="vanbao.nguyen@hanwhalife.com.vn"/>
    <x v="0"/>
  </r>
  <r>
    <n v="330"/>
    <s v="FTE"/>
    <s v="12201558"/>
    <s v="Nguyễn Duy Thanh"/>
    <s v="Head Office"/>
    <x v="0"/>
    <s v="N/A"/>
    <s v="IT"/>
    <s v="Program Analyst Senior Officer"/>
    <s v="Chuyên viên Cấp cao Lập trình"/>
    <s v="Back Office"/>
    <s v="Twin"/>
    <s v="Senior Officer"/>
    <s v="Male"/>
    <d v="1990-04-11T00:00:00"/>
    <s v="0987 506 370"/>
    <s v="duythanh.nguyen1@hanwhalife.com.vn"/>
    <x v="1"/>
  </r>
  <r>
    <n v="331"/>
    <s v="FTE"/>
    <s v="12201562"/>
    <s v="Đỗ Thị Linh Nhạn"/>
    <s v="Vinh Phuc"/>
    <x v="1"/>
    <s v="Flight"/>
    <s v="Customer Services"/>
    <s v="Customer Services Senior Staff"/>
    <s v="Nhân viên Cấp cao Dịch vụ Khách hàng"/>
    <s v="Back Office"/>
    <s v="Queen"/>
    <s v="Senior Staff"/>
    <s v="Female"/>
    <d v="1992-10-05T00:00:00"/>
    <s v="0398 558 689"/>
    <s v="linhnhan.do@hanwhalife.com.vn"/>
    <x v="0"/>
  </r>
  <r>
    <n v="332"/>
    <s v="FTE"/>
    <s v="12201563"/>
    <s v="Hoàng Minh Tú"/>
    <s v="Head Office"/>
    <x v="0"/>
    <s v="N/A"/>
    <s v="Actuary"/>
    <s v="Actuarial Analyst"/>
    <s v="Phân tích Định phí"/>
    <s v="Back Office"/>
    <s v="Queen"/>
    <s v="Executive"/>
    <s v="Female"/>
    <d v="1998-10-28T00:00:00"/>
    <s v="0777 613 369"/>
    <s v="minhtu.hoang@hanwhalife.com.vn"/>
    <x v="0"/>
  </r>
  <r>
    <n v="333"/>
    <s v="FTE"/>
    <s v="12201565"/>
    <s v="Trương Mạnh Dũng"/>
    <s v="Head Office"/>
    <x v="0"/>
    <s v="N/A"/>
    <s v="IT"/>
    <s v="Program Analyst Officer"/>
    <s v="Chuyên viên Lập trình"/>
    <s v="Back Office"/>
    <s v="Twin"/>
    <s v="Officer"/>
    <s v="Male"/>
    <d v="1986-12-02T00:00:00"/>
    <s v="0935 004 507"/>
    <s v="manhdung.truong@hanwhalife.com.vn"/>
    <x v="0"/>
  </r>
  <r>
    <n v="334"/>
    <s v="FTE"/>
    <s v="12201567"/>
    <s v="Lâm Vũ"/>
    <s v="Head Office"/>
    <x v="0"/>
    <s v="N/A"/>
    <s v="Product Development"/>
    <s v="Product Development Senior Executive"/>
    <s v="Nhân viên Cấp trung cao Phát triển Sản phẩm"/>
    <s v="Back Office"/>
    <s v="Twin"/>
    <s v="Senior Executive"/>
    <s v="Male"/>
    <d v="1991-03-17T00:00:00"/>
    <s v="0908 803 939"/>
    <s v="vu.lam@hanwhalife.com.vn"/>
    <x v="0"/>
  </r>
  <r>
    <n v="335"/>
    <s v="FTE"/>
    <s v="12201569"/>
    <s v="Nguyễn Lê Tuyết Nhiên"/>
    <s v="Head Office"/>
    <x v="0"/>
    <s v="N/A"/>
    <s v="Sales Training Support"/>
    <s v="Agency Training Coordinator"/>
    <s v="Điều phối Huấn luyện Kênh Đại lý"/>
    <s v="Back Office"/>
    <s v="Queen"/>
    <s v="Executive"/>
    <s v="Female"/>
    <d v="1995-01-14T00:00:00"/>
    <s v="0933 743 436"/>
    <s v="tuyetnhien.nguyen@hanwhalife.com.vn"/>
    <x v="0"/>
  </r>
  <r>
    <n v="336"/>
    <s v="FTE"/>
    <s v="12201570"/>
    <s v="Lê Nhật Hà Vy"/>
    <s v="Head Office"/>
    <x v="0"/>
    <s v="N/A"/>
    <s v="Marketing"/>
    <s v="PR &amp; CSR Manager"/>
    <s v="Trưởng phòng Truyền thông và CSR"/>
    <s v="Back Office"/>
    <s v="Queen"/>
    <s v="Manager"/>
    <s v="Female"/>
    <d v="1991-12-11T00:00:00"/>
    <s v="0934 457 535"/>
    <s v="havy.le@hanwhalife.com.vn"/>
    <x v="0"/>
  </r>
  <r>
    <n v="337"/>
    <s v="FTE"/>
    <s v="12201571"/>
    <s v="Huỳnh Thị Hồng Gấm"/>
    <s v="Head Office"/>
    <x v="0"/>
    <s v="N/A"/>
    <s v="Distribution Admin"/>
    <s v="Distribution Compensation Executive"/>
    <s v="Nhân viên Cấp trung phụ trách Thu nhập Đại lý &amp; Kênh Phân phối"/>
    <s v="Back Office"/>
    <s v="Queen"/>
    <s v="Executive"/>
    <s v="Female"/>
    <d v="1995-03-15T00:00:00"/>
    <s v="0388 552 912"/>
    <s v="honggam.huynh@hanwhalife.com.vn"/>
    <x v="0"/>
  </r>
  <r>
    <n v="338"/>
    <s v="FTE"/>
    <s v="12201572"/>
    <s v="Nguyễn Anh Tuấn"/>
    <s v="Vinh Phuc"/>
    <x v="1"/>
    <s v="Flight"/>
    <s v="Regional Sales - Thang Long"/>
    <s v="Zone Director"/>
    <s v="Giám đốc Kinh doanh Khu vực"/>
    <s v="Sales Agency"/>
    <s v="Twin"/>
    <s v="Senior Officer"/>
    <s v="Male"/>
    <d v="1985-02-06T00:00:00"/>
    <s v="0928 336 999"/>
    <s v="tuan.nguyen1@hanwhalife.com.vn"/>
    <x v="0"/>
  </r>
  <r>
    <n v="339"/>
    <s v="FTE"/>
    <s v="12201575"/>
    <s v="Phạm Văn Chung"/>
    <s v="Hai Phong"/>
    <x v="1"/>
    <s v="Flight"/>
    <s v="Regional Sales - Thang Long"/>
    <s v="Zone Director"/>
    <s v="Giám đốc Kinh doanh Khu vực"/>
    <s v="Sales Agency"/>
    <s v="Twin"/>
    <s v="Senior Executive"/>
    <s v="Male"/>
    <d v="1990-04-23T00:00:00"/>
    <s v="0961 625 788"/>
    <s v="vanchung.pham@hanwhalife.com.vn"/>
    <x v="0"/>
  </r>
  <r>
    <n v="340"/>
    <s v="FTE"/>
    <s v="12201577"/>
    <s v="Trần Minh Tâm"/>
    <s v="Nghe An"/>
    <x v="1"/>
    <s v="Flight"/>
    <s v="Regional Sales - Lam Kinh"/>
    <s v="Zone Director"/>
    <s v="Giám đốc Kinh doanh Khu vực"/>
    <s v="Sales Agency"/>
    <s v="Twin"/>
    <s v="Officer"/>
    <s v="Male"/>
    <d v="1990-05-19T00:00:00"/>
    <s v="0985 999 881"/>
    <s v="tam.tran@hanwhalife.com.vn"/>
    <x v="0"/>
  </r>
  <r>
    <n v="341"/>
    <s v="FTE"/>
    <s v="12201579"/>
    <s v="Nguyễn Bình An"/>
    <s v="Head Office"/>
    <x v="0"/>
    <s v="N/A"/>
    <s v="Product Development"/>
    <s v="Product Development Senior Executive"/>
    <s v="Nhân viên Cấp trung cao Phát triển Sản phẩm"/>
    <s v="Back Office"/>
    <s v="Twin"/>
    <s v="Senior Executive"/>
    <s v="Male"/>
    <d v="1996-02-12T00:00:00"/>
    <s v="0379 362 759"/>
    <s v="binhan.nguyen@hanwhalife.com.vn"/>
    <x v="1"/>
  </r>
  <r>
    <n v="342"/>
    <s v="FTE"/>
    <s v="12201582"/>
    <s v="Lê Thị Hường"/>
    <s v="Thanh Hoa"/>
    <x v="1"/>
    <s v="Flight"/>
    <s v="Customer Services"/>
    <s v="Customer Services Senior Staff"/>
    <s v="Nhân viên Cấp cao Dịch vụ Khách hàng"/>
    <s v="Back Office"/>
    <s v="Queen"/>
    <s v="Senior Staff"/>
    <s v="Female"/>
    <d v="1992-05-19T00:00:00"/>
    <s v="0981 431 074"/>
    <s v="huong.le2@hanwhalife.com.vn"/>
    <x v="1"/>
  </r>
  <r>
    <n v="343"/>
    <s v="FTE"/>
    <s v="12201584"/>
    <s v="Trương Thái Bão"/>
    <s v="Dak Lak"/>
    <x v="1"/>
    <s v="Flight"/>
    <s v="Sales Training Support"/>
    <s v="Agency Training Senior Executive"/>
    <s v="Nhân viên Cấp trung cao Huấn luyện &amp; Hỗ trợ đại lý"/>
    <s v="Trainer"/>
    <s v="Twin"/>
    <s v="Senior Executive"/>
    <s v="Male"/>
    <d v="1992-08-20T00:00:00"/>
    <s v="0941 430 707"/>
    <s v="thaibao.truong@hanwhalife.com.vn"/>
    <x v="1"/>
  </r>
  <r>
    <n v="344"/>
    <s v="FTE"/>
    <s v="12201585"/>
    <s v="Mai Hồng Phương Thảo"/>
    <s v="Head Office"/>
    <x v="0"/>
    <s v="N/A"/>
    <s v="Distribution Planning"/>
    <s v="Quality Control Senior Executive"/>
    <s v="Nhân viên Cấp trung cao Kiểm soát Chất lượng"/>
    <s v="Back Office"/>
    <s v="Queen"/>
    <s v="Senior Executive"/>
    <s v="Female"/>
    <d v="1989-10-11T00:00:00"/>
    <s v="0355 551 520"/>
    <s v="phuongthao.mai@hanwhalife.com.vn"/>
    <x v="0"/>
  </r>
  <r>
    <n v="345"/>
    <s v="FTE"/>
    <s v="12201588"/>
    <s v="Lê Nguyễn Ngọc Trâm"/>
    <s v="Ca Mau"/>
    <x v="3"/>
    <s v="Bus"/>
    <s v="Customer Services"/>
    <s v="Customer Services Senior Staff"/>
    <s v="Nhân viên Cấp cao Dịch vụ Khách hàng"/>
    <s v="Back Office"/>
    <s v="Queen"/>
    <s v="Senior Staff"/>
    <s v="Female"/>
    <d v="1994-06-15T00:00:00"/>
    <s v="0912 369 411"/>
    <s v="ngoctram.le@hanwhalife.com.vn"/>
    <x v="0"/>
  </r>
  <r>
    <n v="346"/>
    <s v="FTE"/>
    <s v="12201590"/>
    <s v="Nguyễn Quang Thiện"/>
    <s v="Head Office"/>
    <x v="0"/>
    <s v="N/A"/>
    <s v="IT"/>
    <s v="Program Analyst Executive"/>
    <s v="Nhân viên Cấp trung Lập trình"/>
    <s v="Back Office"/>
    <s v="Twin"/>
    <s v="Executive"/>
    <s v="Male"/>
    <d v="1998-01-09T00:00:00"/>
    <s v="0829 900 345"/>
    <s v="quangthien.nguyen@hanwhalife.com.vn"/>
    <x v="0"/>
  </r>
  <r>
    <n v="347"/>
    <s v="FTE"/>
    <s v="12201593"/>
    <s v="Nguyễn Thị Quỳnh Nga"/>
    <s v="Head Office"/>
    <x v="0"/>
    <s v="N/A"/>
    <s v="Product Development"/>
    <s v="Product Development Officer"/>
    <s v="Chuyên viên Phát triển Sản Phẩm"/>
    <s v="Back Office"/>
    <s v="Queen"/>
    <s v="Officer"/>
    <s v="Female"/>
    <d v="1987-04-28T00:00:00"/>
    <s v="0977 347 967"/>
    <s v="quynhnga.nguyen@hanwhalife.com.vn"/>
    <x v="0"/>
  </r>
  <r>
    <n v="348"/>
    <s v="FTE"/>
    <s v="12201594"/>
    <s v="Nguyễn Anh Tú"/>
    <s v="Phu Tho"/>
    <x v="1"/>
    <s v="Flight"/>
    <s v="Regional Sales - Thang Long"/>
    <s v="Zone Director"/>
    <s v="Giám đốc Kinh doanh Khu vực"/>
    <s v="Sales Agency"/>
    <s v="Twin"/>
    <s v="Senior Executive"/>
    <s v="Male"/>
    <d v="1992-07-20T00:00:00"/>
    <s v="0962 480 526"/>
    <s v="anhtu.nguyen@hanwhalife.com.vn"/>
    <x v="0"/>
  </r>
  <r>
    <n v="349"/>
    <s v="FTE"/>
    <s v="12201596"/>
    <s v="Lê Thị Thanh Xuân"/>
    <s v="Head Office"/>
    <x v="0"/>
    <s v="N/A"/>
    <s v="COP"/>
    <s v="Chief Operations Principal"/>
    <s v="Giám Đốc Cấp cao Nghiệp vụ Bảo Hiểm"/>
    <s v="BOD"/>
    <s v="Single"/>
    <s v="Senior Director"/>
    <s v="Female"/>
    <d v="1972-03-27T00:00:00"/>
    <s v="0916 758 841"/>
    <s v="thanhxuan.le1@hanwhalife.com.vn"/>
    <x v="0"/>
  </r>
  <r>
    <n v="350"/>
    <s v="FTE"/>
    <s v="12201597"/>
    <s v="Lê Nguyễn Bảo Thi"/>
    <s v="Head Office"/>
    <x v="0"/>
    <s v="N/A"/>
    <s v="Distribution Planning"/>
    <s v="Distribution Support Executive"/>
    <s v="Nhân viên Cấp trung Hỗ trợ Đại lý &amp; Kênh Phân phối"/>
    <s v="Back Office"/>
    <s v="Queen"/>
    <s v="Executive"/>
    <s v="Female"/>
    <d v="1996-11-27T00:00:00"/>
    <s v="0359 264 829"/>
    <s v="baothi.le@hanwhalife.com.vn"/>
    <x v="0"/>
  </r>
  <r>
    <n v="351"/>
    <s v="FTE"/>
    <s v="12201598"/>
    <s v="Nguyễn Thị Thúy Hằng"/>
    <s v="Phu Tho"/>
    <x v="1"/>
    <s v="Flight"/>
    <s v="Regional Sales - Thang Long"/>
    <s v="Zone Director"/>
    <s v="Giám đốc Kinh doanh Khu vực"/>
    <s v="Sales Agency"/>
    <s v="Queen"/>
    <s v="Executive"/>
    <s v="Female"/>
    <d v="1983-08-20T00:00:00"/>
    <s v="0986 517 083"/>
    <s v="thuyhang.nguyen@hanwhalife.com.vn"/>
    <x v="1"/>
  </r>
  <r>
    <n v="352"/>
    <s v="FTE"/>
    <s v="12201599"/>
    <s v="Trần Trung Nguyên"/>
    <s v="Head Office"/>
    <x v="0"/>
    <s v="N/A"/>
    <s v="IT"/>
    <s v="Program Analyst Senior Executive"/>
    <s v="Nhân viên Cấp trung cao Lập trình"/>
    <s v="Back Office"/>
    <s v="Twin"/>
    <s v="Senior Executive"/>
    <s v="Male"/>
    <d v="1996-01-01T00:00:00"/>
    <s v="0969 981 853"/>
    <s v="trungnguyen.tran@hanwhalife.com.vn"/>
    <x v="1"/>
  </r>
  <r>
    <n v="353"/>
    <s v="FTE"/>
    <s v="12201601"/>
    <s v="Hồ Mẫn Trí"/>
    <s v="Head Office"/>
    <x v="0"/>
    <s v="N/A"/>
    <s v="IT"/>
    <s v="Business Analyst Senior Officer"/>
    <s v="Chuyên viên Cấp cao Phát triển Hệ thống"/>
    <s v="Back Office"/>
    <s v="Twin"/>
    <s v="Senior Officer"/>
    <s v="Male"/>
    <d v="1982-05-22T00:00:00"/>
    <s v="0982 179 176"/>
    <s v="mantri.ho@hanwhalife.com.vn"/>
    <x v="0"/>
  </r>
  <r>
    <n v="354"/>
    <s v="FTE"/>
    <s v="12201602"/>
    <s v="Phạm Thị Thanh Tú"/>
    <s v="Head Office"/>
    <x v="0"/>
    <s v="N/A"/>
    <s v="Human Resources"/>
    <s v="Talent Development Senior Officer"/>
    <s v="Chuyên viên Cấp cao Phát triển Nhân tài"/>
    <s v="Back Office"/>
    <s v="Queen"/>
    <s v="Senior Officer"/>
    <s v="Female"/>
    <d v="1997-02-01T00:00:00"/>
    <s v="0942 155 282"/>
    <s v="thanhtu.pham1@hanwhalife.com.vn"/>
    <x v="1"/>
  </r>
  <r>
    <n v="355"/>
    <s v="FTE"/>
    <s v="12201603"/>
    <s v="Văn Công Nho"/>
    <s v="Quang Nam"/>
    <x v="3"/>
    <s v="Bus"/>
    <s v="Sales Training Support"/>
    <s v="Agency Training Executive"/>
    <s v="Nhân viên Cấp trung Huấn luyện &amp; Hỗ trợ đại lý"/>
    <s v="Trainer"/>
    <s v="Twin"/>
    <s v="Executive"/>
    <s v="Male"/>
    <d v="1993-09-04T00:00:00"/>
    <s v="0903 543 006"/>
    <s v="congnho.van@hanwhalife.com.vn"/>
    <x v="0"/>
  </r>
  <r>
    <n v="356"/>
    <s v="FTE"/>
    <s v="12201605"/>
    <s v="Trần Thị Diệu Hằng"/>
    <s v="Head Office"/>
    <x v="0"/>
    <s v="N/A"/>
    <s v="Distribution Planning"/>
    <s v="Distribution Support Senior Executive"/>
    <s v="Nhân viên Cấp trung cao Đại lý &amp; Kênh Phân phối"/>
    <s v="Back Office"/>
    <s v="Queen"/>
    <s v="Senior Executive"/>
    <s v="Female"/>
    <d v="1997-04-14T00:00:00"/>
    <s v="0367 340 943"/>
    <s v="dieuhang.tran@hanwhalife.com.vn"/>
    <x v="0"/>
  </r>
  <r>
    <n v="357"/>
    <s v="FTE"/>
    <s v="12201606"/>
    <s v="Ngô Thu Huyền"/>
    <s v="Head Office"/>
    <x v="0"/>
    <s v="N/A"/>
    <s v="NBU &amp; Claim"/>
    <s v="Claim Officer"/>
    <s v="Chuyên viên Giải quyết Quyền lợi Bảo hiểm"/>
    <s v="Back Office"/>
    <s v="Queen"/>
    <s v="Officer"/>
    <s v="Female"/>
    <d v="1992-10-14T00:00:00"/>
    <s v="0974 339 529"/>
    <s v="thuhuyen.ngo@hanwhalife.com.vn"/>
    <x v="0"/>
  </r>
  <r>
    <n v="358"/>
    <s v="FTE"/>
    <s v="12201610"/>
    <s v="Đinh Nho Hoàng"/>
    <s v="Head Office"/>
    <x v="0"/>
    <s v="N/A"/>
    <s v="Distribution Admin"/>
    <s v="Distribution Report Senior Executive"/>
    <s v="Nhân viên cấp trung cao báo cáo kênh phân phối"/>
    <s v="Back Office"/>
    <s v="Twin"/>
    <s v="Senior Executive"/>
    <s v="Male"/>
    <d v="1993-02-21T00:00:00"/>
    <s v="0854 549 245"/>
    <s v="nhohoang.dinh@hanwhalife.com.vn"/>
    <x v="0"/>
  </r>
  <r>
    <n v="359"/>
    <s v="FTE"/>
    <s v="12201612"/>
    <s v="Trần Lê Huyền Anh"/>
    <s v="Head Office"/>
    <x v="0"/>
    <s v="N/A"/>
    <s v="Marketing"/>
    <s v="PR &amp; CSR Senior Officer"/>
    <s v="Chuyên viên Cấp cao Truyền thông và CSR"/>
    <s v="Back Office"/>
    <s v="Queen"/>
    <s v="Senior Officer"/>
    <s v="Female"/>
    <d v="1993-03-21T00:00:00"/>
    <s v="0937 210 393"/>
    <s v="huyenanh.tran@hanwhalife.com.vn"/>
    <x v="0"/>
  </r>
  <r>
    <n v="360"/>
    <s v="FTE"/>
    <s v="12301614"/>
    <s v="Diệp Tú Khanh"/>
    <s v="Can Tho"/>
    <x v="3"/>
    <s v="Bus"/>
    <s v="Sales Training Support"/>
    <s v="Agency Training Officer"/>
    <s v="Chuyên viên Huấn luyện &amp; Hỗ trợ Đại lý"/>
    <s v="Trainer"/>
    <s v="Queen"/>
    <s v="Officer"/>
    <s v="Female"/>
    <d v="1987-06-22T00:00:00"/>
    <s v="0907 769 008"/>
    <s v="tukhanh.diep@hanwhalife.com.vn"/>
    <x v="0"/>
  </r>
  <r>
    <n v="361"/>
    <s v="FTE"/>
    <s v="12301617"/>
    <s v="Vũ Thị Thịnh"/>
    <s v="Head Office"/>
    <x v="0"/>
    <s v="N/A"/>
    <s v="Internal Audit"/>
    <s v="Internal Audit Senior Executive"/>
    <s v="Nhân viên Cấp trung cao Kiểm toán Nội bộ"/>
    <s v="Back Office"/>
    <s v="Queen"/>
    <s v="Senior Executive"/>
    <s v="Female"/>
    <d v="1998-11-28T00:00:00"/>
    <s v="0919 287 011"/>
    <s v="thinh.vu@hanwhalife.com.vn"/>
    <x v="0"/>
  </r>
  <r>
    <n v="362"/>
    <s v="FTE"/>
    <s v="12301618"/>
    <s v="Đặng Trung Dũng"/>
    <s v="Pacific"/>
    <x v="1"/>
    <s v="Flight"/>
    <s v="NBU &amp; Claim"/>
    <s v="Claim Senior Executive"/>
    <s v="Nhân viên Cấp trung cao Giải quyết Quyền lợi Bảo hiểm"/>
    <s v="Back Office"/>
    <s v="Twin"/>
    <s v="Senior Executive"/>
    <s v="Male"/>
    <d v="1984-05-30T00:00:00"/>
    <s v="0904 198 484"/>
    <s v="trungdung.dang@hanwhalife.com.vn"/>
    <x v="0"/>
  </r>
  <r>
    <n v="363"/>
    <s v="FTE"/>
    <s v="12301619"/>
    <s v="Quách Thị Ngọc"/>
    <s v="Head Office"/>
    <x v="0"/>
    <s v="N/A"/>
    <s v="Legal &amp; Corporate Compliance"/>
    <s v="Corporate Compliance Senior Executive"/>
    <s v="Nhân viên cấp trung cao Kiểm soát tuân thủ"/>
    <s v="Back Office"/>
    <s v="Queen"/>
    <s v="Senior Executive"/>
    <s v="Female"/>
    <d v="1996-06-06T00:00:00"/>
    <s v="0369 715 375"/>
    <s v="ngoc.quach@hanwhalife.com.vn"/>
    <x v="0"/>
  </r>
  <r>
    <n v="364"/>
    <s v="FTE"/>
    <s v="12301623"/>
    <s v="Nguyễn Thị Cẩm Thạch"/>
    <s v="Hai Duong"/>
    <x v="1"/>
    <s v="Flight"/>
    <s v="Sales Training Support"/>
    <s v="Agency Training Executive"/>
    <s v="Nhân viên Cấp trung Huấn luyện &amp; Hỗ trợ Đại lý"/>
    <s v="Trainer"/>
    <s v="Queen"/>
    <s v="Executive"/>
    <s v="Female"/>
    <d v="1984-05-27T00:00:00"/>
    <s v="0945 627 218"/>
    <s v="camthach.nguyen@hanwhalife.com.vn"/>
    <x v="0"/>
  </r>
  <r>
    <n v="365"/>
    <s v="FTE"/>
    <s v="12301631"/>
    <s v="Nguyễn Ngọc Đan Vy"/>
    <s v="Head Office"/>
    <x v="0"/>
    <s v="N/A"/>
    <s v="Customer Services"/>
    <s v="Customer Services Senior Staff"/>
    <s v="Nhân viên Cấp cao Dịch vụ Khách hàng"/>
    <s v="Back Office"/>
    <s v="Queen"/>
    <s v="Senior Staff"/>
    <s v="Female"/>
    <d v="1994-12-12T00:00:00"/>
    <s v="0397 275 343"/>
    <s v="danvy.nguyen@hanwhalife.com.vn"/>
    <x v="0"/>
  </r>
  <r>
    <n v="366"/>
    <s v="FTE"/>
    <s v="12301633"/>
    <s v="Phan Thị Hồng Gấm"/>
    <s v="Head Office"/>
    <x v="0"/>
    <s v="N/A"/>
    <s v="Customer Services"/>
    <s v="Call Center Senior Staff"/>
    <s v="Nhân viên Cấp cao trực Tổng đài"/>
    <s v="Back Office"/>
    <s v="Queen"/>
    <s v="Senior Staff"/>
    <s v="Female"/>
    <d v="1995-02-06T00:00:00"/>
    <s v="0932 860 295"/>
    <s v="honggam.phan@hanwhalife.com.vn"/>
    <x v="0"/>
  </r>
  <r>
    <n v="367"/>
    <s v="FTE"/>
    <s v="12301635"/>
    <s v="Cao Đức Trọng"/>
    <s v="Head Office"/>
    <x v="0"/>
    <s v="N/A"/>
    <s v="IT"/>
    <s v="Program Analyst Senior Executive"/>
    <s v="Nhân viên Cấp trung cao Lập trình"/>
    <s v="Back Office"/>
    <s v="Twin"/>
    <s v="Senior Executive"/>
    <s v="Male"/>
    <d v="1991-04-12T00:00:00"/>
    <s v="0349 775 906"/>
    <s v="ductrong.cao@hanwhalife.com.vn"/>
    <x v="0"/>
  </r>
  <r>
    <n v="368"/>
    <s v="FTE"/>
    <s v="12301639"/>
    <s v="Phạm Viết Đạt"/>
    <s v="Binh Duong"/>
    <x v="3"/>
    <s v="Bus"/>
    <s v="Sales Training Support"/>
    <s v="Agency Training Senior Officer"/>
    <s v="Chuyên viên Cấp cao Huấn luyện &amp; Hỗ trợ đại lý"/>
    <s v="Trainer"/>
    <s v="Twin"/>
    <s v="Senior Officer"/>
    <s v="Male"/>
    <d v="1984-11-01T00:00:00"/>
    <s v="0329 102 828"/>
    <s v="vietdat.pham1@hanwhalife.com.vn"/>
    <x v="0"/>
  </r>
  <r>
    <n v="369"/>
    <s v="FTE"/>
    <s v="12301642"/>
    <s v="Phạm Thoại Mỹ"/>
    <s v="Head Office"/>
    <x v="0"/>
    <s v="N/A"/>
    <s v="Customer Services"/>
    <s v="Premium Control Staff"/>
    <s v="Nhân viên Kiểm soát Phí"/>
    <s v="Back Office"/>
    <s v="Queen"/>
    <s v="Staff"/>
    <s v="Female"/>
    <d v="2000-03-21T00:00:00"/>
    <s v="0815 555 253"/>
    <s v="thoaimy.pham@hanwhalife.com.vn"/>
    <x v="0"/>
  </r>
  <r>
    <n v="370"/>
    <s v="FTE"/>
    <s v="12301647"/>
    <s v="Trần Đình Đố"/>
    <s v="Head Office"/>
    <x v="0"/>
    <s v="N/A"/>
    <s v="IT"/>
    <s v="Program Analyst Senior Executive"/>
    <s v="Nhân viên Cấp trung cao Lập trình"/>
    <s v="Back Office"/>
    <s v="Twin"/>
    <s v="Senior Executive"/>
    <s v="Male"/>
    <d v="1993-06-04T00:00:00"/>
    <s v="0353 082 513"/>
    <s v="dinhdo.tran@hanwhalife.com.vn"/>
    <x v="0"/>
  </r>
  <r>
    <n v="371"/>
    <s v="FTE"/>
    <s v="12301648"/>
    <s v="Phạm Vi Quỳnh Trang"/>
    <s v="Head Office"/>
    <x v="0"/>
    <s v="N/A"/>
    <s v="Distribution Admin"/>
    <s v="Distribution Report Senior Executive"/>
    <s v="Nhân viên cấp trung cao báo cáo kênh phân phối"/>
    <s v="Back Office"/>
    <s v="Queen"/>
    <s v="Senior Executive"/>
    <s v="Female"/>
    <d v="1994-10-20T00:00:00"/>
    <s v="0369 220 907"/>
    <s v="quynhtrang.pham@hanwhalife.com.vn"/>
    <x v="0"/>
  </r>
  <r>
    <n v="372"/>
    <s v="FTE"/>
    <s v="12301660"/>
    <s v="Phạm Ngọc Tân"/>
    <s v="Head Office"/>
    <x v="0"/>
    <s v="N/A"/>
    <s v="Investment"/>
    <s v="Investment Assistant Manager"/>
    <s v="Phó phòng Đầu tư"/>
    <s v="Back Office"/>
    <s v="Twin"/>
    <s v="Assistant Manager"/>
    <s v="Male"/>
    <d v="1995-04-20T00:00:00"/>
    <s v="0906 792 478"/>
    <s v="ngoctan.pham@hanwhalife.com.vn"/>
    <x v="0"/>
  </r>
  <r>
    <n v="373"/>
    <s v="FTE"/>
    <s v="12301661"/>
    <s v="Trần Ngọc Kim Ngân"/>
    <s v="Head Office"/>
    <x v="0"/>
    <s v="N/A"/>
    <s v="General Administration"/>
    <s v="General Admin Staff"/>
    <s v="Nhân viên Hành chánh"/>
    <s v="Back Office"/>
    <s v="Queen"/>
    <s v="Staff"/>
    <s v="Female"/>
    <d v="1990-01-29T00:00:00"/>
    <s v="0374 587 427"/>
    <s v="kimngan.tran@hanwhalife.com.vn"/>
    <x v="0"/>
  </r>
  <r>
    <n v="374"/>
    <s v="FTE"/>
    <s v="12301663"/>
    <s v="Lê Thị Mỹ Dung"/>
    <s v="Head Office"/>
    <x v="0"/>
    <s v="N/A"/>
    <s v="Distribution Admin"/>
    <s v="Distribution Admin Executive"/>
    <s v="Nhân viên Cấp trung Hành chánh Đại lý &amp; Kênh Phân phối"/>
    <s v="Back Office"/>
    <s v="Queen"/>
    <s v="Executive"/>
    <s v="Female"/>
    <d v="1993-03-01T00:00:00"/>
    <s v="0909 497 793"/>
    <s v="mydung.le@hanwhalife.com.vn"/>
    <x v="0"/>
  </r>
  <r>
    <n v="375"/>
    <s v="FTE"/>
    <s v="12301665"/>
    <s v="Nguyễn Thị Giang"/>
    <s v="Head Office"/>
    <x v="0"/>
    <s v="N/A"/>
    <s v="Distribution Planning"/>
    <s v="Distribution Planning Manager"/>
    <s v="Trưởng phòng Kế hoạch Kinh doanh"/>
    <s v="Back Office"/>
    <s v="Queen"/>
    <s v="Manager"/>
    <s v="Female"/>
    <d v="1989-08-16T00:00:00"/>
    <s v="0909 011 608"/>
    <s v="giang.nguyen1@hanwhalife.com.vn"/>
    <x v="0"/>
  </r>
  <r>
    <n v="376"/>
    <s v="FTE"/>
    <s v="12301666"/>
    <s v="Nguyễn Trường Mỹ Anh"/>
    <s v="Soc Trang"/>
    <x v="3"/>
    <s v="Bus"/>
    <s v="Customer Services"/>
    <s v="Customer Services Senior Staff"/>
    <s v="Nhân viên Cấp cao Dịch vụ Khách hàng"/>
    <s v="Back Office"/>
    <s v="Queen"/>
    <s v="Senior Staff"/>
    <s v="Female"/>
    <d v="1994-10-10T00:00:00"/>
    <s v="0907 855 358"/>
    <s v="myanh.nguyen@hanwhalife.com.vn"/>
    <x v="0"/>
  </r>
  <r>
    <n v="377"/>
    <s v="FTE"/>
    <s v="12301667"/>
    <s v="Trần Thị Đăng Châu"/>
    <s v="Head Office"/>
    <x v="0"/>
    <s v="N/A"/>
    <s v="Corporate Planning &amp; Management"/>
    <s v="Corporate Planning &amp; Management Part Leader"/>
    <s v="Phó Bộ phận Quản trị và Kế hoạch Tổng hợp"/>
    <s v="BOD"/>
    <s v="Single"/>
    <s v="Senior Manager"/>
    <s v="Female"/>
    <d v="1993-08-21T00:00:00"/>
    <s v="0942 909 893"/>
    <s v="dangchau.tran@hanwhalife.com.vn"/>
    <x v="0"/>
  </r>
  <r>
    <n v="378"/>
    <s v="FTE"/>
    <s v="12301669"/>
    <s v="Trần Thị Hoàng Oanh"/>
    <s v="Head Office"/>
    <x v="0"/>
    <s v="N/A"/>
    <s v="Marketing"/>
    <s v="Graphic Designer"/>
    <s v="Thiết kế Đồ họa"/>
    <s v="Back Office"/>
    <s v="Queen"/>
    <s v="Executive"/>
    <s v="Female"/>
    <d v="1994-02-15T00:00:00"/>
    <s v="0961 135 267"/>
    <s v="hoangoanh.tran@hanwhalife.com.vn"/>
    <x v="0"/>
  </r>
  <r>
    <n v="379"/>
    <s v="FTE"/>
    <s v="12301671"/>
    <s v="Nguyễn Thị Quỳnh Hương"/>
    <s v="Head Office"/>
    <x v="0"/>
    <s v="N/A"/>
    <s v="NBU &amp; Claim"/>
    <s v="Underwriter"/>
    <s v="Thẩm định"/>
    <s v="Back Office"/>
    <s v="Queen"/>
    <s v="Officer"/>
    <s v="Female"/>
    <d v="1993-03-29T00:00:00"/>
    <s v="0769 890 908"/>
    <s v="quynhhuong.nguyen@hanwhalife.com.vn"/>
    <x v="0"/>
  </r>
  <r>
    <n v="380"/>
    <s v="FTE"/>
    <s v="12301672"/>
    <s v="Phạm Thị Anh Thư"/>
    <s v="Head Office"/>
    <x v="0"/>
    <s v="N/A"/>
    <s v="Customer Services"/>
    <s v="Premium Control Officer"/>
    <s v="Chuyên viên Kiểm soát Phí"/>
    <s v="Back Office"/>
    <s v="Queen"/>
    <s v="Officer"/>
    <s v="Female"/>
    <d v="1989-01-12T00:00:00"/>
    <s v="0774 983 635"/>
    <s v="anhthu.pham@hanwhalife.com.vn"/>
    <x v="0"/>
  </r>
  <r>
    <n v="381"/>
    <s v="FTE"/>
    <s v="12301674"/>
    <s v="Đào Phương Thúy"/>
    <s v="Head Office"/>
    <x v="0"/>
    <s v="N/A"/>
    <s v="CHGP"/>
    <s v="Chief HR &amp; GA Principal"/>
    <s v="Giám đốc Cấp cao Nhân sự &amp; Hành chánh"/>
    <s v="BOD"/>
    <s v="Single"/>
    <s v="Director"/>
    <s v="Female"/>
    <d v="1983-10-26T00:00:00"/>
    <s v="0935 922 441"/>
    <s v="phuongthuy.dao@hanwhalife.com.vn"/>
    <x v="0"/>
  </r>
  <r>
    <n v="382"/>
    <s v="FTE"/>
    <s v="12301676"/>
    <s v="Nguyễn Quốc Nam"/>
    <s v="Ho Chi Minh"/>
    <x v="0"/>
    <s v="N/A"/>
    <s v="Sales Training Support"/>
    <s v="Agency Training Executive"/>
    <s v="Nhân viên Cấp trung Huấn luyện &amp; Hỗ trợ đại lý"/>
    <s v="Trainer"/>
    <s v="Twin"/>
    <s v="Executive"/>
    <s v="Male"/>
    <d v="1995-03-02T00:00:00"/>
    <s v="0867 997 613"/>
    <s v="quocnam.nguyen1@hanwhalife.com.vn"/>
    <x v="0"/>
  </r>
  <r>
    <n v="383"/>
    <s v="FTE"/>
    <s v="12301678"/>
    <s v="Khổng Tiến Mạnh"/>
    <s v="Phu Tho"/>
    <x v="1"/>
    <s v="Flight"/>
    <s v="Sales Training Support"/>
    <s v="Agency Training Senior Executive"/>
    <s v="Nhân viên Cấp trung cao Huấn luyện &amp; Hỗ trợ đại lý"/>
    <s v="Trainer"/>
    <s v="Twin"/>
    <s v="Senior Executive"/>
    <s v="Male"/>
    <d v="1992-07-08T00:00:00"/>
    <s v="0368 080 792"/>
    <s v="tienmanh.khong@hanwhalife.com.vn"/>
    <x v="0"/>
  </r>
  <r>
    <n v="384"/>
    <s v="FTE"/>
    <s v="12301679"/>
    <s v="Hoàng Thị Tuyết"/>
    <s v="Pacific"/>
    <x v="1"/>
    <s v="Flight"/>
    <s v="Customer Services"/>
    <s v="Customer Services Executive"/>
    <s v="Nhân viên Cấp trung Dịch vụ Khách hàng"/>
    <s v="Back Office"/>
    <s v="Queen"/>
    <s v="Executive"/>
    <s v="Female"/>
    <d v="1996-02-19T00:00:00"/>
    <s v="0333 739 178"/>
    <s v="tuyet.hoang@hanwhalife.com.vn"/>
    <x v="1"/>
  </r>
  <r>
    <n v="385"/>
    <s v="FTE"/>
    <s v="12301680"/>
    <s v="Đào Ngọc Linh"/>
    <s v="Pacific"/>
    <x v="1"/>
    <s v="Flight"/>
    <s v="Agency Compliance"/>
    <s v="Agency Compliance Executive"/>
    <s v="Nhân viên Cấp trung Pháp chế Đại lý"/>
    <s v="Back Office"/>
    <s v="Twin"/>
    <s v="Executive"/>
    <s v="Male"/>
    <d v="1992-05-08T00:00:00"/>
    <s v="0335 508 685"/>
    <s v="ngoclinh.dao@hanwhalife.com.vn"/>
    <x v="0"/>
  </r>
  <r>
    <n v="386"/>
    <s v="FTE"/>
    <s v="12301684"/>
    <s v="Nguyễn Thị Ngọc Ánh"/>
    <s v="Pacific"/>
    <x v="1"/>
    <s v="Flight"/>
    <s v="Partnership Distribution"/>
    <s v="Sales Manager"/>
    <s v=" Quản lý Kinh doanh (Đối tác Ngân hàng)"/>
    <s v="Sales Partnership"/>
    <s v="Queen"/>
    <s v="Senior Executive"/>
    <s v="Female"/>
    <d v="1989-09-24T00:00:00"/>
    <s v="083 55 33 274"/>
    <s v="ngocanh.nguyen1@hanwhalife.com.vn"/>
    <x v="0"/>
  </r>
  <r>
    <n v="387"/>
    <s v="FTE"/>
    <s v="12301685"/>
    <s v="Nguyễn Thùy Trang"/>
    <s v="Head Office"/>
    <x v="0"/>
    <s v="N/A"/>
    <s v="Distribution Planning"/>
    <s v="Distribution Support Senior Officer"/>
    <s v="Chuyên viên Cấp cao Hỗ trợ Đại lý &amp; Kênh Phân phối"/>
    <s v="Back Office"/>
    <s v="Queen"/>
    <s v="Senior Officer"/>
    <s v="Female"/>
    <d v="1995-11-28T00:00:00"/>
    <s v="0835 533 274"/>
    <s v="thuytrang.nguyen1@hanwhalife.com.vn"/>
    <x v="0"/>
  </r>
  <r>
    <n v="388"/>
    <s v="FTE"/>
    <s v="12301686"/>
    <s v="Trần Thị Kim Thanh"/>
    <s v="Head Office"/>
    <x v="0"/>
    <s v="N/A"/>
    <s v="Distribution Planning"/>
    <s v="Partnership Planning Officer"/>
    <s v="Chuyên viên Lập kế hoạch Kênh đối tác"/>
    <s v="Back Office"/>
    <s v="Queen"/>
    <s v="Officer"/>
    <s v="Female"/>
    <d v="1991-07-09T00:00:00"/>
    <s v="0937 090 791"/>
    <s v="kimthanh.tran@hanwhalife.com.vn"/>
    <x v="0"/>
  </r>
  <r>
    <n v="389"/>
    <s v="FTE"/>
    <s v="12301687"/>
    <s v="Nguyễn Ngọc Hòa"/>
    <s v="Quang Nam"/>
    <x v="1"/>
    <s v="Flight"/>
    <s v="Regional Sales - Hai Van"/>
    <s v="Zone Director"/>
    <s v="Giám đốc Kinh doanh Khu vực"/>
    <s v="Sales Agency"/>
    <s v="Twin"/>
    <s v="Assistant Manager"/>
    <s v="Male"/>
    <d v="1983-10-20T00:00:00"/>
    <s v="0935 353 518"/>
    <s v="ngochoa.nguyen@hanwhalife.com.vn"/>
    <x v="0"/>
  </r>
  <r>
    <n v="390"/>
    <s v="FTE"/>
    <s v="12301689"/>
    <s v="Hoàng Trọng"/>
    <s v="Ho Chi Minh"/>
    <x v="0"/>
    <s v="N/A"/>
    <s v="Customer Services"/>
    <s v="Customer Services Senior Staff"/>
    <s v="Nhân viên Cấp cao Dịch vụ Khách hàng"/>
    <s v="Back Office"/>
    <s v="Twin"/>
    <s v="Senior Staff"/>
    <s v="Male"/>
    <d v="1990-04-15T00:00:00"/>
    <s v="0908 739 514"/>
    <s v="trong.hoang@hanwhalife.com.vn"/>
    <x v="0"/>
  </r>
  <r>
    <n v="391"/>
    <s v="FTE"/>
    <s v="12301690"/>
    <s v="Phạm Phương Đan Quyên"/>
    <s v="Head Office"/>
    <x v="0"/>
    <s v="N/A"/>
    <s v="Distribution Planning"/>
    <s v="Group Sales Support Executive"/>
    <s v="Nhân viên Cấp trung Hỗ trợ Phát triển Kinh Doanh - Khách hàng Doanh nghiệp"/>
    <s v="Back Office"/>
    <s v="Queen"/>
    <s v="Executive"/>
    <s v="Female"/>
    <d v="1996-08-20T00:00:00"/>
    <s v="0978 893 111"/>
    <s v="danquyen.pham@hanwhalife.com.vn"/>
    <x v="0"/>
  </r>
  <r>
    <n v="392"/>
    <s v="FTE"/>
    <s v="12301693"/>
    <s v="Vương Trường Giang"/>
    <s v="Head Office"/>
    <x v="0"/>
    <s v="N/A"/>
    <s v="Sales Support Task Force"/>
    <s v="Task Force Senior Manager"/>
    <s v="Trưởng phòng Cấp cao Quản lý Dự án"/>
    <s v="Back Office"/>
    <s v="Twin"/>
    <s v="Senior Manager"/>
    <s v="Male"/>
    <d v="1991-08-19T00:00:00"/>
    <s v="0901 354 456"/>
    <s v="truonggiang.vuong@hanwhalife.com.vn"/>
    <x v="1"/>
  </r>
  <r>
    <n v="393"/>
    <s v="FTE"/>
    <s v="12301695"/>
    <s v="Phạm Thị Ngát"/>
    <s v="Pacific"/>
    <x v="1"/>
    <s v="Flight"/>
    <s v="Customer Services"/>
    <s v="Customer Services Senior Staff"/>
    <s v="Nhân viên Cấp cao Dịch vụ Khách hàng"/>
    <s v="Back Office"/>
    <s v="Queen"/>
    <s v="Senior Staff"/>
    <s v="Female"/>
    <d v="1995-02-23T00:00:00"/>
    <s v="0968 642 302"/>
    <s v="ngat.pham@hanwhalife.com.vn"/>
    <x v="0"/>
  </r>
  <r>
    <n v="394"/>
    <s v="FTE"/>
    <s v="12301697"/>
    <s v="Nguyễn Thị Mai"/>
    <s v="Head Office"/>
    <x v="0"/>
    <s v="N/A"/>
    <s v="Distribution Admin"/>
    <s v="Distribution Compensation Senior Executive"/>
    <s v="Nhân viên Cấp trung cao phụ trách Thu nhập Đại lý &amp; Kênh Phân phối"/>
    <s v="Back Office"/>
    <s v="Queen"/>
    <s v="Senior Executive"/>
    <s v="Female"/>
    <d v="1992-10-19T00:00:00"/>
    <s v="0937 740 832"/>
    <s v="mai.nguyen@hanwhalife.com.vn"/>
    <x v="0"/>
  </r>
  <r>
    <n v="395"/>
    <s v="FTE"/>
    <s v="12301698"/>
    <s v="Nguyễn Phan Phương Thảo"/>
    <s v="Hai Phong"/>
    <x v="1"/>
    <s v="Flight"/>
    <s v="Sales Training Support"/>
    <s v="Agency Training Executive"/>
    <s v="Nhân viên Cấp trung Huấn luyện &amp; Hỗ trợ đại lý"/>
    <s v="Trainer"/>
    <s v="Queen"/>
    <s v="Executive"/>
    <s v="Female"/>
    <d v="1991-09-16T00:00:00"/>
    <s v="0777 386 986"/>
    <s v="phuongthao.nguyen3@hanwhalife.com.vn"/>
    <x v="0"/>
  </r>
  <r>
    <n v="396"/>
    <s v="FTE"/>
    <s v="12301702"/>
    <s v="Phạm Thị Hải"/>
    <s v="Thanh Hoa"/>
    <x v="1"/>
    <s v="Flight"/>
    <s v="Customer Services"/>
    <s v="Customer Services Executive"/>
    <s v="Nhân viên Cấp trung Dịch vụ Khách hàng"/>
    <s v="Back Office"/>
    <s v="Queen"/>
    <s v="Executive"/>
    <s v="Female"/>
    <d v="1988-10-03T00:00:00"/>
    <s v="0948 298 111"/>
    <s v="hai.pham@hanwhalife.com.vn"/>
    <x v="0"/>
  </r>
  <r>
    <n v="397"/>
    <s v="FTE"/>
    <s v="12301704"/>
    <s v="Lê Thùy Linh"/>
    <s v="Head Office"/>
    <x v="0"/>
    <s v="N/A"/>
    <s v="Customer Services"/>
    <s v="Policy Owner Services Senior Executive"/>
    <s v="Nhân viên Cấp trung cao Quản lý Hợp đồng"/>
    <s v="Back Office"/>
    <s v="Queen"/>
    <s v="Senior Executive"/>
    <s v="Female"/>
    <d v="1991-07-25T00:00:00"/>
    <s v="0902 884 457"/>
    <s v="thuylinh.le@hanwhalife.com.vn"/>
    <x v="0"/>
  </r>
  <r>
    <n v="398"/>
    <s v="FTE"/>
    <s v="12301709"/>
    <s v="Trần Huỳnh Trang Đài"/>
    <s v="Can Tho"/>
    <x v="3"/>
    <s v="Bus"/>
    <s v="Partnership Distribution"/>
    <s v="Sales Manager"/>
    <s v=" Quản lý Kinh doanh (Đối tác Ngân hàng)"/>
    <s v="Sales Partnership"/>
    <s v="Queen"/>
    <s v="Senior Executive"/>
    <s v="Female"/>
    <d v="1993-05-01T00:00:00"/>
    <s v="0327 877 855"/>
    <s v="trangdai.tran@hanwhalife.com.vn"/>
    <x v="0"/>
  </r>
  <r>
    <n v="399"/>
    <s v="FTE"/>
    <s v="12301711"/>
    <s v="Ông Thị Bích Thảo"/>
    <s v="Da Nang"/>
    <x v="1"/>
    <s v="Flight"/>
    <s v="Customer Services"/>
    <s v="Customer Services Executive"/>
    <s v="Nhân viên Cấp trung Dịch vụ Khách hàng"/>
    <s v="Back Office"/>
    <s v="Queen"/>
    <s v="Executive"/>
    <s v="Female"/>
    <d v="1991-08-23T00:00:00"/>
    <s v="0905 973 449"/>
    <s v="bichthao.ong@hanwhalife.com.vn"/>
    <x v="0"/>
  </r>
  <r>
    <n v="400"/>
    <s v="FTE"/>
    <s v="12301712"/>
    <s v="Nguyễn Thị Lan"/>
    <s v="Dong Nai"/>
    <x v="3"/>
    <s v="Bus"/>
    <s v="Regional Sales - Gia Dinh"/>
    <s v="Zone Director"/>
    <s v="Giám đốc Kinh doanh Khu vực"/>
    <s v="Sales Agency"/>
    <s v="Queen"/>
    <s v="Officer"/>
    <s v="Female"/>
    <d v="1981-01-26T00:00:00"/>
    <s v="0933 626 679"/>
    <s v="lan.nguyen2@hanwhalife.com.vn"/>
    <x v="0"/>
  </r>
  <r>
    <n v="401"/>
    <s v="FTE"/>
    <s v="12301714"/>
    <s v="Nguyễn Thu Hoài"/>
    <s v="Head Office"/>
    <x v="0"/>
    <s v="N/A"/>
    <s v="CEO Office"/>
    <s v="Assistant to CEO"/>
    <s v="Trợ lý Tổng Giám đốc"/>
    <s v="Back Office"/>
    <s v="Queen"/>
    <s v="Staff"/>
    <s v="Female"/>
    <d v="2001-04-03T00:00:00"/>
    <s v="0352 707 858"/>
    <s v="thuhoai.nguyen@hanwhalife.com.vn"/>
    <x v="0"/>
  </r>
  <r>
    <n v="402"/>
    <s v="FTE"/>
    <s v="12301716"/>
    <s v="Hà Thị Thúy"/>
    <s v="Lang Son"/>
    <x v="1"/>
    <s v="Flight"/>
    <s v="Customer Services"/>
    <s v="Customer Services Staff"/>
    <s v="Nhân viên Dịch vụ Khách hàng"/>
    <s v="Back Office"/>
    <s v="Queen"/>
    <s v="Staff"/>
    <s v="Female"/>
    <d v="1984-12-15T00:00:00"/>
    <s v="0826 707 668"/>
    <s v="thuy.ha@hanwhalife.com.vn"/>
    <x v="0"/>
  </r>
  <r>
    <n v="403"/>
    <s v="FTE"/>
    <s v="12301720"/>
    <s v="Nguyễn Gia Huy"/>
    <s v="Head Office"/>
    <x v="0"/>
    <s v="N/A"/>
    <s v="Distribution Admin"/>
    <s v="Distribution Admin Executive"/>
    <s v="Nhân viên Cấp trung Hành chánh Đại lý &amp; Kênh Phân phối"/>
    <s v="Back Office"/>
    <s v="Twin"/>
    <s v="Executive"/>
    <s v="Male"/>
    <d v="1996-10-20T00:00:00"/>
    <s v="0938 819 439"/>
    <s v="giahuy.nguyen1@hanwhalife.com.vn"/>
    <x v="1"/>
  </r>
  <r>
    <n v="404"/>
    <s v="FTE"/>
    <s v="12301721"/>
    <s v="Võ Nguyễn Kiều Minh"/>
    <s v="Head Office"/>
    <x v="0"/>
    <s v="N/A"/>
    <s v="NBU &amp; Claim"/>
    <s v="Claim Senior Officer"/>
    <s v="Chuyên viên Cấp cao Giải quyết Quyền lợi Bảo hiểm"/>
    <s v="Back Office"/>
    <s v="Queen"/>
    <s v="Senior Officer"/>
    <s v="Female"/>
    <d v="1987-08-06T00:00:00"/>
    <s v="0932 083 350"/>
    <s v="kieuminh.vo@hanwhalife.com.vn"/>
    <x v="0"/>
  </r>
  <r>
    <n v="405"/>
    <s v="FTE"/>
    <s v="12301728"/>
    <s v="Đàm Phương Hoa"/>
    <s v="Pacific"/>
    <x v="1"/>
    <s v="Flight"/>
    <s v="Customer Services"/>
    <s v="Quality Assurance Officer"/>
    <s v="Chuyên viên Kiểm soát Chất lượng Dịch vụ Khách hàng"/>
    <s v="Back Office"/>
    <s v="Queen"/>
    <s v="Officer"/>
    <s v="Female"/>
    <d v="1993-03-18T00:00:00"/>
    <s v="0966 047 173"/>
    <s v="phuonghoa.dam@hanwhalife.com.vn"/>
    <x v="0"/>
  </r>
  <r>
    <n v="406"/>
    <s v="FTE"/>
    <s v="12301729"/>
    <s v="Võ Thị Xuân Trang"/>
    <s v="Head Office"/>
    <x v="0"/>
    <s v="N/A"/>
    <s v="Customer Services"/>
    <s v="Policy Owner Services Officer"/>
    <s v="Chuyên viên Quản lý Hợp đồng"/>
    <s v="Back Office"/>
    <s v="Queen"/>
    <s v="Officer"/>
    <s v="Female"/>
    <d v="1990-01-11T00:00:00"/>
    <s v="0973 776 616"/>
    <s v="xuantrang.vo@hanwhalife.com.vn"/>
    <x v="0"/>
  </r>
  <r>
    <n v="407"/>
    <s v="FTE"/>
    <s v="12301730"/>
    <s v="Trần Cẩm Tú"/>
    <s v="Thanh Hoa"/>
    <x v="3"/>
    <s v="Bus"/>
    <s v="Regional Sales - Lam Kinh"/>
    <s v="Zone Director"/>
    <s v="Giám đốc Kinh doanh Khu vực"/>
    <s v="Sales Agency"/>
    <s v="Queen"/>
    <s v="Senior Executive"/>
    <s v="Female"/>
    <d v="1990-05-07T00:00:00"/>
    <s v="0986 186 978"/>
    <s v="camtu.tran@hanwhalife.com.vn"/>
    <x v="0"/>
  </r>
  <r>
    <n v="408"/>
    <s v="FTE"/>
    <s v="12301732"/>
    <s v="Nguyễn Thị Hoài"/>
    <s v="Nghe An"/>
    <x v="1"/>
    <s v="Flight"/>
    <s v="Customer Services"/>
    <s v="Customer Services Senior Staff"/>
    <s v="Nhân viên Dịch vụ Khách hàng"/>
    <s v="Back Office"/>
    <s v="Queen"/>
    <s v="Senior Staff"/>
    <s v="Female"/>
    <d v="1993-07-04T00:00:00"/>
    <s v="0963 001 034"/>
    <s v="hoai.nguyen@hanwhalife.com.vn"/>
    <x v="0"/>
  </r>
  <r>
    <n v="409"/>
    <s v="FTE"/>
    <s v="12301734"/>
    <s v="Đỗ Công Tiền"/>
    <s v="Head Office"/>
    <x v="0"/>
    <s v="N/A"/>
    <s v="IT"/>
    <s v="Program Analyst Officer"/>
    <s v="Chuyên viên Lập trình"/>
    <s v="Back Office"/>
    <s v="Twin"/>
    <s v="Officer"/>
    <s v="Male"/>
    <d v="1993-04-30T00:00:00"/>
    <s v="0933 971 818"/>
    <s v="congtien.do@hanwhalife.com.vn"/>
    <x v="0"/>
  </r>
  <r>
    <n v="410"/>
    <s v="FTE"/>
    <s v="12301735"/>
    <s v="Nguyễn Thị Thu Trúc"/>
    <s v="Head Office"/>
    <x v="0"/>
    <s v="N/A"/>
    <s v="NBU &amp; Claim"/>
    <s v="Claim Senior Executive"/>
    <s v="Nhân viên Cấp trung cao Giải quyết Quyền lợi Bảo hiểm"/>
    <s v="Back Office"/>
    <s v="Queen"/>
    <s v="Senior Executive"/>
    <s v="Female"/>
    <d v="1995-07-15T00:00:00"/>
    <s v="0902 449 272"/>
    <s v="thutruc.nguyen@hanwhalife.com.vn"/>
    <x v="1"/>
  </r>
  <r>
    <n v="411"/>
    <s v="FTE"/>
    <s v="12301736"/>
    <s v="Phạm Long Vinh"/>
    <s v="Binh Dinh"/>
    <x v="1"/>
    <s v="Flight"/>
    <s v="Regional Sales - Tay Son"/>
    <s v="Zone Director"/>
    <s v="Giám đốc Kinh doanh Khu vực"/>
    <s v="Sales Agency"/>
    <s v="Twin"/>
    <s v="Senior Executive"/>
    <s v="Male"/>
    <d v="1987-05-28T00:00:00"/>
    <s v="0983 746 544"/>
    <s v="longvinh.pham@hanwhalife.com.vn"/>
    <x v="0"/>
  </r>
  <r>
    <n v="412"/>
    <s v="FTE"/>
    <s v="12301737"/>
    <s v="Nguyễn Thị Phương"/>
    <s v="Pacific"/>
    <x v="1"/>
    <s v="Flight"/>
    <s v="Customer Services"/>
    <s v="Quality Assurance Senior Executive"/>
    <s v="Nhân viên Cấp trung cao Kiểm soát Chất lượng Dịch vụ Khách hàng"/>
    <s v="Back Office"/>
    <s v="Queen"/>
    <s v="Senior Executive"/>
    <s v="Female"/>
    <d v="1995-10-06T00:00:00"/>
    <s v="0987 424 615"/>
    <s v="phuong.nguyen2@hanwhalife.com.vn"/>
    <x v="0"/>
  </r>
  <r>
    <n v="413"/>
    <s v="FTE"/>
    <s v="12301739"/>
    <s v="Nguyễn Thị Đỗ An"/>
    <s v="Head Office"/>
    <x v="0"/>
    <s v="N/A"/>
    <s v="Actuary"/>
    <s v="Actuarial Analyst"/>
    <s v="Phân tích Định phí"/>
    <s v="Back Office"/>
    <s v="Queen"/>
    <s v="Senior Executive"/>
    <s v="Female"/>
    <d v="1993-11-10T00:00:00"/>
    <s v="0938 652 655"/>
    <s v="doan.nguyen@hanwhalife.com.vn"/>
    <x v="0"/>
  </r>
  <r>
    <n v="414"/>
    <s v="FTE"/>
    <s v="12301742"/>
    <s v="Nguyễn Thị Thiện"/>
    <s v="Head Office"/>
    <x v="0"/>
    <s v="N/A"/>
    <s v="General Administration"/>
    <s v="General Admin Staff"/>
    <s v="Nhân viên Hành chánh"/>
    <s v="Back Office"/>
    <s v="Queen"/>
    <s v="Staff"/>
    <s v="Female"/>
    <d v="1991-01-01T00:00:00"/>
    <s v="0932 131 538"/>
    <s v="thien.nguyen@hanwhalife.com.vn"/>
    <x v="1"/>
  </r>
  <r>
    <n v="415"/>
    <s v="FTE"/>
    <s v="12301744"/>
    <s v="Trần Thị Thường"/>
    <s v="Head Office"/>
    <x v="0"/>
    <s v="N/A"/>
    <s v="Distribution Planning"/>
    <s v="Distribution Quality Assurance Manager"/>
    <s v="Trưởng phòng Phân tích &amp; Kiểm soát Chất lượng Kinh doanh"/>
    <s v="Back Office"/>
    <s v="Queen"/>
    <s v="Manager"/>
    <s v="Female"/>
    <d v="1991-09-25T00:00:00"/>
    <s v="0356 694 042"/>
    <s v="thuong.tran1@hanwhalife.com.vn"/>
    <x v="0"/>
  </r>
  <r>
    <n v="416"/>
    <s v="FTE"/>
    <s v="12301750"/>
    <s v="Phạm Minh Châu"/>
    <s v="Head Office"/>
    <x v="0"/>
    <s v="N/A"/>
    <s v="Design &amp; Development"/>
    <s v="Graphic Designer"/>
    <s v="Thiết kế Đồ họa"/>
    <s v="Back Office"/>
    <s v="Twin"/>
    <s v="Executive"/>
    <s v="Male"/>
    <d v="1995-10-20T00:00:00"/>
    <s v="0909 483 961"/>
    <s v="minhchau.pham@hanwhalife.com.vn"/>
    <x v="0"/>
  </r>
  <r>
    <n v="417"/>
    <s v="FTE"/>
    <s v="12301751"/>
    <s v="Phạm Văn Thông"/>
    <s v="Head Office"/>
    <x v="0"/>
    <s v="N/A"/>
    <s v="Risk Management"/>
    <s v="Risk Officer"/>
    <s v="Chuyên viên Quản lý Rủi ro"/>
    <s v="Back Office"/>
    <s v="Twin"/>
    <s v="Officer"/>
    <s v="Male"/>
    <d v="1996-09-16T00:00:00"/>
    <s v="0382 818 569"/>
    <s v="vanthong.pham@hanwhalife.com.vn"/>
    <x v="0"/>
  </r>
  <r>
    <n v="418"/>
    <s v="FTE"/>
    <s v="12301752"/>
    <s v="Hoàng Thị Thu Hương"/>
    <s v="Binh Duong"/>
    <x v="3"/>
    <s v="Bus"/>
    <s v="Partnership Distribution"/>
    <s v="Sales Manager"/>
    <s v=" Quản lý Kinh doanh (Đối tác Ngân hàng)"/>
    <s v="Sales Partnership"/>
    <s v="Queen"/>
    <s v="Senior Executive"/>
    <s v="Female"/>
    <d v="1995-10-12T00:00:00"/>
    <s v="0938 784 984"/>
    <s v="thuhuong.hoang@hanwhalife.com.vn"/>
    <x v="0"/>
  </r>
  <r>
    <n v="419"/>
    <s v="FTE"/>
    <s v="12301753"/>
    <s v="Nguyễn Ngọc Thùy Nguyên"/>
    <s v="Ho Chi Minh"/>
    <x v="0"/>
    <s v="N/A"/>
    <s v="Customer Services"/>
    <s v="Customer Services Executive"/>
    <s v="Nhân viên Cấp trung Dịch vụ Khách hàng"/>
    <s v="Back Office"/>
    <s v="Queen"/>
    <s v="Executive"/>
    <s v="Female"/>
    <d v="1996-12-25T00:00:00"/>
    <s v="0903 149 094"/>
    <s v="thuynguyen.nguyen@hanwhalife.com.vn"/>
    <x v="0"/>
  </r>
  <r>
    <n v="420"/>
    <s v="FTE"/>
    <s v="12301756"/>
    <s v="Đỗ Thị Minh Thư"/>
    <s v="Head Office"/>
    <x v="0"/>
    <s v="N/A"/>
    <s v="Distribution Admin"/>
    <s v="Distribution Compensation Executive"/>
    <s v="Nhân viên Cấp trung phụ trách Thu nhập Đại lý &amp; Kênh Phân phối"/>
    <s v="Back Office"/>
    <s v="Queen"/>
    <s v="Executive"/>
    <s v="Female"/>
    <d v="1996-10-27T00:00:00"/>
    <s v="0909 102 796"/>
    <s v="minhthu.do1@hanwhalife.com.vn"/>
    <x v="0"/>
  </r>
  <r>
    <n v="421"/>
    <s v="FTE"/>
    <s v="12301758"/>
    <s v="Nguyễn Thị Thúy Vi"/>
    <s v="Head Office"/>
    <x v="0"/>
    <s v="N/A"/>
    <s v="Human Resources"/>
    <s v="HR Operations Officer"/>
    <s v="Chuyên viên Quản lý Vận hành Nhân sự"/>
    <s v="Back Office"/>
    <s v="Queen"/>
    <s v="Officer"/>
    <s v="Female"/>
    <d v="1997-04-11T00:00:00"/>
    <s v="0932 010 352"/>
    <s v="thuyvi.nguyen@hanwhalife.com.vn"/>
    <x v="0"/>
  </r>
  <r>
    <n v="422"/>
    <s v="FTE"/>
    <s v="12301760"/>
    <s v="Lý Quí Thủy Chung"/>
    <s v="Head Office"/>
    <x v="0"/>
    <s v="N/A"/>
    <s v="Actuary"/>
    <s v="Actuarial Analyst"/>
    <s v="Phân tích Định phí"/>
    <s v="Back Office"/>
    <s v="Queen"/>
    <s v="Senior Executive"/>
    <s v="Female"/>
    <d v="2001-04-27T00:00:00"/>
    <s v="0933 667 840"/>
    <s v="thuychung.ly@hanwhalife.com.vn"/>
    <x v="0"/>
  </r>
  <r>
    <n v="423"/>
    <s v="FTE"/>
    <s v="12301761"/>
    <s v="Nguyễn Duy Khánh Nam"/>
    <s v="Head Office"/>
    <x v="0"/>
    <s v="N/A"/>
    <s v="Distribution Planning"/>
    <s v="Partnership Planning Senior Executive"/>
    <s v="Nhân viên Cấp trung cao Kế hoạch Kinh doanh"/>
    <s v="Back Office"/>
    <s v="Twin"/>
    <s v="Senior Executive"/>
    <s v="Male"/>
    <d v="1998-07-27T00:00:00"/>
    <s v="0794 894 498"/>
    <s v="khanhnam.nguyen@hanwhalife.com.vn"/>
    <x v="0"/>
  </r>
  <r>
    <n v="424"/>
    <s v="FTE"/>
    <s v="12301762"/>
    <s v="Lý Mỹ Anh"/>
    <s v="Head Office"/>
    <x v="0"/>
    <s v="N/A"/>
    <s v="Sales Advisor"/>
    <s v="Sales Advisor Assistant"/>
    <s v="Trợ lý Cố vấn Kinh doanh"/>
    <s v="Back Office"/>
    <s v="Queen"/>
    <s v="Senior Staff"/>
    <s v="Female"/>
    <d v="1997-02-05T00:00:00"/>
    <s v="0769 895 009"/>
    <s v="myanh.ly@hanwhalife.com.vn"/>
    <x v="0"/>
  </r>
  <r>
    <n v="425"/>
    <s v="FTE"/>
    <s v="12301763"/>
    <s v="Bùi Thị Như Ngọc"/>
    <s v="Head Office"/>
    <x v="0"/>
    <s v="N/A"/>
    <s v="Partnership Distribution"/>
    <s v="Account Head"/>
    <s v="Giám đốc Phát triển Kinh doanh (Đối tác Ngân hàng)"/>
    <s v="Sales Partnership"/>
    <s v="Queen"/>
    <s v="Manager"/>
    <s v="Female"/>
    <d v="1990-08-23T00:00:00"/>
    <s v="0932 802 369"/>
    <s v="nhungoc.bui@hanwhalife.com.vn"/>
    <x v="0"/>
  </r>
  <r>
    <n v="426"/>
    <s v="FTE"/>
    <s v="12301764"/>
    <s v="Đoàn Thị Hương"/>
    <s v="Kien Giang"/>
    <x v="3"/>
    <s v="Bus"/>
    <s v="Partnership Distribution"/>
    <s v="Sales Manager"/>
    <s v=" Quản lý Kinh doanh (Đối tác Ngân hàng)"/>
    <s v="Sales Partnership"/>
    <s v="Queen"/>
    <s v="Officer"/>
    <s v="Female"/>
    <d v="1992-12-29T00:00:00"/>
    <s v="0939 741 740"/>
    <s v="huong.doan@hanwhalife.com.vn"/>
    <x v="0"/>
  </r>
  <r>
    <n v="427"/>
    <s v="FTE"/>
    <s v="12301765"/>
    <s v="Nguyễn Thị Hồng Diệp"/>
    <s v="Can Tho"/>
    <x v="3"/>
    <s v="Bus"/>
    <s v="Partnership Distribution"/>
    <s v="Sales Manager"/>
    <s v=" Quản lý Kinh doanh (Đối tác Ngân hàng)"/>
    <s v="Sales Partnership"/>
    <s v="Queen"/>
    <s v="Officer"/>
    <s v="Female"/>
    <d v="1986-09-22T00:00:00"/>
    <s v="0916 249 900"/>
    <s v="hongdiep.nguyen@hanwhalife.com.vn"/>
    <x v="0"/>
  </r>
  <r>
    <n v="428"/>
    <s v="FTE"/>
    <s v="12301767"/>
    <s v="Lê Thị Kiên"/>
    <s v="Thanh Hoa"/>
    <x v="3"/>
    <s v="Bus"/>
    <s v="Regional Sales - Lam Kinh"/>
    <s v="Zone Director"/>
    <s v="Giám đốc Kinh doanh Khu vực"/>
    <s v="Sales Agency"/>
    <s v="Queen"/>
    <s v="Executive"/>
    <s v="Female"/>
    <d v="1993-04-25T00:00:00"/>
    <s v="0948 056 448"/>
    <s v="kien.le@hanwhalife.com.vn"/>
    <x v="0"/>
  </r>
  <r>
    <n v="429"/>
    <s v="FTE"/>
    <s v="12301768"/>
    <s v="Huỳnh Võ Lan Vy"/>
    <s v="Head Office"/>
    <x v="0"/>
    <s v="N/A"/>
    <s v="Content of Digital App"/>
    <s v="Multimedia Designer"/>
    <s v="Thiết kế Đa phương tiện"/>
    <s v="Back Office"/>
    <s v="Queen"/>
    <s v="Senior Executive"/>
    <s v="Female"/>
    <d v="1998-07-29T00:00:00"/>
    <s v="0906 432 798"/>
    <s v="lanvy.huynh@hanwhalife.com.vn"/>
    <x v="0"/>
  </r>
  <r>
    <n v="430"/>
    <s v="FTE"/>
    <s v="12301769"/>
    <s v="Nguyễn Thị Diễm Quỳnh"/>
    <s v="Head Office"/>
    <x v="0"/>
    <s v="N/A"/>
    <s v="Human Resources"/>
    <s v="HR Operations Assistant Manager"/>
    <s v="Phó phòng Quản lý Vận hành Nhân sự"/>
    <s v="Back Office"/>
    <s v="Queen"/>
    <s v="Assistant Manager"/>
    <s v="Female"/>
    <d v="1991-12-20T00:00:00"/>
    <s v="0919 765 919"/>
    <s v="diemquynh.nguyen1@hanwhalife.com.vn"/>
    <x v="0"/>
  </r>
  <r>
    <n v="431"/>
    <s v="FTE"/>
    <s v="12301771"/>
    <s v="Nguyễn Thị Diệu Huyền"/>
    <s v="Head Office"/>
    <x v="0"/>
    <s v="N/A"/>
    <s v="Internal Audit"/>
    <s v="Internal Audit Executive"/>
    <s v="Nhân viên Cấp trung Kiểm toán Nội bộ"/>
    <s v="Back Office"/>
    <s v="Queen"/>
    <s v="Executive"/>
    <s v="Female"/>
    <d v="1997-01-16T00:00:00"/>
    <s v="0350 242 958"/>
    <s v="dieuhuyen.nguyen@hanwhalife.com.vn"/>
    <x v="1"/>
  </r>
  <r>
    <n v="432"/>
    <s v="FTE"/>
    <s v="12301772"/>
    <s v="Nguyễn Văn Thái"/>
    <s v="Tien Giang"/>
    <x v="3"/>
    <s v="Bus"/>
    <s v="Partnership Distribution"/>
    <s v="Sales Manager"/>
    <s v="Quản lý Kinh doanh (Đối tác Ngân hàng)"/>
    <s v="Sales Partnership"/>
    <s v="Twin"/>
    <s v="Senior Officer"/>
    <s v="Male"/>
    <d v="1985-10-09T00:00:00"/>
    <s v="0916 992 061"/>
    <s v="vanthai.nguyen@hanwhalife.com.vn"/>
    <x v="0"/>
  </r>
  <r>
    <n v="433"/>
    <s v="FTE"/>
    <s v="12301774"/>
    <s v="Từ Châu Trúc Dân"/>
    <s v="Head Office"/>
    <x v="0"/>
    <s v="N/A"/>
    <s v="Customer Services"/>
    <s v="Call Center Senior Staff"/>
    <s v="Nhân viên Cấp cao trực Tổng đài"/>
    <s v="Back Office"/>
    <s v="Queen"/>
    <s v="Senior Staff"/>
    <s v="Female"/>
    <d v="1997-11-14T00:00:00"/>
    <s v="0327 244 075"/>
    <s v="trucdan.tu@hanwhalife.com.vn"/>
    <x v="0"/>
  </r>
  <r>
    <n v="434"/>
    <s v="FTE"/>
    <s v="12301775"/>
    <s v="Lê Quang Hiệp"/>
    <s v="Pacific"/>
    <x v="1"/>
    <s v="Flight"/>
    <s v="Partnership Distribution"/>
    <s v="Sales Manager"/>
    <s v="Quản lý Kinh doanh (Đối tác Ngân hàng)"/>
    <s v="Sales Partnership"/>
    <s v="Twin"/>
    <s v="Officer"/>
    <s v="Male"/>
    <d v="1994-02-10T00:00:00"/>
    <s v="0985 222 669"/>
    <s v="quanghiep.le@hanwhalife.com.vn"/>
    <x v="0"/>
  </r>
  <r>
    <n v="435"/>
    <s v="FTE"/>
    <s v="12301777"/>
    <s v="Lê Thị Minh Tuyền"/>
    <s v="Head Office"/>
    <x v="0"/>
    <s v="N/A"/>
    <s v="Customer Services"/>
    <s v="Policy Owner Services Executive"/>
    <s v="Nhân viên Cấp trung Quản lý Hợp đồng"/>
    <s v="Back Office"/>
    <s v="Queen"/>
    <s v="Executive"/>
    <s v="Female"/>
    <d v="1990-03-21T00:00:00"/>
    <s v="0934 093 880"/>
    <s v="minhtuyen.le@hanwhalife.com.vn"/>
    <x v="0"/>
  </r>
  <r>
    <n v="436"/>
    <s v="FTE"/>
    <s v="12301779"/>
    <s v="Lê Văn Quân"/>
    <s v="Head Office"/>
    <x v="0"/>
    <s v="N/A"/>
    <s v="Legal &amp; Corporate Compliance"/>
    <s v="Legal Officer"/>
    <s v="Chuyên viên Pháp lý"/>
    <s v="Back Office"/>
    <s v="Twin"/>
    <s v="Officer"/>
    <s v="Male"/>
    <d v="1997-08-04T00:00:00"/>
    <s v="0362 355 984"/>
    <s v="vanquan.le@hanwhalife.com.vn"/>
    <x v="0"/>
  </r>
  <r>
    <n v="437"/>
    <s v="FTE"/>
    <s v="12301780"/>
    <s v="Đỗ Quỳnh Hương"/>
    <s v="Head Office"/>
    <x v="0"/>
    <s v="N/A"/>
    <s v="Corporate Planning &amp; Management"/>
    <s v="Management Reporting Analysis Senior Staff"/>
    <s v="Nhân viên Cấp cao Quản trị và Phân tích Báo cáo"/>
    <s v="Back Office"/>
    <s v="Queen"/>
    <s v="Senior Staff"/>
    <s v="Female"/>
    <d v="2000-01-29T00:00:00"/>
    <s v="0816 046 328"/>
    <s v="quynhhuong.do@hanwhalife.com.vn"/>
    <x v="0"/>
  </r>
  <r>
    <n v="438"/>
    <s v="FTE"/>
    <s v="12301782"/>
    <s v="Nguyễn Phúc Thịnh"/>
    <s v="Nha Trang"/>
    <x v="3"/>
    <s v="Bus"/>
    <s v="Partnership Distribution"/>
    <s v="Sales Manager"/>
    <s v="Quản lý Kinh doanh (Đối tác Ngân hàng)"/>
    <s v="Sales Partnership"/>
    <s v="Twin"/>
    <s v="Senior Executive"/>
    <s v="Male"/>
    <d v="1995-09-06T00:00:00"/>
    <s v="0935 961 896"/>
    <s v="phucthinh.nguyen1@hanwhalife.com.vn"/>
    <x v="0"/>
  </r>
  <r>
    <n v="439"/>
    <s v="FTE"/>
    <s v="12301785"/>
    <s v="Nguyễn Thị Mai"/>
    <s v="Head Office"/>
    <x v="0"/>
    <s v="N/A"/>
    <s v="Finance &amp; Accounting"/>
    <s v="Payable Accounting Senior Staff"/>
    <s v="Nhân viên Cấp cao Kế toán Thanh toán"/>
    <s v="Back Office"/>
    <s v="Queen"/>
    <s v="Senior Staff"/>
    <s v="Female"/>
    <d v="1998-10-18T00:00:00"/>
    <s v="0906 902 357"/>
    <s v="mai.nguyen1@hanwhalife.com.vn"/>
    <x v="0"/>
  </r>
  <r>
    <n v="440"/>
    <s v="FTE"/>
    <s v="12301786"/>
    <s v="Trịnh Minh Nhật"/>
    <s v="Head Office"/>
    <x v="0"/>
    <s v="N/A"/>
    <s v="IT"/>
    <s v="Database Administrator Officer"/>
    <s v="Chuyên viên Dữ liệu"/>
    <s v="Back Office"/>
    <s v="Twin"/>
    <s v="Officer"/>
    <s v="Male"/>
    <d v="1991-09-23T00:00:00"/>
    <s v="0356 155 762"/>
    <s v="minhnhat.trinh@hanwhalife.com.vn"/>
    <x v="0"/>
  </r>
  <r>
    <n v="441"/>
    <s v="FTE"/>
    <s v="12301788"/>
    <s v="Nguyễn Tường Vy"/>
    <s v="Head Office"/>
    <x v="0"/>
    <s v="N/A"/>
    <s v="IT"/>
    <s v="Business Analyst Senior Executive"/>
    <s v="Nhân viên Cấp trung cao Phát triển Hệ thống"/>
    <s v="Back Office"/>
    <s v="Queen"/>
    <s v="Senior Executive"/>
    <s v="Female"/>
    <d v="1996-11-20T00:00:00"/>
    <s v="0906 809 657"/>
    <s v="tuongvy.nguyen1@hanwhalife.com.vn"/>
    <x v="0"/>
  </r>
  <r>
    <n v="442"/>
    <s v="FTE"/>
    <s v="12301789"/>
    <s v="Phạm Hữu Lợi"/>
    <s v="Head Office"/>
    <x v="0"/>
    <s v="N/A"/>
    <s v="IT"/>
    <s v="Program Analyst Senior Executive"/>
    <s v="Nhân viên Cấp trung cao Lập trình"/>
    <s v="Back Office"/>
    <s v="Twin"/>
    <s v="Senior Executive"/>
    <s v="Male"/>
    <d v="1992-10-23T00:00:00"/>
    <s v="0799 007 138"/>
    <s v="huuloi.pham@hanwhalife.com.vn"/>
    <x v="0"/>
  </r>
  <r>
    <n v="443"/>
    <s v="FTE"/>
    <s v="12401790"/>
    <s v="Trương Thị Vân Anh"/>
    <s v="Head Office"/>
    <x v="0"/>
    <s v="N/A"/>
    <s v="Marketing"/>
    <s v="Head of Marketing"/>
    <s v="Trưởng Bộ phận Marketing"/>
    <s v="BOD"/>
    <s v="Single"/>
    <s v="Director"/>
    <s v="Female"/>
    <d v="1982-08-04T00:00:00"/>
    <s v="0903 799 275"/>
    <s v="vananh.truong1@hanwhalife.com.vn"/>
    <x v="0"/>
  </r>
  <r>
    <n v="444"/>
    <s v="FTE"/>
    <s v="12401791"/>
    <s v="Nguyễn Phương Hưng"/>
    <s v="Head Office"/>
    <x v="0"/>
    <s v="N/A"/>
    <s v="IT"/>
    <s v="Program Analyst Officer"/>
    <s v="Chuyên viên Lập trình"/>
    <s v="Back Office"/>
    <s v="Twin"/>
    <s v="Officer"/>
    <s v="Male"/>
    <d v="1994-04-18T00:00:00"/>
    <s v="0967 399 603"/>
    <s v="phuonghung.nguyen@hanwhalife.com.vn"/>
    <x v="0"/>
  </r>
  <r>
    <n v="445"/>
    <s v="FTE"/>
    <s v="12401792"/>
    <s v="Hồ Trịnh Ngọc Diễm"/>
    <s v="Head Office"/>
    <x v="0"/>
    <s v="N/A"/>
    <s v="Customer Services"/>
    <s v="Customer Care Assistant Manager"/>
    <s v="Phó phòng Chăm sóc Khách hàng"/>
    <s v="Back Office"/>
    <s v="Queen"/>
    <s v="Assistant Manager"/>
    <s v="Female"/>
    <d v="1986-02-05T00:00:00"/>
    <s v="0963 781 109"/>
    <s v="ngocdiem.ho@hanwhalife.com.vn"/>
    <x v="0"/>
  </r>
  <r>
    <n v="446"/>
    <s v="FTE"/>
    <s v="12401793"/>
    <s v="Nguyễn Cẩm Dương"/>
    <s v="Head Office"/>
    <x v="0"/>
    <s v="N/A"/>
    <s v="Legal &amp; Corporate Compliance"/>
    <s v="Corporate Compliance Assistant Manager"/>
    <s v="Phó phòng Kiểm soát tuân thủ"/>
    <s v="Back Office"/>
    <s v="Queen"/>
    <s v="Assistant Manager"/>
    <s v="Female"/>
    <d v="1993-05-04T00:00:00"/>
    <s v="0982 533 424"/>
    <s v="camduong.nguyen@hanwhalife.com.vn"/>
    <x v="1"/>
  </r>
  <r>
    <n v="447"/>
    <s v="FTE"/>
    <s v="12401796"/>
    <s v="Huỳnh Thị Phương Thảo"/>
    <s v="Head Office"/>
    <x v="0"/>
    <s v="N/A"/>
    <s v="Human Resources"/>
    <s v="Corporate Learning Officer"/>
    <s v="Chuyên viên Đào tạo"/>
    <s v="Back Office"/>
    <s v="Queen"/>
    <s v="Officer"/>
    <s v="Female"/>
    <d v="1991-04-23T00:00:00"/>
    <s v="0908 300 183"/>
    <s v="phuongthao.huynh@hanwhalife.com.vn"/>
    <x v="0"/>
  </r>
  <r>
    <n v="448"/>
    <s v="FTE"/>
    <s v="12401799"/>
    <s v="Đặng Nguyễn Hoàng Tuấn"/>
    <s v="Head Office"/>
    <x v="0"/>
    <s v="N/A"/>
    <s v="Customer Services"/>
    <s v="Quality Assurance Officer"/>
    <s v="Chuyên viên Kiểm soát Chất lượng Dịch vụ Khách hàng"/>
    <s v="Back Office"/>
    <s v="Twin"/>
    <s v="Officer"/>
    <s v="Male"/>
    <d v="1993-05-18T00:00:00"/>
    <s v="0942 263 613"/>
    <s v="hoangtuan.dang@hanwhalife.com.vn"/>
    <x v="0"/>
  </r>
  <r>
    <n v="449"/>
    <s v="FTE"/>
    <s v="12401800"/>
    <s v="Phan Thị Thu Hà"/>
    <s v="Head Office"/>
    <x v="0"/>
    <s v="N/A"/>
    <s v="Distribution Planning"/>
    <s v="Multimedia Designer"/>
    <s v="Thiết kế Đa phương tiện"/>
    <s v="Back Office"/>
    <s v="Queen"/>
    <s v="Officer"/>
    <s v="Female"/>
    <d v="1991-06-12T00:00:00"/>
    <s v="0907 979 546"/>
    <s v="thuha.phan@hanwhalife.com.vn"/>
    <x v="0"/>
  </r>
  <r>
    <n v="450"/>
    <s v="FTE"/>
    <s v="12401801"/>
    <s v="Hà Xuân Huy"/>
    <s v="Ho Chi Minh"/>
    <x v="0"/>
    <s v="N/A"/>
    <s v="Regional Sales - Gia Dinh"/>
    <s v="Zone Director"/>
    <s v="Giám đốc Kinh doanh Khu vực"/>
    <s v="Sales Agency"/>
    <s v="Twin"/>
    <s v="Officer"/>
    <s v="Male"/>
    <d v="1980-08-25T00:00:00"/>
    <s v="0917 161 525"/>
    <s v="xuanhuy.ha@hanwhalife.com.vn"/>
    <x v="0"/>
  </r>
  <r>
    <n v="451"/>
    <s v="FTE"/>
    <s v="12401802"/>
    <s v="Nguyễn Thị Minh Nguyệt"/>
    <s v="Head Office"/>
    <x v="0"/>
    <s v="N/A"/>
    <s v="Human Resources"/>
    <s v="Employer Brand Officer"/>
    <s v="Chuyên viên Phát triển Thương hiệu Tuyển dụng"/>
    <s v="Back Office"/>
    <s v="Queen"/>
    <s v="Officer"/>
    <s v="Female"/>
    <d v="2000-11-16T00:00:00"/>
    <s v="0843 467 367"/>
    <s v="minhnguyet.nguyen1@hanwhalife.com.vn"/>
    <x v="0"/>
  </r>
  <r>
    <n v="452"/>
    <s v="FTE"/>
    <s v="12401803"/>
    <s v="Trần Minh Thuận"/>
    <s v="Thai Binh"/>
    <x v="1"/>
    <s v="Flight"/>
    <s v="Regional Sales - Thang Long"/>
    <s v="Zone Director"/>
    <s v="Giám đốc Kinh doanh Khu vực"/>
    <s v="Sales Agency"/>
    <s v="Twin"/>
    <s v="Executive"/>
    <s v="Male"/>
    <d v="1989-07-12T00:00:00"/>
    <s v="0913 338 689"/>
    <s v="minhthuan.tran@hanwhalife.com.vn"/>
    <x v="0"/>
  </r>
  <r>
    <n v="453"/>
    <s v="FTE"/>
    <s v="12401804"/>
    <s v="Trà Quốc Khanh"/>
    <s v="Head Office"/>
    <x v="0"/>
    <s v="N/A"/>
    <s v="Actuary"/>
    <s v="Actuarial Analyst"/>
    <s v="Phân tích Định phí"/>
    <s v="Back Office"/>
    <s v="Twin"/>
    <s v="Manager"/>
    <s v="Male"/>
    <d v="1988-09-28T00:00:00"/>
    <s v="0947 418 735"/>
    <s v="quockhanh.tra@hanwhalife.com.vn"/>
    <x v="1"/>
  </r>
  <r>
    <n v="454"/>
    <s v="FTE"/>
    <s v="12401805"/>
    <s v="Lê Khánh Hoàng"/>
    <s v="Soc Trang"/>
    <x v="3"/>
    <s v="Bus"/>
    <s v="Partnership Distribution"/>
    <s v="Sales Manager"/>
    <s v="Quản lý Kinh doanh (Đối tác Ngân hàng)"/>
    <s v="Sales Partnership"/>
    <s v="Twin"/>
    <s v="Senior Executive"/>
    <s v="Male"/>
    <d v="1993-10-01T00:00:00"/>
    <s v="0327 432 402"/>
    <s v="khanhhoang.le@hanwhalife.com.vn"/>
    <x v="0"/>
  </r>
  <r>
    <n v="455"/>
    <s v="FTE"/>
    <s v="12401807"/>
    <s v="Nguyễn Hữu Thành"/>
    <s v="Head Office"/>
    <x v="0"/>
    <s v="N/A"/>
    <s v="Customer Services"/>
    <s v="Policy Owner Services Officer"/>
    <s v="Chuyên viên Quản lý Hợp đồng"/>
    <s v="Back Office"/>
    <s v="Twin"/>
    <s v="g"/>
    <s v="Male"/>
    <d v="1993-05-15T00:00:00"/>
    <s v="0706 891 055"/>
    <s v="huuthanh.nguyen1@hanwhalife.com.vn"/>
    <x v="1"/>
  </r>
  <r>
    <n v="456"/>
    <s v="FTE"/>
    <s v="12401808"/>
    <s v="Trần Văn Vàng"/>
    <s v="Head Office"/>
    <x v="0"/>
    <s v="N/A"/>
    <s v="CAO"/>
    <s v="Chief Agency Officer"/>
    <s v="Phó Tổng Giám đốc Kinh doanh"/>
    <s v="BOD"/>
    <s v="Single"/>
    <s v="Chief Officer"/>
    <s v="Male"/>
    <d v="1972-08-20T00:00:00"/>
    <s v="0903 975 429"/>
    <s v="vanvang.tran@hanwhalife.com.vn"/>
    <x v="0"/>
  </r>
  <r>
    <n v="457"/>
    <s v="FTE"/>
    <s v="12401809"/>
    <s v="Lê Minh Tuấn"/>
    <s v="Pacific"/>
    <x v="1"/>
    <s v="Flight"/>
    <s v="Regional Sales - Thang Long"/>
    <s v="Zone Director"/>
    <s v="Giám đốc Kinh doanh Khu vực"/>
    <s v="Sales Agency"/>
    <s v="Twin"/>
    <s v="Assistant Manager"/>
    <s v="Male"/>
    <d v="1976-11-26T00:00:00"/>
    <s v="0975 248 688"/>
    <s v="minhtuan.le1@hanwhalife.com.vn"/>
    <x v="0"/>
  </r>
  <r>
    <n v="458"/>
    <s v="FTE"/>
    <s v="12401811"/>
    <s v="Phạm Thị Diễm My"/>
    <s v="Head Office"/>
    <x v="0"/>
    <s v="N/A"/>
    <s v="Sales Support Task Force"/>
    <s v="Task Force Senior Officer"/>
    <s v="Chuyên viên Cấp cao Quản lý Dự án"/>
    <s v="Back Office"/>
    <s v="Queen"/>
    <s v="Senior Officer"/>
    <s v="Female"/>
    <d v="1994-08-27T00:00:00"/>
    <s v="0932 430 094"/>
    <s v="diemmy.pham@hanwhalife.com.vn"/>
    <x v="1"/>
  </r>
  <r>
    <n v="459"/>
    <s v="FTE"/>
    <s v="12401813"/>
    <s v="Tạ Hữu Phương"/>
    <s v="Ha Noi"/>
    <x v="1"/>
    <s v="Flight"/>
    <s v="Regional Sales - Thang Long"/>
    <s v="Zone Director"/>
    <s v="Giám đốc Kinh doanh Khu vực"/>
    <s v="Sales Agency"/>
    <s v="Twin"/>
    <s v="Senior Officer"/>
    <s v="Male"/>
    <d v="1983-08-26T00:00:00"/>
    <s v="0943 989 389"/>
    <s v="huuphuong.ta@hanwhalife.com.vn"/>
    <x v="0"/>
  </r>
  <r>
    <n v="460"/>
    <s v="FTE"/>
    <s v="12401814"/>
    <s v="Trần Nhật Thảo Nguyên"/>
    <s v="Head Office"/>
    <x v="0"/>
    <s v="N/A"/>
    <s v="Human Resources"/>
    <s v="Talent Acquisition Business Partner Manager"/>
    <s v="Trưởng phòng Đối tác Thu hút Nhân tài"/>
    <s v="Back Office"/>
    <s v="Queen"/>
    <s v="Manager"/>
    <s v="Female"/>
    <d v="1993-02-02T00:00:00"/>
    <s v="0949 314 399"/>
    <s v="thaonguyen.tran2@hanwhalife.com.vn"/>
    <x v="1"/>
  </r>
  <r>
    <n v="461"/>
    <s v="FTE"/>
    <s v="12401822"/>
    <s v="Huỳnh Nhật Huy"/>
    <s v="Head Office"/>
    <x v="0"/>
    <s v="N/A"/>
    <s v="Customer Services"/>
    <s v="Policy Owner Services Senior Executive"/>
    <s v="Nhân viên Cấp trung cao Quản lý Hợp đồng"/>
    <s v="Back Office"/>
    <s v="Twin"/>
    <s v="Senior Executive"/>
    <s v="Male"/>
    <d v="1998-10-08T00:00:00"/>
    <s v="0903 721 875"/>
    <s v="nhathuy.huynh@hanwhalife.com.vn"/>
    <x v="1"/>
  </r>
  <r>
    <n v="462"/>
    <s v="FTE"/>
    <s v="12401823"/>
    <s v="Đoàn Ngọc Anh"/>
    <s v="Ho Chi Minh"/>
    <x v="0"/>
    <s v="N/A"/>
    <s v="Regional Sales - Gia Dinh"/>
    <s v="Territory Director"/>
    <s v="Giám đốc Kinh doanh Miền"/>
    <s v="Sales Agency"/>
    <s v="Twin"/>
    <s v="Director"/>
    <s v="Male"/>
    <d v="1984-05-20T00:00:00"/>
    <s v="0915 959 592"/>
    <s v="ngocanh.doan@hanwhalife.com.vn"/>
    <x v="0"/>
  </r>
  <r>
    <n v="463"/>
    <s v="FTE"/>
    <s v="12401824"/>
    <s v="Trần Hữu Lê Huỳnh Tâm"/>
    <s v="Binh Dinh"/>
    <x v="1"/>
    <s v="Flight"/>
    <s v="Regional Sales - Tay Son"/>
    <s v="Territory Director"/>
    <s v="Giám đốc Kinh doanh Miền"/>
    <s v="Sales Agency"/>
    <s v="Twin"/>
    <s v="Director"/>
    <s v="Male"/>
    <d v="1982-08-16T00:00:00"/>
    <s v="0913 610 699"/>
    <s v="huynhtam.tran@hanwhalife.com.vn"/>
    <x v="1"/>
  </r>
  <r>
    <n v="464"/>
    <s v="FTE"/>
    <s v="12401825"/>
    <s v="Nguyễn Thị Cẩm Hà"/>
    <s v="Head Office"/>
    <x v="0"/>
    <s v="N/A"/>
    <s v="NBU &amp; Claim"/>
    <s v="Claim Assistant Manager"/>
    <s v="Phó phòng Giải quyết Quyền lợi Bảo hiểm"/>
    <s v="Back Office"/>
    <s v="Queen"/>
    <s v="Assistant Manager"/>
    <s v="Female"/>
    <d v="1994-01-01T00:00:00"/>
    <s v="0974 905 926"/>
    <s v="camha.nguyen@hanwhalife.com.vn"/>
    <x v="0"/>
  </r>
  <r>
    <n v="465"/>
    <s v="FTE"/>
    <s v="12401826"/>
    <s v="Bùi Thị Xuân Diệu"/>
    <s v="Head Office"/>
    <x v="0"/>
    <s v="N/A"/>
    <s v="Customer Services"/>
    <s v="Complaint Handling Senior Officer"/>
    <s v="Chuyên viên Cấp cao Xử lí Khiếu nại"/>
    <s v="Back Office"/>
    <s v="Queen"/>
    <s v="Senior Officer"/>
    <s v="Female"/>
    <d v="1995-11-15T00:00:00"/>
    <s v="0979 918 957"/>
    <s v="xuandieu.bui@hanwhalife.com.vn"/>
    <x v="0"/>
  </r>
  <r>
    <n v="466"/>
    <s v="FTE"/>
    <s v="12401831"/>
    <s v="Nguyễn Thị Phương Loan"/>
    <s v="Nha Trang"/>
    <x v="3"/>
    <s v="Bus"/>
    <s v="Regional Sales - Tay Son"/>
    <s v="Zone Director"/>
    <s v="Giám đốc Kinh doanh khu vực"/>
    <s v="Sales Agency"/>
    <s v="Queen"/>
    <s v="Assistant Manager"/>
    <s v="Female"/>
    <d v="1980-03-02T00:00:00"/>
    <s v="0942 568 113"/>
    <s v="phuongloan.nguyen1@hanwhalife.com.vn"/>
    <x v="1"/>
  </r>
  <r>
    <n v="467"/>
    <s v="FTE"/>
    <s v="12401834"/>
    <s v="Nguyễn Hoài Thương"/>
    <s v="Head Office"/>
    <x v="0"/>
    <s v="N/A"/>
    <s v="Human Resources"/>
    <s v="HR Operations Senior Executive"/>
    <s v="Nhân viên Cấp trung cao Quản lý Vận hành Nhân sự"/>
    <s v="Back Office"/>
    <s v="Queen"/>
    <s v="Senior Executive"/>
    <s v="Female"/>
    <d v="2000-01-21T00:00:00"/>
    <s v="0334 618 399"/>
    <s v=" hoaithuong.nguyen@hanwhalife.com.vn"/>
    <x v="1"/>
  </r>
  <r>
    <n v="468"/>
    <s v="FTE"/>
    <s v="12401835"/>
    <s v="Lê Thị Như Quỳnh"/>
    <s v="Head Office"/>
    <x v="0"/>
    <s v="N/A"/>
    <s v="Marketing"/>
    <s v="Marketing Communications Manager"/>
    <s v="Trưởng phòng Truyền thông Tiếp thị"/>
    <s v="Back Office"/>
    <s v="Queen"/>
    <s v="Manager"/>
    <s v="Female"/>
    <d v="1988-11-10T00:00:00"/>
    <s v="0933 308 672"/>
    <s v="nhuquynh.le@hanwhalife.com.vn"/>
    <x v="0"/>
  </r>
  <r>
    <n v="469"/>
    <s v="FTE"/>
    <s v="12401836"/>
    <s v="Lê Thị Ánh Vân"/>
    <s v="Head Office"/>
    <x v="0"/>
    <s v="N/A"/>
    <s v="Actuary"/>
    <s v="Actuarial Analyst"/>
    <s v="Phân tích Định phí"/>
    <s v="Back Office"/>
    <s v="Queen"/>
    <s v="Assistant Manager"/>
    <s v="Female"/>
    <d v="1996-04-19T00:00:00"/>
    <s v="0906 355 695"/>
    <s v="anhvan.le@hanwhalife.com.vn"/>
    <x v="0"/>
  </r>
  <r>
    <n v="470"/>
    <s v="FTE"/>
    <s v="12401837"/>
    <s v="Lê Văn Bình"/>
    <s v="Quang Binh"/>
    <x v="2"/>
    <s v="Bus"/>
    <s v="Regional Sales - Hai Van"/>
    <s v="Zone Director"/>
    <s v="Giám đốc Kinh doanh khu vực"/>
    <s v="Sales Agency"/>
    <s v="Twin"/>
    <s v="Officer"/>
    <s v="Male"/>
    <d v="1983-09-05T00:00:00"/>
    <s v="0905 915 868"/>
    <s v="vanbinh.le1@hanwhalife.com.vn"/>
    <x v="1"/>
  </r>
  <r>
    <n v="471"/>
    <s v="FTE"/>
    <s v="12401838"/>
    <s v="Mai Nguyên Anh Thư"/>
    <s v="Head Office"/>
    <x v="0"/>
    <s v="N/A"/>
    <s v="Content of Digital App"/>
    <s v="Content Creator"/>
    <s v="Chuyên viên Sáng tạo nội dung"/>
    <s v="Back Office"/>
    <s v="Queen"/>
    <s v="Senior Staff"/>
    <s v="Female"/>
    <d v="2000-01-20T00:00:00"/>
    <s v="0388 063 220 "/>
    <s v="anhthu.mai@hanwhalife.com.vn"/>
    <x v="0"/>
  </r>
  <r>
    <n v="472"/>
    <s v="FTE"/>
    <s v="12401839"/>
    <s v="Võ Thị Quỳnh Nga"/>
    <s v="Dak Lak"/>
    <x v="3"/>
    <s v="Bus"/>
    <s v="Customer Services"/>
    <s v="Customer Services Senior Staff"/>
    <s v="Nhân viên Cấp cao Dịch vụ Khách hàng"/>
    <s v="Back Office"/>
    <s v="Queen"/>
    <s v="Senior Staff"/>
    <s v="Female"/>
    <d v="1989-03-06T00:00:00"/>
    <s v="0965 849 293 "/>
    <s v="quynhnga.vo@hanwhalife.com.vn"/>
    <x v="0"/>
  </r>
  <r>
    <n v="473"/>
    <s v="FTE"/>
    <s v="12401840"/>
    <s v="Nguyễn Thị Lê Hằng"/>
    <s v="Head Office"/>
    <x v="0"/>
    <s v="N/A"/>
    <s v="Marketing"/>
    <s v="Marketing Communications Executive"/>
    <s v="Nhân viên Cấp trung Truyền thông Tiếp thị"/>
    <s v="Back Office"/>
    <s v="Queen"/>
    <s v="Executive"/>
    <s v="Female"/>
    <d v="1999-11-12T00:00:00"/>
    <s v="0388 013 118 "/>
    <s v="lehang.nguyen@hanwhalife.com.vn"/>
    <x v="0"/>
  </r>
  <r>
    <n v="474"/>
    <s v="FTE"/>
    <s v="12401842"/>
    <s v="Nguyễn Phước Cát Ngọc"/>
    <s v="Head Office"/>
    <x v="0"/>
    <s v="N/A"/>
    <s v="Customer Services"/>
    <s v="Digital Customer Services Officer"/>
    <s v="Chuyên viên Dịch vụ Kỹ thuật số"/>
    <s v="Back Office"/>
    <s v="Queen"/>
    <s v="Officer"/>
    <s v="Female"/>
    <d v="1992-04-25T00:00:00"/>
    <s v="0932 566 254"/>
    <s v="catngoc.nguyen@hanwhalife.com.vn"/>
    <x v="1"/>
  </r>
  <r>
    <n v="475"/>
    <s v="FTE"/>
    <s v="12401843"/>
    <s v="Đỗ Anh Khoa"/>
    <s v="Head Office"/>
    <x v="0"/>
    <s v="N/A"/>
    <s v="General Administration"/>
    <s v="General Admin Assistant Manager"/>
    <s v="Phó phòng Hành chánh"/>
    <s v="Back Office"/>
    <s v="Twin"/>
    <s v="Assistant Manager"/>
    <s v="Male"/>
    <d v="1987-03-22T00:00:00"/>
    <s v="0919 255 274"/>
    <s v="anhkhoa.do@hanwhalife.com.vn"/>
    <x v="0"/>
  </r>
  <r>
    <n v="476"/>
    <s v="FTE"/>
    <s v="12401844"/>
    <s v="Lâm Thái Ngọc"/>
    <s v="Head Office"/>
    <x v="0"/>
    <s v="N/A"/>
    <s v="Management Advisor"/>
    <s v="Management Advisor Assistant"/>
    <s v="Trợ lý Cố vấn Quản lý"/>
    <s v="Back Office"/>
    <s v="Queen"/>
    <s v="Executive"/>
    <s v="Female"/>
    <d v="1999-01-07T00:00:00"/>
    <s v="0946 828 477"/>
    <s v="thaingoc.lam@hanwhalife.com.vn"/>
    <x v="0"/>
  </r>
  <r>
    <n v="477"/>
    <s v="FTE"/>
    <s v="12401845"/>
    <s v="Nguyễn Xuân Tấn"/>
    <s v="Nha Trang"/>
    <x v="3"/>
    <s v="Bus"/>
    <s v="Regional Sales - Tay Son"/>
    <s v="Regional Director"/>
    <s v="Giám đốc Kinh doanh Vùng"/>
    <s v="Sales Agency"/>
    <s v="Twin"/>
    <s v="Senior Manager"/>
    <s v="Male"/>
    <d v="1986-09-02T00:00:00"/>
    <s v="0914 717 749"/>
    <s v="xuantan.nguyen@hanwhalife.com.vn"/>
    <x v="0"/>
  </r>
  <r>
    <n v="478"/>
    <s v="FTE"/>
    <s v="12401846"/>
    <s v="Huỳnh Tăng Phú"/>
    <s v="Ho Chi Minh"/>
    <x v="0"/>
    <s v="N/A"/>
    <s v="Regional Sales - Gia Dinh"/>
    <s v="Regional Director"/>
    <s v="Giám đốc Kinh doanh Vùng"/>
    <s v="Sales Agency"/>
    <s v="Twin"/>
    <s v="Senior Manager"/>
    <s v="Male"/>
    <d v="1983-08-20T00:00:00"/>
    <s v="0907 713 556"/>
    <s v="tangphu.huynh@hanwhalife.com.vn"/>
    <x v="0"/>
  </r>
  <r>
    <n v="479"/>
    <s v="FTE"/>
    <s v="12401847"/>
    <s v="Võ Thị Hồng Na"/>
    <s v="Head Office"/>
    <x v="0"/>
    <s v="N/A"/>
    <s v="Human Resources"/>
    <s v="Rewards &amp; Data Analysis Manager "/>
    <s v="Trưởng phòng Phúc lợi và Phân tích dữ liệu"/>
    <s v="Back Office"/>
    <s v="Queen"/>
    <s v="Manager"/>
    <s v="Female"/>
    <d v="1991-08-31T00:00:00"/>
    <s v="0985 528 843 "/>
    <s v="hongna.vo@hanwhalife.com.vn"/>
    <x v="0"/>
  </r>
  <r>
    <n v="480"/>
    <s v="FTE"/>
    <s v="12401848"/>
    <s v="Nguyễn Hoàng Yến"/>
    <s v="Head Office"/>
    <x v="0"/>
    <s v="N/A"/>
    <s v="Customer Services"/>
    <s v="Call Center Senior Staff"/>
    <s v="Nhân viên Cấp cao trực Tổng đài"/>
    <s v="Back Office"/>
    <s v="Queen"/>
    <s v="Senior Staff"/>
    <s v="Female"/>
    <d v="1998-05-02T00:00:00"/>
    <s v="0708 289 969"/>
    <s v="hoangyen.nguyen2@hanwhalife.com.vn"/>
    <x v="0"/>
  </r>
  <r>
    <n v="481"/>
    <s v="FTE"/>
    <s v="12401849"/>
    <s v="Nguyễn Thị Bé"/>
    <s v="Head Office"/>
    <x v="0"/>
    <s v="N/A"/>
    <s v="Finance &amp; Accounting"/>
    <s v="Budgeting Senior Staff"/>
    <s v="Nhân viên Cấp cao Kế toán Ngân Sách"/>
    <s v="Back Office"/>
    <s v="Queen"/>
    <s v="Senior Staff"/>
    <s v="Female"/>
    <d v="1991-04-29T00:00:00"/>
    <s v="0982 504 408 "/>
    <s v="be.nguyen@hanwhalife.com.vn"/>
    <x v="1"/>
  </r>
  <r>
    <n v="482"/>
    <s v="FTE"/>
    <s v="12401850"/>
    <s v="Lê Thị Ngọc Châu"/>
    <s v="Head Office"/>
    <x v="0"/>
    <s v="N/A"/>
    <s v="Sales Support Task Force"/>
    <s v="Sales Admin Senior Executive"/>
    <s v="Nhân viên Cấp trung cao Hỗ trợ Kinh doanh"/>
    <s v="Back Office"/>
    <s v="Queen"/>
    <s v="Senior Executive"/>
    <s v="Female"/>
    <d v="1983-07-01T00:00:00"/>
    <s v="0909 721 766 "/>
    <s v="ngocchau.le@hanwhalife.com.vn"/>
    <x v="1"/>
  </r>
  <r>
    <n v="483"/>
    <s v="FTE"/>
    <s v="12401851"/>
    <s v="Lê Thị Minh Thư"/>
    <s v="Ho Chi Minh"/>
    <x v="0"/>
    <s v="N/A"/>
    <s v="Regional Sales - Gia Dinh"/>
    <s v="Zone Director"/>
    <s v="Giám đốc Kinh doanh khu vực"/>
    <s v="Sales Agency"/>
    <s v="Queen"/>
    <s v="Senior Officer"/>
    <s v="Female"/>
    <d v="1991-09-13T00:00:00"/>
    <s v="0969 870 008"/>
    <s v="minhthu.le@hanwhalife.com.vn"/>
    <x v="0"/>
  </r>
  <r>
    <n v="484"/>
    <s v="FTE"/>
    <s v="12401852"/>
    <s v="Lữ Phạm Quốc An"/>
    <s v="Head Office"/>
    <x v="0"/>
    <s v="N/A"/>
    <s v="Legal &amp; Corporate Compliance"/>
    <s v="Corporate Compliance Senior Officer"/>
    <s v="Chuyên viên Cấp cao Kiểm soát tuân thủ"/>
    <s v="Back Office"/>
    <s v="Twin"/>
    <s v="Senior Officer"/>
    <s v="Male"/>
    <d v="1991-04-17T00:00:00"/>
    <s v="0907 104 775"/>
    <s v="quocan.lu@hanwhalife.com.vn"/>
    <x v="0"/>
  </r>
  <r>
    <n v="485"/>
    <s v="FTE"/>
    <s v="12401853"/>
    <s v="Thi Hoàng Khôi"/>
    <s v="Ho Chi Minh"/>
    <x v="0"/>
    <s v="N/A"/>
    <s v="Regional Sales - Gia Dinh"/>
    <s v="Zone Director"/>
    <s v="Giám đốc Kinh doanh khu vực"/>
    <s v="Sales Agency"/>
    <s v="Twin"/>
    <s v="Senior Officer"/>
    <s v="Male"/>
    <d v="1984-10-05T00:00:00"/>
    <s v="0909 401 084"/>
    <s v="hoangkhoi.thi@hanwhalife.com.vn"/>
    <x v="0"/>
  </r>
  <r>
    <n v="486"/>
    <s v="FTE"/>
    <s v="12401854"/>
    <s v="Nguyễn Lưu Hoàng Quân"/>
    <s v="Ho Chi Minh"/>
    <x v="0"/>
    <s v="N/A"/>
    <s v="Regional Sales - Gia Dinh"/>
    <s v="Zone Director"/>
    <s v="Giám đốc Kinh doanh khu vực"/>
    <s v="Sales Agency"/>
    <s v="Twin"/>
    <s v="Senior Officer"/>
    <s v="Male"/>
    <d v="1988-11-24T00:00:00"/>
    <s v="0902 692 118 "/>
    <s v="hoangquan.nguyen@hanwhalife.com.vn"/>
    <x v="0"/>
  </r>
  <r>
    <n v="487"/>
    <s v="FTE"/>
    <s v="12401855"/>
    <s v="Đặng Ngọc Trí"/>
    <s v="Nghe An"/>
    <x v="1"/>
    <s v="Flight"/>
    <s v="Regional Sales - Lam Kinh"/>
    <s v="Territory Director"/>
    <s v="Giám đốc Kinh doanh Miền"/>
    <s v="Sales Agency"/>
    <s v="Twin"/>
    <s v="Director"/>
    <s v="Male"/>
    <d v="1976-08-07T00:00:00"/>
    <s v=" 0916 232 225"/>
    <s v="ngoctri.dang@hanwhalife.com.vn"/>
    <x v="1"/>
  </r>
  <r>
    <n v="488"/>
    <s v="FTE"/>
    <s v="12401857"/>
    <s v="Phạm Ngọc Anh Thư"/>
    <s v="Head Office"/>
    <x v="0"/>
    <s v="N/A"/>
    <s v="Design &amp; Development"/>
    <s v="Design &amp; Development Senior Manager"/>
    <s v="Trưởng phòng Cấp cao Thiết Kế &amp; Phát triển Chương trình Huấn luyện Kinh doanh"/>
    <s v="Back Office"/>
    <s v="Queen"/>
    <s v="Senior Manager"/>
    <s v="Female"/>
    <d v="1984-11-20T00:00:00"/>
    <s v="0908 010 081"/>
    <s v="anhthu.pham1@hanwhalife.com.vn"/>
    <x v="0"/>
  </r>
  <r>
    <n v="489"/>
    <s v="FTE"/>
    <s v="12401858"/>
    <s v="Đặng Tương Thuấn"/>
    <s v="Head Office"/>
    <x v="0"/>
    <s v="N/A"/>
    <s v="Investment"/>
    <s v="Investment Assistant Manager"/>
    <s v="Phó phòng đầu tư"/>
    <s v="Back Office"/>
    <s v="Queen"/>
    <s v="Assistant Manager"/>
    <s v="Female"/>
    <d v="1991-08-11T00:00:00"/>
    <s v="0933 821 108"/>
    <s v="tuongthuan.dang@hanwhalife.com.vn"/>
    <x v="1"/>
  </r>
  <r>
    <n v="490"/>
    <s v="FTE"/>
    <s v="12401859"/>
    <s v="Trầm Minh Hoàng"/>
    <s v="Head Office"/>
    <x v="0"/>
    <s v="N/A"/>
    <s v="Customer Services"/>
    <s v="Call Center Senior Staff"/>
    <s v="Nhân viên Cấp cao trực Tổng đài"/>
    <s v="Back Office"/>
    <s v="Twin"/>
    <s v="Senior Staff"/>
    <s v="Male"/>
    <d v="1995-04-05T00:00:00"/>
    <s v="0766 989 789"/>
    <s v="minhhoang.tram@hanwhalife.com.vn"/>
    <x v="1"/>
  </r>
  <r>
    <n v="491"/>
    <s v="FTE"/>
    <s v="12401862"/>
    <s v="Huỳnh Đức Duy"/>
    <s v="Head Office"/>
    <x v="0"/>
    <s v="N/A"/>
    <s v="IT"/>
    <s v="IT Security Assistant Manager"/>
    <s v="Phó phòng Bảo mật &amp; An toàn Thông tin"/>
    <s v="Back Office"/>
    <s v="Twin"/>
    <s v="Assistant Manager"/>
    <s v="Male"/>
    <d v="1985-06-01T00:00:00"/>
    <s v="0918 844 944"/>
    <s v="ducduy.huynh@hanwhalife.com.vn"/>
    <x v="1"/>
  </r>
  <r>
    <n v="492"/>
    <s v="FTE"/>
    <s v="12401863"/>
    <s v="Đỗ Phương Nhung"/>
    <s v="Head Office"/>
    <x v="0"/>
    <s v="N/A"/>
    <s v="Human Resources"/>
    <s v="Talent Acquisition Business Partner Officer"/>
    <s v="Chuyên viên Đối tác Thu hút Nhân tài"/>
    <s v="Back Office"/>
    <s v="Queen"/>
    <s v="Officer"/>
    <s v="Female"/>
    <d v="1996-09-16T00:00:00"/>
    <s v="0936 477 197 "/>
    <s v="phuongnhung.do@hanwhalife.com.vn"/>
    <x v="0"/>
  </r>
  <r>
    <n v="493"/>
    <s v="FTE"/>
    <s v="12401864"/>
    <s v="Nguyễn Thị Yến Nhi"/>
    <s v="Head Office"/>
    <x v="0"/>
    <s v="N/A"/>
    <s v="Actuary"/>
    <s v="Actuarial Analyst"/>
    <s v="Phân tích Định phí"/>
    <s v="Back Office"/>
    <s v="Queen"/>
    <s v="Executive"/>
    <s v="Female"/>
    <d v="2002-09-25T00:00:00"/>
    <s v="0918 340 119"/>
    <s v="yennhi.nguyen1@hanwhalife.com.vn"/>
    <x v="0"/>
  </r>
  <r>
    <n v="494"/>
    <s v="FTE"/>
    <s v="12401866"/>
    <s v="Nguyễn Quốc Tuấn"/>
    <s v="Head Office"/>
    <x v="0"/>
    <s v="N/A"/>
    <s v="Marketing"/>
    <s v="Multimedia Designer"/>
    <s v="Thiết kế Đa phương tiện"/>
    <s v="Back Office"/>
    <s v="Twin"/>
    <s v="Officer"/>
    <s v="Male"/>
    <d v="1994-04-25T00:00:00"/>
    <s v="0962 936 711"/>
    <s v="quoctuan.nguyen@hanwhalife.com.vn"/>
    <x v="0"/>
  </r>
  <r>
    <n v="495"/>
    <s v="FTE"/>
    <s v="12401867"/>
    <s v="Hứa Lê Thiên Bảo"/>
    <s v="Ho Chi Minh"/>
    <x v="0"/>
    <s v="N/A"/>
    <s v="Sales Training Support"/>
    <s v="Agency Training Officer"/>
    <s v="Chuyên viên Huấn luyện &amp; Hỗ trợ Đại lý"/>
    <s v="Trainer"/>
    <s v="Twin"/>
    <s v="Officer"/>
    <s v="Male"/>
    <d v="1995-11-19T00:00:00"/>
    <s v="0348 941 412"/>
    <s v="thienbao.hua@hanwhalife.com.vn"/>
    <x v="0"/>
  </r>
  <r>
    <n v="496"/>
    <s v="FTE"/>
    <s v="12401868"/>
    <s v="Huỳnh Sơn Phong"/>
    <s v="Ho Chi Minh"/>
    <x v="0"/>
    <s v="N/A"/>
    <s v="Regional Sales - Gia Dinh"/>
    <s v="Zone Director"/>
    <s v="Giám đốc Kinh doanh khu vực"/>
    <s v="Sales Agency"/>
    <s v="Twin"/>
    <s v="Senior Officer"/>
    <s v="Male"/>
    <d v="1989-11-30T00:00:00"/>
    <s v="0918 918 995 "/>
    <s v="sonphong.huynh@hanwhalife.com.vn"/>
    <x v="0"/>
  </r>
  <r>
    <n v="497"/>
    <s v="FTE"/>
    <s v="12401869"/>
    <s v="Trần Ngọc Hải"/>
    <s v="Ha Noi"/>
    <x v="1"/>
    <s v="Flight"/>
    <s v="Regional Sales - Thang Long"/>
    <s v="Regional Director "/>
    <s v="Giám đốc Kinh doanh Vùng"/>
    <s v="Sales Agency"/>
    <s v="Twin"/>
    <s v="Senior Manager"/>
    <s v="Male"/>
    <d v="1976-04-13T00:00:00"/>
    <s v="0915 966 616 "/>
    <s v="ngochai.tran1@hanwhalife.com.vn"/>
    <x v="0"/>
  </r>
  <r>
    <n v="498"/>
    <s v="FTE"/>
    <s v="12401870"/>
    <s v="Đinh Đức Thắng"/>
    <s v="Ha Noi"/>
    <x v="1"/>
    <s v="Flight"/>
    <s v="Regional Sales - Thang Long_x0009_"/>
    <s v="Zone Director"/>
    <s v="Giám đốc Kinh doanh khu vực"/>
    <s v="Sales Agency"/>
    <s v="Twin"/>
    <s v="Senior Officer"/>
    <s v="Male"/>
    <d v="1984-08-25T00:00:00"/>
    <s v="0985 830 304"/>
    <s v="ducthang.dinh@hanwhalife.com.vn"/>
    <x v="0"/>
  </r>
  <r>
    <n v="499"/>
    <s v="FTE"/>
    <s v="12401871"/>
    <s v="Trần Thúy Vy"/>
    <s v="Head Office"/>
    <x v="0"/>
    <s v="N/A"/>
    <s v="Agency Compliance"/>
    <s v="Agency Compliance Executive"/>
    <s v="Nhân viên Cấp trung Pháp chế Đại lý"/>
    <s v="Back Office"/>
    <s v="Queen"/>
    <s v="Executive"/>
    <s v="Female"/>
    <d v="2000-03-28T00:00:00"/>
    <s v="0792 111 868 "/>
    <s v="thuyvy.tran@hanwhalife.com.vn"/>
    <x v="0"/>
  </r>
  <r>
    <n v="500"/>
    <s v="FTE"/>
    <s v="12401872"/>
    <s v="Lê Nhân Tín"/>
    <s v="Head Office"/>
    <x v="0"/>
    <s v="N/A"/>
    <s v="Agency Training Operations"/>
    <s v="Agency Training Operations Senior Manager"/>
    <s v="Trưởng phòng Cấp cao Vận hành Huấn luyện Kinh doanh"/>
    <s v="Back Office"/>
    <s v="Twin"/>
    <s v="Senior Manager"/>
    <s v="Male"/>
    <d v="1987-09-09T00:00:00"/>
    <s v="0933 228 359"/>
    <s v="nhantin.le@hanwhalife.com.vn"/>
    <x v="0"/>
  </r>
  <r>
    <n v="501"/>
    <s v="FTE"/>
    <s v="12401873"/>
    <s v="Trần Phạm Hoàng Yến"/>
    <s v="Head Office"/>
    <x v="0"/>
    <s v="N/A"/>
    <s v="Customer Services"/>
    <s v="Call Center Senior Staff"/>
    <s v="Nhân viên Cấp cao trực Tổng đài"/>
    <s v="Back Office"/>
    <s v="Queen"/>
    <s v="Senior Staff"/>
    <s v="Female"/>
    <d v="1994-12-26T00:00:00"/>
    <s v="0375 411 233"/>
    <s v="hoangyen.tran@hanwhalife.com.vn"/>
    <x v="0"/>
  </r>
  <r>
    <n v="502"/>
    <s v="FTE"/>
    <s v="12401874"/>
    <s v="Đỗ Thùy Dinh"/>
    <s v="Ha Noi"/>
    <x v="1"/>
    <s v="Flight"/>
    <s v="Sales Training Support"/>
    <s v="Agency Training Coordinator "/>
    <s v="Nhân viên Cấp trung Điều phối Huấn luyện Kênh Đại lý"/>
    <s v="Back Office"/>
    <s v="Queen"/>
    <s v="Executive"/>
    <s v="Female"/>
    <d v="1994-03-24T00:00:00"/>
    <s v="0988 923 917 "/>
    <s v="thuydinh.do@hanwhalife.com.vn"/>
    <x v="0"/>
  </r>
  <r>
    <n v="503"/>
    <s v="FTE"/>
    <s v="12401875"/>
    <s v="Trần Thị Thanh Thảo"/>
    <s v="Head Office"/>
    <x v="0"/>
    <s v="N/A"/>
    <s v="Sales Advisor"/>
    <s v="Sales Advisor Assistant"/>
    <s v="Trợ lý Cố vấn Kinh doanh"/>
    <s v="Back Office"/>
    <s v="Queen"/>
    <s v="Executive"/>
    <s v="Female"/>
    <d v="1999-01-27T00:00:00"/>
    <s v="039 638 2989 "/>
    <s v="thanhthao.tran@hanwhalife.com.vn"/>
    <x v="0"/>
  </r>
  <r>
    <n v="504"/>
    <s v="FTE"/>
    <s v="12401876"/>
    <s v="Dương Hà Thanh"/>
    <s v="Head Office"/>
    <x v="0"/>
    <s v="N/A"/>
    <s v="Human Resources"/>
    <s v="Talent Acquisition Business Partner Manager"/>
    <s v="Trưởng phòng Đối tác Thu hút Nhân tài"/>
    <s v="Back Office"/>
    <s v="Queen"/>
    <s v="Manager"/>
    <s v="Female"/>
    <d v="1987-10-25T00:00:00"/>
    <s v="0908 507 706"/>
    <s v="hathanh.duong@hanwhalife.com.vn"/>
    <x v="0"/>
  </r>
  <r>
    <n v="505"/>
    <s v="FTE"/>
    <s v="12401877"/>
    <s v="Nguyễn Đại Đức"/>
    <s v="Head Office"/>
    <x v="0"/>
    <s v="N/A"/>
    <s v="Partnership Distribution"/>
    <s v="Sales Manager"/>
    <s v=" Quản lý Kinh doanh (Đối tác Ngân hàng)"/>
    <s v="Sales Partnership"/>
    <s v="Twin"/>
    <s v="Officer"/>
    <s v="Male"/>
    <d v="1995-08-04T00:00:00"/>
    <s v="0845 047 547"/>
    <s v="daiduc.nguyen@hanwhalife.com.vn"/>
    <x v="0"/>
  </r>
  <r>
    <n v="506"/>
    <s v="FTE"/>
    <s v="12401878"/>
    <s v="Mai Ngọc Thanh"/>
    <s v="Head Office"/>
    <x v="0"/>
    <s v="N/A"/>
    <s v="Agency Training Operations"/>
    <s v="Agency Training Operations Assistant Manager"/>
    <s v="Phó phòng Vận hành Huấn luyện Kinh doanh"/>
    <s v="Back Office"/>
    <s v="Twin"/>
    <s v="Assistant Manager"/>
    <s v="Male"/>
    <d v="1994-01-07T00:00:00"/>
    <s v="0936 340 989"/>
    <s v="ngocthanh.mai@hanwhalife.com.vn"/>
    <x v="0"/>
  </r>
  <r>
    <n v="507"/>
    <s v="FTE"/>
    <s v="12401879"/>
    <s v="Trần Phú Lĩnh"/>
    <s v="Head Office"/>
    <x v="0"/>
    <s v="N/A"/>
    <s v="IT"/>
    <s v="Business Analyst Senior Officer"/>
    <s v="Chuyên viên Cấp cao Phát triển Hệ thống"/>
    <s v="Back Office"/>
    <s v="Twin"/>
    <s v="Senior Officer"/>
    <s v="Male"/>
    <d v="1989-02-06T00:00:00"/>
    <s v="0906 990 602"/>
    <s v=" phulinh.tran@hanwhalife.com.vn"/>
    <x v="0"/>
  </r>
  <r>
    <n v="508"/>
    <s v="FTE"/>
    <s v="12401880"/>
    <s v="Trần Quang Hiếu"/>
    <s v="Kon Tum"/>
    <x v="2"/>
    <s v="Bus"/>
    <s v="Regional Sales - Tay Son"/>
    <s v="Zone Director"/>
    <s v="Giám đốc Kinh doanh khu vực"/>
    <s v="Sales Agency"/>
    <s v="Twin"/>
    <s v="Assistant Manager"/>
    <s v="Male"/>
    <d v="1982-02-03T00:00:00"/>
    <s v="0346 333 777"/>
    <s v="quanghieu.tran1@hanwhalife.com.vn"/>
    <x v="0"/>
  </r>
  <r>
    <n v="509"/>
    <s v="FTE"/>
    <s v="12401881"/>
    <s v="Trần Thị Thanh Lê"/>
    <s v="Head Office"/>
    <x v="0"/>
    <s v="N/A"/>
    <s v="Partnership Distribution"/>
    <s v="Partnership Distribution Design &amp; Development Assistant Manager"/>
    <s v="Phó phòng Thiết kế và Phát triển Chương trình Huấn luyện Kênh Đối tác "/>
    <s v="Back Office"/>
    <s v="Queen"/>
    <s v="Assistant Manager"/>
    <s v="Female"/>
    <d v="1983-09-27T00:00:00"/>
    <s v="0909 177 882"/>
    <s v="thanhle.tran@hanwhalife.com.vn"/>
    <x v="0"/>
  </r>
  <r>
    <n v="510"/>
    <s v="FTE"/>
    <s v="12401882"/>
    <s v="Nguyễn Thái Nguyên"/>
    <s v="Thai Nguyen"/>
    <x v="1"/>
    <s v="Flight"/>
    <s v="Regional Sales - Thang Long_x0009_"/>
    <s v="Zone Director"/>
    <s v="Giám đốc Kinh doanh khu vực"/>
    <s v="Sales Agency"/>
    <s v="Twin"/>
    <s v="Senior Officer"/>
    <s v="Male"/>
    <d v="1994-07-04T00:00:00"/>
    <s v="0395 515 444"/>
    <s v="thainguyen.nguyen@hanwhalife.com.vn"/>
    <x v="0"/>
  </r>
  <r>
    <n v="511"/>
    <s v="FTE"/>
    <s v="12401883"/>
    <s v="Huỳnh Ngọc Khánh Yên"/>
    <s v="Head Office"/>
    <x v="0"/>
    <s v="N/A"/>
    <s v="Marketing"/>
    <s v="PR &amp; CSR Senior Executive"/>
    <s v="Nhân viên Cấp trung cao Truyền thông và CSR"/>
    <s v="Back Office"/>
    <s v="Queen"/>
    <s v="Senior Executive"/>
    <s v="Female"/>
    <d v="1997-10-04T00:00:00"/>
    <s v="0916 598 217 "/>
    <s v=" khanhyen.huynh@hanwhalife.com.vn"/>
    <x v="0"/>
  </r>
  <r>
    <n v="512"/>
    <s v="FTE"/>
    <s v="12401884"/>
    <s v="Nguyễn Thế Thiêm"/>
    <s v="Ho Chi Minh"/>
    <x v="0"/>
    <s v="N/A"/>
    <s v="Regional Sales - Gia Dinh"/>
    <s v="Regional Director "/>
    <s v="Giám đốc Kinh doanh Vùng"/>
    <s v="Sales Agency"/>
    <s v="Twin"/>
    <s v="Senior Manager"/>
    <s v="Male"/>
    <d v="1988-08-01T00:00:00"/>
    <s v="0904 054 151"/>
    <s v="thethiem.nguyen@hanwhalife.com.vn"/>
    <x v="0"/>
  </r>
  <r>
    <n v="513"/>
    <s v="FTE"/>
    <s v="12401885"/>
    <s v="Trương Thùy Trang"/>
    <s v="Head Office"/>
    <x v="0"/>
    <s v="N/A"/>
    <s v="Finance &amp; Accounting"/>
    <s v="General Ledger Accounting Assistant Manager"/>
    <s v="Phó phòng Kế toán Tổng hợp"/>
    <s v="Back Office"/>
    <s v="Queen"/>
    <s v="Assistant Manager"/>
    <s v="Female"/>
    <d v="1983-03-23T00:00:00"/>
    <s v="0983 230 383"/>
    <s v="thuytrang.truong@hanwhalife.com.vn"/>
    <x v="0"/>
  </r>
  <r>
    <n v="514"/>
    <s v="FTE"/>
    <s v="12401886"/>
    <s v="Nguyễn Quỳnh Như"/>
    <s v="Head Office"/>
    <x v="0"/>
    <s v="N/A"/>
    <s v="Agency Training Operations"/>
    <s v="Agency Training Operations Officer"/>
    <s v="Chuyên viên Vận hành Huấn luyện Kinh doanh"/>
    <s v="Back Office"/>
    <s v="Queen"/>
    <s v="Officer"/>
    <s v="Female"/>
    <d v="1997-05-01T00:00:00"/>
    <s v="0347 971 515"/>
    <s v="quynhnhu.nguyen1@hanwhalife.com.vn"/>
    <x v="0"/>
  </r>
  <r>
    <n v="515"/>
    <s v="FTE"/>
    <s v="12401887"/>
    <s v="Hồ Hoàng Lâm"/>
    <s v="Ho Chi Minh"/>
    <x v="0"/>
    <s v="N/A"/>
    <s v="Regional Sales - Gia Dinh"/>
    <s v="Zone Director"/>
    <s v="Giám đốc Kinh doanh khu vực"/>
    <s v="Sales Agency"/>
    <s v="Twin"/>
    <s v="Senior Officer"/>
    <s v="Male"/>
    <d v="1988-10-06T00:00:00"/>
    <s v="0937 166 556"/>
    <s v=" _x000a_hoanglam.ho@hanwhalife.com.vn"/>
    <x v="0"/>
  </r>
  <r>
    <n v="516"/>
    <s v="Temporary"/>
    <s v="#N/A"/>
    <s v="Park Mi Sook"/>
    <s v="Head Office"/>
    <x v="0"/>
    <s v="N/A"/>
    <s v="Distribution Admin"/>
    <s v="Sales Manager - Korean Market"/>
    <m/>
    <s v="Temporary"/>
    <s v="Queen"/>
    <s v="Senior Manager"/>
    <s v="Female"/>
    <m/>
    <m/>
    <s v="park.misook@hanwhalife.com.vn"/>
    <x v="0"/>
  </r>
  <r>
    <n v="517"/>
    <s v="Temporary"/>
    <s v="#N/A"/>
    <s v="Thái Thị Thanh Xuân"/>
    <s v="Head Office"/>
    <x v="0"/>
    <s v="N/A"/>
    <s v="Human Resources"/>
    <s v="Talent Acquisition Business Partner Coordinator"/>
    <m/>
    <s v="Temporary"/>
    <s v="Queen"/>
    <s v="Officer"/>
    <s v="Female"/>
    <m/>
    <s v="0342 747 399"/>
    <s v="thanhxuan.thai@hanwhalife.com.vn"/>
    <x v="0"/>
  </r>
  <r>
    <n v="518"/>
    <s v="Korean expat"/>
    <s v="#N/A"/>
    <s v="Mr. Lee"/>
    <s v="Head Office"/>
    <x v="0"/>
    <s v="N/A"/>
    <m/>
    <m/>
    <m/>
    <s v="Korean expat"/>
    <s v="Single"/>
    <m/>
    <s v="Male"/>
    <m/>
    <m/>
    <m/>
    <x v="0"/>
  </r>
  <r>
    <n v="519"/>
    <s v="Korean expat"/>
    <s v="#N/A"/>
    <s v="Mr. Yoo"/>
    <s v="Head Office"/>
    <x v="0"/>
    <s v="N/A"/>
    <m/>
    <m/>
    <m/>
    <s v="Korean expat"/>
    <s v="Single"/>
    <m/>
    <s v="Male"/>
    <m/>
    <m/>
    <m/>
    <x v="0"/>
  </r>
  <r>
    <n v="520"/>
    <s v="Outsource - NBU Claim"/>
    <s v="#N/A"/>
    <s v="Phạm Ngọc Phương Bình"/>
    <s v="Head Office"/>
    <x v="0"/>
    <s v="N/A"/>
    <s v="NBU &amp; Claim"/>
    <s v="Binding"/>
    <m/>
    <s v="Outsource"/>
    <s v="Twin"/>
    <m/>
    <s v="Male"/>
    <m/>
    <m/>
    <m/>
    <x v="0"/>
  </r>
  <r>
    <n v="521"/>
    <s v="Outsource - NBU Claim"/>
    <s v="#N/A"/>
    <s v="Lâm Kim Linh"/>
    <s v="Head Office"/>
    <x v="0"/>
    <s v="N/A"/>
    <s v="NBU &amp; Claim"/>
    <s v="Key-in"/>
    <m/>
    <s v="Outsource"/>
    <s v="Queen"/>
    <m/>
    <s v="Female"/>
    <m/>
    <m/>
    <m/>
    <x v="0"/>
  </r>
  <r>
    <n v="522"/>
    <s v="Outsource - NBU Claim"/>
    <s v="#N/A"/>
    <s v="Huỳnh Thị Mỹ Duyên"/>
    <s v="SO Tân Bình"/>
    <x v="0"/>
    <s v="N/A"/>
    <s v="NBU &amp; Claim"/>
    <s v="Key-in"/>
    <m/>
    <s v="Outsource"/>
    <s v="Queen"/>
    <m/>
    <s v="Female"/>
    <m/>
    <m/>
    <m/>
    <x v="0"/>
  </r>
  <r>
    <n v="523"/>
    <s v="Outsource - NBU Claim"/>
    <s v="#N/A"/>
    <s v="Phạm Hồng Anh"/>
    <s v="Head Office"/>
    <x v="0"/>
    <s v="N/A"/>
    <s v="NBU &amp; Claim"/>
    <s v="Key-in"/>
    <m/>
    <s v="Outsource"/>
    <s v="Queen"/>
    <m/>
    <s v="Female"/>
    <m/>
    <m/>
    <m/>
    <x v="0"/>
  </r>
  <r>
    <n v="524"/>
    <s v="Outsource - NBU Claim"/>
    <s v="#N/A"/>
    <s v="Võ Đan Phượng"/>
    <s v="Head Office"/>
    <x v="0"/>
    <s v="N/A"/>
    <s v="NBU &amp; Claim"/>
    <s v="Key-in"/>
    <m/>
    <s v="Outsource"/>
    <s v="Twin"/>
    <m/>
    <s v="Male"/>
    <m/>
    <m/>
    <m/>
    <x v="0"/>
  </r>
  <r>
    <n v="525"/>
    <s v="Outsource - NBU Claim"/>
    <s v="#N/A"/>
    <s v="Đào Nguyễn Nhựt Nguyên"/>
    <s v="SO Tân Bình"/>
    <x v="0"/>
    <s v="N/A"/>
    <s v="NBU &amp; Claim"/>
    <s v="Admin claim"/>
    <m/>
    <s v="Outsource"/>
    <s v="Queen"/>
    <m/>
    <s v="Female"/>
    <m/>
    <m/>
    <m/>
    <x v="0"/>
  </r>
  <r>
    <n v="526"/>
    <s v="Outsource - NBU Claim"/>
    <s v="#N/A"/>
    <s v="Đinh Ngọc Trân"/>
    <s v="Head Office"/>
    <x v="0"/>
    <s v="N/A"/>
    <s v="NBU &amp; Claim"/>
    <s v="Key-in"/>
    <m/>
    <s v="Outsource"/>
    <s v="Queen"/>
    <m/>
    <s v="Female"/>
    <m/>
    <m/>
    <m/>
    <x v="0"/>
  </r>
  <r>
    <n v="527"/>
    <s v="Outsource - NBU Claim"/>
    <s v="#N/A"/>
    <s v="Nguyễn Ngọc Khánh Ly"/>
    <s v="Head Office"/>
    <x v="0"/>
    <s v="N/A"/>
    <s v="NBU &amp; Claim"/>
    <s v="Key-in"/>
    <m/>
    <s v="Outsource"/>
    <s v="Twin"/>
    <m/>
    <s v="Male"/>
    <m/>
    <m/>
    <m/>
    <x v="0"/>
  </r>
  <r>
    <n v="528"/>
    <s v="Outsource - NBU Claim"/>
    <s v="#N/A"/>
    <s v="Nguyễn Thị Mỹ Hằng"/>
    <s v="Head Office"/>
    <x v="0"/>
    <s v="N/A"/>
    <s v="NBU &amp; Claim"/>
    <s v="Key-in"/>
    <m/>
    <s v="Outsource"/>
    <s v="Queen"/>
    <m/>
    <s v="Female"/>
    <m/>
    <m/>
    <m/>
    <x v="0"/>
  </r>
  <r>
    <n v="529"/>
    <s v="Outsource - NBU Claim"/>
    <s v="#N/A"/>
    <s v="Tạ Ngọc Mẫn Uyên"/>
    <s v="Head Office"/>
    <x v="0"/>
    <s v="N/A"/>
    <s v="NBU &amp; Claim"/>
    <s v="Key-in"/>
    <m/>
    <s v="Outsource"/>
    <s v="Queen"/>
    <m/>
    <s v="Female"/>
    <m/>
    <m/>
    <m/>
    <x v="0"/>
  </r>
  <r>
    <n v="530"/>
    <s v="Outsource - NBU Claim"/>
    <s v="#N/A"/>
    <s v="Trương Tường Vy"/>
    <s v="Head Office"/>
    <x v="0"/>
    <s v="N/A"/>
    <s v="NBU &amp; Claim"/>
    <s v="Admin Claim"/>
    <m/>
    <s v="Outsource"/>
    <s v="Queen"/>
    <m/>
    <s v="Female"/>
    <m/>
    <m/>
    <m/>
    <x v="0"/>
  </r>
  <r>
    <n v="531"/>
    <s v="Forecast"/>
    <s v="#N/A"/>
    <s v="Nguyễn Trung Kiên"/>
    <s v="Head Office"/>
    <x v="0"/>
    <s v="N/A"/>
    <s v="Content of Digital App"/>
    <s v="Graphic Designer"/>
    <m/>
    <s v="Forecast - Outsource"/>
    <s v="TBC"/>
    <m/>
    <m/>
    <m/>
    <m/>
    <s v="x"/>
    <x v="2"/>
  </r>
  <r>
    <n v="532"/>
    <s v="Forecast"/>
    <s v="#N/A"/>
    <s v="Nguyen Phan Bao An"/>
    <s v="Head Office"/>
    <x v="0"/>
    <s v="N/A"/>
    <s v="Investment"/>
    <s v="Investment Assistant Manager"/>
    <d v="2024-09-23T00:00:00"/>
    <s v="Forecast Back Office"/>
    <s v="TBC"/>
    <m/>
    <m/>
    <m/>
    <m/>
    <m/>
    <x v="1"/>
  </r>
  <r>
    <n v="533"/>
    <s v="Forecast"/>
    <s v="#N/A"/>
    <s v="TBC"/>
    <s v="Head Office"/>
    <x v="0"/>
    <s v="N/A"/>
    <s v="Legal &amp; Corporate Compliance"/>
    <s v="Legal Manager"/>
    <d v="2024-09-30T00:00:00"/>
    <s v="Forecast Back Office"/>
    <s v="TBC"/>
    <m/>
    <m/>
    <m/>
    <m/>
    <m/>
    <x v="0"/>
  </r>
  <r>
    <n v="534"/>
    <s v="Forecast"/>
    <s v="#N/A"/>
    <s v="TBC"/>
    <s v="Head Office"/>
    <x v="0"/>
    <s v="N/A"/>
    <s v="Customer Services"/>
    <s v="Quality Assurance Officer"/>
    <s v="September"/>
    <s v="Forecast Back Office"/>
    <s v="TBC"/>
    <m/>
    <m/>
    <m/>
    <m/>
    <m/>
    <x v="0"/>
  </r>
  <r>
    <n v="535"/>
    <s v="Forecast"/>
    <s v="#N/A"/>
    <s v="TBC"/>
    <s v="Head Office"/>
    <x v="0"/>
    <s v="N/A"/>
    <s v="Customer Services"/>
    <s v="Quality Assurance Officer"/>
    <s v="September"/>
    <s v="Forecast Back Office"/>
    <s v="TBC"/>
    <m/>
    <m/>
    <m/>
    <m/>
    <m/>
    <x v="0"/>
  </r>
  <r>
    <n v="536"/>
    <s v="Forecast"/>
    <s v="#N/A"/>
    <s v="TBC"/>
    <s v="Head Office"/>
    <x v="0"/>
    <s v="N/A"/>
    <s v="Investment"/>
    <s v="Investment Assistant Manager"/>
    <s v="September"/>
    <s v="Forecast Back Office"/>
    <s v="TBC"/>
    <m/>
    <m/>
    <m/>
    <m/>
    <m/>
    <x v="0"/>
  </r>
  <r>
    <n v="537"/>
    <s v="Forecast"/>
    <s v="#N/A"/>
    <s v="TBC"/>
    <s v="Ha Noi"/>
    <x v="1"/>
    <s v="Flight"/>
    <s v="Customer Services"/>
    <s v="CS Staff (Pacific)"/>
    <s v="September"/>
    <s v="Forecast Back Office"/>
    <s v="TBC"/>
    <m/>
    <m/>
    <m/>
    <m/>
    <m/>
    <x v="1"/>
  </r>
  <r>
    <n v="538"/>
    <s v="Forecast"/>
    <s v="#N/A"/>
    <s v="TBC"/>
    <s v="Head Office"/>
    <x v="0"/>
    <s v="N/A"/>
    <s v="IT"/>
    <s v="System &amp; Network Senior Executive"/>
    <s v="September"/>
    <s v="Forecast Back Office"/>
    <s v="TBC"/>
    <m/>
    <m/>
    <m/>
    <m/>
    <m/>
    <x v="1"/>
  </r>
  <r>
    <n v="539"/>
    <s v="Forecast"/>
    <s v="#N/A"/>
    <s v="TBC"/>
    <s v="Head Office"/>
    <x v="0"/>
    <s v="N/A"/>
    <s v="Agency Compliance"/>
    <s v="Agency Compliance Executive"/>
    <s v="September"/>
    <s v="Forecast Back Office"/>
    <s v="TBC"/>
    <m/>
    <m/>
    <m/>
    <m/>
    <m/>
    <x v="1"/>
  </r>
  <r>
    <n v="540"/>
    <s v="Forecast"/>
    <s v="#N/A"/>
    <s v="TBC"/>
    <s v="Head Office"/>
    <x v="0"/>
    <s v="N/A"/>
    <s v="Corporate Planning &amp; Management"/>
    <s v="Management Reporting Analysis Sr. Officer"/>
    <s v="September"/>
    <s v="Forecast Back Office"/>
    <s v="TBC"/>
    <m/>
    <m/>
    <m/>
    <m/>
    <m/>
    <x v="1"/>
  </r>
  <r>
    <n v="541"/>
    <s v="Forecast"/>
    <s v="#N/A"/>
    <s v="TBC"/>
    <s v="Head Office"/>
    <x v="0"/>
    <s v="N/A"/>
    <s v="Finance &amp; Accounting"/>
    <s v="General Ledger Accounting Assistant Manager"/>
    <s v="September"/>
    <s v="Forecast Back Office"/>
    <s v="TBC"/>
    <m/>
    <m/>
    <m/>
    <m/>
    <m/>
    <x v="1"/>
  </r>
  <r>
    <n v="542"/>
    <s v="Forecast"/>
    <s v="#N/A"/>
    <s v="TBC"/>
    <s v="Head Office"/>
    <x v="0"/>
    <s v="N/A"/>
    <s v="FTA"/>
    <s v="FTA Office Director "/>
    <s v="September"/>
    <s v="Forecast Sales Agency"/>
    <s v="TBC"/>
    <m/>
    <m/>
    <m/>
    <m/>
    <m/>
    <x v="0"/>
  </r>
  <r>
    <n v="543"/>
    <s v="Forecast"/>
    <s v="#N/A"/>
    <s v="TBC"/>
    <s v="Ho Chi Minh"/>
    <x v="0"/>
    <s v="N/A"/>
    <s v="Customer Services"/>
    <s v="CS Officer"/>
    <s v="September"/>
    <s v="Forecast Back Office"/>
    <s v="TBC"/>
    <m/>
    <m/>
    <m/>
    <m/>
    <m/>
    <x v="0"/>
  </r>
  <r>
    <n v="544"/>
    <s v="Forecast"/>
    <s v="#N/A"/>
    <s v="TBC"/>
    <s v="Head Office"/>
    <x v="0"/>
    <s v="N/A"/>
    <s v="HR"/>
    <s v="CEO Assistant"/>
    <s v="September"/>
    <s v="Forecast Back Office"/>
    <s v="TBC"/>
    <m/>
    <m/>
    <m/>
    <m/>
    <m/>
    <x v="0"/>
  </r>
  <r>
    <n v="545"/>
    <s v="Forecast"/>
    <s v="#N/A"/>
    <s v="TBC"/>
    <s v="Head Office"/>
    <x v="0"/>
    <s v="N/A"/>
    <s v="FTA"/>
    <s v="FTA RD"/>
    <s v="September"/>
    <s v="Forecast Sales Agency"/>
    <s v="TBC"/>
    <m/>
    <m/>
    <m/>
    <m/>
    <m/>
    <x v="0"/>
  </r>
  <r>
    <n v="546"/>
    <s v="Forecast"/>
    <s v="#N/A"/>
    <s v="TBC"/>
    <s v="Head Office"/>
    <x v="0"/>
    <s v="N/A"/>
    <s v="Agency Training Operations"/>
    <s v="Agency Training Operations Officer"/>
    <s v="September"/>
    <s v="Forecast Back Office"/>
    <s v="TBC"/>
    <m/>
    <m/>
    <m/>
    <m/>
    <m/>
    <x v="0"/>
  </r>
  <r>
    <n v="547"/>
    <s v="Forecast"/>
    <s v="#N/A"/>
    <s v="TBC"/>
    <s v="Head Office"/>
    <x v="0"/>
    <s v="N/A"/>
    <s v="Agency Training Operations"/>
    <s v="Agency Training Operations Officer"/>
    <s v="September"/>
    <s v="Forecast Back Office"/>
    <s v="TBC"/>
    <m/>
    <m/>
    <m/>
    <m/>
    <m/>
    <x v="0"/>
  </r>
  <r>
    <n v="548"/>
    <s v="Forecast"/>
    <s v="#N/A"/>
    <s v="TBC"/>
    <s v="Head Office"/>
    <x v="0"/>
    <s v="N/A"/>
    <s v="Agency Compliance"/>
    <s v="Agency Compliance Assistant Manager"/>
    <s v="September"/>
    <s v="Forecast Back Office"/>
    <s v="TBC"/>
    <m/>
    <m/>
    <m/>
    <m/>
    <m/>
    <x v="1"/>
  </r>
  <r>
    <n v="549"/>
    <s v="Forecast"/>
    <s v="#N/A"/>
    <s v="TBC"/>
    <s v="Head Office"/>
    <x v="0"/>
    <s v="N/A"/>
    <s v="Customer Services"/>
    <s v="Policy Owner Services Senior Officer"/>
    <s v="September"/>
    <s v="Forecast Back Office"/>
    <s v="TBC"/>
    <m/>
    <m/>
    <m/>
    <m/>
    <m/>
    <x v="0"/>
  </r>
  <r>
    <n v="550"/>
    <s v="Forecast"/>
    <s v="#N/A"/>
    <s v="TBC"/>
    <s v="Ho Chi Minh"/>
    <x v="0"/>
    <s v="N/A"/>
    <s v="Regional Sales - Gia Dinh"/>
    <s v="Zone Director"/>
    <s v="September"/>
    <s v="Forecast Sales Agency"/>
    <s v="TBC"/>
    <m/>
    <m/>
    <m/>
    <m/>
    <m/>
    <x v="0"/>
  </r>
  <r>
    <n v="551"/>
    <s v="Forecast"/>
    <s v="#N/A"/>
    <s v="TBC"/>
    <s v="Da Nang"/>
    <x v="3"/>
    <s v="Bus"/>
    <s v="Regional Sales - Hai Van"/>
    <s v="Regional Director"/>
    <s v="September"/>
    <s v="Forecast Sales Agency"/>
    <s v="TBC"/>
    <m/>
    <m/>
    <m/>
    <m/>
    <m/>
    <x v="0"/>
  </r>
  <r>
    <n v="552"/>
    <s v="Forecast"/>
    <s v="#N/A"/>
    <s v="TBC"/>
    <s v="Nghe An"/>
    <x v="1"/>
    <s v="Flight"/>
    <s v="Regional Sales - Lam Kinh"/>
    <s v="Zone Director"/>
    <s v="September"/>
    <s v="Forecast Sales Agency"/>
    <s v="TBC"/>
    <m/>
    <m/>
    <m/>
    <m/>
    <m/>
    <x v="0"/>
  </r>
  <r>
    <n v="553"/>
    <s v="Forecast"/>
    <s v="#N/A"/>
    <s v="TBC"/>
    <s v="Nghe An"/>
    <x v="1"/>
    <s v="Flight"/>
    <s v="Regional Sales - Lam Kinh"/>
    <s v="Zone Director"/>
    <s v="September"/>
    <s v="Forecast Sales Agency"/>
    <s v="TBC"/>
    <m/>
    <m/>
    <m/>
    <m/>
    <m/>
    <x v="0"/>
  </r>
  <r>
    <n v="554"/>
    <s v="Forecast"/>
    <s v="#N/A"/>
    <s v="TBC"/>
    <s v="Nghe An"/>
    <x v="1"/>
    <s v="Flight"/>
    <s v="Regional Sales - Lam Kinh"/>
    <s v="Regional Director"/>
    <s v="September"/>
    <s v="Forecast Sales Agency"/>
    <s v="TBC"/>
    <m/>
    <m/>
    <m/>
    <m/>
    <m/>
    <x v="0"/>
  </r>
  <r>
    <n v="555"/>
    <s v="Forecast"/>
    <s v="#N/A"/>
    <s v="TBC"/>
    <s v="Thai Nguyen"/>
    <x v="1"/>
    <s v="Flight"/>
    <s v="Regional Sales - Thang Long"/>
    <s v="Zone Director"/>
    <s v="September"/>
    <s v="Forecast Sales Agency"/>
    <s v="TBC"/>
    <m/>
    <m/>
    <m/>
    <m/>
    <m/>
    <x v="0"/>
  </r>
  <r>
    <n v="556"/>
    <s v="Forecast"/>
    <s v="#N/A"/>
    <s v="TBC"/>
    <s v="Hoa Binh"/>
    <x v="1"/>
    <s v="Flight"/>
    <s v="Regional Sales - Thang Long"/>
    <s v="Zone Director"/>
    <s v="September"/>
    <s v="Forecast Sales Agency"/>
    <s v="TBC"/>
    <m/>
    <m/>
    <m/>
    <m/>
    <m/>
    <x v="1"/>
  </r>
  <r>
    <n v="557"/>
    <s v="Forecast"/>
    <s v="#N/A"/>
    <s v="TBC"/>
    <s v="Hai Phong"/>
    <x v="1"/>
    <s v="Flight"/>
    <s v="Regional Sales - Thang Long"/>
    <s v="Zone Director"/>
    <s v="September"/>
    <s v="Forecast Sales Agency"/>
    <s v="TBC"/>
    <m/>
    <m/>
    <m/>
    <m/>
    <m/>
    <x v="1"/>
  </r>
  <r>
    <n v="558"/>
    <s v="Forecast"/>
    <s v="#N/A"/>
    <s v="TBC"/>
    <s v="Head Office"/>
    <x v="0"/>
    <s v="N/A"/>
    <s v="Customer Services"/>
    <s v="Call Center Senior Staff"/>
    <s v="September"/>
    <s v="Forecast Back Office"/>
    <s v="TBC"/>
    <m/>
    <m/>
    <m/>
    <m/>
    <m/>
    <x v="1"/>
  </r>
  <r>
    <n v="559"/>
    <s v="Forecast"/>
    <s v="#N/A"/>
    <s v="TBC"/>
    <s v="Head Office"/>
    <x v="0"/>
    <s v="N/A"/>
    <s v="IT"/>
    <s v="IT System Administrator"/>
    <s v="October"/>
    <s v="Forecast Back Office"/>
    <s v="TBC"/>
    <m/>
    <m/>
    <m/>
    <m/>
    <m/>
    <x v="1"/>
  </r>
  <r>
    <n v="560"/>
    <s v="Forecast"/>
    <s v="#N/A"/>
    <s v="TBC"/>
    <s v="Head Office"/>
    <x v="0"/>
    <s v="N/A"/>
    <s v="Investment"/>
    <s v="Investment Operations Senior Officer"/>
    <s v="October"/>
    <s v="Forecast Back Office"/>
    <s v="TBC"/>
    <m/>
    <m/>
    <m/>
    <m/>
    <m/>
    <x v="1"/>
  </r>
  <r>
    <n v="561"/>
    <s v="Forecast"/>
    <s v="#N/A"/>
    <s v="TBC"/>
    <s v="Head Office"/>
    <x v="0"/>
    <s v="N/A"/>
    <s v="Customer Services"/>
    <s v="Complaint Handling Assistant Manager"/>
    <s v="October"/>
    <s v="Forecast Back Office"/>
    <s v="TBC"/>
    <m/>
    <m/>
    <m/>
    <m/>
    <m/>
    <x v="1"/>
  </r>
  <r>
    <n v="562"/>
    <s v="Forecast"/>
    <s v="#N/A"/>
    <s v="TBC"/>
    <s v="Head Office"/>
    <x v="0"/>
    <s v="N/A"/>
    <s v="Legal &amp; Corporate Compliance"/>
    <s v="Head of Legal &amp; Corporate Compliance"/>
    <s v="October"/>
    <s v="Forecast - BOD"/>
    <s v="TBC"/>
    <m/>
    <m/>
    <m/>
    <m/>
    <m/>
    <x v="1"/>
  </r>
  <r>
    <n v="563"/>
    <s v="Forecast"/>
    <s v="#N/A"/>
    <s v="TBC"/>
    <s v="Head Office"/>
    <x v="0"/>
    <s v="N/A"/>
    <s v="IT"/>
    <s v="Program Analyst Officer (Non-core)"/>
    <s v="October"/>
    <s v="Forecast Back Office"/>
    <s v="TBC"/>
    <m/>
    <m/>
    <m/>
    <m/>
    <m/>
    <x v="1"/>
  </r>
  <r>
    <n v="564"/>
    <s v="Forecast"/>
    <s v="#N/A"/>
    <s v="TBC"/>
    <s v="Head Office"/>
    <x v="0"/>
    <s v="N/A"/>
    <s v="Actuary"/>
    <s v="Actuarial Analyst "/>
    <s v="October"/>
    <s v="Forecast Back Office"/>
    <s v="TBC"/>
    <m/>
    <m/>
    <m/>
    <m/>
    <m/>
    <x v="0"/>
  </r>
  <r>
    <n v="565"/>
    <s v="Forecast"/>
    <s v="#N/A"/>
    <s v="TBC"/>
    <s v="Head Office"/>
    <x v="0"/>
    <s v="N/A"/>
    <s v="NBU &amp; Claim"/>
    <s v="Claim Part Leader"/>
    <s v="October"/>
    <s v="Forecast - BOD"/>
    <s v="TBC"/>
    <m/>
    <m/>
    <m/>
    <m/>
    <m/>
    <x v="0"/>
  </r>
  <r>
    <n v="566"/>
    <s v="Forecast"/>
    <s v="#N/A"/>
    <s v="TBC"/>
    <s v="Ca Mau"/>
    <x v="3"/>
    <s v="Bus"/>
    <s v="Regional Sales - Gia Dinh"/>
    <s v="Zone Director"/>
    <s v="October"/>
    <s v="Forecast Sales Agency"/>
    <s v="TBC"/>
    <m/>
    <m/>
    <m/>
    <m/>
    <m/>
    <x v="0"/>
  </r>
  <r>
    <n v="567"/>
    <s v="Forecast"/>
    <s v="#N/A"/>
    <s v="TBC"/>
    <s v="Ca Mau"/>
    <x v="3"/>
    <s v="Bus"/>
    <s v="Regional Sales - Gia Dinh"/>
    <s v="Zone Director"/>
    <s v="October"/>
    <s v="Forecast Sales Agency"/>
    <s v="TBC"/>
    <m/>
    <m/>
    <m/>
    <m/>
    <m/>
    <x v="0"/>
  </r>
  <r>
    <n v="568"/>
    <s v="Forecast"/>
    <s v="#N/A"/>
    <s v="TBC"/>
    <s v="Tien Giang"/>
    <x v="3"/>
    <s v="Bus"/>
    <s v="Regional Sales - Gia Dinh"/>
    <s v="Zone Director"/>
    <s v="October"/>
    <s v="Forecast Sales Agency"/>
    <s v="TBC"/>
    <m/>
    <m/>
    <m/>
    <m/>
    <m/>
    <x v="0"/>
  </r>
  <r>
    <n v="569"/>
    <s v="Forecast"/>
    <s v="#N/A"/>
    <s v="TBC"/>
    <s v="Tra Vinh"/>
    <x v="1"/>
    <s v="Flight"/>
    <s v="Regional Sales - Gia Dinh"/>
    <s v="Zone Director"/>
    <s v="October"/>
    <s v="Forecast Sales Agency"/>
    <s v="TBC"/>
    <m/>
    <m/>
    <m/>
    <m/>
    <m/>
    <x v="1"/>
  </r>
  <r>
    <n v="570"/>
    <s v="Forecast"/>
    <s v="#N/A"/>
    <s v="TBC"/>
    <s v="Quang Tri"/>
    <x v="1"/>
    <s v="Flight"/>
    <s v="Regional Sales - Hai Van"/>
    <s v="Zone Director"/>
    <s v="October"/>
    <s v="Forecast Sales Agency"/>
    <s v="TBC"/>
    <m/>
    <m/>
    <m/>
    <m/>
    <m/>
    <x v="1"/>
  </r>
  <r>
    <n v="571"/>
    <s v="Forecast"/>
    <s v="#N/A"/>
    <s v="TBC"/>
    <s v="Nghe An"/>
    <x v="1"/>
    <s v="Flight"/>
    <s v="Regional Sales - Lam Kinh"/>
    <s v="Regional Director"/>
    <s v="October"/>
    <s v="Forecast Sales Agency"/>
    <s v="TBC"/>
    <m/>
    <m/>
    <m/>
    <m/>
    <m/>
    <x v="1"/>
  </r>
  <r>
    <n v="572"/>
    <s v="Forecast"/>
    <s v="#N/A"/>
    <s v="TBC"/>
    <s v="Nghe An"/>
    <x v="1"/>
    <s v="Flight"/>
    <s v="Regional Sales - Lam Kinh"/>
    <s v="Zone Director"/>
    <s v="October"/>
    <s v="Forecast Sales Agency"/>
    <s v="TBC"/>
    <m/>
    <m/>
    <m/>
    <m/>
    <m/>
    <x v="1"/>
  </r>
  <r>
    <n v="573"/>
    <s v="Forecast"/>
    <s v="#N/A"/>
    <s v="TBC"/>
    <s v="Head Office"/>
    <x v="0"/>
    <s v="N/A"/>
    <s v="Distribution Planning"/>
    <s v="Partnership Planning Executive "/>
    <s v="October"/>
    <s v="Forecast Back Office"/>
    <s v="TBC"/>
    <m/>
    <m/>
    <m/>
    <m/>
    <m/>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73">
  <r>
    <n v="1"/>
    <x v="0"/>
    <s v="10800025"/>
    <s v="Nguyễn Thị Thanh Lan"/>
    <x v="0"/>
    <s v="South - HCM"/>
    <s v="N/A"/>
    <s v="Distribution Admin"/>
    <s v="Distribution Compensation Manager"/>
    <s v="Trưởng phòng Phụ trách Thu nhập Đại lý &amp; Kênh Phân phối"/>
    <s v="Back Office"/>
    <s v="Queen"/>
    <s v="Manager"/>
    <s v="Female"/>
    <d v="1977-10-24T00:00:00"/>
    <s v="0869 893 898"/>
    <s v="thanhlan.nguyen@hanwhalife.com.vn"/>
    <m/>
  </r>
  <r>
    <n v="2"/>
    <x v="0"/>
    <s v="10900044"/>
    <s v="Nguyễn Thị Bạch Huệ"/>
    <x v="0"/>
    <s v="South - HCM"/>
    <s v="N/A"/>
    <s v="Agency Compliance"/>
    <s v="Agency Compliance Part Leader"/>
    <s v="Phó Bộ phận Pháp chế Đại lý"/>
    <s v="BOD"/>
    <s v="Single"/>
    <s v="Senior Manager"/>
    <s v="Female"/>
    <d v="1971-07-13T00:00:00"/>
    <s v="0903 750 919"/>
    <s v="bachhue.nguyen@hanwhalife.com.vn"/>
    <m/>
  </r>
  <r>
    <n v="3"/>
    <x v="0"/>
    <s v="10900057"/>
    <s v="Nguyễn Thanh Hà"/>
    <x v="1"/>
    <s v="North"/>
    <s v="Flight"/>
    <s v="Customer Services"/>
    <s v="Customer Services Manager"/>
    <s v="Trưởng phòng Dịch vụ khách hàng"/>
    <s v="Back Office"/>
    <s v="Queen"/>
    <s v="Manager"/>
    <s v="Female"/>
    <d v="1982-07-05T00:00:00"/>
    <s v="0916 037 565"/>
    <s v="thanhhacs.nguyen@hanwhalife.com.vn"/>
    <m/>
  </r>
  <r>
    <n v="4"/>
    <x v="0"/>
    <s v="10900059"/>
    <s v="Nguyễn Thị Diễm Phúc"/>
    <x v="0"/>
    <s v="South - HCM"/>
    <s v="N/A"/>
    <s v="Human Resources"/>
    <s v="Compensation &amp; Reward Part Leader"/>
    <s v="Phó Bộ phận Nhân sự phụ trách Lương thưởng &amp; Đãi ngộ"/>
    <s v="BOD"/>
    <s v="Single"/>
    <s v="Senior Manager"/>
    <s v="Female"/>
    <d v="1983-11-18T00:00:00"/>
    <s v="0935 010 934"/>
    <s v="diemphuc.nguyen@hanwhalife.com.vn"/>
    <s v="x"/>
  </r>
  <r>
    <n v="5"/>
    <x v="0"/>
    <s v="10900073"/>
    <s v="Ông Thị Hoàng Linh"/>
    <x v="0"/>
    <s v="South - HCM"/>
    <s v="N/A"/>
    <s v="General Administration"/>
    <s v="Purchasing and Property Senior Manager"/>
    <s v="Trưởng phòng Cấp cao Mua hàng và Quản lý Tài sản"/>
    <s v="Back Office"/>
    <s v="Queen"/>
    <s v="Senior Manager"/>
    <s v="Female"/>
    <d v="1976-12-14T00:00:00"/>
    <s v="0908 337 925"/>
    <s v="hoanglinh.ong@hanwhalife.com.vn"/>
    <m/>
  </r>
  <r>
    <n v="6"/>
    <x v="0"/>
    <s v="10900082"/>
    <s v="Vũ Phi Hoài"/>
    <x v="1"/>
    <s v="North"/>
    <s v="Flight"/>
    <s v="CEO"/>
    <s v="External Relations Vice Director"/>
    <s v="Phó Giám đốc Quan hệ Đối ngoại"/>
    <s v="Back Office - ER"/>
    <s v="Single"/>
    <s v="Vice Director"/>
    <s v="Male"/>
    <d v="1976-03-08T00:00:00"/>
    <s v="0772 362 222"/>
    <s v="phihoai.vu@hanwhalife.com.vn"/>
    <m/>
  </r>
  <r>
    <n v="7"/>
    <x v="0"/>
    <s v="10900083"/>
    <s v="Đoàn Thị Hồng Thơm"/>
    <x v="2"/>
    <s v="Central"/>
    <s v="Bus"/>
    <s v="Customer Services"/>
    <s v="Customer Services Senior Officer"/>
    <s v="Chuyên viên Cấp cao Dịch vụ khách hàng"/>
    <s v="Back Office"/>
    <s v="Queen"/>
    <s v="Senior Officer"/>
    <s v="Female"/>
    <d v="1985-03-14T00:00:00"/>
    <s v="0973 304 079"/>
    <s v="hongthom.doan@hanwhalife.com.vn"/>
    <m/>
  </r>
  <r>
    <n v="8"/>
    <x v="0"/>
    <s v="11000092"/>
    <s v="Hsiang Kau"/>
    <x v="0"/>
    <s v="South - HCM"/>
    <s v="N/A"/>
    <s v="CRO"/>
    <s v="Chief Risk Officer cum. Appointed Actuary"/>
    <s v="Chuyên gia Tính toán"/>
    <s v="BOD"/>
    <s v="Single"/>
    <s v="Chief Officer"/>
    <s v="Male"/>
    <d v="1965-07-30T00:00:00"/>
    <s v="0903 835 528"/>
    <s v="sean.kau@hanwhalife.com.vn"/>
    <m/>
  </r>
  <r>
    <n v="9"/>
    <x v="0"/>
    <s v="11000095"/>
    <s v="Trần Quang Sơn"/>
    <x v="0"/>
    <s v="South - HCM"/>
    <s v="N/A"/>
    <s v="IT"/>
    <s v="Network Administrator Assistant Manager"/>
    <s v="Phó phòng Quản trị Hệ thống"/>
    <s v="Back Office"/>
    <s v="Twin"/>
    <s v="Assistant Manager"/>
    <s v="Male"/>
    <d v="1981-06-09T00:00:00"/>
    <s v="0903 003 707"/>
    <s v="quangson.tran@hanwhalife.com.vn"/>
    <m/>
  </r>
  <r>
    <n v="10"/>
    <x v="0"/>
    <s v="11000107"/>
    <s v="Huỳnh Ngọc Quí Mai"/>
    <x v="0"/>
    <s v="South - HCM"/>
    <s v="N/A"/>
    <s v="Customer Services"/>
    <s v="Policy Owner Services Officer"/>
    <s v="Chuyên viên Quản lý Hợp đồng"/>
    <s v="Back Office"/>
    <s v="Queen"/>
    <s v="Officer"/>
    <s v="Female"/>
    <d v="1987-06-14T00:00:00"/>
    <s v="0908 950 747"/>
    <s v="quimai.huynh@hanwhalife.com.vn"/>
    <m/>
  </r>
  <r>
    <n v="11"/>
    <x v="0"/>
    <s v="11000113"/>
    <s v="Ngô Duy Sỹ"/>
    <x v="3"/>
    <s v="North"/>
    <s v="Flight"/>
    <s v="Regional Sales - Thang Long"/>
    <s v="Territory Director"/>
    <s v="Giám đốc Kinh doanh Miền"/>
    <s v="Sales Agency"/>
    <s v="Twin"/>
    <s v="Senior Director"/>
    <s v="Male"/>
    <d v="1971-02-23T00:00:00"/>
    <s v="0904 306 892"/>
    <s v="duysy.ngo@hanwhalife.com.vn"/>
    <s v="x"/>
  </r>
  <r>
    <n v="12"/>
    <x v="0"/>
    <s v="11000121"/>
    <s v="Đào Duy Ninh"/>
    <x v="0"/>
    <s v="South - HCM"/>
    <s v="N/A"/>
    <s v="CDO"/>
    <s v="Chief Distribution Officer"/>
    <s v="Phó Tổng Giám đốc Phát triển Chiến lược và Kênh Phân phối"/>
    <s v="BOD"/>
    <s v="Single"/>
    <s v="Chief Officer"/>
    <s v="Male"/>
    <d v="1969-11-29T00:00:00"/>
    <s v="0966 662 911"/>
    <s v="duyninh.dao@hanwhalife.com.vn"/>
    <s v="x"/>
  </r>
  <r>
    <n v="13"/>
    <x v="0"/>
    <s v="11000122"/>
    <s v="Lê Thị Mộng Lưu"/>
    <x v="4"/>
    <s v="South"/>
    <s v="Bus"/>
    <s v="Customer Services"/>
    <s v="Customer Services Officer"/>
    <s v="Chuyên viên Dịch vụ Khách hàng"/>
    <s v="Back Office"/>
    <s v="Queen"/>
    <s v="Officer"/>
    <s v="Female"/>
    <d v="1985-05-04T00:00:00"/>
    <s v="0822 537 698"/>
    <s v="mongluu.le@hanwhalife.com.vn"/>
    <m/>
  </r>
  <r>
    <n v="14"/>
    <x v="0"/>
    <s v="11000130"/>
    <s v="Nguyễn Tấn Duy"/>
    <x v="0"/>
    <s v="South - HCM"/>
    <s v="N/A"/>
    <s v="Actuary"/>
    <s v="Actuarial Analyst"/>
    <s v="Phân tích Định phí"/>
    <s v="Back Office"/>
    <s v="Twin"/>
    <s v="Officer"/>
    <s v="Male"/>
    <d v="1985-04-04T00:00:00"/>
    <s v="0909 000 481"/>
    <s v="tanduy.nguyen@hanwhalife.com.vn"/>
    <m/>
  </r>
  <r>
    <n v="15"/>
    <x v="0"/>
    <s v="11000134"/>
    <s v="Nguyễn Phạm Quỳnh Thư"/>
    <x v="5"/>
    <s v="Central"/>
    <s v="Bus"/>
    <s v="Customer Services"/>
    <s v="Customer Services Officer"/>
    <s v="Chuyên viên Dịch vụ Khách hàng"/>
    <s v="Back Office"/>
    <s v="Queen"/>
    <s v="Officer"/>
    <s v="Female"/>
    <d v="1983-02-12T00:00:00"/>
    <s v="0906 099 673"/>
    <s v="quynhthu.nguyen@hanwhalife.com.vn"/>
    <m/>
  </r>
  <r>
    <n v="16"/>
    <x v="0"/>
    <s v="11100162"/>
    <s v="Vũ Thanh Phương"/>
    <x v="0"/>
    <s v="South - HCM"/>
    <s v="N/A"/>
    <s v="IT"/>
    <s v="Infrastructure &amp; Security Part Leader"/>
    <s v="Phó Bộ phận Công nghệ Thông tin phụ trách Hạ tầng Công nghệ Thông tin"/>
    <s v="BOD"/>
    <s v="Single"/>
    <s v="Senior Manager"/>
    <s v="Male"/>
    <d v="1973-03-14T00:00:00"/>
    <s v="0908 155 149"/>
    <s v="thanhphuong.vu@hanwhalife.com.vn"/>
    <m/>
  </r>
  <r>
    <n v="17"/>
    <x v="0"/>
    <s v="11100174"/>
    <s v="Nguyễn Thanh Vân"/>
    <x v="0"/>
    <s v="South - HCM"/>
    <s v="N/A"/>
    <s v="Finance &amp; Accounting"/>
    <s v="Head of Finance &amp; Accounting"/>
    <s v="Trưởng Bộ phận Tài chính kế toán"/>
    <s v="BOD"/>
    <s v="Single"/>
    <s v="Senior Manager"/>
    <s v="Female"/>
    <d v="1975-10-06T00:00:00"/>
    <s v="0909 772 778"/>
    <s v="thanhvan.nguyen@hanwhalife.com.vn"/>
    <m/>
  </r>
  <r>
    <n v="18"/>
    <x v="0"/>
    <s v="11100177"/>
    <s v="Lê Quang Khanh"/>
    <x v="0"/>
    <s v="South - HCM"/>
    <s v="N/A"/>
    <s v="NBU &amp; Claim"/>
    <s v="Head of NBU &amp; Claim"/>
    <s v="Trưởng Bộ Phận Thẩm định &amp; Giải quyết Quyền lợi Bảo hiểm"/>
    <s v="BOD"/>
    <s v="Single"/>
    <s v="Senior Manager"/>
    <s v="Male"/>
    <d v="1977-03-08T00:00:00"/>
    <s v="0918 117 917"/>
    <s v="quangkhanh.le@hanwhalife.com.vn"/>
    <s v="x"/>
  </r>
  <r>
    <n v="19"/>
    <x v="0"/>
    <s v="11100200"/>
    <s v="Võ Thị Thanh Lan"/>
    <x v="0"/>
    <s v="South - HCM"/>
    <s v="N/A"/>
    <s v="Customer Services"/>
    <s v="Quality Assurance Manager"/>
    <s v="Trưởng phòng Kiểm soát Chất lượng Dịch vụ khách hàng"/>
    <s v="Back Office"/>
    <s v="Queen"/>
    <s v="Manager"/>
    <s v="Female"/>
    <d v="1977-07-30T00:00:00"/>
    <s v="0906 812 646"/>
    <s v="thanhlan.vo@hanwhalife.com.vn"/>
    <m/>
  </r>
  <r>
    <n v="20"/>
    <x v="0"/>
    <s v="11100213"/>
    <s v="Trần Thị Thùy Linh"/>
    <x v="6"/>
    <s v="Central"/>
    <s v="Bus"/>
    <s v="Customer Services"/>
    <s v="Customer Services Senior Executive"/>
    <s v="Nhân viên Cấp trung cao Dịch vụ Khách hàng"/>
    <s v="Back Office"/>
    <s v="Queen"/>
    <s v="Senior Executive"/>
    <s v="Female"/>
    <d v="1984-10-14T00:00:00"/>
    <s v="0984 797 980"/>
    <s v="thuylinh.tran@hanwhalife.com.vn"/>
    <m/>
  </r>
  <r>
    <n v="21"/>
    <x v="0"/>
    <s v="11200216"/>
    <s v="Lê Hoàng Mạnh"/>
    <x v="7"/>
    <s v="South"/>
    <s v="Bus"/>
    <s v="Customer Services"/>
    <s v="Customer Services Senior Officer"/>
    <s v="Chuyên viên Cấp cao Dịch vụ khách hàng"/>
    <s v="Back Office"/>
    <s v="Twin"/>
    <s v="Senior Officer"/>
    <s v="Male"/>
    <d v="1968-10-01T00:00:00"/>
    <s v="0989 797 968"/>
    <s v="hoangmanh.le@hanwhalife.com.vn"/>
    <m/>
  </r>
  <r>
    <n v="22"/>
    <x v="0"/>
    <s v="11200236"/>
    <s v="Nguyễn Thái Sơn"/>
    <x v="0"/>
    <s v="South - HCM"/>
    <s v="N/A"/>
    <s v="IT"/>
    <s v="IT System cum Operator Senior Executive"/>
    <s v="Nhân viên Cấp trung cao Điều hành Hệ thống"/>
    <s v="Back Office"/>
    <s v="Twin"/>
    <s v="Senior Executive"/>
    <s v="Male"/>
    <d v="1987-09-15T00:00:00"/>
    <s v="0933 844 244"/>
    <s v="thaison.nguyen@hanwhalife.com.vn"/>
    <m/>
  </r>
  <r>
    <n v="23"/>
    <x v="0"/>
    <s v="11200242"/>
    <s v="Nguyễn Thị Phương Anh"/>
    <x v="0"/>
    <s v="South - HCM"/>
    <s v="N/A"/>
    <s v="General Administration"/>
    <s v="General Admin Officer"/>
    <s v="Chuyên viên Hành chánh"/>
    <s v="Back Office"/>
    <s v="Queen"/>
    <s v="Officer"/>
    <s v="Female"/>
    <d v="1989-11-09T00:00:00"/>
    <s v="0938 971 189"/>
    <s v="phuonganh.nguyen@hanwhalife.com.vn"/>
    <m/>
  </r>
  <r>
    <n v="24"/>
    <x v="0"/>
    <s v="11200260"/>
    <s v="Bùi Thị Hải"/>
    <x v="8"/>
    <s v="North"/>
    <s v="Flight"/>
    <s v="Customer Services"/>
    <s v="Customer Services Officer"/>
    <s v="Chuyên viên Dịch vụ Khách hàng"/>
    <s v="Back Office"/>
    <s v="Queen"/>
    <s v="Officer"/>
    <s v="Female"/>
    <d v="1990-05-06T00:00:00"/>
    <s v="0904 897 733"/>
    <s v="hai.bui@hanwhalife.com.vn"/>
    <m/>
  </r>
  <r>
    <n v="25"/>
    <x v="0"/>
    <s v="11200262"/>
    <s v="Phạm Hồng Lam"/>
    <x v="9"/>
    <s v="Central"/>
    <s v="Bus"/>
    <s v="Sales Training Support"/>
    <s v="Agency Training Director - Central"/>
    <s v="Giám đốc Huấn luyện &amp; Hỗ trợ đại lý  - Miền Trung"/>
    <s v="Trainer"/>
    <s v="Twin"/>
    <s v="Vice Director"/>
    <s v="Male"/>
    <d v="1977-10-26T00:00:00"/>
    <s v="0905 999 030"/>
    <s v="honglam.pham@hanwhalife.com.vn"/>
    <s v="x"/>
  </r>
  <r>
    <n v="26"/>
    <x v="0"/>
    <s v="11200263"/>
    <s v="Châu Văn Mười"/>
    <x v="0"/>
    <s v="South - HCM"/>
    <s v="N/A"/>
    <s v="General Administration"/>
    <s v="Property Senior Executive"/>
    <s v="Nhân viên Cấp trung cao Quản lý Tài sản"/>
    <s v="Back Office"/>
    <s v="Twin"/>
    <s v="Senior Executive"/>
    <s v="Male"/>
    <d v="1988-09-30T00:00:00"/>
    <s v="0983 690 593"/>
    <s v="vanmuoi.chau@hanwhalife.com.vn"/>
    <m/>
  </r>
  <r>
    <n v="27"/>
    <x v="0"/>
    <s v="11200265"/>
    <s v="Phạm Thị Dung"/>
    <x v="8"/>
    <s v="North"/>
    <s v="Flight"/>
    <s v="Customer Services"/>
    <s v="Customer Services Senior Officer"/>
    <s v="Chuyên viên Cấp cao Dịch vụ khách hàng"/>
    <s v="Back Office"/>
    <s v="Queen"/>
    <s v="Senior Officer"/>
    <s v="Female"/>
    <d v="1974-05-28T00:00:00"/>
    <s v="0913 360 677"/>
    <s v="dung.pham@hanwhalife.com.vn"/>
    <m/>
  </r>
  <r>
    <n v="28"/>
    <x v="0"/>
    <s v="11300328"/>
    <s v="Đỗ Huy Tùng"/>
    <x v="0"/>
    <s v="South - HCM"/>
    <s v="N/A"/>
    <s v="General Administration"/>
    <s v="Property Senior Executive"/>
    <s v="Nhân viên Cấp trung cao Quản lý Tài sản"/>
    <s v="Back Office"/>
    <s v="Twin"/>
    <s v="Senior Executive"/>
    <s v="Male"/>
    <d v="1988-12-17T00:00:00"/>
    <s v="0357 330 165"/>
    <s v="huytung.do@hanwhalife.com.vn"/>
    <m/>
  </r>
  <r>
    <n v="29"/>
    <x v="0"/>
    <s v="11300337"/>
    <s v="Nguyễn Trường Sơn"/>
    <x v="10"/>
    <s v="North"/>
    <s v="Flight"/>
    <s v="Regional Sales - Thang Long"/>
    <s v="Regional Director"/>
    <s v="Giám đốc Kinh doanh Vùng"/>
    <s v="Sales Agency"/>
    <s v="Twin"/>
    <s v="Manager"/>
    <s v="Male"/>
    <d v="1985-10-25T00:00:00"/>
    <s v="0963 483 686"/>
    <s v="truongson.nguyen@hanwhalife.com.vn"/>
    <s v="x"/>
  </r>
  <r>
    <n v="30"/>
    <x v="0"/>
    <s v="11400369"/>
    <s v="Đinh Thị Mỹ Phượng"/>
    <x v="0"/>
    <s v="South - HCM"/>
    <s v="N/A"/>
    <s v="NBU &amp; Claim"/>
    <s v="New Business Assistant Manager"/>
    <s v="Phó phòng  Phát hành Hợp đồng"/>
    <s v="Back Office"/>
    <s v="Queen"/>
    <s v="Assistant Manager"/>
    <s v="Female"/>
    <d v="1984-10-23T00:00:00"/>
    <s v="0909 344 035"/>
    <s v="myphuong.dinh@hanwhalife.com.vn"/>
    <m/>
  </r>
  <r>
    <n v="31"/>
    <x v="0"/>
    <s v="11400370"/>
    <s v="Cao Thế Hà"/>
    <x v="6"/>
    <s v="Central"/>
    <s v="Bus"/>
    <s v="Sales Training Support"/>
    <s v="Agency Training Senior Officer"/>
    <s v="Chuyên viên Cấp cao Huấn luyện &amp; Hỗ trợ đại lý"/>
    <s v="Trainer"/>
    <s v="Twin"/>
    <s v="Senior Officer"/>
    <s v="Male"/>
    <d v="1982-07-24T00:00:00"/>
    <s v="0937 202 407"/>
    <s v="theha.cao@hanwhalife.com.vn"/>
    <m/>
  </r>
  <r>
    <n v="32"/>
    <x v="0"/>
    <s v="11400374"/>
    <s v="Lê Thị Diệu"/>
    <x v="11"/>
    <s v="Central"/>
    <s v="Bus"/>
    <s v="Customer Services"/>
    <s v="Customer Services Senior Executive"/>
    <s v="Nhân viên Cấp trung cao Dịch vụ Khách hàng"/>
    <s v="Back Office"/>
    <s v="Queen"/>
    <s v="Senior Executive"/>
    <s v="Female"/>
    <d v="1992-03-21T00:00:00"/>
    <s v="0946 938 001"/>
    <s v="dieu.le@hanwhalife.com.vn"/>
    <m/>
  </r>
  <r>
    <n v="33"/>
    <x v="0"/>
    <s v="11400394"/>
    <s v="Nguyễn Thị Kim Thúy"/>
    <x v="0"/>
    <s v="South - HCM"/>
    <s v="N/A"/>
    <s v="General Administration"/>
    <s v="Purchasing Executive"/>
    <s v="Nhân viên Cấp trung Mua Hàng"/>
    <s v="Back Office"/>
    <s v="Queen"/>
    <s v="Executive"/>
    <s v="Female"/>
    <d v="1993-12-15T00:00:00"/>
    <s v="0909 133 707"/>
    <s v="kimthuy.nguyen@hanwhalife.com.vn"/>
    <m/>
  </r>
  <r>
    <n v="34"/>
    <x v="0"/>
    <s v="11400397"/>
    <s v="Hồ Phúc Đồng"/>
    <x v="8"/>
    <s v="North"/>
    <s v="Flight"/>
    <s v="Regional Sales - Lam Kinh"/>
    <s v="Regional Director"/>
    <s v="Giám đốc Kinh doanh Vùng"/>
    <s v="Sales Agency"/>
    <s v="Twin"/>
    <s v="Senior Manager"/>
    <s v="Male"/>
    <d v="1984-02-05T00:00:00"/>
    <s v="0983 986 984"/>
    <s v="phucdong.ho@hanwhalife.com.vn"/>
    <s v="x"/>
  </r>
  <r>
    <n v="35"/>
    <x v="0"/>
    <s v="11400398"/>
    <s v="Bùi Thị Khánh Đoan"/>
    <x v="0"/>
    <s v="South - HCM"/>
    <s v="N/A"/>
    <s v="CEO Office"/>
    <s v="CEO Office Part Leader"/>
    <s v="Phó Bộ phận phụ trách Văn phòng Tổng Giám đốc"/>
    <s v="BOD"/>
    <s v="Single"/>
    <s v="Assistant Manager"/>
    <s v="Female"/>
    <d v="1985-10-22T00:00:00"/>
    <s v="0906 792 788"/>
    <s v="khanhdoan.bui@hanwhalife.com.vn"/>
    <m/>
  </r>
  <r>
    <n v="36"/>
    <x v="0"/>
    <s v="11400399"/>
    <s v="Phùng Thị Kim Hào"/>
    <x v="3"/>
    <s v="North"/>
    <s v="Flight"/>
    <s v="Sales Training Support"/>
    <s v="Agency Trainer"/>
    <s v="Chuyên viên Huấn luyện Đại lý"/>
    <s v="Trainer"/>
    <s v="Queen"/>
    <s v="Manager"/>
    <s v="Female"/>
    <d v="1978-12-16T00:00:00"/>
    <s v="0973 962 299"/>
    <s v="kimhao.phung@hanwhalife.com.vn"/>
    <m/>
  </r>
  <r>
    <n v="37"/>
    <x v="0"/>
    <s v="11400401"/>
    <s v="Nguyễn Văn Thắng"/>
    <x v="2"/>
    <s v="Central"/>
    <s v="Bus"/>
    <s v="Regional Sales - Tay Son"/>
    <s v="Zone Director"/>
    <s v="Giám đốc Kinh doanh Khu vực"/>
    <s v="Sales Agency"/>
    <s v="Twin"/>
    <s v="Assistant Manager"/>
    <s v="Male"/>
    <d v="1978-04-07T00:00:00"/>
    <s v="0935 854 567"/>
    <s v="vanthang.nguyen@hanwhalife.com.vn"/>
    <s v="x"/>
  </r>
  <r>
    <n v="38"/>
    <x v="0"/>
    <s v="11400407"/>
    <s v="Nguyễn Quốc Duy"/>
    <x v="0"/>
    <s v="South - HCM"/>
    <s v="N/A"/>
    <s v="IT"/>
    <s v="Database Administrator Officer"/>
    <s v="Chuyên viên Dữ liệu"/>
    <s v="Back Office"/>
    <s v="Twin"/>
    <s v="Officer"/>
    <s v="Male"/>
    <d v="1985-11-06T00:00:00"/>
    <s v="0909 575 942"/>
    <s v="quocduy.nguyen@hanwhalife.com.vn"/>
    <m/>
  </r>
  <r>
    <n v="39"/>
    <x v="0"/>
    <s v="11400410"/>
    <s v="Ngôn Thị Dung"/>
    <x v="0"/>
    <s v="South - HCM"/>
    <s v="N/A"/>
    <s v="NBU &amp; Claim"/>
    <s v="New Business Officer"/>
    <s v="Chuyên viên Phát hành Hợp đồng"/>
    <s v="Back Office"/>
    <s v="Queen"/>
    <s v="Officer"/>
    <s v="Female"/>
    <d v="1982-10-20T00:00:00"/>
    <s v="0978 242 292"/>
    <s v="dung.ngon@hanwhalife.com.vn"/>
    <m/>
  </r>
  <r>
    <n v="40"/>
    <x v="0"/>
    <s v="11400413"/>
    <s v="Lê Thị Thúy Ân"/>
    <x v="11"/>
    <s v="Central"/>
    <s v="Bus"/>
    <s v="Customer Services"/>
    <s v="Customer Services Officer"/>
    <s v="Chuyên viên Dịch vụ Khách hàng"/>
    <s v="Back Office"/>
    <s v="Queen"/>
    <s v="Officer"/>
    <s v="Female"/>
    <d v="1987-11-04T00:00:00"/>
    <s v="0906 388 995"/>
    <s v="thuyan.le@hanwhalife.com.vn"/>
    <m/>
  </r>
  <r>
    <n v="41"/>
    <x v="0"/>
    <s v="11500436"/>
    <s v="Trần Mỹ Hương"/>
    <x v="0"/>
    <s v="South - HCM"/>
    <s v="N/A"/>
    <s v="NBU &amp; Claim"/>
    <s v="New Business Officer"/>
    <s v="Chuyên viên Phát hành Hợp đồng"/>
    <s v="Back Office"/>
    <s v="Queen"/>
    <s v="Officer"/>
    <s v="Female"/>
    <d v="1980-04-24T00:00:00"/>
    <s v="0908 504 487"/>
    <s v="myhuong.tran@hanwhalife.com.vn"/>
    <m/>
  </r>
  <r>
    <n v="42"/>
    <x v="0"/>
    <s v="11500438"/>
    <s v="Nguyễn Đức Mạnh"/>
    <x v="1"/>
    <s v="North"/>
    <s v="Flight"/>
    <s v="NBU &amp; Claim"/>
    <s v="Claim Manager"/>
    <s v="Trưởng phòng Giải quyết Quyền lợi Bảo hiểm"/>
    <s v="Back Office"/>
    <s v="Twin"/>
    <s v="Manager"/>
    <s v="Male"/>
    <d v="1981-03-14T00:00:00"/>
    <s v="0907 686 179"/>
    <s v="ducmanh.nguyen@hanwhalife.com.vn"/>
    <m/>
  </r>
  <r>
    <n v="43"/>
    <x v="0"/>
    <s v="11500465"/>
    <s v="Phạm Phú Quí"/>
    <x v="0"/>
    <s v="South - HCM"/>
    <s v="N/A"/>
    <s v="Distribution Planning"/>
    <s v="Head of Distribution Planning"/>
    <s v="Trưởng Bộ phận Kế hoạch Kinh doanh"/>
    <s v="BOD"/>
    <s v="Single"/>
    <s v="Senior Manager"/>
    <s v="Male"/>
    <d v="1983-07-25T00:00:00"/>
    <s v="0902 528 385"/>
    <s v="phuqui.pham@hanwhalife.com.vn"/>
    <s v="x"/>
  </r>
  <r>
    <n v="44"/>
    <x v="0"/>
    <s v="11500470"/>
    <s v="Nguyễn Văn Sỹ"/>
    <x v="1"/>
    <s v="North"/>
    <s v="Flight"/>
    <s v="IT"/>
    <s v="IT Helpdesk Senior Executive (North)"/>
    <s v="Nhân viên Cấp trung cao Hỗ trợ Mạng máy tính"/>
    <s v="Back Office"/>
    <s v="Twin"/>
    <s v="Senior Executive"/>
    <s v="Male"/>
    <d v="1984-02-29T00:00:00"/>
    <s v="0979 174 589"/>
    <s v="vansy.nguyen@hanwhalife.com.vn"/>
    <m/>
  </r>
  <r>
    <n v="45"/>
    <x v="0"/>
    <s v="11600474"/>
    <s v="Nguyễn Thành Nhân"/>
    <x v="0"/>
    <s v="South - HCM"/>
    <s v="N/A"/>
    <s v="General Administration"/>
    <s v="Purchasing Senior Executive"/>
    <s v="Nhân viên Cấp trung cao Mua Hàng"/>
    <s v="Back Office"/>
    <s v="Twin"/>
    <s v="Senior Executive"/>
    <s v="Male"/>
    <d v="1989-11-30T00:00:00"/>
    <s v="0938 346 489"/>
    <s v="nhan.nguyen@hanwhalife.com.vn"/>
    <m/>
  </r>
  <r>
    <n v="46"/>
    <x v="0"/>
    <s v="11600476"/>
    <s v="Nguyễn Thị Thuận"/>
    <x v="10"/>
    <s v="North"/>
    <s v="Flight"/>
    <s v="Customer Services"/>
    <s v="Customer Services Officer"/>
    <s v="Chuyên viên Dịch vụ Khách hàng"/>
    <s v="Back Office"/>
    <s v="Queen"/>
    <s v="Officer"/>
    <s v="Female"/>
    <d v="1984-04-15T00:00:00"/>
    <s v="0936 868 196"/>
    <s v="thuan.nguyen@hanwhalife.com.vn"/>
    <m/>
  </r>
  <r>
    <n v="47"/>
    <x v="0"/>
    <s v="11600483"/>
    <s v="Phan Phương Thảo"/>
    <x v="0"/>
    <s v="South - HCM"/>
    <s v="N/A"/>
    <s v="Distribution Planning"/>
    <s v="Distribution Support Senior Officer"/>
    <s v="Chuyên viên Cấp cao Hỗ trợ Đại lý &amp; Kênh Phân phối"/>
    <s v="Back Office"/>
    <s v="Queen"/>
    <s v="Senior Officer"/>
    <s v="Female"/>
    <d v="1988-12-24T00:00:00"/>
    <s v="0906752099 - 0902548880"/>
    <s v="phuongthao.phan@hanwhalife.com.vn"/>
    <m/>
  </r>
  <r>
    <n v="48"/>
    <x v="0"/>
    <s v="11600485"/>
    <s v="Lê Thị Phương Dung"/>
    <x v="0"/>
    <s v="South - HCM"/>
    <s v="N/A"/>
    <s v="CAP"/>
    <s v="Chief Accounting Principal"/>
    <s v="Giám đốc Cấp cao Tài chính"/>
    <s v="BOD"/>
    <s v="Single"/>
    <s v="Vice Chief Officer"/>
    <s v="Female"/>
    <d v="1967-11-22T00:00:00"/>
    <s v="0918 333 083"/>
    <s v="phuongdung.le@hanwhalife.com.vn"/>
    <m/>
  </r>
  <r>
    <n v="49"/>
    <x v="0"/>
    <s v="11600489"/>
    <s v="Trần Nguyên Kiều Thanh"/>
    <x v="9"/>
    <s v="Central"/>
    <s v="Bus"/>
    <s v="Customer Services"/>
    <s v="Customer Services Assistant Manager"/>
    <s v="Phó phòng Dịch vụ Khách hàng"/>
    <s v="Back Office"/>
    <s v="Queen"/>
    <s v="Assistant Manager"/>
    <s v="Female"/>
    <d v="1978-06-11T00:00:00"/>
    <s v="0903 685 439"/>
    <s v="kieuthanh.tran@hanwhalife.com.vn"/>
    <m/>
  </r>
  <r>
    <n v="50"/>
    <x v="0"/>
    <s v="11600497"/>
    <s v="Phan Thanh Ngọc"/>
    <x v="1"/>
    <s v="North"/>
    <s v="Flight"/>
    <s v="NBU &amp; Claim"/>
    <s v="Claim Executive"/>
    <s v="Nhân viên Cấp trung Giải quyết Quyền lợi Bảo hiểm"/>
    <s v="Back Office"/>
    <s v="Queen"/>
    <s v="Executive"/>
    <s v="Female"/>
    <d v="1987-12-05T00:00:00"/>
    <s v="0906 019 295"/>
    <s v="thanhngoc.phan@hanwhalife.com.vn"/>
    <m/>
  </r>
  <r>
    <n v="51"/>
    <x v="0"/>
    <s v="11600505"/>
    <s v="Dương Thị Hồng Ánh"/>
    <x v="0"/>
    <s v="South - HCM"/>
    <s v="N/A"/>
    <s v="NBU &amp; Claim"/>
    <s v="Claim Admin Senior Executive"/>
    <s v="Nhân viên Cấp trung cao Hành chánh Giải quyết Quyền lợi Bảo hiểm"/>
    <s v="Back Office"/>
    <s v="Queen"/>
    <s v="Senior Executive"/>
    <s v="Female"/>
    <d v="1993-07-14T00:00:00"/>
    <s v="0932 007 352"/>
    <s v="honganh.duong@hanwhalife.com.vn"/>
    <m/>
  </r>
  <r>
    <n v="52"/>
    <x v="0"/>
    <s v="11600516"/>
    <s v="Lê Thanh Hoàng"/>
    <x v="12"/>
    <s v="South - HCM"/>
    <s v="N/A"/>
    <s v="Regional Sales - Gia Dinh"/>
    <s v="Regional Director"/>
    <s v="Giám đốc Kinh doanh Vùng"/>
    <s v="Sales Agency"/>
    <s v="Twin"/>
    <s v="Director"/>
    <s v="Male"/>
    <d v="1973-05-08T00:00:00"/>
    <s v="0913 900 390"/>
    <s v="thanhhoang.le@hanwhalife.com.vn"/>
    <s v="x"/>
  </r>
  <r>
    <n v="53"/>
    <x v="0"/>
    <s v="11600521"/>
    <s v="Nguyễn Anh Tuấn"/>
    <x v="2"/>
    <s v="Central"/>
    <s v="Bus"/>
    <s v="Sales Training Support"/>
    <s v="Agency Training Senior Officer"/>
    <s v="Chuyên viên Cấp cao Huấn luyện &amp; Hỗ trợ đại lý"/>
    <s v="Trainer"/>
    <s v="Twin"/>
    <s v="Senior Officer"/>
    <s v="Male"/>
    <d v="1984-06-01T00:00:00"/>
    <s v="0903 592 737"/>
    <s v="anhtuan.nguyen@hanwhalife.com.vn"/>
    <m/>
  </r>
  <r>
    <n v="54"/>
    <x v="0"/>
    <s v="11600533"/>
    <s v="Ca Duy Đức"/>
    <x v="0"/>
    <s v="South - HCM"/>
    <s v="N/A"/>
    <s v="NBU &amp; Claim"/>
    <s v="New Business Senior Executive"/>
    <s v="Nhân viên Cấp trung cao Phát hành Hợp đồng"/>
    <s v="Back Office"/>
    <s v="Twin"/>
    <s v="Senior Executive"/>
    <s v="Male"/>
    <d v="1989-11-20T00:00:00"/>
    <s v="0908 976 411"/>
    <s v="duyduc.ca@hanwhalife.com.vn"/>
    <m/>
  </r>
  <r>
    <n v="55"/>
    <x v="0"/>
    <s v="11600535"/>
    <s v="Hoàng Đình Toàn"/>
    <x v="0"/>
    <s v="South - HCM"/>
    <s v="N/A"/>
    <s v="Distribution Admin"/>
    <s v="Debt Collection Assistant Manager"/>
    <s v="Phó phòng Thu hồi nợ"/>
    <s v="Back Office"/>
    <s v="Twin"/>
    <s v="Assistant Manager"/>
    <s v="Male"/>
    <d v="1974-01-15T00:00:00"/>
    <s v="0908 247 098"/>
    <s v="dinhtoan.hoang@hanwhalife.com.vn"/>
    <m/>
  </r>
  <r>
    <n v="56"/>
    <x v="0"/>
    <s v="11600537"/>
    <s v="Trần Thị Thanh Hoan"/>
    <x v="2"/>
    <s v="Central"/>
    <s v="Bus"/>
    <s v="Customer Services"/>
    <s v="Customer Services Executive"/>
    <s v="Nhân viên Cấp trung Dịch vụ Khách hàng"/>
    <s v="Back Office"/>
    <s v="Queen"/>
    <s v="Executive"/>
    <s v="Female"/>
    <d v="1988-10-02T00:00:00"/>
    <s v="0934 021 088"/>
    <s v="thanhhoan.tran@hanwhalife.com.vn"/>
    <m/>
  </r>
  <r>
    <n v="57"/>
    <x v="0"/>
    <s v="11600539"/>
    <s v="Nguyễn Thị Hồng Vân"/>
    <x v="0"/>
    <s v="South - HCM"/>
    <s v="N/A"/>
    <s v="General Administration"/>
    <s v="General Admin Executive"/>
    <s v="Nhân viên Cấp trung Hành chánh"/>
    <s v="Back Office"/>
    <s v="Queen"/>
    <s v="Executive"/>
    <s v="Female"/>
    <d v="1987-01-15T00:00:00"/>
    <s v="0799 933 833"/>
    <s v="hongvan.nguyen@hanwhalife.com.vn"/>
    <m/>
  </r>
  <r>
    <n v="58"/>
    <x v="0"/>
    <s v="11700561"/>
    <s v="Trần Thị Hồng Hạnh"/>
    <x v="0"/>
    <s v="South - HCM"/>
    <s v="N/A"/>
    <s v="Finance &amp; Accounting"/>
    <s v="General Ledger Accounting Senior Officer"/>
    <s v="Chuyên viên Cấp cao Kế toán Tổng hợp"/>
    <s v="Back Office"/>
    <s v="Queen"/>
    <s v="Senior Officer"/>
    <s v="Female"/>
    <d v="1980-11-30T00:00:00"/>
    <s v="0983 422 680"/>
    <s v="honghanh.tran@hanwhalife.com.vn"/>
    <m/>
  </r>
  <r>
    <n v="59"/>
    <x v="0"/>
    <s v="11700569"/>
    <s v="Trần Nguyễn Hồng Vân"/>
    <x v="0"/>
    <s v="South - HCM"/>
    <s v="N/A"/>
    <s v="Partnership Distribution"/>
    <s v="Sales Manager"/>
    <s v="Quản lý Kinh doanh"/>
    <s v="Sales Partnership"/>
    <s v="Queen"/>
    <s v="Senior Officer"/>
    <s v="Female"/>
    <d v="1984-01-07T00:00:00"/>
    <s v="0816 117 665"/>
    <s v="hongvan.tran@hanwhalife.com.vn"/>
    <m/>
  </r>
  <r>
    <n v="60"/>
    <x v="0"/>
    <s v="11700576"/>
    <s v="Danh Hoàng Long"/>
    <x v="0"/>
    <s v="South - HCM"/>
    <s v="N/A"/>
    <s v="NBU &amp; Claim"/>
    <s v="Underwriter"/>
    <s v="Phó phòng Thẩm định"/>
    <s v="Back Office"/>
    <s v="Twin"/>
    <s v="Assistant Manager"/>
    <s v="Male"/>
    <d v="1990-04-26T00:00:00"/>
    <s v="0367 068 898"/>
    <s v="hoanglong.danh@hanwhalife.com.vn"/>
    <m/>
  </r>
  <r>
    <n v="61"/>
    <x v="0"/>
    <s v="11700583"/>
    <s v="Nguyễn Thị Băng Tâm"/>
    <x v="13"/>
    <s v="North"/>
    <s v="Flight"/>
    <s v="Sales Training Support"/>
    <s v="Agency Training Senior Officer"/>
    <s v="Chuyên viên Cấp cao Huấn luyện &amp; Hỗ trợ đại lý"/>
    <s v="Trainer"/>
    <s v="Queen"/>
    <s v="Senior Officer"/>
    <s v="Female"/>
    <d v="1976-10-29T00:00:00"/>
    <s v="0904 781 118"/>
    <s v="bangtam.nguyen@hanwhalife.com.vn"/>
    <m/>
  </r>
  <r>
    <n v="62"/>
    <x v="0"/>
    <s v="11700595"/>
    <s v="Nguyễn Thành Hưng"/>
    <x v="11"/>
    <s v="Central"/>
    <s v="Bus"/>
    <s v="Regional Sales - Hai Van"/>
    <s v="Zone Director"/>
    <s v="Giám đốc Kinh doanh Khu vực"/>
    <s v="Sales Agency"/>
    <s v="Twin"/>
    <s v="Senior Officer"/>
    <s v="Male"/>
    <d v="1990-03-15T00:00:00"/>
    <s v="0914 137 575"/>
    <s v="thanhhung.nguyen@hanwhalife.com.vn"/>
    <s v="x"/>
  </r>
  <r>
    <n v="63"/>
    <x v="0"/>
    <s v="11700603"/>
    <s v="Nguyễn Thị Nhung"/>
    <x v="6"/>
    <s v="Central"/>
    <s v="Bus"/>
    <s v="Customer Services"/>
    <s v="Customer Services Executive"/>
    <s v="Nhân viên Cấp trung Dịch vụ Khách hàng"/>
    <s v="Back Office"/>
    <s v="Queen"/>
    <s v="Executive"/>
    <s v="Female"/>
    <d v="1986-01-23T00:00:00"/>
    <s v="0917 904 686"/>
    <s v="nhung.nguyen@hanwhalife.com.vn"/>
    <m/>
  </r>
  <r>
    <n v="64"/>
    <x v="0"/>
    <s v="11700616"/>
    <s v="Nguyễn Thị Thái Hòa"/>
    <x v="0"/>
    <s v="South - HCM"/>
    <s v="N/A"/>
    <s v="NBU &amp; Claim"/>
    <s v="New Business Senior Executive"/>
    <s v="Nhân viên cấp trung cao Phát hành Hợp đồng"/>
    <s v="Back Office"/>
    <s v="Queen"/>
    <s v="Senior Executive"/>
    <s v="Female"/>
    <d v="1972-12-09T00:00:00"/>
    <s v="0909 227 215"/>
    <s v="thaihoa.nguyen@hanwhalife.com.vn"/>
    <m/>
  </r>
  <r>
    <n v="65"/>
    <x v="0"/>
    <s v="11700622"/>
    <s v="Hồ Ngọc Tiên"/>
    <x v="12"/>
    <s v="South - HCM"/>
    <s v="N/A"/>
    <s v="Customer Services"/>
    <s v="Customer Services Senior Staff"/>
    <s v="Nhân viên Cấp cao Dịch vụ Khách hàng"/>
    <s v="Back Office"/>
    <s v="Queen"/>
    <s v="Senior Staff"/>
    <s v="Female"/>
    <d v="1988-10-23T00:00:00"/>
    <s v="0905 449 509"/>
    <s v="ngoctien.ho@hanwhalife.com.vn"/>
    <m/>
  </r>
  <r>
    <n v="66"/>
    <x v="0"/>
    <s v="11700634"/>
    <s v="Nguyễn Tuấn Duy"/>
    <x v="14"/>
    <s v="South"/>
    <s v="Bus"/>
    <s v="Regional Sales - Gia Dinh"/>
    <s v="Zone Director"/>
    <s v="Giám đốc Kinh doanh Khu vực"/>
    <s v="Sales Agency"/>
    <s v="Twin"/>
    <s v="Senior Officer"/>
    <s v="Male"/>
    <d v="1989-03-02T00:00:00"/>
    <s v="0907 749 966"/>
    <s v="tuanduy.nguyen@hanwhalife.com.vn"/>
    <s v="x"/>
  </r>
  <r>
    <n v="67"/>
    <x v="0"/>
    <s v="11800647"/>
    <s v="Trần Huy Hùng"/>
    <x v="15"/>
    <s v="North"/>
    <s v="Flight"/>
    <s v="Regional Sales - Lam Kinh"/>
    <s v="Zone Director"/>
    <s v="Giám đốc Kinh doanh Khu vực"/>
    <s v="Sales Agency"/>
    <s v="Twin"/>
    <s v="Senior Officer"/>
    <s v="Male"/>
    <d v="1986-05-02T00:00:00"/>
    <s v="0965 699 166"/>
    <s v="huyhung.tran@hanwhalife.com.vn"/>
    <s v="x"/>
  </r>
  <r>
    <n v="68"/>
    <x v="0"/>
    <s v="11800678"/>
    <s v="Phan Đông Nhi"/>
    <x v="0"/>
    <s v="South - HCM"/>
    <s v="N/A"/>
    <s v="Distribution Admin"/>
    <s v="Distribution Admin Executive"/>
    <s v="Nhân viên Cấp trung Hành chánh Đại lý &amp; Kênh Phân phối"/>
    <s v="Back Office"/>
    <s v="Queen"/>
    <s v="Executive"/>
    <s v="Female"/>
    <d v="1994-09-24T00:00:00"/>
    <s v="0969 064 426"/>
    <s v="dongnhi.phan@hanwhalife.com.vn"/>
    <m/>
  </r>
  <r>
    <n v="69"/>
    <x v="0"/>
    <s v="11800680"/>
    <s v="Trần Văn Tư"/>
    <x v="2"/>
    <s v="Central"/>
    <s v="Bus"/>
    <s v="Regional Sales - Tay Son"/>
    <s v="Zone Director"/>
    <s v="Giám đốc Kinh doanh Khu vực"/>
    <s v="Sales Agency"/>
    <s v="Twin"/>
    <s v="Officer"/>
    <s v="Male"/>
    <d v="1987-08-13T00:00:00"/>
    <s v="0963 571 886"/>
    <s v="vantu.tran@hanwhalife.com.vn"/>
    <s v="x"/>
  </r>
  <r>
    <n v="70"/>
    <x v="0"/>
    <s v="11800689"/>
    <s v="Ngô Thụy Hoàng Oanh"/>
    <x v="0"/>
    <s v="South - HCM"/>
    <s v="N/A"/>
    <s v="NBU &amp; Claim"/>
    <s v="New Business Senior Executive"/>
    <s v="Nhân viên Cấp trung cao Phát hành Hợp đồng"/>
    <s v="Back Office"/>
    <s v="Queen"/>
    <s v="Senior Executive"/>
    <s v="Female"/>
    <d v="1982-10-09T00:00:00"/>
    <s v="0909 704 292"/>
    <s v="hoangoanh.ngo@hanwhalife.com.vn"/>
    <m/>
  </r>
  <r>
    <n v="71"/>
    <x v="0"/>
    <s v="11800694"/>
    <s v="Trần Thị Thùy Dương"/>
    <x v="0"/>
    <s v="South - HCM"/>
    <s v="N/A"/>
    <s v="NBU &amp; Claim"/>
    <s v="New Business Officer"/>
    <s v="Chuyên viên Phát hành Hợp đồng"/>
    <s v="Back Office"/>
    <s v="Queen"/>
    <s v="Officer"/>
    <s v="Female"/>
    <d v="1986-03-10T00:00:00"/>
    <s v="0986 226 657"/>
    <s v="thuyduong.tran@hanwhalife.com.vn"/>
    <m/>
  </r>
  <r>
    <n v="72"/>
    <x v="0"/>
    <s v="11800699"/>
    <s v="Đoàn Cao Sơn"/>
    <x v="16"/>
    <s v="North"/>
    <s v="Flight"/>
    <s v="Regional Sales - Lam Kinh"/>
    <s v="Zone Director"/>
    <s v="Giám đốc Kinh doanh Khu vực"/>
    <s v="Sales Agency"/>
    <s v="Twin"/>
    <s v="Senior Executive"/>
    <s v="Male"/>
    <d v="1993-01-26T00:00:00"/>
    <s v="0969 994 333"/>
    <s v="caoson.doan@hanwhalife.com.vn"/>
    <s v="x"/>
  </r>
  <r>
    <n v="73"/>
    <x v="0"/>
    <s v="11800702"/>
    <s v="Phạm Trường Khánh"/>
    <x v="0"/>
    <s v="South - HCM"/>
    <s v="N/A"/>
    <s v="GA Partner"/>
    <s v="Head of GA Partner"/>
    <s v="Trưởng Bộ phận Đối tác Tổng Đại lý"/>
    <s v="BOD"/>
    <s v="Single"/>
    <s v="Director"/>
    <s v="Male"/>
    <d v="1973-11-02T00:00:00"/>
    <s v="0903 926 873"/>
    <s v="truongkhanh.pham@hanwhalife.com.vn"/>
    <m/>
  </r>
  <r>
    <n v="74"/>
    <x v="0"/>
    <s v="11800704"/>
    <s v="Đinh Công Sa"/>
    <x v="17"/>
    <s v="Central"/>
    <s v="Bus"/>
    <s v="Regional Sales - Tay Son"/>
    <s v="Zone Director"/>
    <s v="Giám đốc Kinh doanh Khu vực"/>
    <s v="Sales Agency"/>
    <s v="Twin"/>
    <s v="Senior Officer"/>
    <s v="Male"/>
    <d v="1986-09-03T00:00:00"/>
    <s v="0977 190 677"/>
    <s v="congsa.dinh@hanwhalife.com.vn"/>
    <s v="x"/>
  </r>
  <r>
    <n v="75"/>
    <x v="0"/>
    <s v="11800713"/>
    <s v="Phạm Thanh Tú"/>
    <x v="0"/>
    <s v="South - HCM"/>
    <s v="N/A"/>
    <s v="Customer Services"/>
    <s v="Premium Control Senior Officer"/>
    <s v="Chuyên viên Cấp cao Kiểm soát Phí"/>
    <s v="Back Office"/>
    <s v="Queen"/>
    <s v="Senior Officer"/>
    <s v="Female"/>
    <d v="1985-03-31T00:00:00"/>
    <s v="0904 277 348"/>
    <s v="thanhtu.pham@hanwhalife.com.vn"/>
    <m/>
  </r>
  <r>
    <n v="76"/>
    <x v="0"/>
    <s v="11800720"/>
    <s v="Nguyễn Thị Lê Na"/>
    <x v="18"/>
    <s v="South"/>
    <s v="Bus"/>
    <s v="Customer Services"/>
    <s v="Customer Services Executive"/>
    <s v="Nhân viên Cấp trung Dịch vụ Khách hàng"/>
    <s v="Back Office"/>
    <s v="Queen"/>
    <s v="Executive"/>
    <s v="Female"/>
    <d v="1990-03-28T00:00:00"/>
    <s v="0977 497 757"/>
    <s v="lena.nguyen@hanwhalife.com.vn"/>
    <m/>
  </r>
  <r>
    <n v="77"/>
    <x v="0"/>
    <s v="11800724"/>
    <s v="Nguyễn Thanh Lập"/>
    <x v="0"/>
    <s v="South - HCM"/>
    <s v="N/A"/>
    <s v="IT"/>
    <s v="Program Analyst Assistant Manager"/>
    <s v="Phó phòng Phân tích Ứng dụng"/>
    <s v="Back Office"/>
    <s v="Twin"/>
    <s v="Assistant Manager"/>
    <s v="Male"/>
    <d v="1983-02-25T00:00:00"/>
    <s v="0932 600 804"/>
    <s v="thanhlap.nguyen@hanwhalife.com.vn"/>
    <m/>
  </r>
  <r>
    <n v="78"/>
    <x v="0"/>
    <s v="11800735"/>
    <s v="Đoàn Kiều Ngọt"/>
    <x v="7"/>
    <s v="South"/>
    <s v="Bus"/>
    <s v="Customer Services"/>
    <s v="Customer Services Executive"/>
    <s v="Nhân viên Cấp trung Dịch vụ Khách hàng"/>
    <s v="Back Office"/>
    <s v="Queen"/>
    <s v="Executive"/>
    <s v="Female"/>
    <d v="1990-02-20T00:00:00"/>
    <s v="0944 963 129"/>
    <s v="kieungot.doan@hanwhalife.com.vn"/>
    <m/>
  </r>
  <r>
    <n v="79"/>
    <x v="0"/>
    <s v="11800738"/>
    <s v="Lưu Vũ Minh Quân"/>
    <x v="1"/>
    <s v="North"/>
    <s v="Flight"/>
    <s v="NBU &amp; Claim"/>
    <s v="Claim Admin Staff"/>
    <s v="Nhân viên Hành chánh Giải quyết Quyền lợi Bảo hiểm"/>
    <s v="Back Office"/>
    <s v="Twin"/>
    <s v="Staff"/>
    <s v="Male"/>
    <d v="1986-03-11T00:00:00"/>
    <s v="0906 315 569"/>
    <s v="minhquan.luu@hanwhalife.com.vn"/>
    <m/>
  </r>
  <r>
    <n v="80"/>
    <x v="0"/>
    <s v="11800739"/>
    <s v="Trương Quang Vỷ"/>
    <x v="0"/>
    <s v="South - HCM"/>
    <s v="N/A"/>
    <s v="NBU &amp; Claim"/>
    <s v="New Business Executive"/>
    <s v="Nhân viên Cấp trung Phát hành Hợp đồng"/>
    <s v="Back Office"/>
    <s v="Twin"/>
    <s v="Executive"/>
    <s v="Male"/>
    <d v="1995-08-05T00:00:00"/>
    <s v="0343 563 136"/>
    <s v="quangvy.truong@hanwhalife.com.vn"/>
    <m/>
  </r>
  <r>
    <n v="81"/>
    <x v="0"/>
    <s v="11800740"/>
    <s v="Lê Thu Huyền"/>
    <x v="0"/>
    <s v="South - HCM"/>
    <s v="N/A"/>
    <s v="NBU &amp; Claim"/>
    <s v="New Business Executive"/>
    <s v="Nhân viên Cấp trung Phát hành Hợp đồng"/>
    <s v="Back Office"/>
    <s v="Queen"/>
    <s v="Executive"/>
    <s v="Female"/>
    <d v="1993-09-03T00:00:00"/>
    <s v="0972 656 474"/>
    <s v="thuhuyen.le@hanwhalife.com.vn"/>
    <m/>
  </r>
  <r>
    <n v="82"/>
    <x v="0"/>
    <s v="11800741"/>
    <s v="Phạm Thị Hồng Phúc"/>
    <x v="0"/>
    <s v="South - HCM"/>
    <s v="N/A"/>
    <s v="NBU &amp; Claim"/>
    <s v="Claim Admin Senior Staff"/>
    <s v="Nhân viên Cấp cao Hành chánh Giải quyết Quyền lợi Bảo hiểm"/>
    <s v="Back Office"/>
    <s v="Queen"/>
    <s v="Senior Staff"/>
    <s v="Female"/>
    <d v="1986-12-25T00:00:00"/>
    <s v="0909 361 688"/>
    <s v="hongphuc.pham@hanwhalife.com.vn"/>
    <m/>
  </r>
  <r>
    <n v="83"/>
    <x v="0"/>
    <s v="11800761"/>
    <s v="Phan Thị Diễm Quỳnh"/>
    <x v="0"/>
    <s v="South - HCM"/>
    <s v="N/A"/>
    <s v="Distribution Planning"/>
    <s v="Distribution Support Manager"/>
    <s v="Trưởng phòng Hỗ trợ Đại lý &amp; Kênh Phân phối"/>
    <s v="Back Office"/>
    <s v="Queen"/>
    <s v="Manager"/>
    <s v="Female"/>
    <d v="1989-12-26T00:00:00"/>
    <s v="0933 891 226"/>
    <s v="diemquynh.phan@hanwhalife.com.vn"/>
    <m/>
  </r>
  <r>
    <n v="84"/>
    <x v="0"/>
    <s v="11900765"/>
    <s v="Lê Thị Thảo Nga"/>
    <x v="2"/>
    <s v="Central"/>
    <s v="Bus"/>
    <s v="Sales Training Support"/>
    <s v="Agency Training &amp; Development Admin Executive"/>
    <s v="Nhân viên Cấp trung Hành chánh Huấn luyện &amp; Phát triển Đại lý"/>
    <s v="Back Office"/>
    <s v="Queen"/>
    <s v="Executive"/>
    <s v="Female"/>
    <d v="1988-05-01T00:00:00"/>
    <s v="0905 684 774"/>
    <s v="thaonga.le@hanwhalife.com.vn"/>
    <m/>
  </r>
  <r>
    <n v="85"/>
    <x v="0"/>
    <s v="11900772"/>
    <s v="Phan Ngọc Thái Hậu"/>
    <x v="0"/>
    <s v="South - HCM"/>
    <s v="N/A"/>
    <s v="Distribution Planning"/>
    <s v="Distribution Support Senior Executive"/>
    <s v="Nhân viên Cấp trung cao Hỗ trợ Đại lý &amp; Kênh Phân phối"/>
    <s v="Back Office"/>
    <s v="Queen"/>
    <s v="Senior Executive"/>
    <s v="Female"/>
    <d v="1989-03-18T00:00:00"/>
    <s v="0933 112 204"/>
    <s v="thaihau.phan@hanwhalife.com.vn"/>
    <m/>
  </r>
  <r>
    <n v="86"/>
    <x v="0"/>
    <s v="11900773"/>
    <s v="Lương Thị Mơ Thơm"/>
    <x v="8"/>
    <s v="North"/>
    <s v="Flight"/>
    <s v="Customer Services"/>
    <s v="Customer Services Senior Staff"/>
    <s v="Nhân viên Cấp cao Dịch vụ Khách hàng"/>
    <s v="Back Office"/>
    <s v="Queen"/>
    <s v="Senior Staff"/>
    <s v="Female"/>
    <d v="1991-03-10T00:00:00"/>
    <s v="0904 741 737"/>
    <s v="mothom.luong@hanwhalife.com.vn"/>
    <m/>
  </r>
  <r>
    <n v="87"/>
    <x v="0"/>
    <s v="11900780"/>
    <s v="Nguyễn Ngọc Thanh Phong"/>
    <x v="0"/>
    <s v="South - HCM"/>
    <s v="N/A"/>
    <s v="Partnership Distribution"/>
    <s v="Partnership Distribution Training Part Leader"/>
    <s v="Phó Bộ phận phụ trách Huấn luyện Kênh phân phối qua Đối tác"/>
    <s v="BOD"/>
    <s v="Single"/>
    <s v="Senior Manager"/>
    <s v="Male"/>
    <d v="1981-02-15T00:00:00"/>
    <s v="0937 609 357"/>
    <s v="thanhphong.nguyen@hanwhalife.com.vn"/>
    <m/>
  </r>
  <r>
    <n v="88"/>
    <x v="0"/>
    <s v="11900783"/>
    <s v="Lê Thị Thanh Hải"/>
    <x v="6"/>
    <s v="Central"/>
    <s v="Bus"/>
    <s v="Sales Training Support"/>
    <s v="Agency Training Senior Executive"/>
    <s v="Nhân viên Cấp trung cao Huấn luyện &amp; Hỗ trợ đại lý"/>
    <s v="Trainer"/>
    <s v="Queen"/>
    <s v="Senior Executive"/>
    <s v="Female"/>
    <d v="1984-03-24T00:00:00"/>
    <s v="0976 133 777"/>
    <s v="thanhhai.le@hanwhalife.com.vn"/>
    <m/>
  </r>
  <r>
    <n v="89"/>
    <x v="0"/>
    <s v="11900797"/>
    <s v="Đặng Thị Thùy Dung"/>
    <x v="8"/>
    <s v="North"/>
    <s v="Flight"/>
    <s v="Sales Training Support"/>
    <s v="Agency Training Executive"/>
    <s v="Nhân viên Cấp trung Huấn luyện &amp; Hỗ trợ đại lý"/>
    <s v="Trainer"/>
    <s v="Queen"/>
    <s v="Executive"/>
    <s v="Female"/>
    <d v="1990-12-22T00:00:00"/>
    <s v="0986 547 005"/>
    <s v="thuydung.dang@hanwhalife.com.vn"/>
    <m/>
  </r>
  <r>
    <n v="90"/>
    <x v="0"/>
    <s v="11900804"/>
    <s v="Phan Thị Thùy Linh"/>
    <x v="5"/>
    <s v="Central"/>
    <s v="Bus"/>
    <s v="Customer Services"/>
    <s v="Customer Services Senior Staff"/>
    <s v="Nhân viên Cấp cao Dịch vụ Khách hàng"/>
    <s v="Back Office"/>
    <s v="Queen"/>
    <s v="Senior Staff"/>
    <s v="Female"/>
    <d v="1993-03-20T00:00:00"/>
    <s v="0989 725 447"/>
    <s v="thuylinh.phan@hanwhalife.com.vn"/>
    <m/>
  </r>
  <r>
    <n v="91"/>
    <x v="0"/>
    <s v="11900805"/>
    <s v="Đỗ Thị Trung Hòa"/>
    <x v="8"/>
    <s v="North"/>
    <s v="Flight"/>
    <s v="Sales Training Support"/>
    <s v="Agency Training Officer"/>
    <s v="Chuyên viên Huấn luyện &amp; Hỗ trợ đại lý"/>
    <s v="Trainer"/>
    <s v="Queen"/>
    <s v="Officer"/>
    <s v="Female"/>
    <d v="1988-02-23T00:00:00"/>
    <s v="0934 468 567"/>
    <s v="trunghoa.do@hanwhalife.com.vn"/>
    <m/>
  </r>
  <r>
    <n v="92"/>
    <x v="0"/>
    <s v="11900808"/>
    <s v="Lưu Thị Xuân Trang"/>
    <x v="0"/>
    <s v="South - HCM"/>
    <s v="N/A"/>
    <s v="Customer Services"/>
    <s v="Premium Control Executive"/>
    <s v="Nhân viên Cấp trung Kiểm soát Phí"/>
    <s v="Back Office"/>
    <s v="Queen"/>
    <s v="Executive"/>
    <s v="Female"/>
    <d v="1991-02-15T00:00:00"/>
    <s v="0933 383 401"/>
    <s v="xuantrang.luu@hanwhalife.com.vn"/>
    <m/>
  </r>
  <r>
    <n v="93"/>
    <x v="0"/>
    <s v="11900809"/>
    <s v="Lâm Ngọc Ái Như"/>
    <x v="0"/>
    <s v="South - HCM"/>
    <s v="N/A"/>
    <s v="Partnership Distribution"/>
    <s v="Partnership Distribution Training Senior Officer"/>
    <s v="Chuyên viên Cấp cao Huấn luyện và Phát triển Kênh Đối tác Chiến lược"/>
    <s v="Back Office"/>
    <s v="Queen"/>
    <s v="Senior Officer"/>
    <s v="Female"/>
    <d v="1987-10-24T00:00:00"/>
    <s v="0932 802 007"/>
    <s v="ainhu.lam@hanwhalife.com.vn"/>
    <m/>
  </r>
  <r>
    <n v="94"/>
    <x v="0"/>
    <s v="11900814"/>
    <s v="Nguyễn Thị Linh Kiều"/>
    <x v="0"/>
    <s v="South - HCM"/>
    <s v="N/A"/>
    <s v="Customer Services"/>
    <s v="Premium Control Executive"/>
    <s v="Nhân viên Cấp trung Kiểm soát Phí"/>
    <s v="Back Office"/>
    <s v="Queen"/>
    <s v="Executive"/>
    <s v="Female"/>
    <d v="1992-01-19T00:00:00"/>
    <s v="0903 600 857"/>
    <s v="linhkieu.nguyen@hanwhalife.com.vn"/>
    <m/>
  </r>
  <r>
    <n v="95"/>
    <x v="0"/>
    <s v="11900815"/>
    <s v="Phan Doành Ngân"/>
    <x v="4"/>
    <s v="South"/>
    <s v="Bus"/>
    <s v="Customer Services"/>
    <s v="Customer Services Senior Staff"/>
    <s v="Nhân viên Cấp cao Dịch vụ Khách hàng"/>
    <s v="Back Office"/>
    <s v="Queen"/>
    <s v="Senior Staff"/>
    <s v="Female"/>
    <d v="1990-05-22T00:00:00"/>
    <s v="0908 456 922"/>
    <s v="doanhngan.phan@hanwhalife.com.vn"/>
    <m/>
  </r>
  <r>
    <n v="96"/>
    <x v="0"/>
    <s v="10900046"/>
    <s v="Vương Thị Lương"/>
    <x v="0"/>
    <s v="South - HCM"/>
    <s v="N/A"/>
    <s v="Internal Audit"/>
    <s v="Internal Audit Part Leader"/>
    <s v="Phó Bộ phận Kiểm toán Nội bộ"/>
    <s v="BOD"/>
    <s v="Single"/>
    <s v="Senior Manager"/>
    <s v="Female"/>
    <d v="1975-10-16T00:00:00"/>
    <s v="0907 288 831"/>
    <s v="luong.vuong@hanwhalife.com.vn"/>
    <m/>
  </r>
  <r>
    <n v="97"/>
    <x v="1"/>
    <s v="11900825"/>
    <s v="Cho Tae Won"/>
    <x v="0"/>
    <s v="South - HCM"/>
    <s v="N/A"/>
    <s v="Special Sales Task Force"/>
    <s v="Sales Advisor cum Head of Korean Customer Sales Team"/>
    <s v="Cố vấn Kinh doanh Bảo hiểm kiêm Trưởng Bộ phận Kinh doanh khách hàng Hàn Quốc"/>
    <s v="Korean expat"/>
    <s v="Single"/>
    <s v="Director"/>
    <s v="Male"/>
    <d v="1976-09-19T00:00:00"/>
    <s v="0903 377 967"/>
    <s v="taewon.cho@hanwhalife.com.vn"/>
    <s v="x"/>
  </r>
  <r>
    <n v="98"/>
    <x v="0"/>
    <s v="11900828"/>
    <s v="Quách Bảo Nguyên"/>
    <x v="0"/>
    <s v="South - HCM"/>
    <s v="N/A"/>
    <s v="IT"/>
    <s v="Application Development Part Leader"/>
    <s v="Phó Bộ phận Công nghệ Thông tin phụ trách Phát triển Ứng dụng"/>
    <s v="BOD"/>
    <s v="Single"/>
    <s v="Senior Manager"/>
    <s v="Male"/>
    <d v="1977-12-03T00:00:00"/>
    <s v="0903 306 461"/>
    <s v="baonguyen.quach@hanwhalife.com.vn"/>
    <m/>
  </r>
  <r>
    <n v="99"/>
    <x v="0"/>
    <s v="11900842"/>
    <s v="Nguyễn Trần Phúc Thịnh"/>
    <x v="0"/>
    <s v="South - HCM"/>
    <s v="N/A"/>
    <s v="Distribution Planning"/>
    <s v="Group Sales Manager"/>
    <s v="Trưởng phòng Phát triển Kinh Doanh - Khách hàng Doanh nghiệp"/>
    <s v="Sales Group"/>
    <s v="Twin"/>
    <s v="Manager"/>
    <s v="Male"/>
    <d v="1985-08-22T00:00:00"/>
    <s v="0909 861 920"/>
    <s v="phucthinh.nguyen@hanwhalife.com.vn"/>
    <m/>
  </r>
  <r>
    <n v="100"/>
    <x v="0"/>
    <s v="11900845"/>
    <s v="Hoàng Thị Mỹ Linh"/>
    <x v="11"/>
    <s v="Central"/>
    <s v="Bus"/>
    <s v="Sales Training Support"/>
    <s v="Agency Training Senior Executive"/>
    <s v="Nhân viên Cấp trung cao Huấn luyện &amp; Hỗ trợ đại lý"/>
    <s v="Trainer"/>
    <s v="Queen"/>
    <s v="Senior Executive"/>
    <s v="Female"/>
    <d v="1993-01-06T00:00:00"/>
    <s v="0963 549 893"/>
    <s v="mylinh.hoang@hanwhalife.com.vn"/>
    <m/>
  </r>
  <r>
    <n v="101"/>
    <x v="0"/>
    <s v="11900847"/>
    <s v="Nguyễn Thị Thùy Nhiên"/>
    <x v="0"/>
    <s v="South - HCM"/>
    <s v="N/A"/>
    <s v="Corporate Planning &amp; Management"/>
    <s v="Corporate Planning &amp; Management Executive"/>
    <s v="Nhân viên Cấp trung Quản trị &amp; Kế hoạch Tổng hợp"/>
    <s v="Back Office"/>
    <s v="Queen"/>
    <s v="Executive"/>
    <s v="Female"/>
    <d v="1994-03-19T00:00:00"/>
    <s v="0353 350 771"/>
    <s v="thuynhien.nguyen@hanwhalife.com.vn"/>
    <m/>
  </r>
  <r>
    <n v="102"/>
    <x v="0"/>
    <s v="11900851"/>
    <s v="Nguyễn Văn Thiên Phú"/>
    <x v="19"/>
    <s v="South"/>
    <s v="Bus"/>
    <s v="Regional Sales - Gia Dinh"/>
    <s v="Zone Director"/>
    <s v="Giám đốc Kinh doanh Khu vực"/>
    <s v="Sales Agency"/>
    <s v="Twin"/>
    <s v="Senior Executive"/>
    <s v="Male"/>
    <d v="1989-03-24T00:00:00"/>
    <s v="0913 569 252"/>
    <s v="thienphu.nguyen@hanwhalife.com.vn"/>
    <s v="x"/>
  </r>
  <r>
    <n v="103"/>
    <x v="0"/>
    <s v="11900854"/>
    <s v="Hồ Lê Duy"/>
    <x v="0"/>
    <s v="South - HCM"/>
    <s v="N/A"/>
    <s v="IT"/>
    <s v="Program Analyst Assistant Manager"/>
    <s v="Phó phòng Lập trình"/>
    <s v="Back Office"/>
    <s v="Twin"/>
    <s v="Assistant Manager"/>
    <s v="Male"/>
    <d v="1984-09-29T00:00:00"/>
    <s v="0908 465 584"/>
    <s v="leduy.ho@hanwhalife.com.vn"/>
    <m/>
  </r>
  <r>
    <n v="104"/>
    <x v="0"/>
    <s v="11900856"/>
    <s v="Đặng Thị Thu Giang"/>
    <x v="0"/>
    <s v="South - HCM"/>
    <s v="N/A"/>
    <s v="NBU &amp; Claim"/>
    <s v="Underwriter"/>
    <s v="Nhân viên Cấp trung cao Thẩm định"/>
    <s v="Back Office"/>
    <s v="Queen"/>
    <s v="Senior Executive"/>
    <s v="Female"/>
    <d v="1993-10-25T00:00:00"/>
    <s v="0347 230 898"/>
    <s v="thugiang.dang@hanwhalife.com.vn"/>
    <m/>
  </r>
  <r>
    <n v="105"/>
    <x v="0"/>
    <s v="11900865"/>
    <s v="Mai Nguyễn Minh Hương"/>
    <x v="9"/>
    <s v="Central"/>
    <s v="Bus"/>
    <s v="Customer Services"/>
    <s v="Customer Services Executive"/>
    <s v="Nhân viên Cấp trung Dịch vụ Khách hàng"/>
    <s v="Back Office"/>
    <s v="Queen"/>
    <s v="Executive"/>
    <s v="Female"/>
    <d v="1991-08-01T00:00:00"/>
    <s v="0932 441 421"/>
    <s v="minhhuong.mai@hanwhalife.com.vn"/>
    <m/>
  </r>
  <r>
    <n v="106"/>
    <x v="0"/>
    <s v="11900880"/>
    <s v="Nguyễn Văn Thuyết"/>
    <x v="16"/>
    <s v="North"/>
    <s v="Flight"/>
    <s v="Regional Sales - Lam Kinh"/>
    <s v="Zone Director"/>
    <s v="Giám đốc Kinh doanh Khu vực"/>
    <s v="Sales Agency"/>
    <s v="Twin"/>
    <s v="Senior Executive"/>
    <s v="Male"/>
    <d v="1988-02-18T00:00:00"/>
    <s v="0985 322 323"/>
    <s v="vanthuyet.nguyen@hanwhalife.com.vn"/>
    <s v="x"/>
  </r>
  <r>
    <n v="107"/>
    <x v="0"/>
    <s v="11900891"/>
    <s v="Nguyễn Phước Vĩnh Bảo"/>
    <x v="2"/>
    <s v="Central"/>
    <s v="Bus"/>
    <s v="IT"/>
    <s v="IT Helpdesk Staff (Central)"/>
    <s v="Nhân viên Hỗ trợ Mạng máy tính"/>
    <s v="Back Office"/>
    <s v="Twin"/>
    <s v="Staff"/>
    <s v="Male"/>
    <d v="1986-08-22T00:00:00"/>
    <s v="0942 211 911"/>
    <s v="vinhbao.nguyen@hanwhalife.com.vn"/>
    <m/>
  </r>
  <r>
    <n v="108"/>
    <x v="0"/>
    <s v="11900893"/>
    <s v="Nguyễn Thụy Ngọc Lan"/>
    <x v="0"/>
    <s v="South - HCM"/>
    <s v="N/A"/>
    <s v="Customer Services"/>
    <s v="Premium Control Officer"/>
    <s v="Chuyên viên Kiểm soát Phí"/>
    <s v="Back Office"/>
    <s v="Queen"/>
    <s v="Officer"/>
    <s v="Female"/>
    <d v="1976-08-18T00:00:00"/>
    <s v="0901 383 193"/>
    <s v="ngoclan.nguyen@hanwhalife.com.vn"/>
    <m/>
  </r>
  <r>
    <n v="109"/>
    <x v="0"/>
    <s v="11900894"/>
    <s v="Phạm Thị Kim Phương"/>
    <x v="0"/>
    <s v="South - HCM"/>
    <s v="N/A"/>
    <s v="Risk Management"/>
    <s v="Risk Manager"/>
    <s v="Trưởng phòng Quản lý Rủi ro"/>
    <s v="Back Office"/>
    <s v="Queen"/>
    <s v="Manager"/>
    <s v="Female"/>
    <d v="1985-03-20T00:00:00"/>
    <s v="0938 069 685"/>
    <s v="kimphuong.pham@hanwhalife.com.vn"/>
    <m/>
  </r>
  <r>
    <n v="110"/>
    <x v="0"/>
    <s v="11900898"/>
    <s v="Nguyễn Sơn Hải"/>
    <x v="1"/>
    <s v="North"/>
    <s v="Flight"/>
    <s v="NBU &amp; Claim"/>
    <s v="Claim Officer"/>
    <s v="Chuyên viên Giải quyết Quyền lợi Bảo hiểm"/>
    <s v="Back Office"/>
    <s v="Twin"/>
    <s v="Officer"/>
    <s v="Male"/>
    <d v="1993-05-11T00:00:00"/>
    <s v="0879 866 693"/>
    <s v="sonhai.nguyen@hanwhalife.com.vn"/>
    <m/>
  </r>
  <r>
    <n v="111"/>
    <x v="0"/>
    <s v="11900911"/>
    <s v="Trần Thị Hương Ly"/>
    <x v="0"/>
    <s v="South - HCM"/>
    <s v="N/A"/>
    <s v="Customer Services"/>
    <s v="Call Center Senior Executive"/>
    <s v="Nhân viên Cấp trung cao Trực Tổng đài"/>
    <s v="Back Office"/>
    <s v="Queen"/>
    <s v="Senior Executive "/>
    <s v="Female"/>
    <d v="1994-10-20T00:00:00"/>
    <s v="0349 795 339"/>
    <s v="huongly.tran@hanwhalife.com.vn"/>
    <m/>
  </r>
  <r>
    <n v="112"/>
    <x v="0"/>
    <s v="11900915"/>
    <s v="Lê Ta Chi"/>
    <x v="0"/>
    <s v="South - HCM"/>
    <s v="N/A"/>
    <s v="NBU &amp; Claim"/>
    <s v="Claim Assistant Manager"/>
    <s v="Phó phòng Giải quyết Quyền lợi Bảo hiểm"/>
    <s v="Back Office"/>
    <s v="Twin"/>
    <s v="Assistant Manager"/>
    <s v="Male"/>
    <d v="1989-01-29T00:00:00"/>
    <s v="0903 877 391"/>
    <s v="tachi.le@hanwhalife.com.vn"/>
    <m/>
  </r>
  <r>
    <n v="113"/>
    <x v="0"/>
    <s v="11900917"/>
    <s v="Trương Phương Hậu"/>
    <x v="0"/>
    <s v="South - HCM"/>
    <s v="N/A"/>
    <s v="Agency Compliance"/>
    <s v="Agency Compliance Senior Executive"/>
    <s v="Nhân viên Cấp trung cao Pháp chế Đại lý"/>
    <s v="Back Office"/>
    <s v="Queen"/>
    <s v="Senior Executive"/>
    <s v="Female"/>
    <d v="1994-12-13T00:00:00"/>
    <s v="0904 603 069"/>
    <s v="phuonghau.truong@hanwhalife.com.vn"/>
    <m/>
  </r>
  <r>
    <n v="114"/>
    <x v="0"/>
    <s v="11900920"/>
    <s v="Ngô Thị Đào"/>
    <x v="20"/>
    <s v="North"/>
    <s v="Flight"/>
    <s v="Customer Services"/>
    <s v="Customer Services Senior Executive"/>
    <s v="Nhân viên Cấp trung cao Dịch vụ Khách hàng"/>
    <s v="Back Office"/>
    <s v="Queen"/>
    <s v="Senior Executive"/>
    <s v="Female"/>
    <d v="1986-05-10T00:00:00"/>
    <s v="0976 338 589"/>
    <s v="dao.ngo@hanwhalife.com.vn"/>
    <m/>
  </r>
  <r>
    <n v="115"/>
    <x v="0"/>
    <s v="11900924"/>
    <s v="Ngô Tuấn Trường"/>
    <x v="0"/>
    <s v="South - HCM"/>
    <s v="N/A"/>
    <s v="IT"/>
    <s v="Program Analyst Officer"/>
    <s v="Chuyên viên Lập trình"/>
    <s v="Back Office"/>
    <s v="Twin"/>
    <s v="Officer"/>
    <s v="Male"/>
    <d v="1990-09-07T00:00:00"/>
    <s v="0978 151 255"/>
    <s v="tuantruong.ngo@hanwhalife.com.vn"/>
    <m/>
  </r>
  <r>
    <n v="116"/>
    <x v="0"/>
    <s v="12000947"/>
    <s v="Huỳnh Minh Nhựt"/>
    <x v="0"/>
    <s v="South - HCM"/>
    <s v="N/A"/>
    <s v="Customer Services"/>
    <s v="Premium Control Senior Manager"/>
    <s v="Trưởng phòng Cấp cao Kiểm soát Phí"/>
    <s v="Back Office"/>
    <s v="Twin"/>
    <s v="Senior Manager"/>
    <s v="Male"/>
    <d v="1984-01-31T00:00:00"/>
    <s v="0987 473 791"/>
    <s v="minhnhut.huynh@hanwhalife.com.vn"/>
    <m/>
  </r>
  <r>
    <n v="117"/>
    <x v="0"/>
    <s v="12000951"/>
    <s v="Trần Thị Minh Huế"/>
    <x v="20"/>
    <s v="North"/>
    <s v="Flight"/>
    <s v="Sales Training Support"/>
    <s v="Agency Training Senior Officer"/>
    <s v="Chuyên viên Cấp cao Huấn luyện &amp; Hỗ trợ đại lý"/>
    <s v="Trainer"/>
    <s v="Queen"/>
    <s v="Senior Officer"/>
    <s v="Female"/>
    <d v="1990-01-07T00:00:00"/>
    <s v="0911 398 898"/>
    <s v="minhhue.tran@hanwhalife.com.vn"/>
    <m/>
  </r>
  <r>
    <n v="118"/>
    <x v="0"/>
    <s v="12000952"/>
    <s v="Nguyễn Quốc Cường"/>
    <x v="0"/>
    <s v="South - HCM"/>
    <s v="N/A"/>
    <s v="IT"/>
    <s v="Head of IT"/>
    <s v="Trưởng Bộ phận Công nghệ Thông tin"/>
    <s v="BOD"/>
    <s v="Single"/>
    <s v="Director"/>
    <s v="Male"/>
    <d v="1971-02-12T00:00:00"/>
    <s v="0903 711 013"/>
    <s v="cuong.nguyen@hanwhalife.com.vn"/>
    <m/>
  </r>
  <r>
    <n v="119"/>
    <x v="0"/>
    <s v="12000956"/>
    <s v="Nguyễn Thị Minh Nguyệt"/>
    <x v="3"/>
    <s v="North"/>
    <s v="Flight"/>
    <s v="Sales Training Support"/>
    <s v="Agency Training Senior Executive"/>
    <s v="Nhân viên Cấp trung cao Huấn luyện &amp; Hỗ trợ đại lý"/>
    <s v="Trainer"/>
    <s v="Queen"/>
    <s v="Senior Executive"/>
    <s v="Female"/>
    <d v="1975-10-14T00:00:00"/>
    <s v="0983 422 366"/>
    <s v="minhnguyet.nguyen@hanwhalife.com.vn"/>
    <m/>
  </r>
  <r>
    <n v="120"/>
    <x v="0"/>
    <s v="12000958"/>
    <s v="Lê Văn Thiệp"/>
    <x v="1"/>
    <s v="North"/>
    <s v="Flight"/>
    <s v="Partnership Distribution"/>
    <s v="Partnership Distribution Training Assistant Manager"/>
    <s v="Phó phòng Huấn luyện và Phát triển Kênh Đối tác Chiến lược"/>
    <s v="Back Office"/>
    <s v="Twin"/>
    <s v="Assistant Manager"/>
    <s v="Male"/>
    <d v="1969-10-08T00:00:00"/>
    <s v="0912 128 618"/>
    <s v="vanthiep.le@hanwhalife.com.vn"/>
    <m/>
  </r>
  <r>
    <n v="121"/>
    <x v="0"/>
    <s v="12000960"/>
    <s v="Đoàn Thị Thu Trang"/>
    <x v="21"/>
    <s v="North"/>
    <s v="Flight"/>
    <s v="Sales Training Support"/>
    <s v="Agency Training Senior Officer"/>
    <s v="Chuyên viên Cấp cao Huấn luyện &amp; Hỗ trợ đại lý"/>
    <s v="Trainer"/>
    <s v="Queen"/>
    <s v="Senior Officer"/>
    <s v="Female"/>
    <d v="1987-11-04T00:00:00"/>
    <s v="0977 607 087"/>
    <s v="thutrang.doan@hanwhalife.com.vn"/>
    <m/>
  </r>
  <r>
    <n v="122"/>
    <x v="0"/>
    <s v="12000962"/>
    <s v="Nguyễn Tất Khang"/>
    <x v="3"/>
    <s v="North"/>
    <s v="Flight"/>
    <s v="Sales Training Support"/>
    <s v="Agency Training Senior Executive"/>
    <s v="Nhân viên Cấp trung cao Huấn luyện &amp; Hỗ trợ đại lý"/>
    <s v="Trainer"/>
    <s v="Twin"/>
    <s v="Senior Executive"/>
    <s v="Male"/>
    <d v="1988-06-29T00:00:00"/>
    <s v="0983 756 605"/>
    <s v="tatkhang.nguyen@hanwhalife.com.vn"/>
    <m/>
  </r>
  <r>
    <n v="123"/>
    <x v="0"/>
    <s v="12000964"/>
    <s v="Lê Trọng Lợi"/>
    <x v="20"/>
    <s v="North"/>
    <s v="Flight"/>
    <s v="Regional Sales - Lam Kinh"/>
    <s v="Regional Director"/>
    <s v="Giám đốc Kinh doanh Vùng"/>
    <s v="Sales Agency"/>
    <s v="Twin"/>
    <s v="Vice Director"/>
    <s v="Male"/>
    <d v="1979-10-09T00:00:00"/>
    <s v="0977 668 866"/>
    <s v="trongloi.le@hanwhalife.com.vn"/>
    <s v="x"/>
  </r>
  <r>
    <n v="124"/>
    <x v="0"/>
    <s v="12000966"/>
    <s v="Trương Thị Mỹ Linh"/>
    <x v="0"/>
    <s v="South - HCM"/>
    <s v="N/A"/>
    <s v="Partnership Distribution"/>
    <s v="Partnership Distribution Training Admin Senior Staff"/>
    <s v="Nhân viên Cấp cao Hành chánh Huấn luyện và Phát triển Kênh Đối tác Chiến lược"/>
    <s v="Back Office"/>
    <s v="Queen"/>
    <s v="Senior Staff"/>
    <s v="Female"/>
    <d v="1990-02-03T00:00:00"/>
    <s v="0785 832 077"/>
    <s v="mylinh.truong@hanwhalife.com.vn"/>
    <m/>
  </r>
  <r>
    <n v="125"/>
    <x v="0"/>
    <s v="12000967"/>
    <s v="Đặng Thanh Tuân"/>
    <x v="8"/>
    <s v="North"/>
    <s v="Flight"/>
    <s v="Sales Training Support"/>
    <s v="Agency Training Senior Executive"/>
    <s v="Nhân viên Cấp trung cao Huấn luyện &amp; Hỗ trợ đại lý"/>
    <s v="Trainer"/>
    <s v="Twin"/>
    <s v="Senior Executive"/>
    <s v="Male"/>
    <d v="1990-03-12T00:00:00"/>
    <s v="0989 820 552"/>
    <s v="thanhtuan.dang@hanwhalife.com.vn"/>
    <m/>
  </r>
  <r>
    <n v="126"/>
    <x v="0"/>
    <s v="12000968"/>
    <s v="Nguyễn Văn Hiền"/>
    <x v="22"/>
    <s v="North"/>
    <s v="Flight"/>
    <s v="Regional Sales - Thang Long"/>
    <s v="Zone Director"/>
    <s v="Giám đốc Kinh doanh Khu vực"/>
    <s v="Sales Agency"/>
    <s v="Twin"/>
    <s v="Senior Executive"/>
    <s v="Male"/>
    <d v="1990-08-11T00:00:00"/>
    <s v="0981 205 828"/>
    <s v="vanhien.nguyen@hanwhalife.com.vn"/>
    <s v="x"/>
  </r>
  <r>
    <n v="127"/>
    <x v="0"/>
    <s v="12000973"/>
    <s v="Vũ Thị Hoàng Yến"/>
    <x v="23"/>
    <s v="Central"/>
    <s v="Bus"/>
    <s v="Regional Sales - Tay Son"/>
    <s v="Zone Director"/>
    <s v="Giám đốc Kinh doanh Khu vực"/>
    <s v="Sales Agency"/>
    <s v="Queen"/>
    <s v="Senior Executive"/>
    <s v="Female"/>
    <d v="1994-11-15T00:00:00"/>
    <s v="0984 054 732"/>
    <s v="hoangyen.vu@hanwhalife.com.vn"/>
    <s v="x"/>
  </r>
  <r>
    <n v="128"/>
    <x v="0"/>
    <s v="12000978"/>
    <s v="Trần Thị Kim Dung"/>
    <x v="1"/>
    <s v="North"/>
    <s v="Flight"/>
    <s v="Customer Services"/>
    <s v="Customer Services Senior Officer"/>
    <s v="Chuyên viên Cấp cao Dịch vụ Khách hàng"/>
    <s v="Back Office"/>
    <s v="Queen"/>
    <s v="Senior Officer"/>
    <s v="Female"/>
    <d v="1988-06-13T00:00:00"/>
    <s v="0935 725 555"/>
    <s v="kimdung.tran@hanwhalife.com.vn"/>
    <m/>
  </r>
  <r>
    <n v="129"/>
    <x v="0"/>
    <s v="12000980"/>
    <s v="Võ Thị Diễm My"/>
    <x v="0"/>
    <s v="South - HCM"/>
    <s v="N/A"/>
    <s v="Customer Services"/>
    <s v="Policy Owner Services Senior Officer"/>
    <s v="Chuyên viên Cấp cao Quản lý Hợp đồng"/>
    <s v="Back Office"/>
    <s v="Queen"/>
    <s v="Senior Officer"/>
    <s v="Female"/>
    <d v="1987-08-28T00:00:00"/>
    <s v="0917 720 170"/>
    <s v="diemmy.vo@hanwhalife.com.vn"/>
    <m/>
  </r>
  <r>
    <n v="130"/>
    <x v="0"/>
    <s v="12000983"/>
    <s v="Lê Thanh Quang Vinh"/>
    <x v="0"/>
    <s v="South - HCM"/>
    <s v="N/A"/>
    <s v="Finance &amp; Accounting"/>
    <s v="Payable Accounting Senior Staff"/>
    <s v="Nhân viên Cấp cao Kế toán Thanh toán"/>
    <s v="Back Office"/>
    <s v="Twin"/>
    <s v="Senior Staff"/>
    <s v="Male"/>
    <d v="1997-02-13T00:00:00"/>
    <s v="0833 130 297"/>
    <s v="quangvinh.le@hanwhalife.com.vn"/>
    <m/>
  </r>
  <r>
    <n v="131"/>
    <x v="0"/>
    <s v="12000984"/>
    <s v="Hồ Thị Tú Oanh"/>
    <x v="16"/>
    <s v="North"/>
    <s v="Flight"/>
    <s v="Sales Training Support"/>
    <s v="Agency Training Senior Executive"/>
    <s v="Nhân viên Cấp trung cao Huấn luyện &amp; Hỗ trợ đại lý"/>
    <s v="Trainer"/>
    <s v="Queen"/>
    <s v="Senior Executive"/>
    <s v="Female"/>
    <d v="1991-07-29T00:00:00"/>
    <s v="0987 689 509"/>
    <s v="tuoanh.ho@hanwhalife.com.vn"/>
    <m/>
  </r>
  <r>
    <n v="132"/>
    <x v="0"/>
    <s v="12000987"/>
    <s v="Nguyễn Ngọc Hân"/>
    <x v="0"/>
    <s v="South - HCM"/>
    <s v="N/A"/>
    <s v="NBU &amp; Claim"/>
    <s v="New Business Senior Executive"/>
    <s v="Nhân viên Cấp trung cao Phát hành Hợp đồng"/>
    <s v="Back Office"/>
    <s v="Twin"/>
    <s v="Senior Executive"/>
    <s v="Male"/>
    <d v="1995-03-21T00:00:00"/>
    <s v="0345 672 455"/>
    <s v="ngochan.nguyen@hanwhalife.com.vn"/>
    <m/>
  </r>
  <r>
    <n v="133"/>
    <x v="0"/>
    <s v="12000988"/>
    <s v="Nguyễn Hà Thảo Hương"/>
    <x v="0"/>
    <s v="South - HCM"/>
    <s v="N/A"/>
    <s v="NBU &amp; Claim"/>
    <s v="New Business Officer"/>
    <s v="Chuyên viên Phát hành Hợp đồng"/>
    <s v="Back Office"/>
    <s v="Queen"/>
    <s v="Officer"/>
    <s v="Female"/>
    <d v="1983-06-07T00:00:00"/>
    <s v="0938 530 355"/>
    <s v="thaohuong.nguyen@hanwhalife.com.vn"/>
    <m/>
  </r>
  <r>
    <n v="134"/>
    <x v="0"/>
    <s v="12000990"/>
    <s v="Võ Thanh Phú"/>
    <x v="0"/>
    <s v="South - HCM"/>
    <s v="N/A"/>
    <s v="NBU &amp; Claim"/>
    <s v="New Business Staff"/>
    <s v="Nhân viên Phát hành Hợp đồng"/>
    <s v="Back Office"/>
    <s v="Twin"/>
    <s v="Staff"/>
    <s v="Male"/>
    <d v="1993-10-13T00:00:00"/>
    <s v="0938 847 429"/>
    <s v="thanhphu.vo@hanwhalife.com.vn"/>
    <m/>
  </r>
  <r>
    <n v="135"/>
    <x v="0"/>
    <s v="12000992"/>
    <s v="Vũ Lê Quỳnh Phương"/>
    <x v="0"/>
    <s v="South - HCM"/>
    <s v="N/A"/>
    <s v="NBU &amp; Claim"/>
    <s v="Underwriter"/>
    <s v="Phó phòng Thẩm định"/>
    <s v="Back Office"/>
    <s v="Queen"/>
    <s v="Assistant Manager"/>
    <s v="Female"/>
    <d v="1985-01-07T00:00:00"/>
    <s v="0907 735 143"/>
    <s v="quynhphuong.vu@hanwhalife.com.vn"/>
    <m/>
  </r>
  <r>
    <n v="136"/>
    <x v="0"/>
    <s v="12001001"/>
    <s v="Nguyễn Hữu Duy Đức"/>
    <x v="0"/>
    <s v="South - HCM"/>
    <s v="N/A"/>
    <s v="IT"/>
    <s v="Program Analyst Officer"/>
    <s v="Chuyên viên Lập trình"/>
    <s v="Back Office"/>
    <s v="Twin"/>
    <s v="Officer"/>
    <s v="Male"/>
    <d v="1987-10-15T00:00:00"/>
    <s v="0903 874 359"/>
    <s v="duyduc.nguyen@hanwhalife.com.vn"/>
    <m/>
  </r>
  <r>
    <n v="137"/>
    <x v="0"/>
    <s v="12001004"/>
    <s v="Đặng Thanh Phú"/>
    <x v="17"/>
    <s v="Central"/>
    <s v="Bus"/>
    <s v="Regional Sales - Tay Son"/>
    <s v="Zone Director"/>
    <s v="Giám đốc Kinh doanh Khu vực"/>
    <s v="Sales Agency"/>
    <s v="Twin"/>
    <s v="Senior Executive"/>
    <s v="Male"/>
    <d v="1994-01-18T00:00:00"/>
    <s v="0961 910 788"/>
    <s v="thanhphu.dang@hanwhalife.com.vn"/>
    <s v="x"/>
  </r>
  <r>
    <n v="138"/>
    <x v="0"/>
    <s v="12001007"/>
    <s v="Đào Công Thắng"/>
    <x v="17"/>
    <s v="Central"/>
    <s v="Bus"/>
    <s v="Regional Sales - Tay Son"/>
    <s v="Zone Director"/>
    <s v="Giám đốc Kinh doanh Khu vực"/>
    <s v="Sales Agency"/>
    <s v="Twin"/>
    <s v="Executive"/>
    <s v="Male"/>
    <d v="1993-04-02T00:00:00"/>
    <s v="0375 610 236"/>
    <s v="congthang.dao@hanwhalife.com.vn"/>
    <s v="x"/>
  </r>
  <r>
    <n v="139"/>
    <x v="0"/>
    <s v="12001011"/>
    <s v="Đoàn Vĩ Gia Khánh"/>
    <x v="0"/>
    <s v="South - HCM"/>
    <s v="N/A"/>
    <s v="CSP"/>
    <s v="Chief Strategy Principal"/>
    <s v="Giám đốc Cấp cao Chiến lược"/>
    <s v="BOD"/>
    <s v="Single"/>
    <s v="Director"/>
    <s v="Male"/>
    <d v="1971-11-29T00:00:00"/>
    <s v="0903 739 699"/>
    <s v="giakhanh.doan@hanwhalife.com.vn"/>
    <s v="x"/>
  </r>
  <r>
    <n v="140"/>
    <x v="0"/>
    <s v="12001013"/>
    <s v="Trương Thị Ánh Hồng"/>
    <x v="0"/>
    <s v="South - HCM"/>
    <s v="N/A"/>
    <s v="NBU &amp; Claim"/>
    <s v="Claim Officer"/>
    <s v="Chuyên viên Giải quyết Quyền lợi Bảo hiểm"/>
    <s v="Back Office"/>
    <s v="Queen"/>
    <s v="Officer"/>
    <s v="Female"/>
    <d v="1991-05-17T00:00:00"/>
    <s v="0908 879 943"/>
    <s v="anhhong.truong@hanwhalife.com.vn"/>
    <m/>
  </r>
  <r>
    <n v="141"/>
    <x v="0"/>
    <s v="12001017"/>
    <s v="Châu Quế Anh"/>
    <x v="0"/>
    <s v="South - HCM"/>
    <s v="N/A"/>
    <s v="Customer Services"/>
    <s v="Premium Control Executive"/>
    <s v="Nhân viên Cấp trung Kiểm soát Phí"/>
    <s v="Back Office"/>
    <s v="Queen"/>
    <s v="Executive"/>
    <s v="Female"/>
    <d v="1993-04-20T00:00:00"/>
    <s v="0938 933 196"/>
    <s v="queanh.chau@hanwhalife.com.vn"/>
    <m/>
  </r>
  <r>
    <n v="142"/>
    <x v="0"/>
    <s v="12001020"/>
    <s v="Nguyễn Vũ Ngọc Anh Trang"/>
    <x v="0"/>
    <s v="South - HCM"/>
    <s v="N/A"/>
    <s v="Customer Services"/>
    <s v="Head of Customer Services"/>
    <s v="Trưởng Bộ phận Dịch vụ Khách hàng"/>
    <s v="BOD"/>
    <s v="Single"/>
    <s v="Vice Director"/>
    <s v="Female"/>
    <d v="1979-02-06T00:00:00"/>
    <s v="0918 650 360"/>
    <s v="anhtrang.nguyen@hanwhalife.com.vn"/>
    <s v="x"/>
  </r>
  <r>
    <n v="143"/>
    <x v="0"/>
    <s v="12001024"/>
    <s v="Trương Đạt Minh"/>
    <x v="0"/>
    <s v="South - HCM"/>
    <s v="N/A"/>
    <s v="IT"/>
    <s v="Program Analyst Senior Officer"/>
    <s v="Chuyên viên Cấp cao Lập trình"/>
    <s v="Back Office"/>
    <s v="Twin"/>
    <s v="Senior Officer"/>
    <s v="Male"/>
    <d v="1990-06-03T00:00:00"/>
    <s v="0989 086 670"/>
    <s v="datminh.truong@hanwhalife.com.vn"/>
    <m/>
  </r>
  <r>
    <n v="144"/>
    <x v="0"/>
    <s v="12001031"/>
    <s v="Lê Thị Mỹ Diễm"/>
    <x v="0"/>
    <s v="South - HCM"/>
    <s v="N/A"/>
    <s v="Actuary"/>
    <s v="Head of Actuary"/>
    <s v="Trưởng Bộ phận Định phí"/>
    <s v="BOD"/>
    <s v="Single"/>
    <s v="Senior Manager"/>
    <s v="Female"/>
    <d v="1985-03-15T00:00:00"/>
    <s v="0985 255 312"/>
    <s v="mydiem.le@hanwhalife.com.vn"/>
    <m/>
  </r>
  <r>
    <n v="145"/>
    <x v="0"/>
    <s v="12001034"/>
    <s v="Nguyễn Ngọc Ánh"/>
    <x v="10"/>
    <s v="North"/>
    <s v="Flight"/>
    <s v="Customer Services"/>
    <s v="Customer Services Senior Staff"/>
    <s v="Nhân viên Cấp cao Dịch vụ Khách hàng"/>
    <s v="Back Office"/>
    <s v="Queen"/>
    <s v="Senior Staff"/>
    <s v="Female"/>
    <d v="1984-04-16T00:00:00"/>
    <s v="0978 801 869"/>
    <s v="ngocanh.nguyen@hanwhalife.com.vn"/>
    <m/>
  </r>
  <r>
    <n v="146"/>
    <x v="0"/>
    <s v="12001035"/>
    <s v="Lê Nhật Nhung"/>
    <x v="0"/>
    <s v="South - HCM"/>
    <s v="N/A"/>
    <s v="GA Partner"/>
    <s v="GA Management Assistant Manager"/>
    <s v="Phó phòng Hỗ trợ Văn phòng Tổng Đại lý"/>
    <s v="Back Office"/>
    <s v="Queen"/>
    <s v="Assistant Manager"/>
    <s v="Female"/>
    <d v="1988-10-27T00:00:00"/>
    <s v="0707 576 276"/>
    <s v="nhatnhung.le@hanwhalife.com.vn"/>
    <m/>
  </r>
  <r>
    <n v="147"/>
    <x v="0"/>
    <s v="12001036"/>
    <s v="Võ Hoàng Yến"/>
    <x v="0"/>
    <s v="South - HCM"/>
    <s v="N/A"/>
    <s v="Product Development"/>
    <s v="Product Development Executive"/>
    <s v="Nhân viên Cấp trung Phát triển Sản phẩm"/>
    <s v="Back Office"/>
    <s v="Queen"/>
    <s v="Executive"/>
    <s v="Female"/>
    <d v="1990-01-08T00:00:00"/>
    <s v="0916 317 777"/>
    <s v="hoangyen.vo@hanwhalife.com.vn"/>
    <m/>
  </r>
  <r>
    <n v="148"/>
    <x v="0"/>
    <s v="12001039"/>
    <s v="Nguyễn Văn Nghĩa"/>
    <x v="0"/>
    <s v="South - HCM"/>
    <s v="N/A"/>
    <s v="IT"/>
    <s v="Program Analyst Senior Officer"/>
    <s v="Chuyên viên Cấp cao Lập trình"/>
    <s v="Back Office"/>
    <s v="Twin"/>
    <s v="Senior Officer"/>
    <s v="Male"/>
    <d v="1985-06-24T00:00:00"/>
    <s v="0937 575 106"/>
    <s v="nghia.nguyen@hanwhalife.com.vn"/>
    <m/>
  </r>
  <r>
    <n v="149"/>
    <x v="0"/>
    <s v="12001040"/>
    <s v="Nguyễn Thị Minh Thư"/>
    <x v="18"/>
    <s v="South"/>
    <s v="Bus"/>
    <s v="Customer Services"/>
    <s v="Customer Services Staff"/>
    <s v="Nhân viên Dịch vụ Khách hàng"/>
    <s v="Back Office"/>
    <s v="Queen"/>
    <s v="Staff"/>
    <s v="Female"/>
    <d v="1995-02-18T00:00:00"/>
    <s v="0364 424 502"/>
    <s v="minhthu.nguyen@hanwhalife.com.vn"/>
    <m/>
  </r>
  <r>
    <n v="150"/>
    <x v="0"/>
    <s v="12001047"/>
    <s v="Nguyễn Thị Cẩm Loan"/>
    <x v="0"/>
    <s v="South - HCM"/>
    <s v="N/A"/>
    <s v="IT"/>
    <s v="Program Analyst Officer"/>
    <s v="Chuyên viên Lập trình"/>
    <s v="Back Office"/>
    <s v="Queen"/>
    <s v="Officer"/>
    <s v="Female"/>
    <d v="1985-11-24T00:00:00"/>
    <s v="0987 691 896"/>
    <s v="camloan.nguyen@hanwhalife.com.vn"/>
    <m/>
  </r>
  <r>
    <n v="151"/>
    <x v="0"/>
    <s v="12001053"/>
    <s v="Bùi Thị Hường"/>
    <x v="19"/>
    <s v="South"/>
    <s v="Bus"/>
    <s v="Customer Services"/>
    <s v="Customer Services Staff"/>
    <s v="Nhân viên Dịch vụ Khách hàng"/>
    <s v="Back Office"/>
    <s v="Queen"/>
    <s v="Staff"/>
    <s v="Female"/>
    <d v="1992-08-16T00:00:00"/>
    <s v="0968 807 607"/>
    <s v="huong.bui@hanwhalife.com.vn"/>
    <m/>
  </r>
  <r>
    <n v="152"/>
    <x v="0"/>
    <s v="12001055"/>
    <s v="Hoàng Hoài Giang"/>
    <x v="0"/>
    <s v="South - HCM"/>
    <s v="N/A"/>
    <s v="CIP"/>
    <s v="Chief Investment Principal"/>
    <s v="Giám đốc Cấp cao Đầu tư"/>
    <s v="BOD"/>
    <s v="Single"/>
    <s v="Senior Director"/>
    <s v="Female"/>
    <d v="1974-01-03T00:00:00"/>
    <s v="0913 514 356"/>
    <s v="hoaigiang.hoang@hanwhalife.com.vn"/>
    <m/>
  </r>
  <r>
    <n v="153"/>
    <x v="0"/>
    <s v="12001056"/>
    <s v="Chu Văn Sơn"/>
    <x v="8"/>
    <s v="North"/>
    <s v="Flight"/>
    <s v="Regional Sales - Lam Kinh"/>
    <s v="Zone Director"/>
    <s v="Giám đốc Kinh doanh Khu vực"/>
    <s v="Sales Agency"/>
    <s v="Twin"/>
    <s v="Assistant Manager"/>
    <s v="Male"/>
    <d v="1978-11-26T00:00:00"/>
    <s v="0979 282 698"/>
    <s v="vanson.chu@hanwhalife.com.vn"/>
    <s v="x"/>
  </r>
  <r>
    <n v="154"/>
    <x v="0"/>
    <s v="12001059"/>
    <s v="Nguyễn Thị Thùy Dương"/>
    <x v="0"/>
    <s v="South - HCM"/>
    <s v="N/A"/>
    <s v="IT"/>
    <s v="Business Analyst Assistant Manager"/>
    <s v="Phó phòng Phân tích Nghiệp vụ"/>
    <s v="Back Office"/>
    <s v="Queen"/>
    <s v="Assistant Manager"/>
    <s v="Female"/>
    <d v="1983-07-06T00:00:00"/>
    <s v="0908 339 558"/>
    <s v="thuyduong.nguyen@hanwhalife.com.vn"/>
    <m/>
  </r>
  <r>
    <n v="155"/>
    <x v="0"/>
    <s v="12001065"/>
    <s v="Võ Thị Xuân Việt"/>
    <x v="0"/>
    <s v="South - HCM"/>
    <s v="N/A"/>
    <s v="Sales Training Support"/>
    <s v="Head of Sales Training Support"/>
    <s v="Trưởng Bộ phận Huấn luyện &amp; Hỗ trợ Kinh doanh"/>
    <s v="BOD"/>
    <s v="Single"/>
    <s v="Director"/>
    <s v="Female"/>
    <d v="1977-07-15T00:00:00"/>
    <s v="0908 804 009"/>
    <s v="xuanviet.vo@hanwhalife.com.vn"/>
    <s v="x"/>
  </r>
  <r>
    <n v="156"/>
    <x v="0"/>
    <s v="12001066"/>
    <s v="Văn Thị Thu Hiền"/>
    <x v="0"/>
    <s v="South - HCM"/>
    <s v="N/A"/>
    <s v="Customer Services"/>
    <s v="Customer Care Officer"/>
    <s v="Chuyên viên Chăm sóc Khách hàng"/>
    <s v="Back Office"/>
    <s v="Queen"/>
    <s v="Officer"/>
    <s v="Female"/>
    <d v="1989-03-15T00:00:00"/>
    <s v="0907 946 369"/>
    <s v="thuhien.van@hanwhalife.com.vn"/>
    <m/>
  </r>
  <r>
    <n v="157"/>
    <x v="0"/>
    <s v="12001069"/>
    <s v="Trương Thị Thanh Nguyệt"/>
    <x v="0"/>
    <s v="South - HCM"/>
    <s v="N/A"/>
    <s v="Customer Services"/>
    <s v="Premium Control Executive"/>
    <s v="Nhân viên Cấp trung Kiểm soát Phí"/>
    <s v="Back Office"/>
    <s v="Queen"/>
    <s v="Executive"/>
    <s v="Female"/>
    <d v="1991-04-05T00:00:00"/>
    <s v="0909 768 006"/>
    <s v="thanhnguyet.truong@hanwhalife.com.vn"/>
    <m/>
  </r>
  <r>
    <n v="158"/>
    <x v="0"/>
    <s v="12001071"/>
    <s v="Huỳnh Phúc Bích Tuyền"/>
    <x v="0"/>
    <s v="South - HCM"/>
    <s v="N/A"/>
    <s v="Partnership Distribution"/>
    <s v="Acting Head of Partnership Distribution"/>
    <s v="Quyền Trưởng bộ phận Kênh phân phối qua Đối tác"/>
    <s v="BOD"/>
    <s v="Single"/>
    <s v="Senior Manager"/>
    <s v="Female"/>
    <d v="1982-06-15T00:00:00"/>
    <s v="0906 624 568"/>
    <s v="bichtuyen.huynh@hanwhalife.com.vn"/>
    <m/>
  </r>
  <r>
    <n v="159"/>
    <x v="0"/>
    <s v="12001077"/>
    <s v="Võ Ngọc Thạch"/>
    <x v="0"/>
    <s v="South - HCM"/>
    <s v="N/A"/>
    <s v="IT"/>
    <s v="Program Analyst Senior Officer"/>
    <s v="Chuyên viên Cấp cao Lập trình"/>
    <s v="Back Office"/>
    <s v="Twin"/>
    <s v="Senior Officer"/>
    <s v="Male"/>
    <d v="1982-02-28T00:00:00"/>
    <s v="0911 755 898"/>
    <s v="ngocthach.vo@hanwhalife.com.vn"/>
    <m/>
  </r>
  <r>
    <n v="160"/>
    <x v="0"/>
    <s v="12001082"/>
    <s v="Lê Dũng Ngọc"/>
    <x v="0"/>
    <s v="South - HCM"/>
    <s v="N/A"/>
    <s v="IT"/>
    <s v="Program Analyst Senior Officer"/>
    <s v="Chuyên viên Cấp cao Lập trình"/>
    <s v="Back Office"/>
    <s v="Twin"/>
    <s v="Senior Officer"/>
    <s v="Male"/>
    <d v="1985-03-03T00:00:00"/>
    <s v="0385 200 455"/>
    <s v="dungngoc.le@hanwhalife.com.vn"/>
    <m/>
  </r>
  <r>
    <n v="161"/>
    <x v="0"/>
    <s v="12001084"/>
    <s v="Dương Văn Hiệp"/>
    <x v="24"/>
    <s v="North"/>
    <s v="Flight"/>
    <s v="Regional Sales - Thang Long"/>
    <s v="Regional Director"/>
    <s v="Giám đốc Kinh doanh Vùng"/>
    <s v="Sales Agency"/>
    <s v="Twin"/>
    <s v="Director"/>
    <s v="Male"/>
    <d v="1982-08-18T00:00:00"/>
    <s v="0984 001 411"/>
    <s v="vanhiep.duong@hanwhalife.com.vn"/>
    <s v="x"/>
  </r>
  <r>
    <n v="162"/>
    <x v="0"/>
    <s v="12001085"/>
    <s v="Lê Minh Hải"/>
    <x v="0"/>
    <s v="South - HCM"/>
    <s v="N/A"/>
    <s v="Product Development"/>
    <s v="Product Development Assistant Manager"/>
    <s v="Phó phòng Phát triển Sản phẩm"/>
    <s v="Back Office"/>
    <s v="Twin"/>
    <s v="Assistant Manager"/>
    <s v="Male"/>
    <d v="1990-04-25T00:00:00"/>
    <s v="0902 367 716"/>
    <s v="minhhai.le@hanwhalife.com.vn"/>
    <m/>
  </r>
  <r>
    <n v="163"/>
    <x v="0"/>
    <s v="12001086"/>
    <s v="Cao Hồ Quang"/>
    <x v="1"/>
    <s v="North"/>
    <s v="Flight"/>
    <s v="NBU &amp; Claim"/>
    <s v="Claim Officer"/>
    <s v="Chuyên viên Giải quyết Quyền lợi Bảo hiểm"/>
    <s v="Back Office"/>
    <s v="Twin"/>
    <s v="Officer"/>
    <s v="Male"/>
    <d v="1993-07-19T00:00:00"/>
    <s v="0334 698 617"/>
    <s v="hoquang.cao@hanwhalife.com.vn"/>
    <m/>
  </r>
  <r>
    <n v="164"/>
    <x v="0"/>
    <s v="12001089"/>
    <s v="Lê Tuấn Anh"/>
    <x v="0"/>
    <s v="South - HCM"/>
    <s v="N/A"/>
    <s v="Design &amp; Development"/>
    <s v="Sales Training Multimedia Design Team Leader"/>
    <s v="Phó phòng Thiết kế Đa phương tiện"/>
    <s v="Back Office"/>
    <s v="Twin"/>
    <s v="Assistant Manager"/>
    <s v="Male"/>
    <d v="1994-08-19T00:00:00"/>
    <s v="0982 099 912"/>
    <s v="anh.le@hanwhalife.com.vn"/>
    <m/>
  </r>
  <r>
    <n v="165"/>
    <x v="0"/>
    <s v="12001090"/>
    <s v="Nguyễn Thị Mỹ Dung"/>
    <x v="0"/>
    <s v="South - HCM"/>
    <s v="N/A"/>
    <s v="NBU &amp; Claim"/>
    <s v="Underwriter"/>
    <s v="Chuyên viên Thẩm định"/>
    <s v="Back Office"/>
    <s v="Queen"/>
    <s v="Officer"/>
    <s v="Female"/>
    <d v="1995-02-20T00:00:00"/>
    <s v="0376 093 089"/>
    <s v="mydung.nguyen@hanwhalife.com.vn"/>
    <m/>
  </r>
  <r>
    <n v="166"/>
    <x v="0"/>
    <s v="12101095"/>
    <s v="Ngô Đình An Hải"/>
    <x v="9"/>
    <s v="Central"/>
    <s v="Bus"/>
    <s v="Regional Sales - Hai Van"/>
    <s v="Regional Chief Agency Officer"/>
    <s v="Phó Tổng Kinh doanh Miền"/>
    <s v="Sales Agency - RCAO"/>
    <s v="Single"/>
    <s v="Senior Director"/>
    <s v="Male"/>
    <d v="1972-05-28T00:00:00"/>
    <s v="0903 555 077"/>
    <s v="anhai.ngo@hanwhalife.com.vn"/>
    <s v="x"/>
  </r>
  <r>
    <n v="167"/>
    <x v="0"/>
    <s v="12101098"/>
    <s v="Nguyễn Thị Tuyết Nhung"/>
    <x v="1"/>
    <s v="North"/>
    <s v="Flight"/>
    <s v="Partnership Distribution"/>
    <s v="Partnership Distribution Training Officer"/>
    <s v="Chuyên viên Huấn luyện và Phát triển Kênh Đối tác Chiến lược"/>
    <s v="Back Office"/>
    <s v="Queen"/>
    <s v="Officer"/>
    <s v="Female"/>
    <d v="1987-06-01T00:00:00"/>
    <s v="0977 325 936"/>
    <s v="tuyetnhung.nguyen@hanwhalife.com.vn"/>
    <m/>
  </r>
  <r>
    <n v="168"/>
    <x v="0"/>
    <s v="12101101"/>
    <s v="Trần Phúc Duy"/>
    <x v="0"/>
    <s v="South - HCM"/>
    <s v="N/A"/>
    <s v="NBU &amp; Claim"/>
    <s v="Claim Officer"/>
    <s v="Chuyên viên Giải quyết Quyền lợi Bảo hiểm"/>
    <s v="Back Office"/>
    <s v="Twin"/>
    <s v="Officer"/>
    <s v="Male"/>
    <d v="1987-09-19T00:00:00"/>
    <s v="0902 818 214"/>
    <s v="phucduy.tran@hanwhalife.com.vn"/>
    <m/>
  </r>
  <r>
    <n v="169"/>
    <x v="0"/>
    <s v="12101103"/>
    <s v="Lê Diễm My"/>
    <x v="25"/>
    <s v="South"/>
    <s v="Bus"/>
    <s v="Customer Services"/>
    <s v="Customer Services Senior Staff"/>
    <s v="Nhân viên Cấp cao Dịch vụ Khách hàng"/>
    <s v="Back Office"/>
    <s v="Queen"/>
    <s v="Senior Staff"/>
    <s v="Female"/>
    <d v="1989-04-11T00:00:00"/>
    <s v="0945 515 916"/>
    <s v="my.le@hanwhalife.com.vn"/>
    <m/>
  </r>
  <r>
    <n v="170"/>
    <x v="0"/>
    <s v="12101106"/>
    <s v="Phan Chí Khang"/>
    <x v="12"/>
    <s v="South - HCM"/>
    <s v="N/A"/>
    <s v="Sales Training Support"/>
    <s v="Agency Training Director - South"/>
    <s v="Giám đốc Huấn luyện &amp; Hỗ trợ đại lý - Miền Nam"/>
    <s v="Trainer"/>
    <s v="Twin"/>
    <s v="Senior Manager"/>
    <s v="Male"/>
    <d v="1987-02-25T00:00:00"/>
    <s v="0933 809 038"/>
    <s v="chikhang.phan@hanwhalife.com.vn"/>
    <s v="x"/>
  </r>
  <r>
    <n v="171"/>
    <x v="0"/>
    <s v="12101109"/>
    <s v="Đào Thị Huyền Trâm"/>
    <x v="26"/>
    <s v="South"/>
    <s v="Bus"/>
    <s v="Customer Services"/>
    <s v="Customer Services Staff"/>
    <s v="Nhân viên Dịch vụ Khách hàng"/>
    <s v="Back Office"/>
    <s v="Queen"/>
    <s v="Staff"/>
    <s v="Female"/>
    <d v="1997-02-28T00:00:00"/>
    <s v="0353 272 653"/>
    <s v="huyentram.dao@hanwhalife.com.vn"/>
    <m/>
  </r>
  <r>
    <n v="172"/>
    <x v="0"/>
    <s v="12101114"/>
    <s v="Nguyễn Khánh Long"/>
    <x v="0"/>
    <s v="South - HCM"/>
    <s v="N/A"/>
    <s v="IT"/>
    <s v="IT Helpdesk Staff (South)"/>
    <s v="Nhân viên Hỗ trợ Mạng máy tính"/>
    <s v="Back Office"/>
    <s v="Twin"/>
    <s v="Staff"/>
    <s v="Male"/>
    <d v="1998-08-25T00:00:00"/>
    <s v="0967 257 506"/>
    <s v="khanhlong.nguyen@hanwhalife.com.vn"/>
    <m/>
  </r>
  <r>
    <n v="173"/>
    <x v="0"/>
    <s v="12101115"/>
    <s v="Đặng Quỳnh Như"/>
    <x v="0"/>
    <s v="South - HCM"/>
    <s v="N/A"/>
    <s v="Product Development"/>
    <s v="Product Development Part Leader"/>
    <s v="Phó Bộ phận Phát triển Sản phẩm"/>
    <s v="BOD"/>
    <s v="Single"/>
    <s v="Senior Manager"/>
    <s v="Female"/>
    <d v="1990-10-17T00:00:00"/>
    <s v="0931 833 283"/>
    <s v="quynhnhu.dang@hanwhalife.com.vn"/>
    <s v="x"/>
  </r>
  <r>
    <n v="174"/>
    <x v="0"/>
    <s v="12101125"/>
    <s v="Trịnh Thị Ngọc Hà"/>
    <x v="9"/>
    <s v="Central"/>
    <s v="Bus"/>
    <s v="Sales Training Support"/>
    <s v="Agency Training Senior Executive"/>
    <s v="Nhân viên Cấp trung cao Huấn luyện &amp; Hỗ trợ đại lý"/>
    <s v="Trainer"/>
    <s v="Queen"/>
    <s v="Senior Executive"/>
    <s v="Female"/>
    <d v="1987-09-03T00:00:00"/>
    <s v="0905 887 400"/>
    <s v="ngocha.trinh@hanwhalife.com.vn"/>
    <m/>
  </r>
  <r>
    <n v="175"/>
    <x v="0"/>
    <s v="12101126"/>
    <s v="Nguyễn Anh Tuấn"/>
    <x v="11"/>
    <s v="Central"/>
    <s v="Bus"/>
    <s v="Regional Sales - Hai Van"/>
    <s v="Regional Director"/>
    <s v="Giám đốc Kinh doanh Vùng"/>
    <s v="Sales Agency"/>
    <s v="Twin"/>
    <s v="Senior Manager"/>
    <s v="Male"/>
    <d v="1978-12-26T00:00:00"/>
    <s v="0947 531 199"/>
    <s v="anhtuan.nguyen1@hanwhalife.com.vn"/>
    <s v="x"/>
  </r>
  <r>
    <n v="176"/>
    <x v="0"/>
    <s v="12101132"/>
    <s v="Trần Thị Kim Liên"/>
    <x v="14"/>
    <s v="South"/>
    <s v="Bus"/>
    <s v="Customer Services"/>
    <s v="Customer Services Staff"/>
    <s v="Nhân viên Dịch vụ Khách hàng"/>
    <s v="Back Office"/>
    <s v="Queen"/>
    <s v="Staff"/>
    <s v="Female"/>
    <d v="1983-04-20T00:00:00"/>
    <s v="0772 074 429"/>
    <s v="kimlien.tran@hanwhalife.com.vn"/>
    <m/>
  </r>
  <r>
    <n v="177"/>
    <x v="0"/>
    <s v="12101135"/>
    <s v="Phan Quỳnh Như"/>
    <x v="0"/>
    <s v="South - HCM"/>
    <s v="N/A"/>
    <s v="Finance &amp; Accounting"/>
    <s v="Budgeting Senior Executive"/>
    <s v="Nhân viên Cấp trung cao Kế toán Ngân sách"/>
    <s v="Back Office"/>
    <s v="Queen"/>
    <s v="Senior Executive"/>
    <s v="Female"/>
    <d v="1995-04-27T00:00:00"/>
    <s v="0909 315 487"/>
    <s v="quynhnhu.phan@hanwhalife.com.vn"/>
    <m/>
  </r>
  <r>
    <n v="178"/>
    <x v="0"/>
    <s v="12101139"/>
    <s v="Đỗ Thị Thu Hằng"/>
    <x v="24"/>
    <s v="North"/>
    <s v="Flight"/>
    <s v="Customer Services"/>
    <s v="Customer Services Executive"/>
    <s v="Nhân viên Cấp trung Dịch vụ Khách hàng"/>
    <s v="Back Office"/>
    <s v="Queen"/>
    <s v="Executive"/>
    <s v="Female"/>
    <d v="1981-05-13T00:00:00"/>
    <s v="0379 162 872"/>
    <s v="thuhang.do@hanwhalife.com.vn"/>
    <m/>
  </r>
  <r>
    <n v="179"/>
    <x v="0"/>
    <s v="12101140"/>
    <s v="Lê Thị Ngọc Ánh"/>
    <x v="0"/>
    <s v="South - HCM"/>
    <s v="N/A"/>
    <s v="Product Development"/>
    <s v="Product Development Executive"/>
    <s v="Nhân viên Cấp trung Phát triển Sản phẩm"/>
    <s v="Back Office"/>
    <s v="Queen"/>
    <s v="Executive"/>
    <s v="Female"/>
    <d v="1994-10-16T00:00:00"/>
    <s v="0985 168 246"/>
    <s v="ngocanh.le@hanwhalife.com.vn"/>
    <m/>
  </r>
  <r>
    <n v="180"/>
    <x v="0"/>
    <s v="12101145"/>
    <s v="Lê Thanh Đạo"/>
    <x v="8"/>
    <s v="North"/>
    <s v="Flight"/>
    <s v="Regional Sales - Lam Kinh"/>
    <s v="Zone Director"/>
    <s v="Giám đốc Kinh doanh Khu vực"/>
    <s v="Sales Agency"/>
    <s v="Twin"/>
    <s v="Officer"/>
    <s v="Male"/>
    <d v="1987-04-30T00:00:00"/>
    <s v="0979 098 262"/>
    <s v="thanhdao.le@hanwhalife.com.vn"/>
    <s v="x"/>
  </r>
  <r>
    <n v="181"/>
    <x v="0"/>
    <s v="12101148"/>
    <s v="Phương Kim Oanh"/>
    <x v="27"/>
    <s v="North"/>
    <s v="Flight"/>
    <s v="Regional Sales - Tay Son"/>
    <s v="Zone Director"/>
    <s v="Giám đốc Kinh doanh Khu vực"/>
    <s v="Sales Agency"/>
    <s v="Queen"/>
    <s v="Officer"/>
    <s v="Female"/>
    <d v="1984-07-02T00:00:00"/>
    <s v="0905 949 364"/>
    <s v="kimoanh.phuong@hanwhalife.com.vn"/>
    <s v="x"/>
  </r>
  <r>
    <n v="182"/>
    <x v="0"/>
    <s v="12101151"/>
    <s v="Nguyễn Thảo Nhung"/>
    <x v="0"/>
    <s v="South - HCM"/>
    <s v="N/A"/>
    <s v="Marketing"/>
    <s v="Digital Task Force Senior Executive"/>
    <s v="Nhân viên Cấp trung cao Dự án Chuyển đổi Kỹ thuật số"/>
    <s v="Back Office"/>
    <s v="Queen"/>
    <s v="Senior Executive"/>
    <s v="Female"/>
    <d v="1994-01-07T00:00:00"/>
    <s v="0773 069 393"/>
    <s v="thaonhung.nguyen@hanwhalife.com.vn"/>
    <s v="x"/>
  </r>
  <r>
    <n v="183"/>
    <x v="0"/>
    <s v="12101154"/>
    <s v="Nguyễn Hải Hưng"/>
    <x v="8"/>
    <s v="North"/>
    <s v="Flight"/>
    <s v="Regional Sales - Lam Kinh"/>
    <s v="Zone Director"/>
    <s v="Giám đốc Kinh doanh Khu vực"/>
    <s v="Sales Agency"/>
    <s v="Twin"/>
    <s v="Officer"/>
    <s v="Male"/>
    <d v="1985-01-25T00:00:00"/>
    <s v="0983 705 206"/>
    <s v="haihung.nguyen@hanwhalife.com.vn"/>
    <m/>
  </r>
  <r>
    <n v="184"/>
    <x v="0"/>
    <s v="12101160"/>
    <s v="Trần Minh Nhật"/>
    <x v="0"/>
    <s v="South - HCM"/>
    <s v="N/A"/>
    <s v="Design &amp; Development"/>
    <s v="Design &amp; Development Executive"/>
    <s v="Nhân viên Cấp trung Thiết Kế &amp; Phát triển Chương trình Huấn luyện Kinh doanh"/>
    <s v="Back Office"/>
    <s v="Twin"/>
    <s v="Executive"/>
    <s v="Male"/>
    <d v="1992-11-27T00:00:00"/>
    <s v="0909 004 822"/>
    <s v="minhnhat.tran@hanwhalife.com.vn"/>
    <s v="x"/>
  </r>
  <r>
    <n v="185"/>
    <x v="0"/>
    <s v="12101166"/>
    <s v="Lê Thị Thương"/>
    <x v="0"/>
    <s v="South - HCM"/>
    <s v="N/A"/>
    <s v="Customer Services"/>
    <s v="Call Center Senior Staff"/>
    <s v="Nhân viên Cấp cao trực Tổng đài"/>
    <s v="Back Office"/>
    <s v="Queen"/>
    <s v="Senior Staff"/>
    <s v="Female"/>
    <d v="1995-08-29T00:00:00"/>
    <s v="0779 027 794"/>
    <s v="thuong.le@hanwhalife.com.vn"/>
    <m/>
  </r>
  <r>
    <n v="186"/>
    <x v="0"/>
    <s v="12101169"/>
    <s v="Nguyễn Ngọc Thanh Thảo"/>
    <x v="0"/>
    <s v="South - HCM"/>
    <s v="N/A"/>
    <s v="Distribution Admin"/>
    <s v="Distribution Admin Executive"/>
    <s v="Nhân viên Cấp trung Hành chánh Đại lý &amp; Kênh Phân phối"/>
    <s v="Back Office"/>
    <s v="Queen"/>
    <s v="Executive"/>
    <s v="Female"/>
    <d v="1997-02-04T00:00:00"/>
    <s v="0906 693 932"/>
    <s v="thanhthao.nguyen@hanwhalife.com.vn"/>
    <m/>
  </r>
  <r>
    <n v="187"/>
    <x v="0"/>
    <s v="12101172"/>
    <s v="Nguyễn Như Thúy Uyên"/>
    <x v="0"/>
    <s v="South - HCM"/>
    <s v="N/A"/>
    <s v="Customer Services"/>
    <s v="Call Center Senior Staff"/>
    <s v="Nhân viên Cấp cao trực Tổng đài"/>
    <s v="Back Office"/>
    <s v="Queen"/>
    <s v="Senior Staff"/>
    <s v="Female"/>
    <d v="1989-11-15T00:00:00"/>
    <s v="0902 586 199"/>
    <s v="thuyuyen.nguyen@hanwhalife.com.vn"/>
    <m/>
  </r>
  <r>
    <n v="188"/>
    <x v="0"/>
    <s v="12101183"/>
    <s v="Phan Anh Thiên"/>
    <x v="16"/>
    <s v="North"/>
    <s v="Flight"/>
    <s v="Regional Sales - Lam Kinh"/>
    <s v="Zone Director"/>
    <s v="Giám đốc Kinh doanh Khu vực"/>
    <s v="Sales Agency"/>
    <s v="Twin"/>
    <s v="Officer"/>
    <s v="Male"/>
    <d v="1986-10-13T00:00:00"/>
    <s v="0367 507 777"/>
    <s v="anhthien.phan@hanwhalife.com.vn"/>
    <m/>
  </r>
  <r>
    <n v="189"/>
    <x v="0"/>
    <s v="12101184"/>
    <s v="Nguyễn Đức Anh Tuấn"/>
    <x v="8"/>
    <s v="North"/>
    <s v="Flight"/>
    <s v="Regional Sales - Lam Kinh"/>
    <s v="Zone Director"/>
    <s v="Giám đốc Kinh doanh Khu vực"/>
    <s v="Sales Agency"/>
    <s v="Twin"/>
    <s v="Executive"/>
    <s v="Male"/>
    <d v="1985-06-19T00:00:00"/>
    <s v="0962 222 297"/>
    <s v="anhtuan.nguyen2@hanwhalife.com.vn"/>
    <s v="x"/>
  </r>
  <r>
    <n v="190"/>
    <x v="0"/>
    <s v="12101185"/>
    <s v="Nguyễn Đức Thắng"/>
    <x v="28"/>
    <s v="North"/>
    <s v="Flight"/>
    <s v="Sales Training Support"/>
    <s v="Agency Training Senior Executive"/>
    <s v="Nhân viên Cấp trung cao Huấn luyện &amp; Hỗ trợ đại lý"/>
    <s v="Trainer"/>
    <s v="Twin"/>
    <s v="Senior Executive"/>
    <s v="Male"/>
    <d v="1991-09-09T00:00:00"/>
    <s v="0869 173 650"/>
    <s v="thang.nguyen@hanwhalife.com.vn"/>
    <s v="x"/>
  </r>
  <r>
    <n v="191"/>
    <x v="0"/>
    <s v="12101187"/>
    <s v="Nguyễn Đình Tuấn"/>
    <x v="1"/>
    <s v="North"/>
    <s v="Flight"/>
    <s v="Sales Training Support"/>
    <s v="Agency Training Director - North"/>
    <s v="Giám đốc Huấn luyện &amp; Hỗ trợ đại lý - Miền Bắc"/>
    <s v="Trainer"/>
    <s v="Twin"/>
    <s v="Vice Director"/>
    <s v="Male"/>
    <d v="1979-10-10T00:00:00"/>
    <s v="0915 037 868"/>
    <s v="dinhtuan.nguyen@hanwhalife.com.vn"/>
    <m/>
  </r>
  <r>
    <n v="192"/>
    <x v="0"/>
    <s v="12101189"/>
    <s v="Huỳnh Thị Thúy Lai"/>
    <x v="0"/>
    <s v="South - HCM"/>
    <s v="N/A"/>
    <s v="Legal &amp; Corporate Compliance"/>
    <s v="Legal Senior Executive"/>
    <s v="Nhân viên Cấp trung cao Pháp lý"/>
    <s v="Back Office"/>
    <s v="Queen"/>
    <s v="Senior Executive"/>
    <s v="Female"/>
    <d v="1996-03-27T00:00:00"/>
    <s v="0984 344 921"/>
    <s v="thuylai.huynh@hanwhalife.com.vn"/>
    <s v="x"/>
  </r>
  <r>
    <n v="193"/>
    <x v="0"/>
    <s v="12101192"/>
    <s v="Trần Thị Thiên Kim"/>
    <x v="0"/>
    <s v="South - HCM"/>
    <s v="N/A"/>
    <s v="Distribution Planning"/>
    <s v="Distribution Support Officer"/>
    <s v="Chuyên viên Hỗ trợ Đại lý &amp; Kênh Phân phối"/>
    <s v="Back Office"/>
    <s v="Queen"/>
    <s v="Officer"/>
    <s v="Female"/>
    <d v="1993-11-17T00:00:00"/>
    <s v="0937 864 777"/>
    <s v="thienkim.tran@hanwhalife.com.vn"/>
    <m/>
  </r>
  <r>
    <n v="194"/>
    <x v="0"/>
    <s v="12101195"/>
    <s v="Trần Thị Thùy Trang"/>
    <x v="0"/>
    <s v="South - HCM"/>
    <s v="N/A"/>
    <s v="Design &amp; Development"/>
    <s v="Design &amp; Development Assistant Manager"/>
    <s v="Phó phòng Thiết Kế &amp; Phát triển Chương trình Huấn luyện Kinh doanh"/>
    <s v="Back Office"/>
    <s v="Queen"/>
    <s v="Assistant Manager"/>
    <s v="Female"/>
    <d v="1989-04-24T00:00:00"/>
    <s v="0939 043 368"/>
    <s v="thuytrang.tran@hanwhalife.com.vn"/>
    <m/>
  </r>
  <r>
    <n v="195"/>
    <x v="0"/>
    <s v="12101201"/>
    <s v="Nguyễn Hồng Hạ Anh"/>
    <x v="0"/>
    <s v="South - HCM"/>
    <s v="N/A"/>
    <s v="NBU &amp; Claim"/>
    <s v="Claim Senior Officer"/>
    <s v="Chuyên viên Cấp cao Giải quyết Quyền lợi Bảo hiểm"/>
    <s v="Back Office"/>
    <s v="Queen"/>
    <s v="Senior Officer"/>
    <s v="Female"/>
    <d v="1993-12-21T00:00:00"/>
    <s v="0378 369 260"/>
    <s v="haanh.nguyen@hanwhalife.com.vn"/>
    <m/>
  </r>
  <r>
    <n v="196"/>
    <x v="0"/>
    <s v="12101204"/>
    <s v="Nguyễn Hữu Hồng Phương"/>
    <x v="11"/>
    <s v="South"/>
    <s v="Bus"/>
    <s v="Regional Sales - Hai Van"/>
    <s v="Zone Director"/>
    <s v="Giám đốc Kinh doanh Khu vực"/>
    <s v="Sales Agency"/>
    <s v="Twin"/>
    <s v="Senior Officer"/>
    <s v="Male"/>
    <d v="1985-08-26T00:00:00"/>
    <s v="0935 541 268"/>
    <s v="hongphuong.nguyen@hanwhalife.com.vn"/>
    <m/>
  </r>
  <r>
    <n v="197"/>
    <x v="0"/>
    <s v="12101205"/>
    <s v="Hoàng Anh"/>
    <x v="0"/>
    <s v="South - HCM"/>
    <s v="N/A"/>
    <s v="NBU &amp; Claim"/>
    <s v="Claim Senior Officer"/>
    <s v="Chuyên viên Cấp cao Giải quyết Quyền lợi Bảo hiểm"/>
    <s v="Back Office"/>
    <s v="Queen"/>
    <s v="Senior Officer"/>
    <s v="Female"/>
    <d v="1993-12-14T00:00:00"/>
    <s v="0359 463 638"/>
    <s v="anh.hoang@hanwhalife.com.vn"/>
    <s v="x"/>
  </r>
  <r>
    <n v="198"/>
    <x v="0"/>
    <s v="12101207"/>
    <s v="Lê Văn Tình"/>
    <x v="28"/>
    <s v="South"/>
    <s v="Bus"/>
    <s v="Regional Sales - Hai Van"/>
    <s v="Zone Director"/>
    <s v="Giám đốc Kinh doanh Khu vực"/>
    <s v="Sales Agency"/>
    <s v="Twin"/>
    <s v="Officer"/>
    <s v="Male"/>
    <d v="1990-06-02T00:00:00"/>
    <s v="0915 966 768"/>
    <s v="vantinh.le@hanwhalife.com.vn"/>
    <m/>
  </r>
  <r>
    <n v="199"/>
    <x v="0"/>
    <s v="12101208"/>
    <s v="Huỳnh Quốc Đại"/>
    <x v="0"/>
    <s v="South - HCM"/>
    <s v="N/A"/>
    <s v="IT"/>
    <s v="Business Analyst Senior Executive"/>
    <s v="Nhân viên Cấp trung cao Phát triển Hệ thống"/>
    <s v="Back Office"/>
    <s v="Twin"/>
    <s v="Senior Executive"/>
    <s v="Male"/>
    <d v="1996-10-20T00:00:00"/>
    <s v="0389 383 061"/>
    <s v="quocdai.huynh@hanwhalife.com.vn"/>
    <s v="x"/>
  </r>
  <r>
    <n v="200"/>
    <x v="0"/>
    <s v="12101212"/>
    <s v="Trần Lê Dương"/>
    <x v="20"/>
    <s v="South"/>
    <s v="Bus"/>
    <s v="Regional Sales - Lam Kinh"/>
    <s v="Zone Director"/>
    <s v="Giám đốc Kinh doanh Khu vực"/>
    <s v="Sales Agency"/>
    <s v="Twin"/>
    <s v="Executive"/>
    <s v="Male"/>
    <d v="1988-05-19T00:00:00"/>
    <s v="0919 274 360"/>
    <s v="leduong.tran@hanwhalife.com.vn"/>
    <m/>
  </r>
  <r>
    <n v="201"/>
    <x v="0"/>
    <s v="12101218"/>
    <s v="Nguyễn Thị Phương"/>
    <x v="1"/>
    <s v="North"/>
    <s v="Flight"/>
    <s v="NBU &amp; Claim"/>
    <s v="Claim Staff"/>
    <s v="Nhân viên Giải quyết Quyền lợi Bảo hiểm"/>
    <s v="Back Office"/>
    <s v="Queen"/>
    <s v="Staff"/>
    <s v="Female"/>
    <d v="1990-09-10T00:00:00"/>
    <s v="0977 085 513"/>
    <s v="phuong.nguyen@hanwhalife.com.vn"/>
    <s v="x"/>
  </r>
  <r>
    <n v="202"/>
    <x v="0"/>
    <s v="12101220"/>
    <s v="Nguyễn Việt Dũng"/>
    <x v="0"/>
    <s v="South - HCM"/>
    <s v="N/A"/>
    <s v="IT"/>
    <s v="Program Analyst Officer"/>
    <s v="Chuyên viên Lập trình"/>
    <s v="Back Office"/>
    <s v="Twin"/>
    <s v="Officer"/>
    <s v="Male"/>
    <d v="1988-04-30T00:00:00"/>
    <s v="0907 986 391"/>
    <s v="vietdung.nguyen@hanwhalife.com.vn"/>
    <m/>
  </r>
  <r>
    <n v="203"/>
    <x v="0"/>
    <s v="12101223"/>
    <s v="Trần Thị Thanh Huệ"/>
    <x v="0"/>
    <s v="South - HCM"/>
    <s v="N/A"/>
    <s v="Finance &amp; Accounting"/>
    <s v="General Ledger Accounting Officer"/>
    <s v="Chuyên viên Kế toán Tổng hợp"/>
    <s v="Back Office"/>
    <s v="Queen"/>
    <s v="Officer"/>
    <s v="Female"/>
    <d v="1992-05-13T00:00:00"/>
    <s v="0932 324 235"/>
    <s v="thanhhue.tran@hanwhalife.com.vn"/>
    <m/>
  </r>
  <r>
    <n v="204"/>
    <x v="0"/>
    <s v="12101226"/>
    <s v="Bùi Đăng Khoa"/>
    <x v="0"/>
    <s v="South - HCM"/>
    <s v="N/A"/>
    <s v="NBU &amp; Claim"/>
    <s v="Claim Officer"/>
    <s v="Chuyên viên Giải quyết Quyền lợi Bảo hiểm"/>
    <s v="Back Office"/>
    <s v="Twin"/>
    <s v="Officer"/>
    <s v="Male"/>
    <d v="1990-06-05T00:00:00"/>
    <s v="0912 109 108"/>
    <s v="dangkhoa.bui@hanwhalife.com.vn"/>
    <m/>
  </r>
  <r>
    <n v="205"/>
    <x v="0"/>
    <s v="12101228"/>
    <s v="Bùi Ngọc Sang"/>
    <x v="0"/>
    <s v="South - HCM"/>
    <s v="N/A"/>
    <s v="Actuary"/>
    <s v="Actuarial Analyst"/>
    <s v="Phân tích Định phí"/>
    <s v="Back Office"/>
    <s v="Queen"/>
    <s v="Senior Executive"/>
    <s v="Female"/>
    <d v="1999-12-28T00:00:00"/>
    <s v="0377 808 019"/>
    <s v="ngocsang.bui@hanwhalife.com.vn"/>
    <m/>
  </r>
  <r>
    <n v="206"/>
    <x v="0"/>
    <s v="12101231"/>
    <s v="Đinh Thị Thu Hà"/>
    <x v="1"/>
    <s v="North"/>
    <s v="Flight"/>
    <s v="NBU &amp; Claim"/>
    <s v="Claim Assistant Manager"/>
    <s v="Phó phòng Giải quyết Quyền lợi Bảo hiểm"/>
    <s v="Back Office"/>
    <s v="Queen"/>
    <s v="Assistant Manager"/>
    <s v="Female"/>
    <d v="1982-04-12T00:00:00"/>
    <s v="0936 196 776"/>
    <s v="thuha.dinh@hanwhalife.com.vn"/>
    <m/>
  </r>
  <r>
    <n v="207"/>
    <x v="0"/>
    <s v="12101234"/>
    <s v="Nguyễn Thị Thảnh"/>
    <x v="0"/>
    <s v="South - HCM"/>
    <s v="N/A"/>
    <s v="Design &amp; Development"/>
    <s v="Design &amp; Development Senior Manager"/>
    <s v="Trưởng phòng Cấp cao Thiết Kế &amp; Phát triển Chương trình Huấn luyện Kinh doanh"/>
    <s v="Back Office"/>
    <s v="Queen"/>
    <s v="Senior Manager"/>
    <s v="Female"/>
    <d v="1975-06-03T00:00:00"/>
    <s v="0985 243 989"/>
    <s v="thanh.nguyen1@hanwhalife.com.vn"/>
    <m/>
  </r>
  <r>
    <n v="208"/>
    <x v="0"/>
    <s v="12101236"/>
    <s v="Võ Trung Hưng"/>
    <x v="0"/>
    <s v="South - HCM"/>
    <s v="N/A"/>
    <s v="Marketing"/>
    <s v="Designer"/>
    <s v="Thiết kế"/>
    <s v="Back Office"/>
    <s v="Twin"/>
    <s v="Senior Executive"/>
    <s v="Male"/>
    <d v="1986-09-17T00:00:00"/>
    <s v="0968 223 237"/>
    <s v="trunghung.vo@hanwhalife.com.vn"/>
    <m/>
  </r>
  <r>
    <n v="209"/>
    <x v="0"/>
    <s v="12101238"/>
    <s v="Trần Văn Tuấn"/>
    <x v="0"/>
    <s v="South - HCM"/>
    <s v="N/A"/>
    <s v="Distribution Admin"/>
    <s v="Debt Collection Officer"/>
    <s v="Chuyên viên Thu hồi nợ"/>
    <s v="Back Office"/>
    <s v="Twin"/>
    <s v="Officer"/>
    <s v="Male"/>
    <d v="1989-07-17T00:00:00"/>
    <s v="0906 035 526"/>
    <s v="vantuan.tran@hanwhalife.com.vn"/>
    <m/>
  </r>
  <r>
    <n v="210"/>
    <x v="0"/>
    <s v="12101243"/>
    <s v="Nguyễn Thị Thu Phương"/>
    <x v="0"/>
    <s v="South - HCM"/>
    <s v="N/A"/>
    <s v="Legal &amp; Corporate Compliance"/>
    <s v="Corporate Compliance Officer"/>
    <s v="Chuyên viên Kiểm soát tuân thủ"/>
    <s v="Back Office"/>
    <s v="Queen"/>
    <s v="Officer"/>
    <s v="Female"/>
    <d v="1995-03-08T00:00:00"/>
    <s v="0932 154 871"/>
    <s v="thuphuong.nguyen@hanwhalife.com.vn"/>
    <m/>
  </r>
  <r>
    <n v="211"/>
    <x v="0"/>
    <s v="12101245"/>
    <s v="Ngô Thị Thảo Hiền"/>
    <x v="0"/>
    <s v="South - HCM"/>
    <s v="N/A"/>
    <s v="Finance &amp; Accounting"/>
    <s v="General Ledger Accounting Assistant Manager - IFRS Project"/>
    <s v="Phó phòng Kế toán Tổng hợp - dự án IFRS"/>
    <s v="Back Office"/>
    <s v="Queen"/>
    <s v="Assistant Manager"/>
    <s v="Female"/>
    <d v="1986-06-17T00:00:00"/>
    <s v="0908 087 106"/>
    <s v="thaohien.ngo@hanwhalife.com.vn"/>
    <m/>
  </r>
  <r>
    <n v="212"/>
    <x v="0"/>
    <s v="12101249"/>
    <s v="Nguyễn Quang Minh"/>
    <x v="0"/>
    <s v="South - HCM"/>
    <s v="N/A"/>
    <s v="Partnership Distribution"/>
    <s v="Account Head"/>
    <s v="Giám đốc Phát triển Kinh doanh (Đối tác Ngân hàng)"/>
    <s v="Sales Partnership"/>
    <s v="Twin"/>
    <s v="Manager"/>
    <s v="Male"/>
    <d v="1990-10-31T00:00:00"/>
    <s v="0935 713 246"/>
    <s v="quangminh.nguyen@hanwhalife.com.vn"/>
    <m/>
  </r>
  <r>
    <n v="213"/>
    <x v="0"/>
    <s v="12101252"/>
    <s v="Lê Thị Ngọc Yến"/>
    <x v="0"/>
    <s v="South - HCM"/>
    <s v="N/A"/>
    <s v="IT"/>
    <s v="Program Analyst Officer"/>
    <s v="Chuyên viên Lập trình"/>
    <s v="Back Office"/>
    <s v="Queen"/>
    <s v="Officer"/>
    <s v="Female"/>
    <d v="1983-01-06T00:00:00"/>
    <s v="0937 210 709"/>
    <s v="ngocyen.le@hanwhalife.com.vn"/>
    <m/>
  </r>
  <r>
    <n v="214"/>
    <x v="0"/>
    <s v="12101257"/>
    <s v="Chung Triển Nghiệp"/>
    <x v="0"/>
    <s v="South - HCM"/>
    <s v="N/A"/>
    <s v="IT"/>
    <s v="Program Analyst Officer"/>
    <s v="Chuyên viên Lập trình"/>
    <s v="Back Office"/>
    <s v="Twin"/>
    <s v="Officer"/>
    <s v="Male"/>
    <d v="1987-12-13T00:00:00"/>
    <s v="0972 440 603"/>
    <s v="triennghiep.chung@hanwhalife.com.vn"/>
    <m/>
  </r>
  <r>
    <n v="215"/>
    <x v="0"/>
    <s v="12101262"/>
    <s v="Văn Anh Khoa"/>
    <x v="4"/>
    <s v="South"/>
    <s v="Bus"/>
    <s v="Partnership Distribution"/>
    <s v="Sales Manager"/>
    <s v=" Quản lý Kinh doanh (Đối tác Ngân hàng)"/>
    <s v="Sales Partnership"/>
    <s v="Twin"/>
    <s v="Officer"/>
    <s v="Male"/>
    <d v="1993-05-01T00:00:00"/>
    <s v="0944 221 621"/>
    <s v="anhkhoa.van@hanwhalife.com.vn"/>
    <m/>
  </r>
  <r>
    <n v="216"/>
    <x v="0"/>
    <s v="12101263"/>
    <s v="Đỗ Thị Trang"/>
    <x v="9"/>
    <s v="South"/>
    <s v="Bus"/>
    <s v="Partnership Distribution"/>
    <s v="Sales Manager"/>
    <s v="Quản lý Kinh doanh (Đối tác Ngân hàng)"/>
    <s v="Sales Partnership"/>
    <s v="Queen"/>
    <s v="Senior Executive"/>
    <s v="Female"/>
    <d v="1988-09-25T00:00:00"/>
    <s v="0905 001 129"/>
    <s v="trang.do@hanwhalife.com.vn"/>
    <m/>
  </r>
  <r>
    <n v="217"/>
    <x v="0"/>
    <s v="12101266"/>
    <s v="Nguyễn Hữu Thành"/>
    <x v="29"/>
    <s v="North"/>
    <s v="Flight"/>
    <s v="Regional Sales - Thang Long"/>
    <s v="Zone Director"/>
    <s v="Giám đốc Kinh doanh Khu vực"/>
    <s v="Sales Agency"/>
    <s v="Twin"/>
    <s v="Assistant Manager"/>
    <s v="Male"/>
    <d v="1978-11-14T00:00:00"/>
    <s v="0968 265 656"/>
    <s v="huuthanh.nguyen@hanwhalife.com.vn"/>
    <m/>
  </r>
  <r>
    <n v="218"/>
    <x v="0"/>
    <s v="12101268"/>
    <s v="Võ Thị Thảo Nguyên"/>
    <x v="0"/>
    <s v="South - HCM"/>
    <s v="N/A"/>
    <s v="Distribution Admin"/>
    <s v="Distribution Admin Executive"/>
    <s v="Nhân viên Cấp trung Hành chánh Đại lý &amp; Kênh Phân phối"/>
    <s v="Back Office"/>
    <s v="Queen"/>
    <s v="Executive"/>
    <s v="Female"/>
    <d v="1993-04-17T00:00:00"/>
    <s v="0852 929 292"/>
    <s v="thaonguyen.vo@hanwhalife.com.vn"/>
    <s v="x"/>
  </r>
  <r>
    <n v="219"/>
    <x v="0"/>
    <s v="12101269"/>
    <s v="Nguyễn Thị Minh Tâm"/>
    <x v="1"/>
    <s v="North"/>
    <s v="Flight"/>
    <s v="NBU &amp; Claim"/>
    <s v="Claim Executive"/>
    <s v="Nhân viên Cấp trung Giải quyết Quyền lợi Bảo hiểm"/>
    <s v="Back Office"/>
    <s v="Queen"/>
    <s v="Executive"/>
    <s v="Female"/>
    <d v="1997-05-27T00:00:00"/>
    <s v="0984 159 085"/>
    <s v="tam.nguyen@hanwhalife.com.vn"/>
    <m/>
  </r>
  <r>
    <n v="220"/>
    <x v="0"/>
    <s v="12101270"/>
    <s v="Lê Thị Ngọc Minh"/>
    <x v="0"/>
    <s v="South - HCM"/>
    <s v="N/A"/>
    <s v="Finance &amp; Accounting"/>
    <s v="Payable Accounting Senior Staff"/>
    <s v="Nhân viên Cấp cao Kế toán Thanh toán"/>
    <s v="Back Office"/>
    <s v="Queen"/>
    <s v="Senior Staff"/>
    <s v="Female"/>
    <d v="1995-04-18T00:00:00"/>
    <s v="0774 690 045"/>
    <s v="ngocminh.le@hanwhalife.com.vn"/>
    <m/>
  </r>
  <r>
    <n v="221"/>
    <x v="0"/>
    <s v="12101274"/>
    <s v="Nguyễn Bá Huy"/>
    <x v="0"/>
    <s v="South - HCM"/>
    <s v="N/A"/>
    <s v="Distribution Admin"/>
    <s v="Distribution Admin Senior Executive"/>
    <s v="Nhân viên Cấp trung cao Hành chánh Đại lý &amp; Kênh Phân phối"/>
    <s v="Back Office"/>
    <s v="Twin"/>
    <s v="Senior Executive"/>
    <s v="Male"/>
    <d v="1995-10-15T00:00:00"/>
    <s v="0388 224 834"/>
    <s v="bahuy.nguyen@hanwhalife.com.vn"/>
    <m/>
  </r>
  <r>
    <n v="222"/>
    <x v="0"/>
    <s v="12101278"/>
    <s v="Đoàn Văn Dũng"/>
    <x v="1"/>
    <s v="North"/>
    <s v="Flight"/>
    <s v="Partnership Distribution"/>
    <s v="Sales Manager"/>
    <s v="Quản lý Kinh doanh (Đối tác Ngân hàng)"/>
    <s v="Sales Partnership"/>
    <s v="Twin"/>
    <s v="Officer"/>
    <s v="Male"/>
    <d v="1992-01-13T00:00:00"/>
    <s v="0989 523 514"/>
    <s v="vandung.doan@hanwhalife.com.vn"/>
    <m/>
  </r>
  <r>
    <n v="223"/>
    <x v="0"/>
    <s v="12101279"/>
    <s v="Trần Lâm Ngân Chi"/>
    <x v="0"/>
    <s v="South - HCM"/>
    <s v="N/A"/>
    <s v="NBU &amp; Claim"/>
    <s v="Claim Senior Executive"/>
    <s v="Nhân viên Cấp trung cao Giải quyết Quyền lợi Bảo hiểm"/>
    <s v="Back Office"/>
    <s v="Queen"/>
    <s v="Senior Executive"/>
    <s v="Female"/>
    <d v="1994-08-23T00:00:00"/>
    <s v="0706 768 238"/>
    <s v="nganchi.tran@hanwhalife.com.vn"/>
    <m/>
  </r>
  <r>
    <n v="224"/>
    <x v="0"/>
    <s v="12101281"/>
    <s v="Nguyễn Hữu Thọ"/>
    <x v="0"/>
    <s v="South - HCM"/>
    <s v="N/A"/>
    <s v="Partnership Distribution"/>
    <s v="Sales Manager"/>
    <s v="Quản lý Kinh doanh (Đối tác Ngân hàng)"/>
    <s v="Sales Partnership"/>
    <s v="Twin"/>
    <s v="Officer"/>
    <s v="Male"/>
    <d v="1993-06-23T00:00:00"/>
    <s v="0908 801 099"/>
    <s v="huutho.nguyen@hanwhalife.com.vn"/>
    <m/>
  </r>
  <r>
    <n v="225"/>
    <x v="0"/>
    <s v="12101282"/>
    <s v="Nguyễn Thị Khánh Ngân"/>
    <x v="0"/>
    <s v="South - HCM"/>
    <s v="N/A"/>
    <s v="Content of Digital App"/>
    <s v="Acting Head of Content of Digital App"/>
    <s v="Quyền Trưởng Bộ phận Nội dung trên Ứng dụng kỹ thuật số"/>
    <s v="BOD"/>
    <s v="Single"/>
    <s v="Manager"/>
    <s v="Female"/>
    <d v="1991-10-20T00:00:00"/>
    <s v="0901 230 699"/>
    <s v="khanhngan.nguyen@hanwhalife.com.vn"/>
    <m/>
  </r>
  <r>
    <n v="226"/>
    <x v="0"/>
    <s v="12101288"/>
    <s v="Nguyễn Hoàng Anh"/>
    <x v="0"/>
    <s v="South - HCM"/>
    <s v="N/A"/>
    <s v="Design &amp; Development"/>
    <s v="Photography &amp; Video Editing Senior Executive"/>
    <s v="Nhân viên Cấp Trung cao về Nhiếp ảnh và Sản xuất Nội dung Video"/>
    <s v="Back Office"/>
    <s v="Twin"/>
    <s v="Senior Executive"/>
    <s v="Male"/>
    <d v="1992-09-12T00:00:00"/>
    <s v="0975 231 126"/>
    <s v="hoanganh.nguyen@hanwhalife.com.vn"/>
    <m/>
  </r>
  <r>
    <n v="227"/>
    <x v="0"/>
    <s v="12101289"/>
    <s v="Lê Đức Thọ"/>
    <x v="11"/>
    <s v="South"/>
    <s v="Bus"/>
    <s v="Sales Training Support"/>
    <s v="Agency Training Executive"/>
    <s v="Nhân viên Cấp trung Huấn luyện &amp; Hỗ trợ đại lý"/>
    <s v="Trainer"/>
    <s v="Twin"/>
    <s v="Executive"/>
    <s v="Male"/>
    <d v="1996-01-06T00:00:00"/>
    <s v="0789 934 333"/>
    <s v="ductho.le@hanwhalife.com.vn"/>
    <m/>
  </r>
  <r>
    <n v="228"/>
    <x v="0"/>
    <s v="12101290"/>
    <s v="Nguyễn Tấn Vũ"/>
    <x v="17"/>
    <s v="Central"/>
    <s v="Bus"/>
    <s v="Regional Sales - Tay Son"/>
    <s v="Zone Director"/>
    <s v="Giám đốc Kinh doanh Khu vực"/>
    <s v="Sales Agency"/>
    <s v="Twin"/>
    <s v="Senior Executive"/>
    <s v="Male"/>
    <d v="1994-02-02T00:00:00"/>
    <s v="0974 751 253"/>
    <s v="tanvu.nguyen@hanwhalife.com.vn"/>
    <m/>
  </r>
  <r>
    <n v="229"/>
    <x v="0"/>
    <s v="12101296"/>
    <s v="Đặng Ngọc Minh Thy"/>
    <x v="0"/>
    <s v="South - HCM"/>
    <s v="N/A"/>
    <s v="NBU &amp; Claim"/>
    <s v="Underwriter"/>
    <s v="Chuyên viên Thẩm định"/>
    <s v="Back Office"/>
    <s v="Queen"/>
    <s v="Officer"/>
    <s v="Female"/>
    <d v="1994-05-05T00:00:00"/>
    <s v="0964 647 545"/>
    <s v="minhthy.dang@hanwhalife.com.vn"/>
    <s v="x"/>
  </r>
  <r>
    <n v="230"/>
    <x v="0"/>
    <s v="12101298"/>
    <s v="Phan Thị Đan Thùy"/>
    <x v="0"/>
    <s v="South - HCM"/>
    <s v="N/A"/>
    <s v="Distribution Planning"/>
    <s v="Sales Activity Supporting Senior Executive"/>
    <s v="Nhân viên Cấp trung cao Hỗ trợ Kinh doanh"/>
    <s v="Back Office"/>
    <s v="Queen"/>
    <s v="Senior Executive"/>
    <s v="Female"/>
    <d v="1993-04-10T00:00:00"/>
    <s v="0932 574 748"/>
    <s v="danthuy.phan@hanwhalife.com.vn"/>
    <m/>
  </r>
  <r>
    <n v="231"/>
    <x v="0"/>
    <s v="12101300"/>
    <s v="Nguyễn Thị Như Ngọc"/>
    <x v="0"/>
    <s v="South - HCM"/>
    <s v="N/A"/>
    <s v="Finance &amp; Accounting"/>
    <s v="Insurance &amp; Investment Accounting Senior Executive"/>
    <s v="Nhân viên Cấp trung cao Kế toán Đầu tư &amp; Bảo hiểm"/>
    <s v="Back Office"/>
    <s v="Queen"/>
    <s v="Senior Executive"/>
    <s v="Female"/>
    <d v="1989-10-15T00:00:00"/>
    <s v="0936 500 151"/>
    <s v="ngoc.nguyen2@hanwhalife.com.vn"/>
    <m/>
  </r>
  <r>
    <n v="232"/>
    <x v="0"/>
    <s v="12101304"/>
    <s v="Phan Thị Hòa"/>
    <x v="1"/>
    <s v="North"/>
    <s v="Flight"/>
    <s v="Partnership Distribution"/>
    <s v="Sales Manager"/>
    <s v="Quản lý Kinh doanh (Đối tác Ngân hàng)"/>
    <s v="Sales Partnership"/>
    <s v="Queen"/>
    <s v="Officer"/>
    <s v="Female"/>
    <d v="1993-08-20T00:00:00"/>
    <s v="0354 484 818"/>
    <s v="hoa.phan@hanwhalife.com.vn"/>
    <m/>
  </r>
  <r>
    <n v="233"/>
    <x v="0"/>
    <s v="12101307"/>
    <s v="Cao Tuấn Linh"/>
    <x v="7"/>
    <s v="South"/>
    <s v="Bus"/>
    <s v="Regional Sales - Gia Dinh"/>
    <s v="Regional Director"/>
    <s v="Giám đốc Kinh doanh Vùng"/>
    <s v="Sales Agency"/>
    <s v="Twin"/>
    <s v="Director"/>
    <s v="Male"/>
    <d v="1977-11-30T00:00:00"/>
    <s v="0919 177 799"/>
    <s v="tuanlinh.cao@hanwhalife.com.vn"/>
    <m/>
  </r>
  <r>
    <n v="234"/>
    <x v="0"/>
    <s v="12101315"/>
    <s v="Hoàng Thị Phương"/>
    <x v="8"/>
    <s v="North"/>
    <s v="Flight"/>
    <s v="Sales Training Support"/>
    <s v="Agency Training Executive"/>
    <s v="Nhân viên Cấp trung Huấn luyện &amp; Hỗ trợ đại lý"/>
    <s v="Trainer"/>
    <s v="Queen"/>
    <s v="Executive"/>
    <s v="Female"/>
    <d v="1990-10-03T00:00:00"/>
    <s v="0948 706 747"/>
    <s v="phuong.hoang@hanwhalife.com.vn"/>
    <s v="x"/>
  </r>
  <r>
    <n v="235"/>
    <x v="0"/>
    <s v="12101319"/>
    <s v="Tạ Văn Tùng Linh"/>
    <x v="0"/>
    <s v="South - HCM"/>
    <s v="N/A"/>
    <s v="IT"/>
    <s v="Business Analyst Officer"/>
    <s v="Chuyên viên Phát triển Hệ thống"/>
    <s v="Back Office"/>
    <s v="Twin"/>
    <s v="Officer"/>
    <s v="Male"/>
    <d v="1993-10-31T00:00:00"/>
    <s v="0949 663 609"/>
    <s v="tunglinh.ta@hanwhalife.com.vn"/>
    <m/>
  </r>
  <r>
    <n v="236"/>
    <x v="0"/>
    <s v="12101324"/>
    <s v="Trần Thị Tuyết Nhung"/>
    <x v="0"/>
    <s v="South - HCM"/>
    <s v="N/A"/>
    <s v="Human Resources"/>
    <s v="Talent Acquisition Business Partner Executive"/>
    <s v="Nhân viên Cấp trung Đối tác Thu hút Nhân tài"/>
    <s v="Back Office"/>
    <s v="Queen"/>
    <s v="Executive"/>
    <s v="Female"/>
    <d v="1997-09-04T00:00:00"/>
    <s v="0332 009 188"/>
    <s v="tuyetnhung.tran@hanwhalife.com.vn"/>
    <m/>
  </r>
  <r>
    <n v="237"/>
    <x v="0"/>
    <s v="12201327"/>
    <s v="Nguyễn Đình Thắng"/>
    <x v="6"/>
    <s v="South"/>
    <s v="Bus"/>
    <s v="Regional Sales - Tay Son"/>
    <s v="Zone Director"/>
    <s v="Giám đốc Kinh doanh Khu vực"/>
    <s v="Sales Agency"/>
    <s v="Twin"/>
    <s v="Executive"/>
    <s v="Male"/>
    <d v="1990-11-06T00:00:00"/>
    <s v="0977 413 269"/>
    <s v="dinhthang.nguyen@hanwhalife.com.vn"/>
    <m/>
  </r>
  <r>
    <n v="238"/>
    <x v="0"/>
    <s v="12201337"/>
    <s v="Diệp Kim Hằng"/>
    <x v="0"/>
    <s v="South - HCM"/>
    <s v="N/A"/>
    <s v="Customer Services"/>
    <s v="Policy Owner Services Manager"/>
    <s v="Trưởng phòng Quản lý Hợp đồng"/>
    <s v="Back Office"/>
    <s v="Queen"/>
    <s v="Manager"/>
    <s v="Female"/>
    <d v="1984-05-07T00:00:00"/>
    <s v="0906 008 694"/>
    <s v="kimhang.diep@hanwhalife.com.vn"/>
    <s v="x"/>
  </r>
  <r>
    <n v="239"/>
    <x v="1"/>
    <s v="12201340"/>
    <s v="Hwang Jun Hwan"/>
    <x v="0"/>
    <s v="South - HCM"/>
    <s v="N/A"/>
    <s v="CEO"/>
    <s v="Chairman of Member Council cum CEO"/>
    <s v="Chủ Tịch Hội Đồng Thành viên kiêm Tổng Giám đốc"/>
    <s v="Korean expat"/>
    <s v="Single"/>
    <s v="Chief Executive Officer"/>
    <s v="Male"/>
    <d v="1977-07-04T00:00:00"/>
    <n v="0"/>
    <s v="junhwan628@hanwhalife.com.vn"/>
    <m/>
  </r>
  <r>
    <n v="240"/>
    <x v="1"/>
    <s v="12201342"/>
    <s v="Baek Jin Wook"/>
    <x v="0"/>
    <s v="South - HCM"/>
    <s v="N/A"/>
    <s v="Management Advisor"/>
    <s v="Management Advisor"/>
    <s v="Cố vấn quản lý kinh doanh bảo hiểm"/>
    <s v="Korean expat"/>
    <s v="Single"/>
    <s v="Director"/>
    <s v="Male"/>
    <d v="1981-12-11T00:00:00"/>
    <n v="0"/>
    <s v="jinwook.baek@hanwhalife.com.vn"/>
    <s v="x"/>
  </r>
  <r>
    <n v="241"/>
    <x v="0"/>
    <s v="12201343"/>
    <s v="Phạm Nguyễn Thế Huy"/>
    <x v="4"/>
    <s v="South"/>
    <s v="Bus"/>
    <s v="Regional Sales - Gia Dinh"/>
    <s v="Regional Director"/>
    <s v="Giám đốc Kinh doanh Vùng"/>
    <s v="Sales Agency"/>
    <s v="Twin"/>
    <s v="Senior Manager"/>
    <s v="Male"/>
    <d v="1984-01-06T00:00:00"/>
    <s v="0909 076 467"/>
    <s v="thehuy.pham@hanwhalife.com.vn"/>
    <m/>
  </r>
  <r>
    <n v="242"/>
    <x v="0"/>
    <s v="12201346"/>
    <s v="Nguyễn Thị Thu Tâm"/>
    <x v="0"/>
    <s v="South - HCM"/>
    <s v="N/A"/>
    <s v="NBU &amp; Claim"/>
    <s v="New Business Staff"/>
    <s v="Nhân viên Phát hành Hợp đồng"/>
    <s v="Back Office"/>
    <s v="Queen"/>
    <s v="Staff"/>
    <s v="Female"/>
    <d v="1992-02-06T00:00:00"/>
    <s v="0937 791 741"/>
    <s v="thutam.nguyen@hanwhalife.com.vn"/>
    <s v="x"/>
  </r>
  <r>
    <n v="243"/>
    <x v="0"/>
    <s v="12201347"/>
    <s v="Lã Thị Trinh Thục"/>
    <x v="0"/>
    <s v="South - HCM"/>
    <s v="N/A"/>
    <s v="Finance &amp; Accounting"/>
    <s v="Financial Reporting Officer"/>
    <s v="Chuyên viên Kế toán Lập báo cáo"/>
    <s v="Back Office"/>
    <s v="Queen"/>
    <s v="Officer"/>
    <s v="Female"/>
    <d v="1989-07-25T00:00:00"/>
    <s v="0902 447 569"/>
    <s v="trinhthuc.la@hanwhalife.com.vn"/>
    <m/>
  </r>
  <r>
    <n v="244"/>
    <x v="0"/>
    <s v="12201350"/>
    <s v="Nguyễn Thái Hoàng"/>
    <x v="8"/>
    <s v="North"/>
    <s v="Flight"/>
    <s v="Sales Training Support"/>
    <s v="Agency Training Manager"/>
    <s v="Trưởng phòng Huấn luyện &amp; Hỗ trợ đại lý"/>
    <s v="Trainer"/>
    <s v="Twin"/>
    <s v="Manager"/>
    <s v="Male"/>
    <d v="1987-01-20T00:00:00"/>
    <s v="0974 251 878"/>
    <s v="thaihoang.nguyen@hanwhalife.com.vn"/>
    <m/>
  </r>
  <r>
    <n v="245"/>
    <x v="0"/>
    <s v="12201351"/>
    <s v="Nguyễn Thị Trúc Linh"/>
    <x v="0"/>
    <s v="South - HCM"/>
    <s v="N/A"/>
    <s v="GA Partner"/>
    <s v="FTA Trainer"/>
    <s v="Chuyên viên Huấn luyện kênh FTA"/>
    <s v="Back Office"/>
    <s v="Queen"/>
    <s v="Senior Officer"/>
    <s v="Female"/>
    <d v="1989-06-21T00:00:00"/>
    <s v="0931 773 951"/>
    <s v="truclinh.nguyen@hanwhalife.com.vn"/>
    <s v="x"/>
  </r>
  <r>
    <n v="246"/>
    <x v="0"/>
    <s v="12201356"/>
    <s v="Đỗ Thị Ngọc Minh"/>
    <x v="0"/>
    <s v="South - HCM"/>
    <s v="N/A"/>
    <s v="Partnership Distribution"/>
    <s v="Sales Manager"/>
    <s v=" Quản lý Kinh doanh (Đối tác Ngân hàng)"/>
    <s v="Sales Partnership"/>
    <s v="Queen"/>
    <s v="Officer"/>
    <s v="Female"/>
    <d v="1992-12-26T00:00:00"/>
    <s v="0939 272 567"/>
    <s v="ngocminh.do@hanwhalife.com.vn"/>
    <m/>
  </r>
  <r>
    <n v="247"/>
    <x v="0"/>
    <s v="12201360"/>
    <s v="Đào Thị Hòa"/>
    <x v="1"/>
    <s v="North"/>
    <s v="Flight"/>
    <s v="NBU &amp; Claim"/>
    <s v="Claim Executive"/>
    <s v="Nhân viên Cấp trung Giải quyết Quyền lợi Bảo hiểm"/>
    <s v="Back Office"/>
    <s v="Queen"/>
    <s v="Executive"/>
    <s v="Female"/>
    <d v="1997-08-26T00:00:00"/>
    <s v="0334 999 564"/>
    <s v="hoa.dao@hanwhalife.com.vn"/>
    <m/>
  </r>
  <r>
    <n v="248"/>
    <x v="0"/>
    <s v="12201363"/>
    <s v="Bùi Hồng Ngọc"/>
    <x v="0"/>
    <s v="South - HCM"/>
    <s v="N/A"/>
    <s v="NBU &amp; Claim"/>
    <s v="New Business &amp; Underwriting Senior Officer"/>
    <s v="Chuyên viên Cấp cao Thẩm định &amp; Phát hành Hợp đồng"/>
    <s v="Back Office"/>
    <s v="Queen"/>
    <s v="Senior Officer"/>
    <s v="Female"/>
    <d v="1989-07-12T00:00:00"/>
    <s v="0902 326 475"/>
    <s v="hongngoc.bui@hanwhalife.com.vn"/>
    <m/>
  </r>
  <r>
    <n v="249"/>
    <x v="0"/>
    <s v="12201364"/>
    <s v="Nguyễn Thị An Thương"/>
    <x v="0"/>
    <s v="South - HCM"/>
    <s v="N/A"/>
    <s v="Customer Services"/>
    <s v="Policy Owner Services Executive"/>
    <s v="Nhân viên Cấp trung Quản lý Hợp đồng"/>
    <s v="Back Office"/>
    <s v="Queen"/>
    <s v="Executive"/>
    <s v="Female"/>
    <d v="1995-06-14T00:00:00"/>
    <s v="0778 985 372"/>
    <s v="anthuong.nguyen@hanwhalife.com.vn"/>
    <m/>
  </r>
  <r>
    <n v="250"/>
    <x v="0"/>
    <s v="12201366"/>
    <s v="Trần Thị Kim Ngọc"/>
    <x v="0"/>
    <s v="South - HCM"/>
    <s v="N/A"/>
    <s v="Customer Services"/>
    <s v="Policy Owner Services Executive"/>
    <s v="Nhân viên Cấp trung Quản lý Hợp đồng"/>
    <s v="Back Office"/>
    <s v="Queen"/>
    <s v="Executive"/>
    <s v="Female"/>
    <d v="1993-10-14T00:00:00"/>
    <s v="0932 651 517"/>
    <s v="ngoc.tran@hanwhalife.com.vn"/>
    <m/>
  </r>
  <r>
    <n v="251"/>
    <x v="0"/>
    <s v="12201370"/>
    <s v="Nguyễn Ngọc Cẩm Hương"/>
    <x v="0"/>
    <s v="South - HCM"/>
    <s v="N/A"/>
    <s v="Content of Digital App"/>
    <s v="Content Translator"/>
    <s v="Chuyên viên Cấp cao Dịch thuật nội dung"/>
    <s v="Back Office"/>
    <s v="Queen"/>
    <s v="Senior Officer"/>
    <s v="Female"/>
    <d v="1987-05-22T00:00:00"/>
    <s v="0988 485 753"/>
    <s v="camhuong.nguyen@hanwhalife.com.vn"/>
    <m/>
  </r>
  <r>
    <n v="252"/>
    <x v="0"/>
    <s v="12201378"/>
    <s v="Đỗ Thị Kim Anh"/>
    <x v="0"/>
    <s v="South - HCM"/>
    <s v="N/A"/>
    <s v="Customer Services"/>
    <s v="Premium Control Senior Executive"/>
    <s v="Nhân viên Cấp trung cao Kiểm soát Phí"/>
    <s v="Back Office"/>
    <s v="Queen"/>
    <s v="Senior Executive"/>
    <s v="Female"/>
    <d v="1992-03-01T00:00:00"/>
    <s v="0937 833 192"/>
    <s v="kimanh.do@hanwhalife.com.vn"/>
    <m/>
  </r>
  <r>
    <n v="253"/>
    <x v="0"/>
    <s v="12201382"/>
    <s v="Bùi Thị Thanh Hoa"/>
    <x v="1"/>
    <s v="North"/>
    <s v="Flight"/>
    <s v="Sales Training Support"/>
    <s v="Agency Training Coordinator Staff"/>
    <s v="Nhân viên Điều phối Huấn luyện Kênh Đại lý"/>
    <s v="Back Office"/>
    <s v="Queen"/>
    <s v="Staff"/>
    <s v="Female"/>
    <d v="1998-08-26T00:00:00"/>
    <s v="0336 964 829"/>
    <s v="thanhhoa.bui@hanwhalife.com.vn"/>
    <m/>
  </r>
  <r>
    <n v="254"/>
    <x v="0"/>
    <s v="12201385"/>
    <s v="Lê Thị Út Em"/>
    <x v="30"/>
    <s v="North"/>
    <s v="Flight"/>
    <s v="Regional Sales - Gia Dinh"/>
    <s v="Zone Director"/>
    <s v="Giám đốc Kinh doanh Khu vực"/>
    <s v="Sales Agency"/>
    <s v="Queen"/>
    <s v="Officer"/>
    <s v="Female"/>
    <d v="1983-01-01T00:00:00"/>
    <s v="0899 068 869"/>
    <s v="utem.le@hanwhalife.com.vn"/>
    <m/>
  </r>
  <r>
    <n v="255"/>
    <x v="0"/>
    <s v="12201391"/>
    <s v="Nguyễn Lê Hương Diệu"/>
    <x v="17"/>
    <s v="South"/>
    <s v="Bus"/>
    <s v="Sales Training Support"/>
    <s v="Agency Training Executive"/>
    <s v="Nhân viên Cấp trung Huấn luyện &amp; Hỗ trợ đại lý"/>
    <s v="Trainer"/>
    <s v="Queen"/>
    <s v="Executive"/>
    <s v="Female"/>
    <d v="1994-05-10T00:00:00"/>
    <s v="0337 642 647"/>
    <s v="huongdieu.nguyen@hanwhalife.com.vn"/>
    <s v="x"/>
  </r>
  <r>
    <n v="256"/>
    <x v="0"/>
    <s v="12201393"/>
    <s v="Trần Thanh Vũ"/>
    <x v="0"/>
    <s v="South - HCM"/>
    <s v="N/A"/>
    <s v="Customer Services"/>
    <s v="Policy Owner Services Senior Staff"/>
    <s v="Nhân viên Cấp cao Quản lý Hợp đồng"/>
    <s v="Back Office"/>
    <s v="Twin"/>
    <s v="Senior Staff"/>
    <s v="Male"/>
    <d v="1984-11-24T00:00:00"/>
    <s v="0938 596 150"/>
    <s v="thanhvu.tran@hanwhalife.com.vn"/>
    <m/>
  </r>
  <r>
    <n v="257"/>
    <x v="0"/>
    <s v="12201395"/>
    <s v="Phan Thị Phương Giang"/>
    <x v="1"/>
    <s v="North"/>
    <s v="Flight"/>
    <s v="Partnership Distribution"/>
    <s v="Partnership Distribution Training Officer"/>
    <s v="Chuyên viên Huấn luyện và Phát triển Kênh Đối tác Chiến lược"/>
    <s v="Back Office"/>
    <s v="Queen"/>
    <s v="Officer"/>
    <s v="Female"/>
    <d v="1989-09-23T00:00:00"/>
    <s v="0984 003 289"/>
    <s v="phuonggiang.phan@hanwhalife.com.vn"/>
    <m/>
  </r>
  <r>
    <n v="258"/>
    <x v="0"/>
    <s v="12201403"/>
    <s v="Nguyễn Thị Như Lê"/>
    <x v="0"/>
    <s v="South - HCM"/>
    <s v="N/A"/>
    <s v="General Administration"/>
    <s v="Head of General Administration"/>
    <s v="Trưởng bộ phận Hành Chánh"/>
    <s v="BOD"/>
    <s v="Single"/>
    <s v="Senior Manager"/>
    <s v="Female"/>
    <d v="1985-04-21T00:00:00"/>
    <s v="0938 989 298"/>
    <s v="nhule.nguyen@hanwhalife.com.vn"/>
    <s v="x"/>
  </r>
  <r>
    <n v="259"/>
    <x v="0"/>
    <s v="12201410"/>
    <s v="Trần Thành Đạt"/>
    <x v="0"/>
    <s v="South - HCM"/>
    <s v="N/A"/>
    <s v="Customer Services"/>
    <s v="Call Center Executive"/>
    <s v="Nhân viên Cấp trung trực Tổng đài"/>
    <s v="Back Office"/>
    <s v="Twin"/>
    <s v="Executive"/>
    <s v="Male"/>
    <d v="1996-12-20T00:00:00"/>
    <s v="0935 431 250"/>
    <s v="thanhdat.tran@hanwhalife.com.vn"/>
    <m/>
  </r>
  <r>
    <n v="260"/>
    <x v="0"/>
    <s v="12201411"/>
    <s v="Trần Nguyễn Hùng"/>
    <x v="0"/>
    <s v="South - HCM"/>
    <s v="N/A"/>
    <s v="Distribution Planning"/>
    <s v="Distribution Planning Executive"/>
    <s v="Nhân viên Cấp trung Kế hoạch Kinh doanh"/>
    <s v="Back Office"/>
    <s v="Twin"/>
    <s v="Executive"/>
    <s v="Male"/>
    <d v="1994-02-28T00:00:00"/>
    <s v="0907 080 294"/>
    <s v="nguyenhung.tran@hanwhalife.com.vn"/>
    <m/>
  </r>
  <r>
    <n v="261"/>
    <x v="0"/>
    <s v="12201412"/>
    <s v="Trần Thanh Hiền"/>
    <x v="0"/>
    <s v="South - HCM"/>
    <s v="N/A"/>
    <s v="Distribution Planning"/>
    <s v="Partnership Support Senior Staff"/>
    <s v="Nhân viên Cấp cao Hỗ trợ Kênh Đối tác Chiến lược"/>
    <s v="Back Office"/>
    <s v="Queen"/>
    <s v="Senior Staff"/>
    <s v="Female"/>
    <d v="1995-10-28T00:00:00"/>
    <s v="0985 665 810"/>
    <s v="thanhhien.tran@hanwhalife.com.vn"/>
    <m/>
  </r>
  <r>
    <n v="262"/>
    <x v="0"/>
    <s v="12201413"/>
    <s v="Phạm Thúy Quỳnh"/>
    <x v="0"/>
    <s v="South - HCM"/>
    <s v="N/A"/>
    <s v="Management Advisor"/>
    <s v="Management Advisor Assistant"/>
    <s v="Trợ lý Cố vấn Quản lý"/>
    <s v="Back Office"/>
    <s v="Queen"/>
    <s v="Staff"/>
    <s v="Female"/>
    <d v="1999-03-19T00:00:00"/>
    <s v="0386 621 903"/>
    <s v="thuyquynh.pham@hanwhalife.com.vn"/>
    <m/>
  </r>
  <r>
    <n v="263"/>
    <x v="0"/>
    <s v="12201416"/>
    <s v="Nguyễn Ngọc Hải"/>
    <x v="0"/>
    <s v="South - HCM"/>
    <s v="N/A"/>
    <s v="Distribution Admin"/>
    <s v="Distribution Report Senior Executive"/>
    <s v="Nhân viên Cấp trung cao Báo cáo kênh phân phối"/>
    <s v="Back Office"/>
    <s v="Twin"/>
    <s v="Senior Executive"/>
    <s v="Male"/>
    <d v="1997-11-26T00:00:00"/>
    <s v="0931 814 945"/>
    <s v="ngochai.nguyen@hanwhalife.com.vn"/>
    <m/>
  </r>
  <r>
    <n v="264"/>
    <x v="0"/>
    <s v="12201419"/>
    <s v="Nguyễn Thị Hà Trang"/>
    <x v="0"/>
    <s v="South - HCM"/>
    <s v="N/A"/>
    <s v="Agency Compliance"/>
    <s v="Agency Compliance Officer"/>
    <s v="Chuyên viên Pháp chế Đại lý"/>
    <s v="Back Office"/>
    <s v="Queen"/>
    <s v="Officer"/>
    <s v="Female"/>
    <d v="1992-11-07T00:00:00"/>
    <s v="0972 585 107"/>
    <s v="hatrang.nguyen@hanwhalife.com.vn"/>
    <s v="x"/>
  </r>
  <r>
    <n v="265"/>
    <x v="0"/>
    <s v="12201421"/>
    <s v="Nguyễn Thị Thanh Thúy"/>
    <x v="0"/>
    <s v="South - HCM"/>
    <s v="N/A"/>
    <s v="Sales Training Support"/>
    <s v="Agency Training Coordinator"/>
    <s v="Điều phối Huấn luyện Kênh Đại lý"/>
    <s v="Back Office"/>
    <s v="Queen"/>
    <s v="Senior Staff"/>
    <s v="Female"/>
    <d v="1999-10-07T00:00:00"/>
    <s v="0974 459 264"/>
    <s v="thuy.nguyen1@hanwhalife.com.vn"/>
    <m/>
  </r>
  <r>
    <n v="266"/>
    <x v="0"/>
    <s v="12201425"/>
    <s v="Hồ Thị Kiều Trang"/>
    <x v="1"/>
    <s v="North"/>
    <s v="Flight"/>
    <s v="Partnership Distribution"/>
    <s v="Partnership Distribution Recruitment Executive"/>
    <s v="Nhân viên Cấp trung Tuyển dụng kênh Đối tác Chiến lược"/>
    <s v="Back Office"/>
    <s v="Queen"/>
    <s v="Executive"/>
    <s v="Female"/>
    <d v="1997-09-25T00:00:00"/>
    <s v="0963 789 612"/>
    <s v="kieutrang.ho@hanwhalife.com.vn"/>
    <m/>
  </r>
  <r>
    <n v="267"/>
    <x v="0"/>
    <s v="12201428"/>
    <s v="Lê Anh Thy"/>
    <x v="0"/>
    <s v="South - HCM"/>
    <s v="N/A"/>
    <s v="Customer Services"/>
    <s v="Policy Owner Services Officer"/>
    <s v="Chuyên viên Quản lý Hợp đồng"/>
    <s v="Back Office"/>
    <s v="Queen"/>
    <s v="Officer"/>
    <s v="Female"/>
    <d v="1994-08-13T00:00:00"/>
    <s v="0919 590 894"/>
    <s v="thy.le@hanwhalife.com.vn"/>
    <m/>
  </r>
  <r>
    <n v="268"/>
    <x v="0"/>
    <s v="12201429"/>
    <s v="Trần Đức Anh"/>
    <x v="0"/>
    <s v="South - HCM"/>
    <s v="N/A"/>
    <s v="Actuary"/>
    <s v="Actuarial Analyst"/>
    <s v="Phân tích Định phí"/>
    <s v="Back Office"/>
    <s v="Twin"/>
    <s v="Senior Executive"/>
    <s v="Male"/>
    <d v="1998-01-30T00:00:00"/>
    <s v="0869 604 330"/>
    <s v="ducanh.tran@hanwhalife.com.vn"/>
    <m/>
  </r>
  <r>
    <n v="269"/>
    <x v="0"/>
    <s v="12201431"/>
    <s v="Nguyễn Thị Diệu Hương"/>
    <x v="31"/>
    <s v="South"/>
    <s v="Bus"/>
    <s v="Customer Services"/>
    <s v="Customer Services Senior Staff"/>
    <s v="Nhân viên Cấp cao Dịch vụ Khách hàng"/>
    <s v="Back Office"/>
    <s v="Queen"/>
    <s v="Senior Staff"/>
    <s v="Female"/>
    <d v="1990-04-01T00:00:00"/>
    <s v="0932 983 577"/>
    <s v="dieuhuong.nguyen@hanwhalife.com.vn"/>
    <m/>
  </r>
  <r>
    <n v="270"/>
    <x v="0"/>
    <s v="12201433"/>
    <s v="Nguyễn Thái Thụy"/>
    <x v="9"/>
    <s v="South"/>
    <s v="Bus"/>
    <s v="Regional Sales - Hai Van"/>
    <s v="Zone Director"/>
    <s v="Giám đốc Kinh doanh Khu vực"/>
    <s v="Sales Agency"/>
    <s v="Twin"/>
    <s v="Officer"/>
    <s v="Male"/>
    <d v="1987-12-21T00:00:00"/>
    <s v="0961 230 789"/>
    <s v="thaithuy.nguyen@hanwhalife.com.vn"/>
    <m/>
  </r>
  <r>
    <n v="271"/>
    <x v="0"/>
    <s v="12201434"/>
    <s v="Phạm Trần Phương Hằng"/>
    <x v="0"/>
    <s v="South - HCM"/>
    <s v="N/A"/>
    <s v="Agency Compliance"/>
    <s v="Agency Compliance Executive"/>
    <s v="Nhân viên Cấp trung Pháp chế Đại lý"/>
    <s v="Back Office"/>
    <s v="Queen"/>
    <s v="Executive"/>
    <s v="Female"/>
    <d v="1991-08-20T00:00:00"/>
    <s v="0356 180 391"/>
    <s v="phuonghang.pham@hanwhalife.com.vn"/>
    <m/>
  </r>
  <r>
    <n v="272"/>
    <x v="0"/>
    <s v="12201436"/>
    <s v="Bùi Thị Thu Hiền"/>
    <x v="0"/>
    <s v="South - HCM"/>
    <s v="N/A"/>
    <s v="NBU &amp; Claim"/>
    <s v="Claim Admin Senior Staff"/>
    <s v="Nhân viên Cấp cao Hành chánh Giải quyết Quyền lợi Bảo hiểm"/>
    <s v="Back Office"/>
    <s v="Queen"/>
    <s v="Senior Staff"/>
    <s v="Female"/>
    <d v="1989-02-18T00:00:00"/>
    <s v="0356 191 398"/>
    <s v="hien.bui@hanwhalife.com.vn"/>
    <s v="x"/>
  </r>
  <r>
    <n v="273"/>
    <x v="0"/>
    <s v="12201437"/>
    <s v="Tăng Kiến Luân"/>
    <x v="0"/>
    <s v="South - HCM"/>
    <s v="N/A"/>
    <s v="IT"/>
    <s v="Digital Project Manager"/>
    <s v="Quản lý Dự án Kỹ thuật số"/>
    <s v="Back Office"/>
    <s v="Twin"/>
    <s v="Senior Officer"/>
    <s v="Male"/>
    <d v="1987-01-31T00:00:00"/>
    <s v="0764 737 800"/>
    <s v="kienluan.tang@hanwhalife.com.vn"/>
    <m/>
  </r>
  <r>
    <n v="274"/>
    <x v="0"/>
    <s v="12201438"/>
    <s v="Nguyễn Lý Bửu Ngọc"/>
    <x v="0"/>
    <s v="South - HCM"/>
    <s v="N/A"/>
    <s v="Customer Services"/>
    <s v="Premium Control Senior Executive"/>
    <s v="Nhân viên Cấp trung cao Kiểm soát Phí"/>
    <s v="Back Office"/>
    <s v="Queen"/>
    <s v="Senior Executive"/>
    <s v="Female"/>
    <d v="1993-10-13T00:00:00"/>
    <s v="0767 372 113"/>
    <s v="buungoc.nguyen@hanwhalife.com.vn"/>
    <m/>
  </r>
  <r>
    <n v="275"/>
    <x v="0"/>
    <s v="12201440"/>
    <s v="Phạm Thị Mỹ Phượng"/>
    <x v="12"/>
    <s v="South - HCM"/>
    <s v="N/A"/>
    <s v="Customer Services"/>
    <s v="Customer Services Assistant Manager"/>
    <s v="Phó phòng Dịch vụ khách hàng"/>
    <s v="Back Office"/>
    <s v="Queen"/>
    <s v="Assistant Manager"/>
    <s v="Female"/>
    <d v="1983-08-18T00:00:00"/>
    <s v="0933 252 266"/>
    <s v="myphuong.pham@hanwhalife.com.vn"/>
    <m/>
  </r>
  <r>
    <n v="276"/>
    <x v="0"/>
    <s v="12201441"/>
    <s v="Nguyễn Thị Vân Anh"/>
    <x v="20"/>
    <s v="South"/>
    <s v="Bus"/>
    <s v="Sales Training Support"/>
    <s v="Agency Training Executive"/>
    <s v="Nhân viên Cấp trung Huấn luyện &amp; Hỗ trợ đại lý"/>
    <s v="Trainer"/>
    <s v="Queen"/>
    <s v="Executive"/>
    <s v="Female"/>
    <d v="1995-01-14T00:00:00"/>
    <s v="0363 267 886"/>
    <s v="vananh.nguyen1@hanwhalife.com.vn"/>
    <m/>
  </r>
  <r>
    <n v="277"/>
    <x v="0"/>
    <s v="12201442"/>
    <s v="Hoàng Văn Hiệu"/>
    <x v="1"/>
    <s v="North"/>
    <s v="Flight"/>
    <s v="Customer Services"/>
    <s v="Complaint Handling Officer"/>
    <s v="Chuyên viên xử lý khiếu nại"/>
    <s v="Back Office"/>
    <s v="Twin"/>
    <s v="Officer"/>
    <s v="Male"/>
    <d v="1991-09-29T00:00:00"/>
    <s v="0981 231 885"/>
    <s v="vanhieu.hoang@hanwhalife.com.vn"/>
    <m/>
  </r>
  <r>
    <n v="278"/>
    <x v="0"/>
    <s v="12201444"/>
    <s v="Mai Đặng Huyền Trang"/>
    <x v="0"/>
    <s v="South - HCM"/>
    <s v="N/A"/>
    <s v="Human resources"/>
    <s v="Talent Acquisition Business Partner Part Leader"/>
    <s v="Phó Bộ phận Nhân sự phụ trách Đối tác Thu hút Nhân tài"/>
    <s v="BOD"/>
    <s v="Single"/>
    <s v="Senior Manager"/>
    <s v="Female"/>
    <d v="1988-07-13T00:00:00"/>
    <s v="0903 444 134"/>
    <s v="huyentrang.mai@hanwhalife.com.vn"/>
    <m/>
  </r>
  <r>
    <n v="279"/>
    <x v="0"/>
    <s v="12201446"/>
    <s v="Trịnh Xuân Quỳnh"/>
    <x v="0"/>
    <s v="South - HCM"/>
    <s v="N/A"/>
    <s v="NBU &amp; Claim"/>
    <s v="New Business Executive"/>
    <s v="Nhân viên Cấp trung Phát hành Hợp đồng"/>
    <s v="Back Office"/>
    <s v="Twin"/>
    <s v="Executive"/>
    <s v="Male"/>
    <d v="1991-11-26T00:00:00"/>
    <s v="0796 081 238"/>
    <s v="xuanquynh.trinh@hanwhalife.com.vn"/>
    <m/>
  </r>
  <r>
    <n v="280"/>
    <x v="0"/>
    <s v="12201447"/>
    <s v="Nguyễn Danh Huy"/>
    <x v="0"/>
    <s v="South - HCM"/>
    <s v="N/A"/>
    <s v="NBU &amp; Claim"/>
    <s v="New Business Executive"/>
    <s v="Nhân viên Cấp trung Phát hành Hợp đồng"/>
    <s v="Back Office"/>
    <s v="Twin"/>
    <s v="Executive"/>
    <s v="Male"/>
    <d v="1992-04-03T00:00:00"/>
    <s v="0382 956 674"/>
    <s v="danhhuy.nguyen@hanwhalife.com.vn"/>
    <s v="x"/>
  </r>
  <r>
    <n v="281"/>
    <x v="0"/>
    <s v="12201453"/>
    <s v="Nguyễn Thị Ngọc Nhi"/>
    <x v="0"/>
    <s v="South - HCM"/>
    <s v="N/A"/>
    <s v="Distribution Planning"/>
    <s v="Distribution Support Executive"/>
    <s v="Nhân viên Cấp trung Hỗ trợ Đại lý &amp; Kênh Phân phối"/>
    <s v="Back Office"/>
    <s v="Queen"/>
    <s v="Executive"/>
    <s v="Female"/>
    <d v="1991-04-27T00:00:00"/>
    <s v="0906 197 417"/>
    <s v="ngocnhi.nguyen@hanwhalife.com.vn"/>
    <m/>
  </r>
  <r>
    <n v="282"/>
    <x v="0"/>
    <s v="12201457"/>
    <s v="Huỳnh Đức Khôi"/>
    <x v="0"/>
    <s v="South - HCM"/>
    <s v="N/A"/>
    <s v="Distribution Admin"/>
    <s v="Distribution Compensation Officer"/>
    <s v="Chuyên viên Phụ trách Thu nhập Đại lý &amp; Kênh Phân phối"/>
    <s v="Back Office"/>
    <s v="Twin"/>
    <s v="Officer"/>
    <s v="Male"/>
    <d v="1989-09-06T00:00:00"/>
    <s v="0902 791 570"/>
    <s v="duckhoi.huynh@hanwhalife.com.vn"/>
    <m/>
  </r>
  <r>
    <n v="283"/>
    <x v="0"/>
    <s v="12201458"/>
    <s v="Dương Đức Hải"/>
    <x v="1"/>
    <s v="North"/>
    <s v="Flight"/>
    <s v="NBU &amp; Claim"/>
    <s v="Claim Senior Executive"/>
    <s v="Nhân viên Cấp trung cao Giải quyết Quyền lợi Bảo hiểm"/>
    <s v="Back Office"/>
    <s v="Twin"/>
    <s v="Senior Executive"/>
    <s v="Male"/>
    <d v="1990-10-30T00:00:00"/>
    <s v="0388 666 886"/>
    <s v="duchai.duong@hanwhalife.com.vn"/>
    <m/>
  </r>
  <r>
    <n v="284"/>
    <x v="0"/>
    <s v="12201459"/>
    <s v="Nguyễn Công Minh Hoàng"/>
    <x v="0"/>
    <s v="South - HCM"/>
    <s v="N/A"/>
    <s v="Actuary"/>
    <s v="Actuarial Analyst"/>
    <s v="Phân tích Định phí"/>
    <s v="Back Office"/>
    <s v="Twin"/>
    <s v="Assistant Manager"/>
    <s v="Male"/>
    <d v="1996-01-24T00:00:00"/>
    <s v="0939 128 062"/>
    <s v="hoang.nguyen@hanwhalife.com.vn"/>
    <m/>
  </r>
  <r>
    <n v="285"/>
    <x v="0"/>
    <s v="12201460"/>
    <s v="Nguyễn Thị Phương Thảo"/>
    <x v="0"/>
    <s v="South - HCM"/>
    <s v="N/A"/>
    <s v="NBU &amp; Claim"/>
    <s v="Underwriter"/>
    <s v="Thẩm định"/>
    <s v="Back Office"/>
    <s v="Queen"/>
    <s v="Officer"/>
    <s v="Female"/>
    <d v="1988-09-05T00:00:00"/>
    <s v="0395 173 023"/>
    <s v="thao.nguyen3@hanwhalife.com.vn"/>
    <m/>
  </r>
  <r>
    <n v="286"/>
    <x v="0"/>
    <s v="12201461"/>
    <s v="Nguyễn Trần Tuấn Anh"/>
    <x v="0"/>
    <s v="South - HCM"/>
    <s v="N/A"/>
    <s v="IT"/>
    <s v="IT Security Officer"/>
    <s v="Chuyên viên Bảo mật &amp; An toàn Thông tin"/>
    <s v="Back Office"/>
    <s v="Twin"/>
    <s v="Officer"/>
    <s v="Male"/>
    <d v="1983-05-21T00:00:00"/>
    <s v="0907 252 183"/>
    <s v="anh.nguyen2@hanwhalife.com.vn"/>
    <m/>
  </r>
  <r>
    <n v="287"/>
    <x v="0"/>
    <s v="12201464"/>
    <s v="Khương Thanh Liêm"/>
    <x v="0"/>
    <s v="South - HCM"/>
    <s v="N/A"/>
    <s v="Distribution Planning"/>
    <s v="Distribution Planning Senior Officer"/>
    <s v="Chuyên viên Cấp cao Lập Kế hoạch Kênh Đối tác"/>
    <s v="Back Office"/>
    <s v="Twin"/>
    <s v="Senior Officer"/>
    <s v="Male"/>
    <d v="1994-03-20T00:00:00"/>
    <s v="0902 268 022"/>
    <s v="thanhliem.khuong@hanwhalife.com.vn"/>
    <m/>
  </r>
  <r>
    <n v="288"/>
    <x v="0"/>
    <s v="12201466"/>
    <s v="Trần Thị Năm Thanh"/>
    <x v="1"/>
    <s v="North"/>
    <s v="Flight"/>
    <s v="Agency Compliance"/>
    <s v="Agency Compliance Assistant Manager"/>
    <s v="Phó phòng Pháp chế Đại lý "/>
    <s v="Back Office"/>
    <s v="Queen"/>
    <s v="Assistant Manager"/>
    <s v="Female"/>
    <d v="1984-05-19T00:00:00"/>
    <s v="0989 655 599"/>
    <s v="namthanh.tran@hanwhalife.com.vn"/>
    <m/>
  </r>
  <r>
    <n v="289"/>
    <x v="0"/>
    <s v="12201477"/>
    <s v="Trần Phú Lập"/>
    <x v="0"/>
    <s v="South - HCM"/>
    <s v="N/A"/>
    <s v="Distribution Admin"/>
    <s v="Distribution Admin Team Leader"/>
    <s v="Trưởng Nhóm phụ trách Hành chánh đại lý &amp; Kênh Phân phối"/>
    <s v="Back Office"/>
    <s v="Twin"/>
    <s v="Officer"/>
    <s v="Male"/>
    <d v="1994-04-28T00:00:00"/>
    <s v="0567 217 843"/>
    <s v="phulap.tran@hanwhalife.com.vn"/>
    <m/>
  </r>
  <r>
    <n v="290"/>
    <x v="0"/>
    <s v="12201478"/>
    <s v="Nguyễn Huỳnh Thanh Thủy"/>
    <x v="0"/>
    <s v="South - HCM"/>
    <s v="N/A"/>
    <s v="Marketing"/>
    <s v="Brand &amp; Marketing Senior Manager"/>
    <s v="Trưởng phòng Cấp cao Xây dựng &amp; Phát triển Thương hiệu&amp; Marketing"/>
    <s v="Back Office"/>
    <s v="Queen"/>
    <s v="Senior Manager"/>
    <s v="Female"/>
    <d v="1989-10-08T00:00:00"/>
    <s v="0982 025 094"/>
    <s v="thanhthuy.nguyen1@hanwhalife.com.vn"/>
    <m/>
  </r>
  <r>
    <n v="291"/>
    <x v="0"/>
    <s v="12201484"/>
    <s v="Nguyễn Thị Thùy"/>
    <x v="32"/>
    <s v="North"/>
    <s v="Flight"/>
    <s v="Sales Training Support"/>
    <s v="Agency Training Executive"/>
    <s v="Nhân viên Cấp trung Huấn luyện &amp; Hỗ trợ đại lý"/>
    <s v="Trainer"/>
    <s v="Queen"/>
    <s v="Executive"/>
    <s v="Female"/>
    <d v="1987-02-16T00:00:00"/>
    <s v="0976 541 293"/>
    <s v="thuy.nguyen2@hanwhalife.com.vn"/>
    <m/>
  </r>
  <r>
    <n v="292"/>
    <x v="0"/>
    <s v="12201486"/>
    <s v="Trần Ngọc Thảo My"/>
    <x v="0"/>
    <s v="South - HCM"/>
    <s v="N/A"/>
    <s v="NBU &amp; Claim"/>
    <s v="Claim Senior Executive"/>
    <s v="Nhân viên Cấp trung cao Giải quyết Quyền lợi Bảo hiểm"/>
    <s v="Back Office"/>
    <s v="Queen"/>
    <s v="Senior Executive"/>
    <s v="Female"/>
    <d v="1987-09-01T00:00:00"/>
    <s v="0983 908 599"/>
    <s v="thaomy.tran@hanwhalife.com.vn"/>
    <m/>
  </r>
  <r>
    <n v="293"/>
    <x v="0"/>
    <s v="12201487"/>
    <s v="Huỳnh Vương Quốc"/>
    <x v="0"/>
    <s v="South - HCM"/>
    <s v="N/A"/>
    <s v="Partnership Distribution"/>
    <s v="Head of South"/>
    <s v="Giám Đốc Kinh Doanh Miền Nam"/>
    <s v="Back Office"/>
    <s v="Twin"/>
    <s v="Assistant Manager"/>
    <s v="Male"/>
    <d v="1986-04-04T00:00:00"/>
    <s v="0938 881 615"/>
    <s v="vuongquoc.huynh@hanwhalife.com.vn"/>
    <m/>
  </r>
  <r>
    <n v="294"/>
    <x v="0"/>
    <s v="12201488"/>
    <s v="Nguyễn Tấn Cường"/>
    <x v="0"/>
    <s v="South - HCM"/>
    <s v="N/A"/>
    <s v="IT"/>
    <s v="Program Analyst Officer"/>
    <s v="Chuyên viên Lập trình"/>
    <s v="Back Office"/>
    <s v="Twin"/>
    <s v="Officer"/>
    <s v="Male"/>
    <d v="1987-11-19T00:00:00"/>
    <s v="0902 333 064"/>
    <s v="tancuong.nguyen@hanwhalife.com.vn"/>
    <m/>
  </r>
  <r>
    <n v="295"/>
    <x v="0"/>
    <s v="12201489"/>
    <s v="Nguyễn Thị Thu Thảo"/>
    <x v="0"/>
    <s v="South - HCM"/>
    <s v="N/A"/>
    <s v="NBU &amp; Claim"/>
    <s v="Underwriter"/>
    <s v="Thẩm định"/>
    <s v="Back Office"/>
    <s v="Queen"/>
    <s v="Senior Executive"/>
    <s v="Female"/>
    <d v="1995-05-10T00:00:00"/>
    <s v="0778 884 532"/>
    <s v="thuthao.nguyen@hanwhalife.com.vn"/>
    <m/>
  </r>
  <r>
    <n v="296"/>
    <x v="0"/>
    <s v="12201490"/>
    <s v="Trần Thảo Nguyên"/>
    <x v="0"/>
    <s v="South - HCM"/>
    <s v="N/A"/>
    <s v="Customer Services"/>
    <s v="Policy Owner Services Officer"/>
    <s v="Chuyên viên Quản lý Hợp đồng"/>
    <s v="Back Office"/>
    <s v="Queen"/>
    <s v="Officer"/>
    <s v="Female"/>
    <d v="1992-01-11T00:00:00"/>
    <s v="0938 680 383"/>
    <s v="nguyen.tran@hanwhalife.com.vn"/>
    <m/>
  </r>
  <r>
    <n v="297"/>
    <x v="0"/>
    <s v="12201491"/>
    <s v="Trần Thị Như Tình"/>
    <x v="20"/>
    <s v="South"/>
    <s v="Bus"/>
    <s v="Sales Training Support"/>
    <s v="Agency Training Executive"/>
    <s v="Nhân viên Cấp trung Huấn luyện &amp; Hỗ trợ đại lý"/>
    <s v="Trainer"/>
    <s v="Queen"/>
    <s v="Executive"/>
    <s v="Female"/>
    <d v="1996-10-14T00:00:00"/>
    <s v="0935 040 075"/>
    <s v="nhutinh.tran@hanwhalife.com.vn"/>
    <m/>
  </r>
  <r>
    <n v="298"/>
    <x v="0"/>
    <s v="12201492"/>
    <s v="Cao Ngọc Ly"/>
    <x v="0"/>
    <s v="South - HCM"/>
    <s v="N/A"/>
    <s v="Customer Services"/>
    <s v="Call Center Senior Staff"/>
    <s v="Nhân viên Cấp cao trực Tổng đài"/>
    <s v="Back Office"/>
    <s v="Queen"/>
    <s v="Senior Staff"/>
    <s v="Female"/>
    <d v="1992-10-19T00:00:00"/>
    <s v="0912 423 455"/>
    <s v="ngocly.cao@hanwhalife.com.vn"/>
    <m/>
  </r>
  <r>
    <n v="299"/>
    <x v="0"/>
    <s v="12201497"/>
    <s v="Nguyễn Đinh Bảo Ngọc"/>
    <x v="0"/>
    <s v="South - HCM"/>
    <s v="N/A"/>
    <s v="IT"/>
    <s v="Business Analyst Senior Executive"/>
    <s v="Nhân viên Cấp trung cao Phát triển Hệ thống"/>
    <s v="Back Office"/>
    <s v="Queen"/>
    <s v="Senior Executive"/>
    <s v="Female"/>
    <d v="1995-11-08T00:00:00"/>
    <s v="0769 968 045"/>
    <s v="baongoc.nguyen1@hanwhalife.com.vn"/>
    <m/>
  </r>
  <r>
    <n v="300"/>
    <x v="0"/>
    <s v="12201498"/>
    <s v="Nguyễn Đức Trọng"/>
    <x v="0"/>
    <s v="South - HCM"/>
    <s v="N/A"/>
    <s v="IT"/>
    <s v="Network Administrator Executive"/>
    <s v="Nhân viên Cấp trung Quản trị Hệ thống"/>
    <s v="Back Office"/>
    <s v="Twin"/>
    <s v="Executive"/>
    <s v="Male"/>
    <d v="1985-04-01T00:00:00"/>
    <s v="0905 756 856"/>
    <s v="ductrong.nguyen@hanwhalife.com.vn"/>
    <m/>
  </r>
  <r>
    <n v="301"/>
    <x v="0"/>
    <s v="12201499"/>
    <s v="Nguyễn Thị Như Ý"/>
    <x v="0"/>
    <s v="South - HCM"/>
    <s v="N/A"/>
    <s v="Distribution Admin"/>
    <s v="Report &amp; Compensation Part Leader"/>
    <s v="Phó Bộ phận Hành chánh đại lý &amp; Kênh Phân phối, Phụ trách Báo cáo &amp; Thu nhập Đại lý"/>
    <s v="BOD"/>
    <s v="Single"/>
    <s v="Senior Manager"/>
    <s v="Female"/>
    <d v="1985-09-01T00:00:00"/>
    <s v="0989 044 861"/>
    <s v="nhuy.nguyen1@hanwhalife.com.vn"/>
    <m/>
  </r>
  <r>
    <n v="302"/>
    <x v="0"/>
    <s v="12201500"/>
    <s v="Phạm Ngọc Huyền Chi"/>
    <x v="0"/>
    <s v="South - HCM"/>
    <s v="N/A"/>
    <s v="Distribution Admin"/>
    <s v="Distribution Report Senior Executive"/>
    <s v="Nhân viên cấp trung cao báo cáo kênh phân phối"/>
    <s v="Back Office"/>
    <s v="Queen"/>
    <s v="Senior Executive"/>
    <s v="Female"/>
    <d v="1993-05-26T00:00:00"/>
    <s v="0962 725 331"/>
    <s v="huyenchi.pham@hanwhalife.com.vn"/>
    <m/>
  </r>
  <r>
    <n v="303"/>
    <x v="0"/>
    <s v="12201504"/>
    <s v="Nguyễn Lê Ngọc Huỳnh Hoa"/>
    <x v="0"/>
    <s v="South - HCM"/>
    <s v="N/A"/>
    <s v="Distribution Planning"/>
    <s v="Partnership Support Senior Executive"/>
    <s v="Nhân viên Cấp trung cao Hỗ trợ Kênh Đối tác Chiến lược"/>
    <s v="Back Office"/>
    <s v="Queen"/>
    <s v="Senior Executive"/>
    <s v="Female"/>
    <d v="1995-07-12T00:00:00"/>
    <s v="0777 044 744"/>
    <s v="huynhhoa.nguyen@hanwhalife.com.vn"/>
    <s v="x"/>
  </r>
  <r>
    <n v="304"/>
    <x v="0"/>
    <s v="12201505"/>
    <s v="Phạm Thị Dương Linh"/>
    <x v="1"/>
    <s v="North"/>
    <s v="Flight"/>
    <s v="NBU &amp; Claim"/>
    <s v="Claim Executive"/>
    <s v="Nhân viên Cấp trung Giải quyết Quyền lợi Bảo hiểm"/>
    <s v="Back Office"/>
    <s v="Queen"/>
    <s v="Executive"/>
    <s v="Female"/>
    <d v="1997-09-05T00:00:00"/>
    <s v="0355 790 874"/>
    <s v="duonglinh.pham@hanwhalife.com.vn"/>
    <m/>
  </r>
  <r>
    <n v="305"/>
    <x v="0"/>
    <s v="12201506"/>
    <s v="Nguyễn Thị Hương"/>
    <x v="0"/>
    <s v="South - HCM"/>
    <s v="N/A"/>
    <s v="IT"/>
    <s v="Business Analyst Senior Executive"/>
    <s v="Nhân viên Cấp trung cao Phát triển Hệ thống"/>
    <s v="Back Office"/>
    <s v="Queen"/>
    <s v="Senior Executive"/>
    <s v="Female"/>
    <d v="1994-06-12T00:00:00"/>
    <s v="0964 701 610"/>
    <s v="huong.nguyen3@hanwhalife.com.vn"/>
    <m/>
  </r>
  <r>
    <n v="306"/>
    <x v="0"/>
    <s v="12201509"/>
    <s v="Nguyễn Thị Hải Yên"/>
    <x v="17"/>
    <s v="North"/>
    <s v="Flight"/>
    <s v="Sales Training Support"/>
    <s v="Agency Training Executive"/>
    <s v="Nhân viên Cấp trung Huấn luyện &amp; Hỗ trợ đại lý"/>
    <s v="Trainer"/>
    <s v="Queen"/>
    <s v="Executive"/>
    <s v="Female"/>
    <d v="1994-12-27T00:00:00"/>
    <s v="0987 383 342"/>
    <s v="haiyen.nguyen1@hanwhalife.com.vn"/>
    <m/>
  </r>
  <r>
    <n v="307"/>
    <x v="0"/>
    <s v="12201510"/>
    <s v="Tô Phạm Quỳnh Anh"/>
    <x v="0"/>
    <s v="South - HCM"/>
    <s v="N/A"/>
    <s v="Distribution Planning"/>
    <s v="Partnership Support Senior Executive"/>
    <s v="Nhân viên Cấp trung cao Hỗ trợ Kênh Đối tác Chiến lược"/>
    <s v="Back Office"/>
    <s v="Queen"/>
    <s v="Senior Executive"/>
    <s v="Female"/>
    <d v="1995-11-01T00:00:00"/>
    <s v="0902 862913"/>
    <s v="quynhanh.to@hanwhalife.com.vn"/>
    <m/>
  </r>
  <r>
    <n v="308"/>
    <x v="0"/>
    <s v="12201511"/>
    <s v="Nguyễn Vũ Tịnh Đan"/>
    <x v="0"/>
    <s v="South - HCM"/>
    <s v="N/A"/>
    <s v="Sales Support Task Force"/>
    <s v="Sales Admin Executive"/>
    <s v="Nhân viên Cấp trung Hỗ trợ kinh doanh"/>
    <s v="Back Office"/>
    <s v="Queen"/>
    <s v="Executive"/>
    <s v="Female"/>
    <d v="1995-04-12T00:00:00"/>
    <s v="0971 116 295"/>
    <s v="tinhdan.nguyen@hanwhalife.com.vn"/>
    <m/>
  </r>
  <r>
    <n v="309"/>
    <x v="0"/>
    <s v="12201512"/>
    <s v="Đặng Hồng Duyên"/>
    <x v="0"/>
    <s v="South - HCM"/>
    <s v="N/A"/>
    <s v="Customer Services"/>
    <s v="Call Center Senior Staff"/>
    <s v="Nhân viên Cấp cao trực Tổng đài"/>
    <s v="Back Office"/>
    <s v="Queen"/>
    <s v="Senior Staff"/>
    <s v="Female"/>
    <d v="1994-05-22T00:00:00"/>
    <s v="0833 063 278"/>
    <s v="hongduyen.dang@hanwhalife.com.vn"/>
    <m/>
  </r>
  <r>
    <n v="310"/>
    <x v="0"/>
    <s v="12201513"/>
    <s v="Nguyễn Đình Hưng"/>
    <x v="22"/>
    <s v="North"/>
    <s v="Flight"/>
    <s v="Regional Sales - Thang Long"/>
    <s v="Zone Director"/>
    <s v="Giám đốc Kinh doanh Khu vực"/>
    <s v="Sales Agency"/>
    <s v="Twin"/>
    <s v="Senior Executive"/>
    <s v="Male"/>
    <d v="1990-04-10T00:00:00"/>
    <s v="0948 975 050"/>
    <s v="dinhhung.nguyen@hanwhalife.com.vn"/>
    <m/>
  </r>
  <r>
    <n v="311"/>
    <x v="0"/>
    <s v="12201519"/>
    <s v="Đào Thị Vương"/>
    <x v="0"/>
    <s v="South - HCM"/>
    <s v="N/A"/>
    <s v="Customer Services"/>
    <s v="Call Center Staff"/>
    <s v="Nhân viên trực Tổng đài"/>
    <s v="Back Office"/>
    <s v="Queen"/>
    <s v="Staff"/>
    <s v="Female"/>
    <d v="1994-01-31T00:00:00"/>
    <s v="0909 600 526"/>
    <s v="vuong.dao@hanwhalife.com.vn"/>
    <m/>
  </r>
  <r>
    <n v="312"/>
    <x v="0"/>
    <s v="12201522"/>
    <s v="Mai Vạn Hạnh"/>
    <x v="0"/>
    <s v="South - HCM"/>
    <s v="N/A"/>
    <s v="Customer Services"/>
    <s v="Call Center Assistant Manager"/>
    <s v="Phó phòng trực Tổng đài"/>
    <s v="Back Office"/>
    <s v="Queen"/>
    <s v="Assistant Manager"/>
    <s v="Female"/>
    <d v="1988-05-13T00:00:00"/>
    <s v="0903 601 309"/>
    <s v="vanhanh.mai@hanwhalife.com.vn"/>
    <m/>
  </r>
  <r>
    <n v="313"/>
    <x v="0"/>
    <s v="12201524"/>
    <s v="Đào Nguyễn Xuân Phước"/>
    <x v="0"/>
    <s v="South - HCM"/>
    <s v="N/A"/>
    <s v="Distribution Admin"/>
    <s v="Distribution Report Senior Officer"/>
    <s v="Chuyên viên Cấp cao Hành chánh Đại lý &amp; Kênh phân phối"/>
    <s v="Back Office"/>
    <s v="Twin"/>
    <s v="Senior Officer"/>
    <s v="Male"/>
    <d v="1994-01-30T00:00:00"/>
    <s v="0327 695 141"/>
    <s v="xuanphuoc.dao@hanwhalife.com.vn"/>
    <s v="x"/>
  </r>
  <r>
    <n v="314"/>
    <x v="0"/>
    <s v="12201525"/>
    <s v="Lê Thị Bích Tiên"/>
    <x v="0"/>
    <s v="South - HCM"/>
    <s v="N/A"/>
    <s v="Human resources"/>
    <s v="Employee Engagement &amp; Internal Communication Senior Executive"/>
    <s v="Nhân viên Cấp trung cao Hoạt Động Gắn Kết và Truyền Thông Nội Bộ"/>
    <s v="Back Office"/>
    <s v="Queen"/>
    <s v="Senior Executive"/>
    <s v="Female"/>
    <d v="1994-12-12T00:00:00"/>
    <s v="0934 056 977"/>
    <s v="bichtien.le@hanwhalife.com.vn"/>
    <m/>
  </r>
  <r>
    <n v="315"/>
    <x v="0"/>
    <s v="12201531"/>
    <s v="Nguyễn Anh Tuấn"/>
    <x v="0"/>
    <s v="South - HCM"/>
    <s v="N/A"/>
    <s v="Actuary"/>
    <s v="Actuarial Analyst"/>
    <s v="Phân tích Định phí"/>
    <s v="Back Office"/>
    <s v="Twin"/>
    <s v="Manager"/>
    <s v="Male"/>
    <d v="1985-10-22T00:00:00"/>
    <s v="0982 378 285"/>
    <s v="anhtuan.nguyen4@hanwhalife.com.vn"/>
    <m/>
  </r>
  <r>
    <n v="316"/>
    <x v="0"/>
    <s v="12201532"/>
    <s v="Phạm Hải Huy"/>
    <x v="0"/>
    <s v="South - HCM"/>
    <s v="N/A"/>
    <s v="NBU &amp; Claim"/>
    <s v="Claim Assistant Manager"/>
    <s v="Phó phòng Giải quyết Quyền lợi Bảo hiểm"/>
    <s v="Back Office"/>
    <s v="Twin"/>
    <s v="Assistant Manager"/>
    <s v="Male"/>
    <d v="1983-10-20T00:00:00"/>
    <s v="0982 908 020"/>
    <s v="haihuy.pham@hanwhalife.com.vn"/>
    <m/>
  </r>
  <r>
    <n v="317"/>
    <x v="0"/>
    <s v="12201533"/>
    <s v="Mai Hữu Tín"/>
    <x v="0"/>
    <s v="South - HCM"/>
    <s v="N/A"/>
    <s v="NBU &amp; Claim"/>
    <s v="Underwriter"/>
    <s v="Chuyên viên Thẩm định"/>
    <s v="Back Office"/>
    <s v="Twin"/>
    <s v="Senior Executive"/>
    <s v="Male"/>
    <d v="1993-02-24T00:00:00"/>
    <s v=" 0983 790 609"/>
    <s v="huutin.mai@hanwhalife.com.vn"/>
    <m/>
  </r>
  <r>
    <n v="318"/>
    <x v="0"/>
    <s v="12201534"/>
    <s v="Phạm Thị Hằng"/>
    <x v="0"/>
    <s v="South - HCM"/>
    <s v="N/A"/>
    <s v="Design &amp; Development"/>
    <s v="Design &amp; Development Officer"/>
    <s v="Chuyên viên Thiết Kế &amp; Phát triển Chương trình Huấn luyện Kinh doanh"/>
    <s v="Back Office"/>
    <s v="Queen"/>
    <s v="Officer"/>
    <s v="Female"/>
    <d v="1984-10-10T00:00:00"/>
    <s v="0813 390 539"/>
    <s v="hang.pham@hanwhalife.com.vn"/>
    <m/>
  </r>
  <r>
    <n v="319"/>
    <x v="0"/>
    <s v="12201536"/>
    <s v="Tất An Đông Nghi"/>
    <x v="0"/>
    <s v="South - HCM"/>
    <s v="N/A"/>
    <s v="Marketing"/>
    <s v="Corporate Brand Manager"/>
    <s v="Trưởng phòng Quản lý Thương hiệu"/>
    <s v="Back Office"/>
    <s v="Twin"/>
    <s v="Manager"/>
    <s v="Male"/>
    <d v="1991-08-13T00:00:00"/>
    <s v="0965 266 718"/>
    <s v="dongnghi.tat@hanwhalife.com.vn"/>
    <m/>
  </r>
  <r>
    <n v="320"/>
    <x v="0"/>
    <s v="12201538"/>
    <s v="Nguyễn Thiên Hương"/>
    <x v="0"/>
    <s v="South - HCM"/>
    <s v="N/A"/>
    <s v="Human resources"/>
    <s v="Corporate Learning &amp; Talent Development Manager"/>
    <s v="Trưởng phòng Đào tạo và Phát triển Nhân tài"/>
    <s v="Back Office"/>
    <s v="Queen"/>
    <s v="Manager"/>
    <s v="Female"/>
    <d v="1992-04-11T00:00:00"/>
    <s v="0906 879 842"/>
    <s v="thienhuong.nguyen@hanwhalife.com.vn"/>
    <m/>
  </r>
  <r>
    <n v="321"/>
    <x v="0"/>
    <s v="12201539"/>
    <s v="Nguyễn Trà Nhật Trinh"/>
    <x v="0"/>
    <s v="South - HCM"/>
    <s v="N/A"/>
    <s v="Distribution Admin"/>
    <s v="Distribution Compensation Manager"/>
    <s v="Trưởng phòng Phụ trách Thu nhập Đại lý &amp; Kênh Phân phối"/>
    <s v="Back Office"/>
    <s v="Queen"/>
    <s v="Manager"/>
    <s v="Female"/>
    <d v="1987-08-28T00:00:00"/>
    <s v="0909 478 716"/>
    <s v="nhattrinh.nguyen@hanwhalife.com.vn"/>
    <m/>
  </r>
  <r>
    <n v="322"/>
    <x v="0"/>
    <s v="12201544"/>
    <s v="Phạm Thị Diệp Quỳnh"/>
    <x v="0"/>
    <s v="South - HCM"/>
    <s v="N/A"/>
    <s v="Customer Services"/>
    <s v="Digital Customer Services Manager"/>
    <s v="Trưởng phòng Dịch vụ Kỹ thuật số"/>
    <s v="Back Office"/>
    <s v="Queen"/>
    <s v="Manager"/>
    <s v="Female"/>
    <d v="1979-10-05T00:00:00"/>
    <s v="0916 798 389"/>
    <s v="diepquynh.pham@hanwhalife.com.vn"/>
    <m/>
  </r>
  <r>
    <n v="323"/>
    <x v="0"/>
    <s v="12201547"/>
    <s v="Nguyễn Thị Hoài Thu"/>
    <x v="0"/>
    <s v="South - HCM"/>
    <s v="N/A"/>
    <s v="Customer Services"/>
    <s v="Customer Care Manager"/>
    <s v="Trưởng phòng Chăm sóc Khách Hàng"/>
    <s v="Back Office"/>
    <s v="Queen"/>
    <s v="Manager"/>
    <s v="Female"/>
    <d v="1984-03-27T00:00:00"/>
    <s v="0932 493 481"/>
    <s v="hoaithu.nguyen@hanwhalife.com.vn"/>
    <m/>
  </r>
  <r>
    <n v="324"/>
    <x v="0"/>
    <s v="12201549"/>
    <s v="Du Gia Khang"/>
    <x v="0"/>
    <s v="South - HCM"/>
    <s v="N/A"/>
    <s v="NBU &amp; Claim"/>
    <s v="New Business Staff"/>
    <s v="Nhân viên Phát hành Hợp đồng"/>
    <s v="Back Office"/>
    <s v="Twin"/>
    <s v="Staff"/>
    <s v="Male"/>
    <d v="1996-11-15T00:00:00"/>
    <s v="0773 116 510"/>
    <s v="giakhang.du@hanwhalife.com.vn"/>
    <m/>
  </r>
  <r>
    <n v="325"/>
    <x v="0"/>
    <s v="12201550"/>
    <s v="Nguyễn Bùi Thanh An"/>
    <x v="0"/>
    <s v="South - HCM"/>
    <s v="N/A"/>
    <s v="GA Partner"/>
    <s v="GA Development Senior Executive"/>
    <s v="Nhân viên Cấp trung Cao Phát triển Văn phòng Tổng đại lý"/>
    <s v="Back Office"/>
    <s v="Queen"/>
    <s v="Senior Executive"/>
    <s v="Female"/>
    <d v="1995-03-29T00:00:00"/>
    <s v="0919 103 045"/>
    <s v="thanhan.nguyen@hanwhalife.com.vn"/>
    <m/>
  </r>
  <r>
    <n v="326"/>
    <x v="0"/>
    <s v="12201551"/>
    <s v="Nguyễn Thị Quyên"/>
    <x v="0"/>
    <s v="South - HCM"/>
    <s v="N/A"/>
    <s v="Actuary"/>
    <s v="Actuarial Analyst"/>
    <s v="Phân tích Định phí"/>
    <s v="Back Office"/>
    <s v="Queen"/>
    <s v="Senior Executive"/>
    <s v="Female"/>
    <d v="1995-05-19T00:00:00"/>
    <s v="0365 947 196"/>
    <s v="quyen.nguyen@hanwhalife.com.vn"/>
    <m/>
  </r>
  <r>
    <n v="327"/>
    <x v="0"/>
    <s v="12201553"/>
    <s v="Nguyễn Phụng Trí"/>
    <x v="2"/>
    <s v="South"/>
    <s v="Bus"/>
    <s v="Regional Sales - Tay Son"/>
    <s v="Regional Director"/>
    <s v="Giám đốc Kinh doanh Vùng"/>
    <s v="Sales Agency"/>
    <s v="Twin"/>
    <s v="Vice Director"/>
    <s v="Male"/>
    <d v="1978-09-18T00:00:00"/>
    <s v="0917 985 225"/>
    <s v="phungtri.nguyen@hanwhalife.com.vn"/>
    <m/>
  </r>
  <r>
    <n v="328"/>
    <x v="0"/>
    <s v="12201556"/>
    <s v="Đoàn Ngọc Thanh Tâm"/>
    <x v="0"/>
    <s v="South - HCM"/>
    <s v="N/A"/>
    <s v="Distribution Planning"/>
    <s v="Distribution Support Executive"/>
    <s v="Nhân viên Cấp trung Hỗ trợ Đại lý &amp; Kênh Phân phối"/>
    <s v="Back Office"/>
    <s v="Queen"/>
    <s v="Executive"/>
    <s v="Female"/>
    <d v="2000-08-19T00:00:00"/>
    <s v="0589 798 647"/>
    <s v="thanhtam.doan@hanwhalife.com.vn"/>
    <m/>
  </r>
  <r>
    <n v="329"/>
    <x v="0"/>
    <s v="12201557"/>
    <s v="Nguyễn Văn Bảo"/>
    <x v="0"/>
    <s v="South - HCM"/>
    <s v="N/A"/>
    <s v="IT"/>
    <s v="IT Helpdesk Staff"/>
    <s v="Nhân viên Hỗ trợ Mạng máy tính"/>
    <s v="Back Office"/>
    <s v="Twin"/>
    <s v="Staff"/>
    <s v="Male"/>
    <d v="1996-02-20T00:00:00"/>
    <s v="0974 504 924"/>
    <s v="vanbao.nguyen@hanwhalife.com.vn"/>
    <m/>
  </r>
  <r>
    <n v="330"/>
    <x v="0"/>
    <s v="12201558"/>
    <s v="Nguyễn Duy Thanh"/>
    <x v="0"/>
    <s v="South - HCM"/>
    <s v="N/A"/>
    <s v="IT"/>
    <s v="Program Analyst Senior Officer"/>
    <s v="Chuyên viên Cấp cao Lập trình"/>
    <s v="Back Office"/>
    <s v="Twin"/>
    <s v="Senior Officer"/>
    <s v="Male"/>
    <d v="1990-04-11T00:00:00"/>
    <s v="0987 506 370"/>
    <s v="duythanh.nguyen1@hanwhalife.com.vn"/>
    <s v="x"/>
  </r>
  <r>
    <n v="331"/>
    <x v="0"/>
    <s v="12201562"/>
    <s v="Đỗ Thị Linh Nhạn"/>
    <x v="24"/>
    <s v="North"/>
    <s v="Flight"/>
    <s v="Customer Services"/>
    <s v="Customer Services Senior Staff"/>
    <s v="Nhân viên Cấp cao Dịch vụ Khách hàng"/>
    <s v="Back Office"/>
    <s v="Queen"/>
    <s v="Senior Staff"/>
    <s v="Female"/>
    <d v="1992-10-05T00:00:00"/>
    <s v="0398 558 689"/>
    <s v="linhnhan.do@hanwhalife.com.vn"/>
    <m/>
  </r>
  <r>
    <n v="332"/>
    <x v="0"/>
    <s v="12201563"/>
    <s v="Hoàng Minh Tú"/>
    <x v="0"/>
    <s v="South - HCM"/>
    <s v="N/A"/>
    <s v="Actuary"/>
    <s v="Actuarial Analyst"/>
    <s v="Phân tích Định phí"/>
    <s v="Back Office"/>
    <s v="Queen"/>
    <s v="Executive"/>
    <s v="Female"/>
    <d v="1998-10-28T00:00:00"/>
    <s v="0777 613 369"/>
    <s v="minhtu.hoang@hanwhalife.com.vn"/>
    <m/>
  </r>
  <r>
    <n v="333"/>
    <x v="0"/>
    <s v="12201565"/>
    <s v="Trương Mạnh Dũng"/>
    <x v="0"/>
    <s v="South - HCM"/>
    <s v="N/A"/>
    <s v="IT"/>
    <s v="Program Analyst Officer"/>
    <s v="Chuyên viên Lập trình"/>
    <s v="Back Office"/>
    <s v="Twin"/>
    <s v="Officer"/>
    <s v="Male"/>
    <d v="1986-12-02T00:00:00"/>
    <s v="0935 004 507"/>
    <s v="manhdung.truong@hanwhalife.com.vn"/>
    <m/>
  </r>
  <r>
    <n v="334"/>
    <x v="0"/>
    <s v="12201567"/>
    <s v="Lâm Vũ"/>
    <x v="0"/>
    <s v="South - HCM"/>
    <s v="N/A"/>
    <s v="Product Development"/>
    <s v="Product Development Senior Executive"/>
    <s v="Nhân viên Cấp trung cao Phát triển Sản phẩm"/>
    <s v="Back Office"/>
    <s v="Twin"/>
    <s v="Senior Executive"/>
    <s v="Male"/>
    <d v="1991-03-17T00:00:00"/>
    <s v="0908 803 939"/>
    <s v="vu.lam@hanwhalife.com.vn"/>
    <m/>
  </r>
  <r>
    <n v="335"/>
    <x v="0"/>
    <s v="12201569"/>
    <s v="Nguyễn Lê Tuyết Nhiên"/>
    <x v="0"/>
    <s v="South - HCM"/>
    <s v="N/A"/>
    <s v="Sales Training Support"/>
    <s v="Agency Training Coordinator"/>
    <s v="Điều phối Huấn luyện Kênh Đại lý"/>
    <s v="Back Office"/>
    <s v="Queen"/>
    <s v="Executive"/>
    <s v="Female"/>
    <d v="1995-01-14T00:00:00"/>
    <s v="0933 743 436"/>
    <s v="tuyetnhien.nguyen@hanwhalife.com.vn"/>
    <m/>
  </r>
  <r>
    <n v="336"/>
    <x v="0"/>
    <s v="12201570"/>
    <s v="Lê Nhật Hà Vy"/>
    <x v="0"/>
    <s v="South - HCM"/>
    <s v="N/A"/>
    <s v="Marketing"/>
    <s v="PR &amp; CSR Manager"/>
    <s v="Trưởng phòng Truyền thông và CSR"/>
    <s v="Back Office"/>
    <s v="Queen"/>
    <s v="Manager"/>
    <s v="Female"/>
    <d v="1991-12-11T00:00:00"/>
    <s v="0934 457 535"/>
    <s v="havy.le@hanwhalife.com.vn"/>
    <m/>
  </r>
  <r>
    <n v="337"/>
    <x v="0"/>
    <s v="12201571"/>
    <s v="Huỳnh Thị Hồng Gấm"/>
    <x v="0"/>
    <s v="South - HCM"/>
    <s v="N/A"/>
    <s v="Distribution Admin"/>
    <s v="Distribution Compensation Executive"/>
    <s v="Nhân viên Cấp trung phụ trách Thu nhập Đại lý &amp; Kênh Phân phối"/>
    <s v="Back Office"/>
    <s v="Queen"/>
    <s v="Executive"/>
    <s v="Female"/>
    <d v="1995-03-15T00:00:00"/>
    <s v="0388 552 912"/>
    <s v="honggam.huynh@hanwhalife.com.vn"/>
    <m/>
  </r>
  <r>
    <n v="338"/>
    <x v="0"/>
    <s v="12201572"/>
    <s v="Nguyễn Anh Tuấn"/>
    <x v="24"/>
    <s v="North"/>
    <s v="Flight"/>
    <s v="Regional Sales - Thang Long"/>
    <s v="Zone Director"/>
    <s v="Giám đốc Kinh doanh Khu vực"/>
    <s v="Sales Agency"/>
    <s v="Twin"/>
    <s v="Senior Officer"/>
    <s v="Male"/>
    <d v="1985-02-06T00:00:00"/>
    <s v="0928 336 999"/>
    <s v="tuan.nguyen1@hanwhalife.com.vn"/>
    <m/>
  </r>
  <r>
    <n v="339"/>
    <x v="0"/>
    <s v="12201575"/>
    <s v="Phạm Văn Chung"/>
    <x v="10"/>
    <s v="North"/>
    <s v="Flight"/>
    <s v="Regional Sales - Thang Long"/>
    <s v="Zone Director"/>
    <s v="Giám đốc Kinh doanh Khu vực"/>
    <s v="Sales Agency"/>
    <s v="Twin"/>
    <s v="Senior Executive"/>
    <s v="Male"/>
    <d v="1990-04-23T00:00:00"/>
    <s v="0961 625 788"/>
    <s v="vanchung.pham@hanwhalife.com.vn"/>
    <m/>
  </r>
  <r>
    <n v="340"/>
    <x v="0"/>
    <s v="12201577"/>
    <s v="Trần Minh Tâm"/>
    <x v="8"/>
    <s v="North"/>
    <s v="Flight"/>
    <s v="Regional Sales - Lam Kinh"/>
    <s v="Zone Director"/>
    <s v="Giám đốc Kinh doanh Khu vực"/>
    <s v="Sales Agency"/>
    <s v="Twin"/>
    <s v="Officer"/>
    <s v="Male"/>
    <d v="1990-05-19T00:00:00"/>
    <s v="0985 999 881"/>
    <s v="tam.tran@hanwhalife.com.vn"/>
    <m/>
  </r>
  <r>
    <n v="341"/>
    <x v="0"/>
    <s v="12201579"/>
    <s v="Nguyễn Bình An"/>
    <x v="0"/>
    <s v="South - HCM"/>
    <s v="N/A"/>
    <s v="Product Development"/>
    <s v="Product Development Senior Executive"/>
    <s v="Nhân viên Cấp trung cao Phát triển Sản phẩm"/>
    <s v="Back Office"/>
    <s v="Twin"/>
    <s v="Senior Executive"/>
    <s v="Male"/>
    <d v="1996-02-12T00:00:00"/>
    <s v="0379 362 759"/>
    <s v="binhan.nguyen@hanwhalife.com.vn"/>
    <s v="x"/>
  </r>
  <r>
    <n v="342"/>
    <x v="0"/>
    <s v="12201582"/>
    <s v="Lê Thị Hường"/>
    <x v="20"/>
    <s v="North"/>
    <s v="Flight"/>
    <s v="Customer Services"/>
    <s v="Customer Services Senior Staff"/>
    <s v="Nhân viên Cấp cao Dịch vụ Khách hàng"/>
    <s v="Back Office"/>
    <s v="Queen"/>
    <s v="Senior Staff"/>
    <s v="Female"/>
    <d v="1992-05-19T00:00:00"/>
    <s v="0981 431 074"/>
    <s v="huong.le2@hanwhalife.com.vn"/>
    <s v="x"/>
  </r>
  <r>
    <n v="343"/>
    <x v="0"/>
    <s v="12201584"/>
    <s v="Trương Thái Bão"/>
    <x v="2"/>
    <s v="North"/>
    <s v="Flight"/>
    <s v="Sales Training Support"/>
    <s v="Agency Training Senior Executive"/>
    <s v="Nhân viên Cấp trung cao Huấn luyện &amp; Hỗ trợ đại lý"/>
    <s v="Trainer"/>
    <s v="Twin"/>
    <s v="Senior Executive"/>
    <s v="Male"/>
    <d v="1992-08-20T00:00:00"/>
    <s v="0941 430 707"/>
    <s v="thaibao.truong@hanwhalife.com.vn"/>
    <s v="x"/>
  </r>
  <r>
    <n v="344"/>
    <x v="0"/>
    <s v="12201585"/>
    <s v="Mai Hồng Phương Thảo"/>
    <x v="0"/>
    <s v="South - HCM"/>
    <s v="N/A"/>
    <s v="Distribution Planning"/>
    <s v="Quality Control Senior Executive"/>
    <s v="Nhân viên Cấp trung cao Kiểm soát Chất lượng"/>
    <s v="Back Office"/>
    <s v="Queen"/>
    <s v="Senior Executive"/>
    <s v="Female"/>
    <d v="1989-10-11T00:00:00"/>
    <s v="0355 551 520"/>
    <s v="phuongthao.mai@hanwhalife.com.vn"/>
    <m/>
  </r>
  <r>
    <n v="345"/>
    <x v="0"/>
    <s v="12201588"/>
    <s v="Lê Nguyễn Ngọc Trâm"/>
    <x v="25"/>
    <s v="South"/>
    <s v="Bus"/>
    <s v="Customer Services"/>
    <s v="Customer Services Senior Staff"/>
    <s v="Nhân viên Cấp cao Dịch vụ Khách hàng"/>
    <s v="Back Office"/>
    <s v="Queen"/>
    <s v="Senior Staff"/>
    <s v="Female"/>
    <d v="1994-06-15T00:00:00"/>
    <s v="0912 369 411"/>
    <s v="ngoctram.le@hanwhalife.com.vn"/>
    <m/>
  </r>
  <r>
    <n v="346"/>
    <x v="0"/>
    <s v="12201590"/>
    <s v="Nguyễn Quang Thiện"/>
    <x v="0"/>
    <s v="South - HCM"/>
    <s v="N/A"/>
    <s v="IT"/>
    <s v="Program Analyst Executive"/>
    <s v="Nhân viên Cấp trung Lập trình"/>
    <s v="Back Office"/>
    <s v="Twin"/>
    <s v="Executive"/>
    <s v="Male"/>
    <d v="1998-01-09T00:00:00"/>
    <s v="0829 900 345"/>
    <s v="quangthien.nguyen@hanwhalife.com.vn"/>
    <m/>
  </r>
  <r>
    <n v="347"/>
    <x v="0"/>
    <s v="12201593"/>
    <s v="Nguyễn Thị Quỳnh Nga"/>
    <x v="0"/>
    <s v="South - HCM"/>
    <s v="N/A"/>
    <s v="Product Development"/>
    <s v="Product Development Officer"/>
    <s v="Chuyên viên Phát triển Sản Phẩm"/>
    <s v="Back Office"/>
    <s v="Queen"/>
    <s v="Officer"/>
    <s v="Female"/>
    <d v="1987-04-28T00:00:00"/>
    <s v="0977 347 967"/>
    <s v="quynhnga.nguyen@hanwhalife.com.vn"/>
    <m/>
  </r>
  <r>
    <n v="348"/>
    <x v="0"/>
    <s v="12201594"/>
    <s v="Nguyễn Anh Tú"/>
    <x v="21"/>
    <s v="North"/>
    <s v="Flight"/>
    <s v="Regional Sales - Thang Long"/>
    <s v="Zone Director"/>
    <s v="Giám đốc Kinh doanh Khu vực"/>
    <s v="Sales Agency"/>
    <s v="Twin"/>
    <s v="Senior Executive"/>
    <s v="Male"/>
    <d v="1992-07-20T00:00:00"/>
    <s v="0962 480 526"/>
    <s v="anhtu.nguyen@hanwhalife.com.vn"/>
    <m/>
  </r>
  <r>
    <n v="349"/>
    <x v="0"/>
    <s v="12201596"/>
    <s v="Lê Thị Thanh Xuân"/>
    <x v="0"/>
    <s v="South - HCM"/>
    <s v="N/A"/>
    <s v="COP"/>
    <s v="Chief Operations Principal"/>
    <s v="Giám Đốc Cấp cao Nghiệp vụ Bảo Hiểm"/>
    <s v="BOD"/>
    <s v="Single"/>
    <s v="Senior Director"/>
    <s v="Female"/>
    <d v="1972-03-27T00:00:00"/>
    <s v="0916 758 841"/>
    <s v="thanhxuan.le1@hanwhalife.com.vn"/>
    <m/>
  </r>
  <r>
    <n v="350"/>
    <x v="0"/>
    <s v="12201597"/>
    <s v="Lê Nguyễn Bảo Thi"/>
    <x v="0"/>
    <s v="South - HCM"/>
    <s v="N/A"/>
    <s v="Distribution Planning"/>
    <s v="Distribution Support Executive"/>
    <s v="Nhân viên Cấp trung Hỗ trợ Đại lý &amp; Kênh Phân phối"/>
    <s v="Back Office"/>
    <s v="Queen"/>
    <s v="Executive"/>
    <s v="Female"/>
    <d v="1996-11-27T00:00:00"/>
    <s v="0359 264 829"/>
    <s v="baothi.le@hanwhalife.com.vn"/>
    <m/>
  </r>
  <r>
    <n v="351"/>
    <x v="0"/>
    <s v="12201598"/>
    <s v="Nguyễn Thị Thúy Hằng"/>
    <x v="21"/>
    <s v="North"/>
    <s v="Flight"/>
    <s v="Regional Sales - Thang Long"/>
    <s v="Zone Director"/>
    <s v="Giám đốc Kinh doanh Khu vực"/>
    <s v="Sales Agency"/>
    <s v="Queen"/>
    <s v="Executive"/>
    <s v="Female"/>
    <d v="1983-08-20T00:00:00"/>
    <s v="0986 517 083"/>
    <s v="thuyhang.nguyen@hanwhalife.com.vn"/>
    <s v="x"/>
  </r>
  <r>
    <n v="352"/>
    <x v="0"/>
    <s v="12201599"/>
    <s v="Trần Trung Nguyên"/>
    <x v="0"/>
    <s v="South - HCM"/>
    <s v="N/A"/>
    <s v="IT"/>
    <s v="Program Analyst Senior Executive"/>
    <s v="Nhân viên Cấp trung cao Lập trình"/>
    <s v="Back Office"/>
    <s v="Twin"/>
    <s v="Senior Executive"/>
    <s v="Male"/>
    <d v="1996-01-01T00:00:00"/>
    <s v="0969 981 853"/>
    <s v="trungnguyen.tran@hanwhalife.com.vn"/>
    <s v="x"/>
  </r>
  <r>
    <n v="353"/>
    <x v="0"/>
    <s v="12201601"/>
    <s v="Hồ Mẫn Trí"/>
    <x v="0"/>
    <s v="South - HCM"/>
    <s v="N/A"/>
    <s v="IT"/>
    <s v="Business Analyst Senior Officer"/>
    <s v="Chuyên viên Cấp cao Phát triển Hệ thống"/>
    <s v="Back Office"/>
    <s v="Twin"/>
    <s v="Senior Officer"/>
    <s v="Male"/>
    <d v="1982-05-22T00:00:00"/>
    <s v="0982 179 176"/>
    <s v="mantri.ho@hanwhalife.com.vn"/>
    <m/>
  </r>
  <r>
    <n v="354"/>
    <x v="0"/>
    <s v="12201602"/>
    <s v="Phạm Thị Thanh Tú"/>
    <x v="0"/>
    <s v="South - HCM"/>
    <s v="N/A"/>
    <s v="Human Resources"/>
    <s v="Talent Development Senior Officer"/>
    <s v="Chuyên viên Cấp cao Phát triển Nhân tài"/>
    <s v="Back Office"/>
    <s v="Queen"/>
    <s v="Senior Officer"/>
    <s v="Female"/>
    <d v="1997-02-01T00:00:00"/>
    <s v="0942 155 282"/>
    <s v="thanhtu.pham1@hanwhalife.com.vn"/>
    <s v="x"/>
  </r>
  <r>
    <n v="355"/>
    <x v="0"/>
    <s v="12201603"/>
    <s v="Văn Công Nho"/>
    <x v="33"/>
    <s v="South"/>
    <s v="Bus"/>
    <s v="Sales Training Support"/>
    <s v="Agency Training Executive"/>
    <s v="Nhân viên Cấp trung Huấn luyện &amp; Hỗ trợ đại lý"/>
    <s v="Trainer"/>
    <s v="Twin"/>
    <s v="Executive"/>
    <s v="Male"/>
    <d v="1993-09-04T00:00:00"/>
    <s v="0903 543 006"/>
    <s v="congnho.van@hanwhalife.com.vn"/>
    <m/>
  </r>
  <r>
    <n v="356"/>
    <x v="0"/>
    <s v="12201605"/>
    <s v="Trần Thị Diệu Hằng"/>
    <x v="0"/>
    <s v="South - HCM"/>
    <s v="N/A"/>
    <s v="Distribution Planning"/>
    <s v="Distribution Support Senior Executive"/>
    <s v="Nhân viên Cấp trung cao Đại lý &amp; Kênh Phân phối"/>
    <s v="Back Office"/>
    <s v="Queen"/>
    <s v="Senior Executive"/>
    <s v="Female"/>
    <d v="1997-04-14T00:00:00"/>
    <s v="0367 340 943"/>
    <s v="dieuhang.tran@hanwhalife.com.vn"/>
    <m/>
  </r>
  <r>
    <n v="357"/>
    <x v="0"/>
    <s v="12201606"/>
    <s v="Ngô Thu Huyền"/>
    <x v="0"/>
    <s v="South - HCM"/>
    <s v="N/A"/>
    <s v="NBU &amp; Claim"/>
    <s v="Claim Officer"/>
    <s v="Chuyên viên Giải quyết Quyền lợi Bảo hiểm"/>
    <s v="Back Office"/>
    <s v="Queen"/>
    <s v="Officer"/>
    <s v="Female"/>
    <d v="1992-10-14T00:00:00"/>
    <s v="0974 339 529"/>
    <s v="thuhuyen.ngo@hanwhalife.com.vn"/>
    <m/>
  </r>
  <r>
    <n v="358"/>
    <x v="0"/>
    <s v="12201610"/>
    <s v="Đinh Nho Hoàng"/>
    <x v="0"/>
    <s v="South - HCM"/>
    <s v="N/A"/>
    <s v="Distribution Admin"/>
    <s v="Distribution Report Senior Executive"/>
    <s v="Nhân viên cấp trung cao báo cáo kênh phân phối"/>
    <s v="Back Office"/>
    <s v="Twin"/>
    <s v="Senior Executive"/>
    <s v="Male"/>
    <d v="1993-02-21T00:00:00"/>
    <s v="0854 549 245"/>
    <s v="nhohoang.dinh@hanwhalife.com.vn"/>
    <m/>
  </r>
  <r>
    <n v="359"/>
    <x v="0"/>
    <s v="12201612"/>
    <s v="Trần Lê Huyền Anh"/>
    <x v="0"/>
    <s v="South - HCM"/>
    <s v="N/A"/>
    <s v="Marketing"/>
    <s v="PR &amp; CSR Senior Officer"/>
    <s v="Chuyên viên Cấp cao Truyền thông và CSR"/>
    <s v="Back Office"/>
    <s v="Queen"/>
    <s v="Senior Officer"/>
    <s v="Female"/>
    <d v="1993-03-21T00:00:00"/>
    <s v="0937 210 393"/>
    <s v="huyenanh.tran@hanwhalife.com.vn"/>
    <m/>
  </r>
  <r>
    <n v="360"/>
    <x v="0"/>
    <s v="12301614"/>
    <s v="Diệp Tú Khanh"/>
    <x v="7"/>
    <s v="South"/>
    <s v="Bus"/>
    <s v="Sales Training Support"/>
    <s v="Agency Training Officer"/>
    <s v="Chuyên viên Huấn luyện &amp; Hỗ trợ Đại lý"/>
    <s v="Trainer"/>
    <s v="Queen"/>
    <s v="Officer"/>
    <s v="Female"/>
    <d v="1987-06-22T00:00:00"/>
    <s v="0907 769 008"/>
    <s v="tukhanh.diep@hanwhalife.com.vn"/>
    <m/>
  </r>
  <r>
    <n v="361"/>
    <x v="0"/>
    <s v="12301617"/>
    <s v="Vũ Thị Thịnh"/>
    <x v="0"/>
    <s v="South - HCM"/>
    <s v="N/A"/>
    <s v="Internal Audit"/>
    <s v="Internal Audit Senior Executive"/>
    <s v="Nhân viên Cấp trung cao Kiểm toán Nội bộ"/>
    <s v="Back Office"/>
    <s v="Queen"/>
    <s v="Senior Executive"/>
    <s v="Female"/>
    <d v="1998-11-28T00:00:00"/>
    <s v="0919 287 011"/>
    <s v="thinh.vu@hanwhalife.com.vn"/>
    <m/>
  </r>
  <r>
    <n v="362"/>
    <x v="0"/>
    <s v="12301618"/>
    <s v="Đặng Trung Dũng"/>
    <x v="1"/>
    <s v="North"/>
    <s v="Flight"/>
    <s v="NBU &amp; Claim"/>
    <s v="Claim Senior Executive"/>
    <s v="Nhân viên Cấp trung cao Giải quyết Quyền lợi Bảo hiểm"/>
    <s v="Back Office"/>
    <s v="Twin"/>
    <s v="Senior Executive"/>
    <s v="Male"/>
    <d v="1984-05-30T00:00:00"/>
    <s v="0904 198 484"/>
    <s v="trungdung.dang@hanwhalife.com.vn"/>
    <m/>
  </r>
  <r>
    <n v="363"/>
    <x v="0"/>
    <s v="12301619"/>
    <s v="Quách Thị Ngọc"/>
    <x v="0"/>
    <s v="South - HCM"/>
    <s v="N/A"/>
    <s v="Legal &amp; Corporate Compliance"/>
    <s v="Corporate Compliance Senior Executive"/>
    <s v="Nhân viên cấp trung cao Kiểm soát tuân thủ"/>
    <s v="Back Office"/>
    <s v="Queen"/>
    <s v="Senior Executive"/>
    <s v="Female"/>
    <d v="1996-06-06T00:00:00"/>
    <s v="0369 715 375"/>
    <s v="ngoc.quach@hanwhalife.com.vn"/>
    <m/>
  </r>
  <r>
    <n v="364"/>
    <x v="0"/>
    <s v="12301623"/>
    <s v="Nguyễn Thị Cẩm Thạch"/>
    <x v="22"/>
    <s v="North"/>
    <s v="Flight"/>
    <s v="Sales Training Support"/>
    <s v="Agency Training Executive"/>
    <s v="Nhân viên Cấp trung Huấn luyện &amp; Hỗ trợ Đại lý"/>
    <s v="Trainer"/>
    <s v="Queen"/>
    <s v="Executive"/>
    <s v="Female"/>
    <d v="1984-05-27T00:00:00"/>
    <s v="0945 627 218"/>
    <s v="camthach.nguyen@hanwhalife.com.vn"/>
    <m/>
  </r>
  <r>
    <n v="365"/>
    <x v="0"/>
    <s v="12301631"/>
    <s v="Nguyễn Ngọc Đan Vy"/>
    <x v="0"/>
    <s v="South - HCM"/>
    <s v="N/A"/>
    <s v="Customer Services"/>
    <s v="Customer Services Senior Staff"/>
    <s v="Nhân viên Cấp cao Dịch vụ Khách hàng"/>
    <s v="Back Office"/>
    <s v="Queen"/>
    <s v="Senior Staff"/>
    <s v="Female"/>
    <d v="1994-12-12T00:00:00"/>
    <s v="0397 275 343"/>
    <s v="danvy.nguyen@hanwhalife.com.vn"/>
    <m/>
  </r>
  <r>
    <n v="366"/>
    <x v="0"/>
    <s v="12301633"/>
    <s v="Phan Thị Hồng Gấm"/>
    <x v="0"/>
    <s v="South - HCM"/>
    <s v="N/A"/>
    <s v="Customer Services"/>
    <s v="Call Center Senior Staff"/>
    <s v="Nhân viên Cấp cao trực Tổng đài"/>
    <s v="Back Office"/>
    <s v="Queen"/>
    <s v="Senior Staff"/>
    <s v="Female"/>
    <d v="1995-02-06T00:00:00"/>
    <s v="0932 860 295"/>
    <s v="honggam.phan@hanwhalife.com.vn"/>
    <m/>
  </r>
  <r>
    <n v="367"/>
    <x v="0"/>
    <s v="12301635"/>
    <s v="Cao Đức Trọng"/>
    <x v="0"/>
    <s v="South - HCM"/>
    <s v="N/A"/>
    <s v="IT"/>
    <s v="Program Analyst Senior Executive"/>
    <s v="Nhân viên Cấp trung cao Lập trình"/>
    <s v="Back Office"/>
    <s v="Twin"/>
    <s v="Senior Executive"/>
    <s v="Male"/>
    <d v="1991-04-12T00:00:00"/>
    <s v="0349 775 906"/>
    <s v="ductrong.cao@hanwhalife.com.vn"/>
    <m/>
  </r>
  <r>
    <n v="368"/>
    <x v="0"/>
    <s v="12301639"/>
    <s v="Phạm Viết Đạt"/>
    <x v="4"/>
    <s v="South"/>
    <s v="Bus"/>
    <s v="Sales Training Support"/>
    <s v="Agency Training Senior Officer"/>
    <s v="Chuyên viên Cấp cao Huấn luyện &amp; Hỗ trợ đại lý"/>
    <s v="Trainer"/>
    <s v="Twin"/>
    <s v="Senior Officer"/>
    <s v="Male"/>
    <d v="1984-11-01T00:00:00"/>
    <s v="0329 102 828"/>
    <s v="vietdat.pham1@hanwhalife.com.vn"/>
    <m/>
  </r>
  <r>
    <n v="369"/>
    <x v="0"/>
    <s v="12301642"/>
    <s v="Phạm Thoại Mỹ"/>
    <x v="0"/>
    <s v="South - HCM"/>
    <s v="N/A"/>
    <s v="Customer Services"/>
    <s v="Premium Control Staff"/>
    <s v="Nhân viên Kiểm soát Phí"/>
    <s v="Back Office"/>
    <s v="Queen"/>
    <s v="Staff"/>
    <s v="Female"/>
    <d v="2000-03-21T00:00:00"/>
    <s v="0815 555 253"/>
    <s v="thoaimy.pham@hanwhalife.com.vn"/>
    <m/>
  </r>
  <r>
    <n v="370"/>
    <x v="0"/>
    <s v="12301647"/>
    <s v="Trần Đình Đố"/>
    <x v="0"/>
    <s v="South - HCM"/>
    <s v="N/A"/>
    <s v="IT"/>
    <s v="Program Analyst Senior Executive"/>
    <s v="Nhân viên Cấp trung cao Lập trình"/>
    <s v="Back Office"/>
    <s v="Twin"/>
    <s v="Senior Executive"/>
    <s v="Male"/>
    <d v="1993-06-04T00:00:00"/>
    <s v="0353 082 513"/>
    <s v="dinhdo.tran@hanwhalife.com.vn"/>
    <m/>
  </r>
  <r>
    <n v="371"/>
    <x v="0"/>
    <s v="12301648"/>
    <s v="Phạm Vi Quỳnh Trang"/>
    <x v="0"/>
    <s v="South - HCM"/>
    <s v="N/A"/>
    <s v="Distribution Admin"/>
    <s v="Distribution Report Senior Executive"/>
    <s v="Nhân viên cấp trung cao báo cáo kênh phân phối"/>
    <s v="Back Office"/>
    <s v="Queen"/>
    <s v="Senior Executive"/>
    <s v="Female"/>
    <d v="1994-10-20T00:00:00"/>
    <s v="0369 220 907"/>
    <s v="quynhtrang.pham@hanwhalife.com.vn"/>
    <m/>
  </r>
  <r>
    <n v="372"/>
    <x v="0"/>
    <s v="12301660"/>
    <s v="Phạm Ngọc Tân"/>
    <x v="0"/>
    <s v="South - HCM"/>
    <s v="N/A"/>
    <s v="Investment"/>
    <s v="Investment Assistant Manager"/>
    <s v="Phó phòng Đầu tư"/>
    <s v="Back Office"/>
    <s v="Twin"/>
    <s v="Assistant Manager"/>
    <s v="Male"/>
    <d v="1995-04-20T00:00:00"/>
    <s v="0906 792 478"/>
    <s v="ngoctan.pham@hanwhalife.com.vn"/>
    <m/>
  </r>
  <r>
    <n v="373"/>
    <x v="0"/>
    <s v="12301661"/>
    <s v="Trần Ngọc Kim Ngân"/>
    <x v="0"/>
    <s v="South - HCM"/>
    <s v="N/A"/>
    <s v="General Administration"/>
    <s v="General Admin Staff"/>
    <s v="Nhân viên Hành chánh"/>
    <s v="Back Office"/>
    <s v="Queen"/>
    <s v="Staff"/>
    <s v="Female"/>
    <d v="1990-01-29T00:00:00"/>
    <s v="0374 587 427"/>
    <s v="kimngan.tran@hanwhalife.com.vn"/>
    <m/>
  </r>
  <r>
    <n v="374"/>
    <x v="0"/>
    <s v="12301663"/>
    <s v="Lê Thị Mỹ Dung"/>
    <x v="0"/>
    <s v="South - HCM"/>
    <s v="N/A"/>
    <s v="Distribution Admin"/>
    <s v="Distribution Admin Executive"/>
    <s v="Nhân viên Cấp trung Hành chánh Đại lý &amp; Kênh Phân phối"/>
    <s v="Back Office"/>
    <s v="Queen"/>
    <s v="Executive"/>
    <s v="Female"/>
    <d v="1993-03-01T00:00:00"/>
    <s v="0909 497 793"/>
    <s v="mydung.le@hanwhalife.com.vn"/>
    <m/>
  </r>
  <r>
    <n v="375"/>
    <x v="0"/>
    <s v="12301665"/>
    <s v="Nguyễn Thị Giang"/>
    <x v="0"/>
    <s v="South - HCM"/>
    <s v="N/A"/>
    <s v="Distribution Planning"/>
    <s v="Distribution Planning Manager"/>
    <s v="Trưởng phòng Kế hoạch Kinh doanh"/>
    <s v="Back Office"/>
    <s v="Queen"/>
    <s v="Manager"/>
    <s v="Female"/>
    <d v="1989-08-16T00:00:00"/>
    <s v="0909 011 608"/>
    <s v="giang.nguyen1@hanwhalife.com.vn"/>
    <m/>
  </r>
  <r>
    <n v="376"/>
    <x v="0"/>
    <s v="12301666"/>
    <s v="Nguyễn Trường Mỹ Anh"/>
    <x v="30"/>
    <s v="South"/>
    <s v="Bus"/>
    <s v="Customer Services"/>
    <s v="Customer Services Senior Staff"/>
    <s v="Nhân viên Cấp cao Dịch vụ Khách hàng"/>
    <s v="Back Office"/>
    <s v="Queen"/>
    <s v="Senior Staff"/>
    <s v="Female"/>
    <d v="1994-10-10T00:00:00"/>
    <s v="0907 855 358"/>
    <s v="myanh.nguyen@hanwhalife.com.vn"/>
    <m/>
  </r>
  <r>
    <n v="377"/>
    <x v="0"/>
    <s v="12301667"/>
    <s v="Trần Thị Đăng Châu"/>
    <x v="0"/>
    <s v="South - HCM"/>
    <s v="N/A"/>
    <s v="Corporate Planning &amp; Management"/>
    <s v="Corporate Planning &amp; Management Part Leader"/>
    <s v="Phó Bộ phận Quản trị và Kế hoạch Tổng hợp"/>
    <s v="BOD"/>
    <s v="Single"/>
    <s v="Senior Manager"/>
    <s v="Female"/>
    <d v="1993-08-21T00:00:00"/>
    <s v="0942 909 893"/>
    <s v="dangchau.tran@hanwhalife.com.vn"/>
    <m/>
  </r>
  <r>
    <n v="378"/>
    <x v="0"/>
    <s v="12301669"/>
    <s v="Trần Thị Hoàng Oanh"/>
    <x v="0"/>
    <s v="South - HCM"/>
    <s v="N/A"/>
    <s v="Marketing"/>
    <s v="Graphic Designer"/>
    <s v="Thiết kế Đồ họa"/>
    <s v="Back Office"/>
    <s v="Queen"/>
    <s v="Executive"/>
    <s v="Female"/>
    <d v="1994-02-15T00:00:00"/>
    <s v="0961 135 267"/>
    <s v="hoangoanh.tran@hanwhalife.com.vn"/>
    <m/>
  </r>
  <r>
    <n v="379"/>
    <x v="0"/>
    <s v="12301671"/>
    <s v="Nguyễn Thị Quỳnh Hương"/>
    <x v="0"/>
    <s v="South - HCM"/>
    <s v="N/A"/>
    <s v="NBU &amp; Claim"/>
    <s v="Underwriter"/>
    <s v="Thẩm định"/>
    <s v="Back Office"/>
    <s v="Queen"/>
    <s v="Officer"/>
    <s v="Female"/>
    <d v="1993-03-29T00:00:00"/>
    <s v="0769 890 908"/>
    <s v="quynhhuong.nguyen@hanwhalife.com.vn"/>
    <m/>
  </r>
  <r>
    <n v="380"/>
    <x v="0"/>
    <s v="12301672"/>
    <s v="Phạm Thị Anh Thư"/>
    <x v="0"/>
    <s v="South - HCM"/>
    <s v="N/A"/>
    <s v="Customer Services"/>
    <s v="Premium Control Officer"/>
    <s v="Chuyên viên Kiểm soát Phí"/>
    <s v="Back Office"/>
    <s v="Queen"/>
    <s v="Officer"/>
    <s v="Female"/>
    <d v="1989-01-12T00:00:00"/>
    <s v="0774 983 635"/>
    <s v="anhthu.pham@hanwhalife.com.vn"/>
    <m/>
  </r>
  <r>
    <n v="381"/>
    <x v="0"/>
    <s v="12301674"/>
    <s v="Đào Phương Thúy"/>
    <x v="0"/>
    <s v="South - HCM"/>
    <s v="N/A"/>
    <s v="CHGP"/>
    <s v="Chief HR &amp; GA Principal"/>
    <s v="Giám đốc Cấp cao Nhân sự &amp; Hành chánh"/>
    <s v="BOD"/>
    <s v="Single"/>
    <s v="Director"/>
    <s v="Female"/>
    <d v="1983-10-26T00:00:00"/>
    <s v="0935 922 441"/>
    <s v="phuongthuy.dao@hanwhalife.com.vn"/>
    <m/>
  </r>
  <r>
    <n v="382"/>
    <x v="0"/>
    <s v="12301676"/>
    <s v="Nguyễn Quốc Nam"/>
    <x v="12"/>
    <s v="South - HCM"/>
    <s v="N/A"/>
    <s v="Sales Training Support"/>
    <s v="Agency Training Executive"/>
    <s v="Nhân viên Cấp trung Huấn luyện &amp; Hỗ trợ đại lý"/>
    <s v="Trainer"/>
    <s v="Twin"/>
    <s v="Executive"/>
    <s v="Male"/>
    <d v="1995-03-02T00:00:00"/>
    <s v="0867 997 613"/>
    <s v="quocnam.nguyen1@hanwhalife.com.vn"/>
    <m/>
  </r>
  <r>
    <n v="383"/>
    <x v="0"/>
    <s v="12301678"/>
    <s v="Khổng Tiến Mạnh"/>
    <x v="21"/>
    <s v="North"/>
    <s v="Flight"/>
    <s v="Sales Training Support"/>
    <s v="Agency Training Senior Executive"/>
    <s v="Nhân viên Cấp trung cao Huấn luyện &amp; Hỗ trợ đại lý"/>
    <s v="Trainer"/>
    <s v="Twin"/>
    <s v="Senior Executive"/>
    <s v="Male"/>
    <d v="1992-07-08T00:00:00"/>
    <s v="0368 080 792"/>
    <s v="tienmanh.khong@hanwhalife.com.vn"/>
    <m/>
  </r>
  <r>
    <n v="384"/>
    <x v="0"/>
    <s v="12301679"/>
    <s v="Hoàng Thị Tuyết"/>
    <x v="1"/>
    <s v="North"/>
    <s v="Flight"/>
    <s v="Customer Services"/>
    <s v="Customer Services Executive"/>
    <s v="Nhân viên Cấp trung Dịch vụ Khách hàng"/>
    <s v="Back Office"/>
    <s v="Queen"/>
    <s v="Executive"/>
    <s v="Female"/>
    <d v="1996-02-19T00:00:00"/>
    <s v="0333 739 178"/>
    <s v="tuyet.hoang@hanwhalife.com.vn"/>
    <s v="x"/>
  </r>
  <r>
    <n v="385"/>
    <x v="0"/>
    <s v="12301680"/>
    <s v="Đào Ngọc Linh"/>
    <x v="1"/>
    <s v="North"/>
    <s v="Flight"/>
    <s v="Agency Compliance"/>
    <s v="Agency Compliance Executive"/>
    <s v="Nhân viên Cấp trung Pháp chế Đại lý"/>
    <s v="Back Office"/>
    <s v="Twin"/>
    <s v="Executive"/>
    <s v="Male"/>
    <d v="1992-05-08T00:00:00"/>
    <s v="0335 508 685"/>
    <s v="ngoclinh.dao@hanwhalife.com.vn"/>
    <m/>
  </r>
  <r>
    <n v="386"/>
    <x v="0"/>
    <s v="12301684"/>
    <s v="Nguyễn Thị Ngọc Ánh"/>
    <x v="1"/>
    <s v="North"/>
    <s v="Flight"/>
    <s v="Partnership Distribution"/>
    <s v="Sales Manager"/>
    <s v=" Quản lý Kinh doanh (Đối tác Ngân hàng)"/>
    <s v="Sales Partnership"/>
    <s v="Queen"/>
    <s v="Senior Executive"/>
    <s v="Female"/>
    <d v="1989-09-24T00:00:00"/>
    <s v="083 55 33 274"/>
    <s v="ngocanh.nguyen1@hanwhalife.com.vn"/>
    <m/>
  </r>
  <r>
    <n v="387"/>
    <x v="0"/>
    <s v="12301685"/>
    <s v="Nguyễn Thùy Trang"/>
    <x v="0"/>
    <s v="South - HCM"/>
    <s v="N/A"/>
    <s v="Distribution Planning"/>
    <s v="Distribution Support Senior Officer"/>
    <s v="Chuyên viên Cấp cao Hỗ trợ Đại lý &amp; Kênh Phân phối"/>
    <s v="Back Office"/>
    <s v="Queen"/>
    <s v="Senior Officer"/>
    <s v="Female"/>
    <d v="1995-11-28T00:00:00"/>
    <s v="0835 533 274"/>
    <s v="thuytrang.nguyen1@hanwhalife.com.vn"/>
    <m/>
  </r>
  <r>
    <n v="388"/>
    <x v="0"/>
    <s v="12301686"/>
    <s v="Trần Thị Kim Thanh"/>
    <x v="0"/>
    <s v="South - HCM"/>
    <s v="N/A"/>
    <s v="Distribution Planning"/>
    <s v="Partnership Planning Officer"/>
    <s v="Chuyên viên Lập kế hoạch Kênh đối tác"/>
    <s v="Back Office"/>
    <s v="Queen"/>
    <s v="Officer"/>
    <s v="Female"/>
    <d v="1991-07-09T00:00:00"/>
    <s v="0937 090 791"/>
    <s v="kimthanh.tran@hanwhalife.com.vn"/>
    <m/>
  </r>
  <r>
    <n v="389"/>
    <x v="0"/>
    <s v="12301687"/>
    <s v="Nguyễn Ngọc Hòa"/>
    <x v="33"/>
    <s v="North"/>
    <s v="Flight"/>
    <s v="Regional Sales - Hai Van"/>
    <s v="Zone Director"/>
    <s v="Giám đốc Kinh doanh Khu vực"/>
    <s v="Sales Agency"/>
    <s v="Twin"/>
    <s v="Assistant Manager"/>
    <s v="Male"/>
    <d v="1983-10-20T00:00:00"/>
    <s v="0935 353 518"/>
    <s v="ngochoa.nguyen@hanwhalife.com.vn"/>
    <m/>
  </r>
  <r>
    <n v="390"/>
    <x v="0"/>
    <s v="12301689"/>
    <s v="Hoàng Trọng"/>
    <x v="12"/>
    <s v="South - HCM"/>
    <s v="N/A"/>
    <s v="Customer Services"/>
    <s v="Customer Services Senior Staff"/>
    <s v="Nhân viên Cấp cao Dịch vụ Khách hàng"/>
    <s v="Back Office"/>
    <s v="Twin"/>
    <s v="Senior Staff"/>
    <s v="Male"/>
    <d v="1990-04-15T00:00:00"/>
    <s v="0908 739 514"/>
    <s v="trong.hoang@hanwhalife.com.vn"/>
    <m/>
  </r>
  <r>
    <n v="391"/>
    <x v="0"/>
    <s v="12301690"/>
    <s v="Phạm Phương Đan Quyên"/>
    <x v="0"/>
    <s v="South - HCM"/>
    <s v="N/A"/>
    <s v="Distribution Planning"/>
    <s v="Group Sales Support Executive"/>
    <s v="Nhân viên Cấp trung Hỗ trợ Phát triển Kinh Doanh - Khách hàng Doanh nghiệp"/>
    <s v="Back Office"/>
    <s v="Queen"/>
    <s v="Executive"/>
    <s v="Female"/>
    <d v="1996-08-20T00:00:00"/>
    <s v="0978 893 111"/>
    <s v="danquyen.pham@hanwhalife.com.vn"/>
    <m/>
  </r>
  <r>
    <n v="392"/>
    <x v="0"/>
    <s v="12301693"/>
    <s v="Vương Trường Giang"/>
    <x v="0"/>
    <s v="South - HCM"/>
    <s v="N/A"/>
    <s v="Sales Support Task Force"/>
    <s v="Task Force Senior Manager"/>
    <s v="Trưởng phòng Cấp cao Quản lý Dự án"/>
    <s v="Back Office"/>
    <s v="Twin"/>
    <s v="Senior Manager"/>
    <s v="Male"/>
    <d v="1991-08-19T00:00:00"/>
    <s v="0901 354 456"/>
    <s v="truonggiang.vuong@hanwhalife.com.vn"/>
    <s v="x"/>
  </r>
  <r>
    <n v="393"/>
    <x v="0"/>
    <s v="12301695"/>
    <s v="Phạm Thị Ngát"/>
    <x v="1"/>
    <s v="North"/>
    <s v="Flight"/>
    <s v="Customer Services"/>
    <s v="Customer Services Senior Staff"/>
    <s v="Nhân viên Cấp cao Dịch vụ Khách hàng"/>
    <s v="Back Office"/>
    <s v="Queen"/>
    <s v="Senior Staff"/>
    <s v="Female"/>
    <d v="1995-02-23T00:00:00"/>
    <s v="0968 642 302"/>
    <s v="ngat.pham@hanwhalife.com.vn"/>
    <m/>
  </r>
  <r>
    <n v="394"/>
    <x v="0"/>
    <s v="12301697"/>
    <s v="Nguyễn Thị Mai"/>
    <x v="0"/>
    <s v="South - HCM"/>
    <s v="N/A"/>
    <s v="Distribution Admin"/>
    <s v="Distribution Compensation Senior Executive"/>
    <s v="Nhân viên Cấp trung cao phụ trách Thu nhập Đại lý &amp; Kênh Phân phối"/>
    <s v="Back Office"/>
    <s v="Queen"/>
    <s v="Senior Executive"/>
    <s v="Female"/>
    <d v="1992-10-19T00:00:00"/>
    <s v="0937 740 832"/>
    <s v="mai.nguyen@hanwhalife.com.vn"/>
    <m/>
  </r>
  <r>
    <n v="395"/>
    <x v="0"/>
    <s v="12301698"/>
    <s v="Nguyễn Phan Phương Thảo"/>
    <x v="10"/>
    <s v="North"/>
    <s v="Flight"/>
    <s v="Sales Training Support"/>
    <s v="Agency Training Executive"/>
    <s v="Nhân viên Cấp trung Huấn luyện &amp; Hỗ trợ đại lý"/>
    <s v="Trainer"/>
    <s v="Queen"/>
    <s v="Executive"/>
    <s v="Female"/>
    <d v="1991-09-16T00:00:00"/>
    <s v="0777 386 986"/>
    <s v="phuongthao.nguyen3@hanwhalife.com.vn"/>
    <m/>
  </r>
  <r>
    <n v="396"/>
    <x v="0"/>
    <s v="12301702"/>
    <s v="Phạm Thị Hải"/>
    <x v="20"/>
    <s v="North"/>
    <s v="Flight"/>
    <s v="Customer Services"/>
    <s v="Customer Services Executive"/>
    <s v="Nhân viên Cấp trung Dịch vụ Khách hàng"/>
    <s v="Back Office"/>
    <s v="Queen"/>
    <s v="Executive"/>
    <s v="Female"/>
    <d v="1988-10-03T00:00:00"/>
    <s v="0948 298 111"/>
    <s v="hai.pham@hanwhalife.com.vn"/>
    <m/>
  </r>
  <r>
    <n v="397"/>
    <x v="0"/>
    <s v="12301704"/>
    <s v="Lê Thùy Linh"/>
    <x v="0"/>
    <s v="South - HCM"/>
    <s v="N/A"/>
    <s v="Customer Services"/>
    <s v="Policy Owner Services Senior Executive"/>
    <s v="Nhân viên Cấp trung cao Quản lý Hợp đồng"/>
    <s v="Back Office"/>
    <s v="Queen"/>
    <s v="Senior Executive"/>
    <s v="Female"/>
    <d v="1991-07-25T00:00:00"/>
    <s v="0902 884 457"/>
    <s v="thuylinh.le@hanwhalife.com.vn"/>
    <m/>
  </r>
  <r>
    <n v="398"/>
    <x v="0"/>
    <s v="12301709"/>
    <s v="Trần Huỳnh Trang Đài"/>
    <x v="7"/>
    <s v="South"/>
    <s v="Bus"/>
    <s v="Partnership Distribution"/>
    <s v="Sales Manager"/>
    <s v=" Quản lý Kinh doanh (Đối tác Ngân hàng)"/>
    <s v="Sales Partnership"/>
    <s v="Queen"/>
    <s v="Senior Executive"/>
    <s v="Female"/>
    <d v="1993-05-01T00:00:00"/>
    <s v="0327 877 855"/>
    <s v="trangdai.tran@hanwhalife.com.vn"/>
    <m/>
  </r>
  <r>
    <n v="399"/>
    <x v="0"/>
    <s v="12301711"/>
    <s v="Ông Thị Bích Thảo"/>
    <x v="9"/>
    <s v="North"/>
    <s v="Flight"/>
    <s v="Customer Services"/>
    <s v="Customer Services Executive"/>
    <s v="Nhân viên Cấp trung Dịch vụ Khách hàng"/>
    <s v="Back Office"/>
    <s v="Queen"/>
    <s v="Executive"/>
    <s v="Female"/>
    <d v="1991-08-23T00:00:00"/>
    <s v="0905 973 449"/>
    <s v="bichthao.ong@hanwhalife.com.vn"/>
    <m/>
  </r>
  <r>
    <n v="400"/>
    <x v="0"/>
    <s v="12301712"/>
    <s v="Nguyễn Thị Lan"/>
    <x v="18"/>
    <s v="South"/>
    <s v="Bus"/>
    <s v="Regional Sales - Gia Dinh"/>
    <s v="Zone Director"/>
    <s v="Giám đốc Kinh doanh Khu vực"/>
    <s v="Sales Agency"/>
    <s v="Queen"/>
    <s v="Officer"/>
    <s v="Female"/>
    <d v="1981-01-26T00:00:00"/>
    <s v="0933 626 679"/>
    <s v="lan.nguyen2@hanwhalife.com.vn"/>
    <m/>
  </r>
  <r>
    <n v="401"/>
    <x v="0"/>
    <s v="12301714"/>
    <s v="Nguyễn Thu Hoài"/>
    <x v="0"/>
    <s v="South - HCM"/>
    <s v="N/A"/>
    <s v="CEO Office"/>
    <s v="Assistant to CEO"/>
    <s v="Trợ lý Tổng Giám đốc"/>
    <s v="Back Office"/>
    <s v="Queen"/>
    <s v="Staff"/>
    <s v="Female"/>
    <d v="2001-04-03T00:00:00"/>
    <s v="0352 707 858"/>
    <s v="thuhoai.nguyen@hanwhalife.com.vn"/>
    <m/>
  </r>
  <r>
    <n v="402"/>
    <x v="0"/>
    <s v="12301716"/>
    <s v="Hà Thị Thúy"/>
    <x v="34"/>
    <s v="North"/>
    <s v="Flight"/>
    <s v="Customer Services"/>
    <s v="Customer Services Staff"/>
    <s v="Nhân viên Dịch vụ Khách hàng"/>
    <s v="Back Office"/>
    <s v="Queen"/>
    <s v="Staff"/>
    <s v="Female"/>
    <d v="1984-12-15T00:00:00"/>
    <s v="0826 707 668"/>
    <s v="thuy.ha@hanwhalife.com.vn"/>
    <m/>
  </r>
  <r>
    <n v="403"/>
    <x v="0"/>
    <s v="12301720"/>
    <s v="Nguyễn Gia Huy"/>
    <x v="0"/>
    <s v="South - HCM"/>
    <s v="N/A"/>
    <s v="Distribution Admin"/>
    <s v="Distribution Admin Executive"/>
    <s v="Nhân viên Cấp trung Hành chánh Đại lý &amp; Kênh Phân phối"/>
    <s v="Back Office"/>
    <s v="Twin"/>
    <s v="Executive"/>
    <s v="Male"/>
    <d v="1996-10-20T00:00:00"/>
    <s v="0938 819 439"/>
    <s v="giahuy.nguyen1@hanwhalife.com.vn"/>
    <s v="x"/>
  </r>
  <r>
    <n v="404"/>
    <x v="0"/>
    <s v="12301721"/>
    <s v="Võ Nguyễn Kiều Minh"/>
    <x v="0"/>
    <s v="South - HCM"/>
    <s v="N/A"/>
    <s v="NBU &amp; Claim"/>
    <s v="Claim Senior Officer"/>
    <s v="Chuyên viên Cấp cao Giải quyết Quyền lợi Bảo hiểm"/>
    <s v="Back Office"/>
    <s v="Queen"/>
    <s v="Senior Officer"/>
    <s v="Female"/>
    <d v="1987-08-06T00:00:00"/>
    <s v="0932 083 350"/>
    <s v="kieuminh.vo@hanwhalife.com.vn"/>
    <m/>
  </r>
  <r>
    <n v="405"/>
    <x v="0"/>
    <s v="12301728"/>
    <s v="Đàm Phương Hoa"/>
    <x v="1"/>
    <s v="North"/>
    <s v="Flight"/>
    <s v="Customer Services"/>
    <s v="Quality Assurance Officer"/>
    <s v="Chuyên viên Kiểm soát Chất lượng Dịch vụ Khách hàng"/>
    <s v="Back Office"/>
    <s v="Queen"/>
    <s v="Officer"/>
    <s v="Female"/>
    <d v="1993-03-18T00:00:00"/>
    <s v="0966 047 173"/>
    <s v="phuonghoa.dam@hanwhalife.com.vn"/>
    <m/>
  </r>
  <r>
    <n v="406"/>
    <x v="0"/>
    <s v="12301729"/>
    <s v="Võ Thị Xuân Trang"/>
    <x v="0"/>
    <s v="South - HCM"/>
    <s v="N/A"/>
    <s v="Customer Services"/>
    <s v="Policy Owner Services Officer"/>
    <s v="Chuyên viên Quản lý Hợp đồng"/>
    <s v="Back Office"/>
    <s v="Queen"/>
    <s v="Officer"/>
    <s v="Female"/>
    <d v="1990-01-11T00:00:00"/>
    <s v="0973 776 616"/>
    <s v="xuantrang.vo@hanwhalife.com.vn"/>
    <m/>
  </r>
  <r>
    <n v="407"/>
    <x v="0"/>
    <s v="12301730"/>
    <s v="Trần Cẩm Tú"/>
    <x v="20"/>
    <s v="South"/>
    <s v="Bus"/>
    <s v="Regional Sales - Lam Kinh"/>
    <s v="Zone Director"/>
    <s v="Giám đốc Kinh doanh Khu vực"/>
    <s v="Sales Agency"/>
    <s v="Queen"/>
    <s v="Senior Executive"/>
    <s v="Female"/>
    <d v="1990-05-07T00:00:00"/>
    <s v="0986 186 978"/>
    <s v="camtu.tran@hanwhalife.com.vn"/>
    <m/>
  </r>
  <r>
    <n v="408"/>
    <x v="0"/>
    <s v="12301732"/>
    <s v="Nguyễn Thị Hoài"/>
    <x v="8"/>
    <s v="North"/>
    <s v="Flight"/>
    <s v="Customer Services"/>
    <s v="Customer Services Senior Staff"/>
    <s v="Nhân viên Dịch vụ Khách hàng"/>
    <s v="Back Office"/>
    <s v="Queen"/>
    <s v="Senior Staff"/>
    <s v="Female"/>
    <d v="1993-07-04T00:00:00"/>
    <s v="0963 001 034"/>
    <s v="hoai.nguyen@hanwhalife.com.vn"/>
    <m/>
  </r>
  <r>
    <n v="409"/>
    <x v="0"/>
    <s v="12301734"/>
    <s v="Đỗ Công Tiền"/>
    <x v="0"/>
    <s v="South - HCM"/>
    <s v="N/A"/>
    <s v="IT"/>
    <s v="Program Analyst Officer"/>
    <s v="Chuyên viên Lập trình"/>
    <s v="Back Office"/>
    <s v="Twin"/>
    <s v="Officer"/>
    <s v="Male"/>
    <d v="1993-04-30T00:00:00"/>
    <s v="0933 971 818"/>
    <s v="congtien.do@hanwhalife.com.vn"/>
    <m/>
  </r>
  <r>
    <n v="410"/>
    <x v="0"/>
    <s v="12301735"/>
    <s v="Nguyễn Thị Thu Trúc"/>
    <x v="0"/>
    <s v="South - HCM"/>
    <s v="N/A"/>
    <s v="NBU &amp; Claim"/>
    <s v="Claim Senior Executive"/>
    <s v="Nhân viên Cấp trung cao Giải quyết Quyền lợi Bảo hiểm"/>
    <s v="Back Office"/>
    <s v="Queen"/>
    <s v="Senior Executive"/>
    <s v="Female"/>
    <d v="1995-07-15T00:00:00"/>
    <s v="0902 449 272"/>
    <s v="thutruc.nguyen@hanwhalife.com.vn"/>
    <s v="x"/>
  </r>
  <r>
    <n v="411"/>
    <x v="0"/>
    <s v="12301736"/>
    <s v="Phạm Long Vinh"/>
    <x v="17"/>
    <s v="North"/>
    <s v="Flight"/>
    <s v="Regional Sales - Tay Son"/>
    <s v="Zone Director"/>
    <s v="Giám đốc Kinh doanh Khu vực"/>
    <s v="Sales Agency"/>
    <s v="Twin"/>
    <s v="Senior Executive"/>
    <s v="Male"/>
    <d v="1987-05-28T00:00:00"/>
    <s v="0983 746 544"/>
    <s v="longvinh.pham@hanwhalife.com.vn"/>
    <m/>
  </r>
  <r>
    <n v="412"/>
    <x v="0"/>
    <s v="12301737"/>
    <s v="Nguyễn Thị Phương"/>
    <x v="1"/>
    <s v="North"/>
    <s v="Flight"/>
    <s v="Customer Services"/>
    <s v="Quality Assurance Senior Executive"/>
    <s v="Nhân viên Cấp trung cao Kiểm soát Chất lượng Dịch vụ Khách hàng"/>
    <s v="Back Office"/>
    <s v="Queen"/>
    <s v="Senior Executive"/>
    <s v="Female"/>
    <d v="1995-10-06T00:00:00"/>
    <s v="0987 424 615"/>
    <s v="phuong.nguyen2@hanwhalife.com.vn"/>
    <m/>
  </r>
  <r>
    <n v="413"/>
    <x v="0"/>
    <s v="12301739"/>
    <s v="Nguyễn Thị Đỗ An"/>
    <x v="0"/>
    <s v="South - HCM"/>
    <s v="N/A"/>
    <s v="Actuary"/>
    <s v="Actuarial Analyst"/>
    <s v="Phân tích Định phí"/>
    <s v="Back Office"/>
    <s v="Queen"/>
    <s v="Senior Executive"/>
    <s v="Female"/>
    <d v="1993-11-10T00:00:00"/>
    <s v="0938 652 655"/>
    <s v="doan.nguyen@hanwhalife.com.vn"/>
    <m/>
  </r>
  <r>
    <n v="414"/>
    <x v="0"/>
    <s v="12301742"/>
    <s v="Nguyễn Thị Thiện"/>
    <x v="0"/>
    <s v="South - HCM"/>
    <s v="N/A"/>
    <s v="General Administration"/>
    <s v="General Admin Staff"/>
    <s v="Nhân viên Hành chánh"/>
    <s v="Back Office"/>
    <s v="Queen"/>
    <s v="Staff"/>
    <s v="Female"/>
    <d v="1991-01-01T00:00:00"/>
    <s v="0932 131 538"/>
    <s v="thien.nguyen@hanwhalife.com.vn"/>
    <s v="x"/>
  </r>
  <r>
    <n v="415"/>
    <x v="0"/>
    <s v="12301744"/>
    <s v="Trần Thị Thường"/>
    <x v="0"/>
    <s v="South - HCM"/>
    <s v="N/A"/>
    <s v="Distribution Planning"/>
    <s v="Distribution Quality Assurance Manager"/>
    <s v="Trưởng phòng Phân tích &amp; Kiểm soát Chất lượng Kinh doanh"/>
    <s v="Back Office"/>
    <s v="Queen"/>
    <s v="Manager"/>
    <s v="Female"/>
    <d v="1991-09-25T00:00:00"/>
    <s v="0356 694 042"/>
    <s v="thuong.tran1@hanwhalife.com.vn"/>
    <m/>
  </r>
  <r>
    <n v="416"/>
    <x v="0"/>
    <s v="12301750"/>
    <s v="Phạm Minh Châu"/>
    <x v="0"/>
    <s v="South - HCM"/>
    <s v="N/A"/>
    <s v="Design &amp; Development"/>
    <s v="Graphic Designer"/>
    <s v="Thiết kế Đồ họa"/>
    <s v="Back Office"/>
    <s v="Twin"/>
    <s v="Executive"/>
    <s v="Male"/>
    <d v="1995-10-20T00:00:00"/>
    <s v="0909 483 961"/>
    <s v="minhchau.pham@hanwhalife.com.vn"/>
    <m/>
  </r>
  <r>
    <n v="417"/>
    <x v="0"/>
    <s v="12301751"/>
    <s v="Phạm Văn Thông"/>
    <x v="0"/>
    <s v="South - HCM"/>
    <s v="N/A"/>
    <s v="Risk Management"/>
    <s v="Risk Officer"/>
    <s v="Chuyên viên Quản lý Rủi ro"/>
    <s v="Back Office"/>
    <s v="Twin"/>
    <s v="Officer"/>
    <s v="Male"/>
    <d v="1996-09-16T00:00:00"/>
    <s v="0382 818 569"/>
    <s v="vanthong.pham@hanwhalife.com.vn"/>
    <m/>
  </r>
  <r>
    <n v="418"/>
    <x v="0"/>
    <s v="12301752"/>
    <s v="Hoàng Thị Thu Hương"/>
    <x v="4"/>
    <s v="South"/>
    <s v="Bus"/>
    <s v="Partnership Distribution"/>
    <s v="Sales Manager"/>
    <s v=" Quản lý Kinh doanh (Đối tác Ngân hàng)"/>
    <s v="Sales Partnership"/>
    <s v="Queen"/>
    <s v="Senior Executive"/>
    <s v="Female"/>
    <d v="1995-10-12T00:00:00"/>
    <s v="0938 784 984"/>
    <s v="thuhuong.hoang@hanwhalife.com.vn"/>
    <m/>
  </r>
  <r>
    <n v="419"/>
    <x v="0"/>
    <s v="12301753"/>
    <s v="Nguyễn Ngọc Thùy Nguyên"/>
    <x v="12"/>
    <s v="South - HCM"/>
    <s v="N/A"/>
    <s v="Customer Services"/>
    <s v="Customer Services Executive"/>
    <s v="Nhân viên Cấp trung Dịch vụ Khách hàng"/>
    <s v="Back Office"/>
    <s v="Queen"/>
    <s v="Executive"/>
    <s v="Female"/>
    <d v="1996-12-25T00:00:00"/>
    <s v="0903 149 094"/>
    <s v="thuynguyen.nguyen@hanwhalife.com.vn"/>
    <m/>
  </r>
  <r>
    <n v="420"/>
    <x v="0"/>
    <s v="12301756"/>
    <s v="Đỗ Thị Minh Thư"/>
    <x v="0"/>
    <s v="South - HCM"/>
    <s v="N/A"/>
    <s v="Distribution Admin"/>
    <s v="Distribution Compensation Executive"/>
    <s v="Nhân viên Cấp trung phụ trách Thu nhập Đại lý &amp; Kênh Phân phối"/>
    <s v="Back Office"/>
    <s v="Queen"/>
    <s v="Executive"/>
    <s v="Female"/>
    <d v="1996-10-27T00:00:00"/>
    <s v="0909 102 796"/>
    <s v="minhthu.do1@hanwhalife.com.vn"/>
    <m/>
  </r>
  <r>
    <n v="421"/>
    <x v="0"/>
    <s v="12301758"/>
    <s v="Nguyễn Thị Thúy Vi"/>
    <x v="0"/>
    <s v="South - HCM"/>
    <s v="N/A"/>
    <s v="Human Resources"/>
    <s v="HR Operations Officer"/>
    <s v="Chuyên viên Quản lý Vận hành Nhân sự"/>
    <s v="Back Office"/>
    <s v="Queen"/>
    <s v="Officer"/>
    <s v="Female"/>
    <d v="1997-04-11T00:00:00"/>
    <s v="0932 010 352"/>
    <s v="thuyvi.nguyen@hanwhalife.com.vn"/>
    <m/>
  </r>
  <r>
    <n v="422"/>
    <x v="0"/>
    <s v="12301760"/>
    <s v="Lý Quí Thủy Chung"/>
    <x v="0"/>
    <s v="South - HCM"/>
    <s v="N/A"/>
    <s v="Actuary"/>
    <s v="Actuarial Analyst"/>
    <s v="Phân tích Định phí"/>
    <s v="Back Office"/>
    <s v="Queen"/>
    <s v="Senior Executive"/>
    <s v="Female"/>
    <d v="2001-04-27T00:00:00"/>
    <s v="0933 667 840"/>
    <s v="thuychung.ly@hanwhalife.com.vn"/>
    <m/>
  </r>
  <r>
    <n v="423"/>
    <x v="0"/>
    <s v="12301761"/>
    <s v="Nguyễn Duy Khánh Nam"/>
    <x v="0"/>
    <s v="South - HCM"/>
    <s v="N/A"/>
    <s v="Distribution Planning"/>
    <s v="Partnership Planning Senior Executive"/>
    <s v="Nhân viên Cấp trung cao Kế hoạch Kinh doanh"/>
    <s v="Back Office"/>
    <s v="Twin"/>
    <s v="Senior Executive"/>
    <s v="Male"/>
    <d v="1998-07-27T00:00:00"/>
    <s v="0794 894 498"/>
    <s v="khanhnam.nguyen@hanwhalife.com.vn"/>
    <m/>
  </r>
  <r>
    <n v="424"/>
    <x v="0"/>
    <s v="12301762"/>
    <s v="Lý Mỹ Anh"/>
    <x v="0"/>
    <s v="South - HCM"/>
    <s v="N/A"/>
    <s v="Sales Advisor"/>
    <s v="Sales Advisor Assistant"/>
    <s v="Trợ lý Cố vấn Kinh doanh"/>
    <s v="Back Office"/>
    <s v="Queen"/>
    <s v="Senior Staff"/>
    <s v="Female"/>
    <d v="1997-02-05T00:00:00"/>
    <s v="0769 895 009"/>
    <s v="myanh.ly@hanwhalife.com.vn"/>
    <m/>
  </r>
  <r>
    <n v="425"/>
    <x v="0"/>
    <s v="12301763"/>
    <s v="Bùi Thị Như Ngọc"/>
    <x v="0"/>
    <s v="South - HCM"/>
    <s v="N/A"/>
    <s v="Partnership Distribution"/>
    <s v="Account Head"/>
    <s v="Giám đốc Phát triển Kinh doanh (Đối tác Ngân hàng)"/>
    <s v="Sales Partnership"/>
    <s v="Queen"/>
    <s v="Manager"/>
    <s v="Female"/>
    <d v="1990-08-23T00:00:00"/>
    <s v="0932 802 369"/>
    <s v="nhungoc.bui@hanwhalife.com.vn"/>
    <m/>
  </r>
  <r>
    <n v="426"/>
    <x v="0"/>
    <s v="12301764"/>
    <s v="Đoàn Thị Hương"/>
    <x v="26"/>
    <s v="South"/>
    <s v="Bus"/>
    <s v="Partnership Distribution"/>
    <s v="Sales Manager"/>
    <s v=" Quản lý Kinh doanh (Đối tác Ngân hàng)"/>
    <s v="Sales Partnership"/>
    <s v="Queen"/>
    <s v="Officer"/>
    <s v="Female"/>
    <d v="1992-12-29T00:00:00"/>
    <s v="0939 741 740"/>
    <s v="huong.doan@hanwhalife.com.vn"/>
    <m/>
  </r>
  <r>
    <n v="427"/>
    <x v="0"/>
    <s v="12301765"/>
    <s v="Nguyễn Thị Hồng Diệp"/>
    <x v="7"/>
    <s v="South"/>
    <s v="Bus"/>
    <s v="Partnership Distribution"/>
    <s v="Sales Manager"/>
    <s v=" Quản lý Kinh doanh (Đối tác Ngân hàng)"/>
    <s v="Sales Partnership"/>
    <s v="Queen"/>
    <s v="Officer"/>
    <s v="Female"/>
    <d v="1986-09-22T00:00:00"/>
    <s v="0916 249 900"/>
    <s v="hongdiep.nguyen@hanwhalife.com.vn"/>
    <m/>
  </r>
  <r>
    <n v="428"/>
    <x v="0"/>
    <s v="12301767"/>
    <s v="Lê Thị Kiên"/>
    <x v="20"/>
    <s v="South"/>
    <s v="Bus"/>
    <s v="Regional Sales - Lam Kinh"/>
    <s v="Zone Director"/>
    <s v="Giám đốc Kinh doanh Khu vực"/>
    <s v="Sales Agency"/>
    <s v="Queen"/>
    <s v="Executive"/>
    <s v="Female"/>
    <d v="1993-04-25T00:00:00"/>
    <s v="0948 056 448"/>
    <s v="kien.le@hanwhalife.com.vn"/>
    <m/>
  </r>
  <r>
    <n v="429"/>
    <x v="0"/>
    <s v="12301768"/>
    <s v="Huỳnh Võ Lan Vy"/>
    <x v="0"/>
    <s v="South - HCM"/>
    <s v="N/A"/>
    <s v="Content of Digital App"/>
    <s v="Multimedia Designer"/>
    <s v="Thiết kế Đa phương tiện"/>
    <s v="Back Office"/>
    <s v="Queen"/>
    <s v="Senior Executive"/>
    <s v="Female"/>
    <d v="1998-07-29T00:00:00"/>
    <s v="0906 432 798"/>
    <s v="lanvy.huynh@hanwhalife.com.vn"/>
    <m/>
  </r>
  <r>
    <n v="430"/>
    <x v="0"/>
    <s v="12301769"/>
    <s v="Nguyễn Thị Diễm Quỳnh"/>
    <x v="0"/>
    <s v="South - HCM"/>
    <s v="N/A"/>
    <s v="Human Resources"/>
    <s v="HR Operations Assistant Manager"/>
    <s v="Phó phòng Quản lý Vận hành Nhân sự"/>
    <s v="Back Office"/>
    <s v="Queen"/>
    <s v="Assistant Manager"/>
    <s v="Female"/>
    <d v="1991-12-20T00:00:00"/>
    <s v="0919 765 919"/>
    <s v="diemquynh.nguyen1@hanwhalife.com.vn"/>
    <m/>
  </r>
  <r>
    <n v="431"/>
    <x v="0"/>
    <s v="12301771"/>
    <s v="Nguyễn Thị Diệu Huyền"/>
    <x v="0"/>
    <s v="South - HCM"/>
    <s v="N/A"/>
    <s v="Internal Audit"/>
    <s v="Internal Audit Executive"/>
    <s v="Nhân viên Cấp trung Kiểm toán Nội bộ"/>
    <s v="Back Office"/>
    <s v="Queen"/>
    <s v="Executive"/>
    <s v="Female"/>
    <d v="1997-01-16T00:00:00"/>
    <s v="0350 242 958"/>
    <s v="dieuhuyen.nguyen@hanwhalife.com.vn"/>
    <s v="x"/>
  </r>
  <r>
    <n v="432"/>
    <x v="0"/>
    <s v="12301772"/>
    <s v="Nguyễn Văn Thái"/>
    <x v="35"/>
    <s v="South"/>
    <s v="Bus"/>
    <s v="Partnership Distribution"/>
    <s v="Sales Manager"/>
    <s v="Quản lý Kinh doanh (Đối tác Ngân hàng)"/>
    <s v="Sales Partnership"/>
    <s v="Twin"/>
    <s v="Senior Officer"/>
    <s v="Male"/>
    <d v="1985-10-09T00:00:00"/>
    <s v="0916 992 061"/>
    <s v="vanthai.nguyen@hanwhalife.com.vn"/>
    <m/>
  </r>
  <r>
    <n v="433"/>
    <x v="0"/>
    <s v="12301774"/>
    <s v="Từ Châu Trúc Dân"/>
    <x v="0"/>
    <s v="South - HCM"/>
    <s v="N/A"/>
    <s v="Customer Services"/>
    <s v="Call Center Senior Staff"/>
    <s v="Nhân viên Cấp cao trực Tổng đài"/>
    <s v="Back Office"/>
    <s v="Queen"/>
    <s v="Senior Staff"/>
    <s v="Female"/>
    <d v="1997-11-14T00:00:00"/>
    <s v="0327 244 075"/>
    <s v="trucdan.tu@hanwhalife.com.vn"/>
    <m/>
  </r>
  <r>
    <n v="434"/>
    <x v="0"/>
    <s v="12301775"/>
    <s v="Lê Quang Hiệp"/>
    <x v="1"/>
    <s v="North"/>
    <s v="Flight"/>
    <s v="Partnership Distribution"/>
    <s v="Sales Manager"/>
    <s v="Quản lý Kinh doanh (Đối tác Ngân hàng)"/>
    <s v="Sales Partnership"/>
    <s v="Twin"/>
    <s v="Officer"/>
    <s v="Male"/>
    <d v="1994-02-10T00:00:00"/>
    <s v="0985 222 669"/>
    <s v="quanghiep.le@hanwhalife.com.vn"/>
    <m/>
  </r>
  <r>
    <n v="435"/>
    <x v="0"/>
    <s v="12301777"/>
    <s v="Lê Thị Minh Tuyền"/>
    <x v="0"/>
    <s v="South - HCM"/>
    <s v="N/A"/>
    <s v="Customer Services"/>
    <s v="Policy Owner Services Executive"/>
    <s v="Nhân viên Cấp trung Quản lý Hợp đồng"/>
    <s v="Back Office"/>
    <s v="Queen"/>
    <s v="Executive"/>
    <s v="Female"/>
    <d v="1990-03-21T00:00:00"/>
    <s v="0934 093 880"/>
    <s v="minhtuyen.le@hanwhalife.com.vn"/>
    <m/>
  </r>
  <r>
    <n v="436"/>
    <x v="0"/>
    <s v="12301779"/>
    <s v="Lê Văn Quân"/>
    <x v="0"/>
    <s v="South - HCM"/>
    <s v="N/A"/>
    <s v="Legal &amp; Corporate Compliance"/>
    <s v="Legal Officer"/>
    <s v="Chuyên viên Pháp lý"/>
    <s v="Back Office"/>
    <s v="Twin"/>
    <s v="Officer"/>
    <s v="Male"/>
    <d v="1997-08-04T00:00:00"/>
    <s v="0362 355 984"/>
    <s v="vanquan.le@hanwhalife.com.vn"/>
    <m/>
  </r>
  <r>
    <n v="437"/>
    <x v="0"/>
    <s v="12301780"/>
    <s v="Đỗ Quỳnh Hương"/>
    <x v="0"/>
    <s v="South - HCM"/>
    <s v="N/A"/>
    <s v="Corporate Planning &amp; Management"/>
    <s v="Management Reporting Analysis Senior Staff"/>
    <s v="Nhân viên Cấp cao Quản trị và Phân tích Báo cáo"/>
    <s v="Back Office"/>
    <s v="Queen"/>
    <s v="Senior Staff"/>
    <s v="Female"/>
    <d v="2000-01-29T00:00:00"/>
    <s v="0816 046 328"/>
    <s v="quynhhuong.do@hanwhalife.com.vn"/>
    <m/>
  </r>
  <r>
    <n v="438"/>
    <x v="0"/>
    <s v="12301782"/>
    <s v="Nguyễn Phúc Thịnh"/>
    <x v="36"/>
    <s v="South"/>
    <s v="Bus"/>
    <s v="Partnership Distribution"/>
    <s v="Sales Manager"/>
    <s v="Quản lý Kinh doanh (Đối tác Ngân hàng)"/>
    <s v="Sales Partnership"/>
    <s v="Twin"/>
    <s v="Senior Executive"/>
    <s v="Male"/>
    <d v="1995-09-06T00:00:00"/>
    <s v="0935 961 896"/>
    <s v="phucthinh.nguyen1@hanwhalife.com.vn"/>
    <m/>
  </r>
  <r>
    <n v="439"/>
    <x v="0"/>
    <s v="12301785"/>
    <s v="Nguyễn Thị Mai"/>
    <x v="0"/>
    <s v="South - HCM"/>
    <s v="N/A"/>
    <s v="Finance &amp; Accounting"/>
    <s v="Payable Accounting Senior Staff"/>
    <s v="Nhân viên Cấp cao Kế toán Thanh toán"/>
    <s v="Back Office"/>
    <s v="Queen"/>
    <s v="Senior Staff"/>
    <s v="Female"/>
    <d v="1998-10-18T00:00:00"/>
    <s v="0906 902 357"/>
    <s v="mai.nguyen1@hanwhalife.com.vn"/>
    <m/>
  </r>
  <r>
    <n v="440"/>
    <x v="0"/>
    <s v="12301786"/>
    <s v="Trịnh Minh Nhật"/>
    <x v="0"/>
    <s v="South - HCM"/>
    <s v="N/A"/>
    <s v="IT"/>
    <s v="Database Administrator Officer"/>
    <s v="Chuyên viên Dữ liệu"/>
    <s v="Back Office"/>
    <s v="Twin"/>
    <s v="Officer"/>
    <s v="Male"/>
    <d v="1991-09-23T00:00:00"/>
    <s v="0356 155 762"/>
    <s v="minhnhat.trinh@hanwhalife.com.vn"/>
    <m/>
  </r>
  <r>
    <n v="441"/>
    <x v="0"/>
    <s v="12301788"/>
    <s v="Nguyễn Tường Vy"/>
    <x v="0"/>
    <s v="South - HCM"/>
    <s v="N/A"/>
    <s v="IT"/>
    <s v="Business Analyst Senior Executive"/>
    <s v="Nhân viên Cấp trung cao Phát triển Hệ thống"/>
    <s v="Back Office"/>
    <s v="Queen"/>
    <s v="Senior Executive"/>
    <s v="Female"/>
    <d v="1996-11-20T00:00:00"/>
    <s v="0906 809 657"/>
    <s v="tuongvy.nguyen1@hanwhalife.com.vn"/>
    <m/>
  </r>
  <r>
    <n v="442"/>
    <x v="0"/>
    <s v="12301789"/>
    <s v="Phạm Hữu Lợi"/>
    <x v="0"/>
    <s v="South - HCM"/>
    <s v="N/A"/>
    <s v="IT"/>
    <s v="Program Analyst Senior Executive"/>
    <s v="Nhân viên Cấp trung cao Lập trình"/>
    <s v="Back Office"/>
    <s v="Twin"/>
    <s v="Senior Executive"/>
    <s v="Male"/>
    <d v="1992-10-23T00:00:00"/>
    <s v="0799 007 138"/>
    <s v="huuloi.pham@hanwhalife.com.vn"/>
    <m/>
  </r>
  <r>
    <n v="443"/>
    <x v="0"/>
    <s v="12401790"/>
    <s v="Trương Thị Vân Anh"/>
    <x v="0"/>
    <s v="South - HCM"/>
    <s v="N/A"/>
    <s v="Marketing"/>
    <s v="Head of Marketing"/>
    <s v="Trưởng Bộ phận Marketing"/>
    <s v="BOD"/>
    <s v="Single"/>
    <s v="Director"/>
    <s v="Female"/>
    <d v="1982-08-04T00:00:00"/>
    <s v="0903 799 275"/>
    <s v="vananh.truong1@hanwhalife.com.vn"/>
    <m/>
  </r>
  <r>
    <n v="444"/>
    <x v="0"/>
    <s v="12401791"/>
    <s v="Nguyễn Phương Hưng"/>
    <x v="0"/>
    <s v="South - HCM"/>
    <s v="N/A"/>
    <s v="IT"/>
    <s v="Program Analyst Officer"/>
    <s v="Chuyên viên Lập trình"/>
    <s v="Back Office"/>
    <s v="Twin"/>
    <s v="Officer"/>
    <s v="Male"/>
    <d v="1994-04-18T00:00:00"/>
    <s v="0967 399 603"/>
    <s v="phuonghung.nguyen@hanwhalife.com.vn"/>
    <m/>
  </r>
  <r>
    <n v="445"/>
    <x v="0"/>
    <s v="12401792"/>
    <s v="Hồ Trịnh Ngọc Diễm"/>
    <x v="0"/>
    <s v="South - HCM"/>
    <s v="N/A"/>
    <s v="Customer Services"/>
    <s v="Customer Care Assistant Manager"/>
    <s v="Phó phòng Chăm sóc Khách hàng"/>
    <s v="Back Office"/>
    <s v="Queen"/>
    <s v="Assistant Manager"/>
    <s v="Female"/>
    <d v="1986-02-05T00:00:00"/>
    <s v="0963 781 109"/>
    <s v="ngocdiem.ho@hanwhalife.com.vn"/>
    <m/>
  </r>
  <r>
    <n v="446"/>
    <x v="0"/>
    <s v="12401793"/>
    <s v="Nguyễn Cẩm Dương"/>
    <x v="0"/>
    <s v="South - HCM"/>
    <s v="N/A"/>
    <s v="Legal &amp; Corporate Compliance"/>
    <s v="Corporate Compliance Assistant Manager"/>
    <s v="Phó phòng Kiểm soát tuân thủ"/>
    <s v="Back Office"/>
    <s v="Queen"/>
    <s v="Assistant Manager"/>
    <s v="Female"/>
    <d v="1993-05-04T00:00:00"/>
    <s v="0982 533 424"/>
    <s v="camduong.nguyen@hanwhalife.com.vn"/>
    <s v="x"/>
  </r>
  <r>
    <n v="447"/>
    <x v="0"/>
    <s v="12401796"/>
    <s v="Huỳnh Thị Phương Thảo"/>
    <x v="0"/>
    <s v="South - HCM"/>
    <s v="N/A"/>
    <s v="Human Resources"/>
    <s v="Corporate Learning Officer"/>
    <s v="Chuyên viên Đào tạo"/>
    <s v="Back Office"/>
    <s v="Queen"/>
    <s v="Officer"/>
    <s v="Female"/>
    <d v="1991-04-23T00:00:00"/>
    <s v="0908 300 183"/>
    <s v="phuongthao.huynh@hanwhalife.com.vn"/>
    <m/>
  </r>
  <r>
    <n v="448"/>
    <x v="0"/>
    <s v="12401799"/>
    <s v="Đặng Nguyễn Hoàng Tuấn"/>
    <x v="0"/>
    <s v="South - HCM"/>
    <s v="N/A"/>
    <s v="Customer Services"/>
    <s v="Quality Assurance Officer"/>
    <s v="Chuyên viên Kiểm soát Chất lượng Dịch vụ Khách hàng"/>
    <s v="Back Office"/>
    <s v="Twin"/>
    <s v="Officer"/>
    <s v="Male"/>
    <d v="1993-05-18T00:00:00"/>
    <s v="0942 263 613"/>
    <s v="hoangtuan.dang@hanwhalife.com.vn"/>
    <m/>
  </r>
  <r>
    <n v="449"/>
    <x v="0"/>
    <s v="12401800"/>
    <s v="Phan Thị Thu Hà"/>
    <x v="0"/>
    <s v="South - HCM"/>
    <s v="N/A"/>
    <s v="Distribution Planning"/>
    <s v="Multimedia Designer"/>
    <s v="Thiết kế Đa phương tiện"/>
    <s v="Back Office"/>
    <s v="Queen"/>
    <s v="Officer"/>
    <s v="Female"/>
    <d v="1991-06-12T00:00:00"/>
    <s v="0907 979 546"/>
    <s v="thuha.phan@hanwhalife.com.vn"/>
    <m/>
  </r>
  <r>
    <n v="450"/>
    <x v="0"/>
    <s v="12401801"/>
    <s v="Hà Xuân Huy"/>
    <x v="12"/>
    <s v="South - HCM"/>
    <s v="N/A"/>
    <s v="Regional Sales - Gia Dinh"/>
    <s v="Zone Director"/>
    <s v="Giám đốc Kinh doanh Khu vực"/>
    <s v="Sales Agency"/>
    <s v="Twin"/>
    <s v="Officer"/>
    <s v="Male"/>
    <d v="1980-08-25T00:00:00"/>
    <s v="0917 161 525"/>
    <s v="xuanhuy.ha@hanwhalife.com.vn"/>
    <m/>
  </r>
  <r>
    <n v="451"/>
    <x v="0"/>
    <s v="12401802"/>
    <s v="Nguyễn Thị Minh Nguyệt"/>
    <x v="0"/>
    <s v="South - HCM"/>
    <s v="N/A"/>
    <s v="Human Resources"/>
    <s v="Employer Brand Officer"/>
    <s v="Chuyên viên Phát triển Thương hiệu Tuyển dụng"/>
    <s v="Back Office"/>
    <s v="Queen"/>
    <s v="Officer"/>
    <s v="Female"/>
    <d v="2000-11-16T00:00:00"/>
    <s v="0843 467 367"/>
    <s v="minhnguyet.nguyen1@hanwhalife.com.vn"/>
    <m/>
  </r>
  <r>
    <n v="452"/>
    <x v="0"/>
    <s v="12401803"/>
    <s v="Trần Minh Thuận"/>
    <x v="37"/>
    <s v="North"/>
    <s v="Flight"/>
    <s v="Regional Sales - Thang Long"/>
    <s v="Zone Director"/>
    <s v="Giám đốc Kinh doanh Khu vực"/>
    <s v="Sales Agency"/>
    <s v="Twin"/>
    <s v="Executive"/>
    <s v="Male"/>
    <d v="1989-07-12T00:00:00"/>
    <s v="0913 338 689"/>
    <s v="minhthuan.tran@hanwhalife.com.vn"/>
    <m/>
  </r>
  <r>
    <n v="453"/>
    <x v="0"/>
    <s v="12401804"/>
    <s v="Trà Quốc Khanh"/>
    <x v="0"/>
    <s v="South - HCM"/>
    <s v="N/A"/>
    <s v="Actuary"/>
    <s v="Actuarial Analyst"/>
    <s v="Phân tích Định phí"/>
    <s v="Back Office"/>
    <s v="Twin"/>
    <s v="Manager"/>
    <s v="Male"/>
    <d v="1988-09-28T00:00:00"/>
    <s v="0947 418 735"/>
    <s v="quockhanh.tra@hanwhalife.com.vn"/>
    <s v="x"/>
  </r>
  <r>
    <n v="454"/>
    <x v="0"/>
    <s v="12401805"/>
    <s v="Lê Khánh Hoàng"/>
    <x v="30"/>
    <s v="South"/>
    <s v="Bus"/>
    <s v="Partnership Distribution"/>
    <s v="Sales Manager"/>
    <s v="Quản lý Kinh doanh (Đối tác Ngân hàng)"/>
    <s v="Sales Partnership"/>
    <s v="Twin"/>
    <s v="Senior Executive"/>
    <s v="Male"/>
    <d v="1993-10-01T00:00:00"/>
    <s v="0327 432 402"/>
    <s v="khanhhoang.le@hanwhalife.com.vn"/>
    <m/>
  </r>
  <r>
    <n v="455"/>
    <x v="0"/>
    <s v="12401807"/>
    <s v="Nguyễn Hữu Thành"/>
    <x v="0"/>
    <s v="South - HCM"/>
    <s v="N/A"/>
    <s v="Customer Services"/>
    <s v="Policy Owner Services Officer"/>
    <s v="Chuyên viên Quản lý Hợp đồng"/>
    <s v="Back Office"/>
    <s v="Twin"/>
    <s v="g"/>
    <s v="Male"/>
    <d v="1993-05-15T00:00:00"/>
    <s v="0706 891 055"/>
    <s v="huuthanh.nguyen1@hanwhalife.com.vn"/>
    <s v="x"/>
  </r>
  <r>
    <n v="456"/>
    <x v="0"/>
    <s v="12401808"/>
    <s v="Trần Văn Vàng"/>
    <x v="0"/>
    <s v="South - HCM"/>
    <s v="N/A"/>
    <s v="CAO"/>
    <s v="Chief Agency Officer"/>
    <s v="Phó Tổng Giám đốc Kinh doanh"/>
    <s v="BOD"/>
    <s v="Single"/>
    <s v="Chief Officer"/>
    <s v="Male"/>
    <d v="1972-08-20T00:00:00"/>
    <s v="0903 975 429"/>
    <s v="vanvang.tran@hanwhalife.com.vn"/>
    <m/>
  </r>
  <r>
    <n v="457"/>
    <x v="0"/>
    <s v="12401809"/>
    <s v="Lê Minh Tuấn"/>
    <x v="1"/>
    <s v="North"/>
    <s v="Flight"/>
    <s v="Regional Sales - Thang Long"/>
    <s v="Zone Director"/>
    <s v="Giám đốc Kinh doanh Khu vực"/>
    <s v="Sales Agency"/>
    <s v="Twin"/>
    <s v="Assistant Manager"/>
    <s v="Male"/>
    <d v="1976-11-26T00:00:00"/>
    <s v="0975 248 688"/>
    <s v="minhtuan.le1@hanwhalife.com.vn"/>
    <m/>
  </r>
  <r>
    <n v="458"/>
    <x v="0"/>
    <s v="12401811"/>
    <s v="Phạm Thị Diễm My"/>
    <x v="0"/>
    <s v="South - HCM"/>
    <s v="N/A"/>
    <s v="Sales Support Task Force"/>
    <s v="Task Force Senior Officer"/>
    <s v="Chuyên viên Cấp cao Quản lý Dự án"/>
    <s v="Back Office"/>
    <s v="Queen"/>
    <s v="Senior Officer"/>
    <s v="Female"/>
    <d v="1994-08-27T00:00:00"/>
    <s v="0932 430 094"/>
    <s v="diemmy.pham@hanwhalife.com.vn"/>
    <s v="x"/>
  </r>
  <r>
    <n v="459"/>
    <x v="0"/>
    <s v="12401813"/>
    <s v="Tạ Hữu Phương"/>
    <x v="3"/>
    <s v="North"/>
    <s v="Flight"/>
    <s v="Regional Sales - Thang Long"/>
    <s v="Zone Director"/>
    <s v="Giám đốc Kinh doanh Khu vực"/>
    <s v="Sales Agency"/>
    <s v="Twin"/>
    <s v="Senior Officer"/>
    <s v="Male"/>
    <d v="1983-08-26T00:00:00"/>
    <s v="0943 989 389"/>
    <s v="huuphuong.ta@hanwhalife.com.vn"/>
    <m/>
  </r>
  <r>
    <n v="460"/>
    <x v="0"/>
    <s v="12401814"/>
    <s v="Trần Nhật Thảo Nguyên"/>
    <x v="0"/>
    <s v="South - HCM"/>
    <s v="N/A"/>
    <s v="Human Resources"/>
    <s v="Talent Acquisition Business Partner Manager"/>
    <s v="Trưởng phòng Đối tác Thu hút Nhân tài"/>
    <s v="Back Office"/>
    <s v="Queen"/>
    <s v="Manager"/>
    <s v="Female"/>
    <d v="1993-02-02T00:00:00"/>
    <s v="0949 314 399"/>
    <s v="thaonguyen.tran2@hanwhalife.com.vn"/>
    <s v="x"/>
  </r>
  <r>
    <n v="461"/>
    <x v="0"/>
    <s v="12401822"/>
    <s v="Huỳnh Nhật Huy"/>
    <x v="0"/>
    <s v="South - HCM"/>
    <s v="N/A"/>
    <s v="Customer Services"/>
    <s v="Policy Owner Services Senior Executive"/>
    <s v="Nhân viên Cấp trung cao Quản lý Hợp đồng"/>
    <s v="Back Office"/>
    <s v="Twin"/>
    <s v="Senior Executive"/>
    <s v="Male"/>
    <d v="1998-10-08T00:00:00"/>
    <s v="0903 721 875"/>
    <s v="nhathuy.huynh@hanwhalife.com.vn"/>
    <s v="x"/>
  </r>
  <r>
    <n v="462"/>
    <x v="0"/>
    <s v="12401823"/>
    <s v="Đoàn Ngọc Anh"/>
    <x v="12"/>
    <s v="South - HCM"/>
    <s v="N/A"/>
    <s v="Regional Sales - Gia Dinh"/>
    <s v="Territory Director"/>
    <s v="Giám đốc Kinh doanh Miền"/>
    <s v="Sales Agency"/>
    <s v="Twin"/>
    <s v="Director"/>
    <s v="Male"/>
    <d v="1984-05-20T00:00:00"/>
    <s v="0915 959 592"/>
    <s v="ngocanh.doan@hanwhalife.com.vn"/>
    <m/>
  </r>
  <r>
    <n v="463"/>
    <x v="0"/>
    <s v="12401824"/>
    <s v="Trần Hữu Lê Huỳnh Tâm"/>
    <x v="17"/>
    <s v="North"/>
    <s v="Flight"/>
    <s v="Regional Sales - Tay Son"/>
    <s v="Territory Director"/>
    <s v="Giám đốc Kinh doanh Miền"/>
    <s v="Sales Agency"/>
    <s v="Twin"/>
    <s v="Director"/>
    <s v="Male"/>
    <d v="1982-08-16T00:00:00"/>
    <s v="0913 610 699"/>
    <s v="huynhtam.tran@hanwhalife.com.vn"/>
    <s v="x"/>
  </r>
  <r>
    <n v="464"/>
    <x v="0"/>
    <s v="12401825"/>
    <s v="Nguyễn Thị Cẩm Hà"/>
    <x v="0"/>
    <s v="South - HCM"/>
    <s v="N/A"/>
    <s v="NBU &amp; Claim"/>
    <s v="Claim Assistant Manager"/>
    <s v="Phó phòng Giải quyết Quyền lợi Bảo hiểm"/>
    <s v="Back Office"/>
    <s v="Queen"/>
    <s v="Assistant Manager"/>
    <s v="Female"/>
    <d v="1994-01-01T00:00:00"/>
    <s v="0974 905 926"/>
    <s v="camha.nguyen@hanwhalife.com.vn"/>
    <m/>
  </r>
  <r>
    <n v="465"/>
    <x v="0"/>
    <s v="12401826"/>
    <s v="Bùi Thị Xuân Diệu"/>
    <x v="0"/>
    <s v="South - HCM"/>
    <s v="N/A"/>
    <s v="Customer Services"/>
    <s v="Complaint Handling Senior Officer"/>
    <s v="Chuyên viên Cấp cao Xử lí Khiếu nại"/>
    <s v="Back Office"/>
    <s v="Queen"/>
    <s v="Senior Officer"/>
    <s v="Female"/>
    <d v="1995-11-15T00:00:00"/>
    <s v="0979 918 957"/>
    <s v="xuandieu.bui@hanwhalife.com.vn"/>
    <m/>
  </r>
  <r>
    <n v="466"/>
    <x v="0"/>
    <s v="12401831"/>
    <s v="Nguyễn Thị Phương Loan"/>
    <x v="36"/>
    <s v="South"/>
    <s v="Bus"/>
    <s v="Regional Sales - Tay Son"/>
    <s v="Zone Director"/>
    <s v="Giám đốc Kinh doanh khu vực"/>
    <s v="Sales Agency"/>
    <s v="Queen"/>
    <s v="Assistant Manager"/>
    <s v="Female"/>
    <d v="1980-03-02T00:00:00"/>
    <s v="0942 568 113"/>
    <s v="phuongloan.nguyen1@hanwhalife.com.vn"/>
    <s v="x"/>
  </r>
  <r>
    <n v="467"/>
    <x v="0"/>
    <s v="12401834"/>
    <s v="Nguyễn Hoài Thương"/>
    <x v="0"/>
    <s v="South - HCM"/>
    <s v="N/A"/>
    <s v="Human Resources"/>
    <s v="HR Operations Senior Executive"/>
    <s v="Nhân viên Cấp trung cao Quản lý Vận hành Nhân sự"/>
    <s v="Back Office"/>
    <s v="Queen"/>
    <s v="Senior Executive"/>
    <s v="Female"/>
    <d v="2000-01-21T00:00:00"/>
    <s v="0334 618 399"/>
    <s v=" hoaithuong.nguyen@hanwhalife.com.vn"/>
    <s v="x"/>
  </r>
  <r>
    <n v="468"/>
    <x v="0"/>
    <s v="12401835"/>
    <s v="Lê Thị Như Quỳnh"/>
    <x v="0"/>
    <s v="South - HCM"/>
    <s v="N/A"/>
    <s v="Marketing"/>
    <s v="Marketing Communications Manager"/>
    <s v="Trưởng phòng Truyền thông Tiếp thị"/>
    <s v="Back Office"/>
    <s v="Queen"/>
    <s v="Manager"/>
    <s v="Female"/>
    <d v="1988-11-10T00:00:00"/>
    <s v="0933 308 672"/>
    <s v="nhuquynh.le@hanwhalife.com.vn"/>
    <m/>
  </r>
  <r>
    <n v="469"/>
    <x v="0"/>
    <s v="12401836"/>
    <s v="Lê Thị Ánh Vân"/>
    <x v="0"/>
    <s v="South - HCM"/>
    <s v="N/A"/>
    <s v="Actuary"/>
    <s v="Actuarial Analyst"/>
    <s v="Phân tích Định phí"/>
    <s v="Back Office"/>
    <s v="Queen"/>
    <s v="Assistant Manager"/>
    <s v="Female"/>
    <d v="1996-04-19T00:00:00"/>
    <s v="0906 355 695"/>
    <s v="anhvan.le@hanwhalife.com.vn"/>
    <m/>
  </r>
  <r>
    <n v="470"/>
    <x v="0"/>
    <s v="12401837"/>
    <s v="Lê Văn Bình"/>
    <x v="28"/>
    <s v="Central"/>
    <s v="Bus"/>
    <s v="Regional Sales - Hai Van"/>
    <s v="Zone Director"/>
    <s v="Giám đốc Kinh doanh khu vực"/>
    <s v="Sales Agency"/>
    <s v="Twin"/>
    <s v="Officer"/>
    <s v="Male"/>
    <d v="1983-09-05T00:00:00"/>
    <s v="0905 915 868"/>
    <s v="vanbinh.le1@hanwhalife.com.vn"/>
    <s v="x"/>
  </r>
  <r>
    <n v="471"/>
    <x v="0"/>
    <s v="12401838"/>
    <s v="Mai Nguyên Anh Thư"/>
    <x v="0"/>
    <s v="South - HCM"/>
    <s v="N/A"/>
    <s v="Content of Digital App"/>
    <s v="Content Creator"/>
    <s v="Chuyên viên Sáng tạo nội dung"/>
    <s v="Back Office"/>
    <s v="Queen"/>
    <s v="Senior Staff"/>
    <s v="Female"/>
    <d v="2000-01-20T00:00:00"/>
    <s v="0388 063 220 "/>
    <s v="anhthu.mai@hanwhalife.com.vn"/>
    <m/>
  </r>
  <r>
    <n v="472"/>
    <x v="0"/>
    <s v="12401839"/>
    <s v="Võ Thị Quỳnh Nga"/>
    <x v="2"/>
    <s v="South"/>
    <s v="Bus"/>
    <s v="Customer Services"/>
    <s v="Customer Services Senior Staff"/>
    <s v="Nhân viên Cấp cao Dịch vụ Khách hàng"/>
    <s v="Back Office"/>
    <s v="Queen"/>
    <s v="Senior Staff"/>
    <s v="Female"/>
    <d v="1989-03-06T00:00:00"/>
    <s v="0965 849 293 "/>
    <s v="quynhnga.vo@hanwhalife.com.vn"/>
    <m/>
  </r>
  <r>
    <n v="473"/>
    <x v="0"/>
    <s v="12401840"/>
    <s v="Nguyễn Thị Lê Hằng"/>
    <x v="0"/>
    <s v="South - HCM"/>
    <s v="N/A"/>
    <s v="Marketing"/>
    <s v="Marketing Communications Executive"/>
    <s v="Nhân viên Cấp trung Truyền thông Tiếp thị"/>
    <s v="Back Office"/>
    <s v="Queen"/>
    <s v="Executive"/>
    <s v="Female"/>
    <d v="1999-11-12T00:00:00"/>
    <s v="0388 013 118 "/>
    <s v="lehang.nguyen@hanwhalife.com.vn"/>
    <m/>
  </r>
  <r>
    <n v="474"/>
    <x v="0"/>
    <s v="12401842"/>
    <s v="Nguyễn Phước Cát Ngọc"/>
    <x v="0"/>
    <s v="South - HCM"/>
    <s v="N/A"/>
    <s v="Customer Services"/>
    <s v="Digital Customer Services Officer"/>
    <s v="Chuyên viên Dịch vụ Kỹ thuật số"/>
    <s v="Back Office"/>
    <s v="Queen"/>
    <s v="Officer"/>
    <s v="Female"/>
    <d v="1992-04-25T00:00:00"/>
    <s v="0932 566 254"/>
    <s v="catngoc.nguyen@hanwhalife.com.vn"/>
    <s v="x"/>
  </r>
  <r>
    <n v="475"/>
    <x v="0"/>
    <s v="12401843"/>
    <s v="Đỗ Anh Khoa"/>
    <x v="0"/>
    <s v="South - HCM"/>
    <s v="N/A"/>
    <s v="General Administration"/>
    <s v="General Admin Assistant Manager"/>
    <s v="Phó phòng Hành chánh"/>
    <s v="Back Office"/>
    <s v="Twin"/>
    <s v="Assistant Manager"/>
    <s v="Male"/>
    <d v="1987-03-22T00:00:00"/>
    <s v="0919 255 274"/>
    <s v="anhkhoa.do@hanwhalife.com.vn"/>
    <m/>
  </r>
  <r>
    <n v="476"/>
    <x v="0"/>
    <s v="12401844"/>
    <s v="Lâm Thái Ngọc"/>
    <x v="0"/>
    <s v="South - HCM"/>
    <s v="N/A"/>
    <s v="Management Advisor"/>
    <s v="Management Advisor Assistant"/>
    <s v="Trợ lý Cố vấn Quản lý"/>
    <s v="Back Office"/>
    <s v="Queen"/>
    <s v="Executive"/>
    <s v="Female"/>
    <d v="1999-01-07T00:00:00"/>
    <s v="0946 828 477"/>
    <s v="thaingoc.lam@hanwhalife.com.vn"/>
    <m/>
  </r>
  <r>
    <n v="477"/>
    <x v="0"/>
    <s v="12401845"/>
    <s v="Nguyễn Xuân Tấn"/>
    <x v="36"/>
    <s v="South"/>
    <s v="Bus"/>
    <s v="Regional Sales - Tay Son"/>
    <s v="Regional Director"/>
    <s v="Giám đốc Kinh doanh Vùng"/>
    <s v="Sales Agency"/>
    <s v="Twin"/>
    <s v="Senior Manager"/>
    <s v="Male"/>
    <d v="1986-09-02T00:00:00"/>
    <s v="0914 717 749"/>
    <s v="xuantan.nguyen@hanwhalife.com.vn"/>
    <m/>
  </r>
  <r>
    <n v="478"/>
    <x v="0"/>
    <s v="12401846"/>
    <s v="Huỳnh Tăng Phú"/>
    <x v="12"/>
    <s v="South - HCM"/>
    <s v="N/A"/>
    <s v="Regional Sales - Gia Dinh"/>
    <s v="Regional Director"/>
    <s v="Giám đốc Kinh doanh Vùng"/>
    <s v="Sales Agency"/>
    <s v="Twin"/>
    <s v="Senior Manager"/>
    <s v="Male"/>
    <d v="1983-08-20T00:00:00"/>
    <s v="0907 713 556"/>
    <s v="tangphu.huynh@hanwhalife.com.vn"/>
    <m/>
  </r>
  <r>
    <n v="479"/>
    <x v="0"/>
    <s v="12401847"/>
    <s v="Võ Thị Hồng Na"/>
    <x v="0"/>
    <s v="South - HCM"/>
    <s v="N/A"/>
    <s v="Human Resources"/>
    <s v="Rewards &amp; Data Analysis Manager "/>
    <s v="Trưởng phòng Phúc lợi và Phân tích dữ liệu"/>
    <s v="Back Office"/>
    <s v="Queen"/>
    <s v="Manager"/>
    <s v="Female"/>
    <d v="1991-08-31T00:00:00"/>
    <s v="0985 528 843 "/>
    <s v="hongna.vo@hanwhalife.com.vn"/>
    <m/>
  </r>
  <r>
    <n v="480"/>
    <x v="0"/>
    <s v="12401848"/>
    <s v="Nguyễn Hoàng Yến"/>
    <x v="0"/>
    <s v="South - HCM"/>
    <s v="N/A"/>
    <s v="Customer Services"/>
    <s v="Call Center Senior Staff"/>
    <s v="Nhân viên Cấp cao trực Tổng đài"/>
    <s v="Back Office"/>
    <s v="Queen"/>
    <s v="Senior Staff"/>
    <s v="Female"/>
    <d v="1998-05-02T00:00:00"/>
    <s v="0708 289 969"/>
    <s v="hoangyen.nguyen2@hanwhalife.com.vn"/>
    <m/>
  </r>
  <r>
    <n v="481"/>
    <x v="0"/>
    <s v="12401849"/>
    <s v="Nguyễn Thị Bé"/>
    <x v="0"/>
    <s v="South - HCM"/>
    <s v="N/A"/>
    <s v="Finance &amp; Accounting"/>
    <s v="Budgeting Senior Staff"/>
    <s v="Nhân viên Cấp cao Kế toán Ngân Sách"/>
    <s v="Back Office"/>
    <s v="Queen"/>
    <s v="Senior Staff"/>
    <s v="Female"/>
    <d v="1991-04-29T00:00:00"/>
    <s v="0982 504 408 "/>
    <s v="be.nguyen@hanwhalife.com.vn"/>
    <s v="x"/>
  </r>
  <r>
    <n v="482"/>
    <x v="0"/>
    <s v="12401850"/>
    <s v="Lê Thị Ngọc Châu"/>
    <x v="0"/>
    <s v="South - HCM"/>
    <s v="N/A"/>
    <s v="Sales Support Task Force"/>
    <s v="Sales Admin Senior Executive"/>
    <s v="Nhân viên Cấp trung cao Hỗ trợ Kinh doanh"/>
    <s v="Back Office"/>
    <s v="Queen"/>
    <s v="Senior Executive"/>
    <s v="Female"/>
    <d v="1983-07-01T00:00:00"/>
    <s v="0909 721 766 "/>
    <s v="ngocchau.le@hanwhalife.com.vn"/>
    <s v="x"/>
  </r>
  <r>
    <n v="483"/>
    <x v="0"/>
    <s v="12401851"/>
    <s v="Lê Thị Minh Thư"/>
    <x v="12"/>
    <s v="South - HCM"/>
    <s v="N/A"/>
    <s v="Regional Sales - Gia Dinh"/>
    <s v="Zone Director"/>
    <s v="Giám đốc Kinh doanh khu vực"/>
    <s v="Sales Agency"/>
    <s v="Queen"/>
    <s v="Senior Officer"/>
    <s v="Female"/>
    <d v="1991-09-13T00:00:00"/>
    <s v="0969 870 008"/>
    <s v="minhthu.le@hanwhalife.com.vn"/>
    <m/>
  </r>
  <r>
    <n v="484"/>
    <x v="0"/>
    <s v="12401852"/>
    <s v="Lữ Phạm Quốc An"/>
    <x v="0"/>
    <s v="South - HCM"/>
    <s v="N/A"/>
    <s v="Legal &amp; Corporate Compliance"/>
    <s v="Corporate Compliance Senior Officer"/>
    <s v="Chuyên viên Cấp cao Kiểm soát tuân thủ"/>
    <s v="Back Office"/>
    <s v="Twin"/>
    <s v="Senior Officer"/>
    <s v="Male"/>
    <d v="1991-04-17T00:00:00"/>
    <s v="0907 104 775"/>
    <s v="quocan.lu@hanwhalife.com.vn"/>
    <m/>
  </r>
  <r>
    <n v="485"/>
    <x v="0"/>
    <s v="12401853"/>
    <s v="Thi Hoàng Khôi"/>
    <x v="12"/>
    <s v="South - HCM"/>
    <s v="N/A"/>
    <s v="Regional Sales - Gia Dinh"/>
    <s v="Zone Director"/>
    <s v="Giám đốc Kinh doanh khu vực"/>
    <s v="Sales Agency"/>
    <s v="Twin"/>
    <s v="Senior Officer"/>
    <s v="Male"/>
    <d v="1984-10-05T00:00:00"/>
    <s v="0909 401 084"/>
    <s v="hoangkhoi.thi@hanwhalife.com.vn"/>
    <m/>
  </r>
  <r>
    <n v="486"/>
    <x v="0"/>
    <s v="12401854"/>
    <s v="Nguyễn Lưu Hoàng Quân"/>
    <x v="12"/>
    <s v="South - HCM"/>
    <s v="N/A"/>
    <s v="Regional Sales - Gia Dinh"/>
    <s v="Zone Director"/>
    <s v="Giám đốc Kinh doanh khu vực"/>
    <s v="Sales Agency"/>
    <s v="Twin"/>
    <s v="Senior Officer"/>
    <s v="Male"/>
    <d v="1988-11-24T00:00:00"/>
    <s v="0902 692 118 "/>
    <s v="hoangquan.nguyen@hanwhalife.com.vn"/>
    <m/>
  </r>
  <r>
    <n v="487"/>
    <x v="0"/>
    <s v="12401855"/>
    <s v="Đặng Ngọc Trí"/>
    <x v="8"/>
    <s v="North"/>
    <s v="Flight"/>
    <s v="Regional Sales - Lam Kinh"/>
    <s v="Territory Director"/>
    <s v="Giám đốc Kinh doanh Miền"/>
    <s v="Sales Agency"/>
    <s v="Twin"/>
    <s v="Director"/>
    <s v="Male"/>
    <d v="1976-08-07T00:00:00"/>
    <s v=" 0916 232 225"/>
    <s v="ngoctri.dang@hanwhalife.com.vn"/>
    <s v="x"/>
  </r>
  <r>
    <n v="488"/>
    <x v="0"/>
    <s v="12401857"/>
    <s v="Phạm Ngọc Anh Thư"/>
    <x v="0"/>
    <s v="South - HCM"/>
    <s v="N/A"/>
    <s v="Design &amp; Development"/>
    <s v="Design &amp; Development Senior Manager"/>
    <s v="Trưởng phòng Cấp cao Thiết Kế &amp; Phát triển Chương trình Huấn luyện Kinh doanh"/>
    <s v="Back Office"/>
    <s v="Queen"/>
    <s v="Senior Manager"/>
    <s v="Female"/>
    <d v="1984-11-20T00:00:00"/>
    <s v="0908 010 081"/>
    <s v="anhthu.pham1@hanwhalife.com.vn"/>
    <m/>
  </r>
  <r>
    <n v="489"/>
    <x v="0"/>
    <s v="12401858"/>
    <s v="Đặng Tương Thuấn"/>
    <x v="0"/>
    <s v="South - HCM"/>
    <s v="N/A"/>
    <s v="Investment"/>
    <s v="Investment Assistant Manager"/>
    <s v="Phó phòng đầu tư"/>
    <s v="Back Office"/>
    <s v="Queen"/>
    <s v="Assistant Manager"/>
    <s v="Female"/>
    <d v="1991-08-11T00:00:00"/>
    <s v="0933 821 108"/>
    <s v="tuongthuan.dang@hanwhalife.com.vn"/>
    <s v="x"/>
  </r>
  <r>
    <n v="490"/>
    <x v="0"/>
    <s v="12401859"/>
    <s v="Trầm Minh Hoàng"/>
    <x v="0"/>
    <s v="South - HCM"/>
    <s v="N/A"/>
    <s v="Customer Services"/>
    <s v="Call Center Senior Staff"/>
    <s v="Nhân viên Cấp cao trực Tổng đài"/>
    <s v="Back Office"/>
    <s v="Twin"/>
    <s v="Senior Staff"/>
    <s v="Male"/>
    <d v="1995-04-05T00:00:00"/>
    <s v="0766 989 789"/>
    <s v="minhhoang.tram@hanwhalife.com.vn"/>
    <s v="x"/>
  </r>
  <r>
    <n v="491"/>
    <x v="0"/>
    <s v="12401862"/>
    <s v="Huỳnh Đức Duy"/>
    <x v="0"/>
    <s v="South - HCM"/>
    <s v="N/A"/>
    <s v="IT"/>
    <s v="IT Security Assistant Manager"/>
    <s v="Phó phòng Bảo mật &amp; An toàn Thông tin"/>
    <s v="Back Office"/>
    <s v="Twin"/>
    <s v="Assistant Manager"/>
    <s v="Male"/>
    <d v="1985-06-01T00:00:00"/>
    <s v="0918 844 944"/>
    <s v="ducduy.huynh@hanwhalife.com.vn"/>
    <s v="x"/>
  </r>
  <r>
    <n v="492"/>
    <x v="0"/>
    <s v="12401863"/>
    <s v="Đỗ Phương Nhung"/>
    <x v="0"/>
    <s v="South - HCM"/>
    <s v="N/A"/>
    <s v="Human Resources"/>
    <s v="Talent Acquisition Business Partner Officer"/>
    <s v="Chuyên viên Đối tác Thu hút Nhân tài"/>
    <s v="Back Office"/>
    <s v="Queen"/>
    <s v="Officer"/>
    <s v="Female"/>
    <d v="1996-09-16T00:00:00"/>
    <s v="0936 477 197 "/>
    <s v="phuongnhung.do@hanwhalife.com.vn"/>
    <m/>
  </r>
  <r>
    <n v="493"/>
    <x v="0"/>
    <s v="12401864"/>
    <s v="Nguyễn Thị Yến Nhi"/>
    <x v="0"/>
    <s v="South - HCM"/>
    <s v="N/A"/>
    <s v="Actuary"/>
    <s v="Actuarial Analyst"/>
    <s v="Phân tích Định phí"/>
    <s v="Back Office"/>
    <s v="Queen"/>
    <s v="Executive"/>
    <s v="Female"/>
    <d v="2002-09-25T00:00:00"/>
    <s v="0918 340 119"/>
    <s v="yennhi.nguyen1@hanwhalife.com.vn"/>
    <m/>
  </r>
  <r>
    <n v="494"/>
    <x v="0"/>
    <s v="12401866"/>
    <s v="Nguyễn Quốc Tuấn"/>
    <x v="0"/>
    <s v="South - HCM"/>
    <s v="N/A"/>
    <s v="Marketing"/>
    <s v="Multimedia Designer"/>
    <s v="Thiết kế Đa phương tiện"/>
    <s v="Back Office"/>
    <s v="Twin"/>
    <s v="Officer"/>
    <s v="Male"/>
    <d v="1994-04-25T00:00:00"/>
    <s v="0962 936 711"/>
    <s v="quoctuan.nguyen@hanwhalife.com.vn"/>
    <m/>
  </r>
  <r>
    <n v="495"/>
    <x v="0"/>
    <s v="12401867"/>
    <s v="Hứa Lê Thiên Bảo"/>
    <x v="12"/>
    <s v="South - HCM"/>
    <s v="N/A"/>
    <s v="Sales Training Support"/>
    <s v="Agency Training Officer"/>
    <s v="Chuyên viên Huấn luyện &amp; Hỗ trợ Đại lý"/>
    <s v="Trainer"/>
    <s v="Twin"/>
    <s v="Officer"/>
    <s v="Male"/>
    <d v="1995-11-19T00:00:00"/>
    <s v="0348 941 412"/>
    <s v="thienbao.hua@hanwhalife.com.vn"/>
    <m/>
  </r>
  <r>
    <n v="496"/>
    <x v="0"/>
    <s v="12401868"/>
    <s v="Huỳnh Sơn Phong"/>
    <x v="12"/>
    <s v="South - HCM"/>
    <s v="N/A"/>
    <s v="Regional Sales - Gia Dinh"/>
    <s v="Zone Director"/>
    <s v="Giám đốc Kinh doanh khu vực"/>
    <s v="Sales Agency"/>
    <s v="Twin"/>
    <s v="Senior Officer"/>
    <s v="Male"/>
    <d v="1989-11-30T00:00:00"/>
    <s v="0918 918 995 "/>
    <s v="sonphong.huynh@hanwhalife.com.vn"/>
    <m/>
  </r>
  <r>
    <n v="497"/>
    <x v="0"/>
    <s v="12401869"/>
    <s v="Trần Ngọc Hải"/>
    <x v="3"/>
    <s v="North"/>
    <s v="Flight"/>
    <s v="Regional Sales - Thang Long"/>
    <s v="Regional Director "/>
    <s v="Giám đốc Kinh doanh Vùng"/>
    <s v="Sales Agency"/>
    <s v="Twin"/>
    <s v="Senior Manager"/>
    <s v="Male"/>
    <d v="1976-04-13T00:00:00"/>
    <s v="0915 966 616 "/>
    <s v="ngochai.tran1@hanwhalife.com.vn"/>
    <m/>
  </r>
  <r>
    <n v="498"/>
    <x v="0"/>
    <s v="12401870"/>
    <s v="Đinh Đức Thắng"/>
    <x v="3"/>
    <s v="North"/>
    <s v="Flight"/>
    <s v="Regional Sales - Thang Long_x0009_"/>
    <s v="Zone Director"/>
    <s v="Giám đốc Kinh doanh khu vực"/>
    <s v="Sales Agency"/>
    <s v="Twin"/>
    <s v="Senior Officer"/>
    <s v="Male"/>
    <d v="1984-08-25T00:00:00"/>
    <s v="0985 830 304"/>
    <s v="ducthang.dinh@hanwhalife.com.vn"/>
    <m/>
  </r>
  <r>
    <n v="499"/>
    <x v="0"/>
    <s v="12401871"/>
    <s v="Trần Thúy Vy"/>
    <x v="0"/>
    <s v="South - HCM"/>
    <s v="N/A"/>
    <s v="Agency Compliance"/>
    <s v="Agency Compliance Executive"/>
    <s v="Nhân viên Cấp trung Pháp chế Đại lý"/>
    <s v="Back Office"/>
    <s v="Queen"/>
    <s v="Executive"/>
    <s v="Female"/>
    <d v="2000-03-28T00:00:00"/>
    <s v="0792 111 868 "/>
    <s v="thuyvy.tran@hanwhalife.com.vn"/>
    <m/>
  </r>
  <r>
    <n v="500"/>
    <x v="0"/>
    <s v="12401872"/>
    <s v="Lê Nhân Tín"/>
    <x v="0"/>
    <s v="South - HCM"/>
    <s v="N/A"/>
    <s v="Agency Training Operations"/>
    <s v="Agency Training Operations Senior Manager"/>
    <s v="Trưởng phòng Cấp cao Vận hành Huấn luyện Kinh doanh"/>
    <s v="Back Office"/>
    <s v="Twin"/>
    <s v="Senior Manager"/>
    <s v="Male"/>
    <d v="1987-09-09T00:00:00"/>
    <s v="0933 228 359"/>
    <s v="nhantin.le@hanwhalife.com.vn"/>
    <m/>
  </r>
  <r>
    <n v="501"/>
    <x v="0"/>
    <s v="12401873"/>
    <s v="Trần Phạm Hoàng Yến"/>
    <x v="0"/>
    <s v="South - HCM"/>
    <s v="N/A"/>
    <s v="Customer Services"/>
    <s v="Call Center Senior Staff"/>
    <s v="Nhân viên Cấp cao trực Tổng đài"/>
    <s v="Back Office"/>
    <s v="Queen"/>
    <s v="Senior Staff"/>
    <s v="Female"/>
    <d v="1994-12-26T00:00:00"/>
    <s v="0375 411 233"/>
    <s v="hoangyen.tran@hanwhalife.com.vn"/>
    <m/>
  </r>
  <r>
    <n v="502"/>
    <x v="0"/>
    <s v="12401874"/>
    <s v="Đỗ Thùy Dinh"/>
    <x v="3"/>
    <s v="North"/>
    <s v="Flight"/>
    <s v="Sales Training Support"/>
    <s v="Agency Training Coordinator "/>
    <s v="Nhân viên Cấp trung Điều phối Huấn luyện Kênh Đại lý"/>
    <s v="Back Office"/>
    <s v="Queen"/>
    <s v="Executive"/>
    <s v="Female"/>
    <d v="1994-03-24T00:00:00"/>
    <s v="0988 923 917 "/>
    <s v="thuydinh.do@hanwhalife.com.vn"/>
    <m/>
  </r>
  <r>
    <n v="503"/>
    <x v="0"/>
    <s v="12401875"/>
    <s v="Trần Thị Thanh Thảo"/>
    <x v="0"/>
    <s v="South - HCM"/>
    <s v="N/A"/>
    <s v="Sales Advisor"/>
    <s v="Sales Advisor Assistant"/>
    <s v="Trợ lý Cố vấn Kinh doanh"/>
    <s v="Back Office"/>
    <s v="Queen"/>
    <s v="Executive"/>
    <s v="Female"/>
    <d v="1999-01-27T00:00:00"/>
    <s v="039 638 2989 "/>
    <s v="thanhthao.tran@hanwhalife.com.vn"/>
    <m/>
  </r>
  <r>
    <n v="504"/>
    <x v="0"/>
    <s v="12401876"/>
    <s v="Dương Hà Thanh"/>
    <x v="0"/>
    <s v="South - HCM"/>
    <s v="N/A"/>
    <s v="Human Resources"/>
    <s v="Talent Acquisition Business Partner Manager"/>
    <s v="Trưởng phòng Đối tác Thu hút Nhân tài"/>
    <s v="Back Office"/>
    <s v="Queen"/>
    <s v="Manager"/>
    <s v="Female"/>
    <d v="1987-10-25T00:00:00"/>
    <s v="0908 507 706"/>
    <s v="hathanh.duong@hanwhalife.com.vn"/>
    <m/>
  </r>
  <r>
    <n v="505"/>
    <x v="0"/>
    <s v="12401877"/>
    <s v="Nguyễn Đại Đức"/>
    <x v="0"/>
    <s v="South - HCM"/>
    <s v="N/A"/>
    <s v="Partnership Distribution"/>
    <s v="Sales Manager"/>
    <s v=" Quản lý Kinh doanh (Đối tác Ngân hàng)"/>
    <s v="Sales Partnership"/>
    <s v="Twin"/>
    <s v="Officer"/>
    <s v="Male"/>
    <d v="1995-08-04T00:00:00"/>
    <s v="0845 047 547"/>
    <s v="daiduc.nguyen@hanwhalife.com.vn"/>
    <m/>
  </r>
  <r>
    <n v="506"/>
    <x v="0"/>
    <s v="12401878"/>
    <s v="Mai Ngọc Thanh"/>
    <x v="0"/>
    <s v="South - HCM"/>
    <s v="N/A"/>
    <s v="Agency Training Operations"/>
    <s v="Agency Training Operations Assistant Manager"/>
    <s v="Phó phòng Vận hành Huấn luyện Kinh doanh"/>
    <s v="Back Office"/>
    <s v="Twin"/>
    <s v="Assistant Manager"/>
    <s v="Male"/>
    <d v="1994-01-07T00:00:00"/>
    <s v="0936 340 989"/>
    <s v="ngocthanh.mai@hanwhalife.com.vn"/>
    <m/>
  </r>
  <r>
    <n v="507"/>
    <x v="0"/>
    <s v="12401879"/>
    <s v="Trần Phú Lĩnh"/>
    <x v="0"/>
    <s v="South - HCM"/>
    <s v="N/A"/>
    <s v="IT"/>
    <s v="Business Analyst Senior Officer"/>
    <s v="Chuyên viên Cấp cao Phát triển Hệ thống"/>
    <s v="Back Office"/>
    <s v="Twin"/>
    <s v="Senior Officer"/>
    <s v="Male"/>
    <d v="1989-02-06T00:00:00"/>
    <s v="0906 990 602"/>
    <s v=" phulinh.tran@hanwhalife.com.vn"/>
    <m/>
  </r>
  <r>
    <n v="508"/>
    <x v="0"/>
    <s v="12401880"/>
    <s v="Trần Quang Hiếu"/>
    <x v="38"/>
    <s v="Central"/>
    <s v="Bus"/>
    <s v="Regional Sales - Tay Son"/>
    <s v="Zone Director"/>
    <s v="Giám đốc Kinh doanh khu vực"/>
    <s v="Sales Agency"/>
    <s v="Twin"/>
    <s v="Assistant Manager"/>
    <s v="Male"/>
    <d v="1982-02-03T00:00:00"/>
    <s v="0346 333 777"/>
    <s v="quanghieu.tran1@hanwhalife.com.vn"/>
    <m/>
  </r>
  <r>
    <n v="509"/>
    <x v="0"/>
    <s v="12401881"/>
    <s v="Trần Thị Thanh Lê"/>
    <x v="0"/>
    <s v="South - HCM"/>
    <s v="N/A"/>
    <s v="Partnership Distribution"/>
    <s v="Partnership Distribution Design &amp; Development Assistant Manager"/>
    <s v="Phó phòng Thiết kế và Phát triển Chương trình Huấn luyện Kênh Đối tác "/>
    <s v="Back Office"/>
    <s v="Queen"/>
    <s v="Assistant Manager"/>
    <s v="Female"/>
    <d v="1983-09-27T00:00:00"/>
    <s v="0909 177 882"/>
    <s v="thanhle.tran@hanwhalife.com.vn"/>
    <m/>
  </r>
  <r>
    <n v="510"/>
    <x v="0"/>
    <s v="12401882"/>
    <s v="Nguyễn Thái Nguyên"/>
    <x v="39"/>
    <s v="North"/>
    <s v="Flight"/>
    <s v="Regional Sales - Thang Long_x0009_"/>
    <s v="Zone Director"/>
    <s v="Giám đốc Kinh doanh khu vực"/>
    <s v="Sales Agency"/>
    <s v="Twin"/>
    <s v="Senior Officer"/>
    <s v="Male"/>
    <d v="1994-07-04T00:00:00"/>
    <s v="0395 515 444"/>
    <s v="thainguyen.nguyen@hanwhalife.com.vn"/>
    <m/>
  </r>
  <r>
    <n v="511"/>
    <x v="0"/>
    <s v="12401883"/>
    <s v="Huỳnh Ngọc Khánh Yên"/>
    <x v="0"/>
    <s v="South - HCM"/>
    <s v="N/A"/>
    <s v="Marketing"/>
    <s v="PR &amp; CSR Senior Executive"/>
    <s v="Nhân viên Cấp trung cao Truyền thông và CSR"/>
    <s v="Back Office"/>
    <s v="Queen"/>
    <s v="Senior Executive"/>
    <s v="Female"/>
    <d v="1997-10-04T00:00:00"/>
    <s v="0916 598 217 "/>
    <s v=" khanhyen.huynh@hanwhalife.com.vn"/>
    <m/>
  </r>
  <r>
    <n v="512"/>
    <x v="0"/>
    <s v="12401884"/>
    <s v="Nguyễn Thế Thiêm"/>
    <x v="12"/>
    <s v="South - HCM"/>
    <s v="N/A"/>
    <s v="Regional Sales - Gia Dinh"/>
    <s v="Regional Director "/>
    <s v="Giám đốc Kinh doanh Vùng"/>
    <s v="Sales Agency"/>
    <s v="Twin"/>
    <s v="Senior Manager"/>
    <s v="Male"/>
    <d v="1988-08-01T00:00:00"/>
    <s v="0904 054 151"/>
    <s v="thethiem.nguyen@hanwhalife.com.vn"/>
    <m/>
  </r>
  <r>
    <n v="513"/>
    <x v="0"/>
    <s v="12401885"/>
    <s v="Trương Thùy Trang"/>
    <x v="0"/>
    <s v="South - HCM"/>
    <s v="N/A"/>
    <s v="Finance &amp; Accounting"/>
    <s v="General Ledger Accounting Assistant Manager"/>
    <s v="Phó phòng Kế toán Tổng hợp"/>
    <s v="Back Office"/>
    <s v="Queen"/>
    <s v="Assistant Manager"/>
    <s v="Female"/>
    <d v="1983-03-23T00:00:00"/>
    <s v="0983 230 383"/>
    <s v="thuytrang.truong@hanwhalife.com.vn"/>
    <m/>
  </r>
  <r>
    <n v="514"/>
    <x v="0"/>
    <s v="12401886"/>
    <s v="Nguyễn Quỳnh Như"/>
    <x v="0"/>
    <s v="South - HCM"/>
    <s v="N/A"/>
    <s v="Agency Training Operations"/>
    <s v="Agency Training Operations Officer"/>
    <s v="Chuyên viên Vận hành Huấn luyện Kinh doanh"/>
    <s v="Back Office"/>
    <s v="Queen"/>
    <s v="Officer"/>
    <s v="Female"/>
    <d v="1997-05-01T00:00:00"/>
    <s v="0347 971 515"/>
    <s v="quynhnhu.nguyen1@hanwhalife.com.vn"/>
    <m/>
  </r>
  <r>
    <n v="515"/>
    <x v="0"/>
    <s v="12401887"/>
    <s v="Hồ Hoàng Lâm"/>
    <x v="12"/>
    <s v="South - HCM"/>
    <s v="N/A"/>
    <s v="Regional Sales - Gia Dinh"/>
    <s v="Zone Director"/>
    <s v="Giám đốc Kinh doanh khu vực"/>
    <s v="Sales Agency"/>
    <s v="Twin"/>
    <s v="Senior Officer"/>
    <s v="Male"/>
    <d v="1988-10-06T00:00:00"/>
    <s v="0937 166 556"/>
    <s v=" _x000a_hoanglam.ho@hanwhalife.com.vn"/>
    <m/>
  </r>
  <r>
    <n v="516"/>
    <x v="2"/>
    <s v="#N/A"/>
    <s v="Park Mi Sook"/>
    <x v="0"/>
    <s v="South - HCM"/>
    <s v="N/A"/>
    <s v="Distribution Admin"/>
    <s v="Sales Manager - Korean Market"/>
    <m/>
    <s v="Temporary"/>
    <s v="Queen"/>
    <s v="Senior Manager"/>
    <s v="Female"/>
    <m/>
    <m/>
    <s v="park.misook@hanwhalife.com.vn"/>
    <m/>
  </r>
  <r>
    <n v="517"/>
    <x v="2"/>
    <s v="#N/A"/>
    <s v="Thái Thị Thanh Xuân"/>
    <x v="0"/>
    <s v="South - HCM"/>
    <s v="N/A"/>
    <s v="Human Resources"/>
    <s v="Talent Acquisition Business Partner Coordinator"/>
    <m/>
    <s v="Temporary"/>
    <s v="Queen"/>
    <s v="Officer"/>
    <s v="Female"/>
    <m/>
    <s v="0342 747 399"/>
    <s v="thanhxuan.thai@hanwhalife.com.vn"/>
    <m/>
  </r>
  <r>
    <n v="518"/>
    <x v="1"/>
    <s v="#N/A"/>
    <s v="Mr. Lee"/>
    <x v="0"/>
    <s v="South - HCM"/>
    <s v="N/A"/>
    <m/>
    <m/>
    <m/>
    <s v="Korean expat"/>
    <s v="Single"/>
    <m/>
    <s v="Male"/>
    <m/>
    <m/>
    <m/>
    <m/>
  </r>
  <r>
    <n v="519"/>
    <x v="1"/>
    <s v="#N/A"/>
    <s v="Mr. Yoo"/>
    <x v="0"/>
    <s v="South - HCM"/>
    <s v="N/A"/>
    <m/>
    <m/>
    <m/>
    <s v="Korean expat"/>
    <s v="Single"/>
    <m/>
    <s v="Male"/>
    <m/>
    <m/>
    <m/>
    <m/>
  </r>
  <r>
    <n v="520"/>
    <x v="3"/>
    <s v="#N/A"/>
    <s v="Phạm Ngọc Phương Bình"/>
    <x v="0"/>
    <s v="South - HCM"/>
    <s v="N/A"/>
    <s v="NBU &amp; Claim"/>
    <s v="Binding"/>
    <m/>
    <s v="Outsource"/>
    <s v="Twin"/>
    <m/>
    <s v="Male"/>
    <m/>
    <m/>
    <m/>
    <m/>
  </r>
  <r>
    <n v="521"/>
    <x v="3"/>
    <s v="#N/A"/>
    <s v="Lâm Kim Linh"/>
    <x v="0"/>
    <s v="South - HCM"/>
    <s v="N/A"/>
    <s v="NBU &amp; Claim"/>
    <s v="Key-in"/>
    <m/>
    <s v="Outsource"/>
    <s v="Queen"/>
    <m/>
    <s v="Female"/>
    <m/>
    <m/>
    <m/>
    <m/>
  </r>
  <r>
    <n v="522"/>
    <x v="3"/>
    <s v="#N/A"/>
    <s v="Huỳnh Thị Mỹ Duyên"/>
    <x v="40"/>
    <s v="South - HCM"/>
    <s v="N/A"/>
    <s v="NBU &amp; Claim"/>
    <s v="Key-in"/>
    <m/>
    <s v="Outsource"/>
    <s v="Queen"/>
    <m/>
    <s v="Female"/>
    <m/>
    <m/>
    <m/>
    <m/>
  </r>
  <r>
    <n v="523"/>
    <x v="3"/>
    <s v="#N/A"/>
    <s v="Phạm Hồng Anh"/>
    <x v="0"/>
    <s v="South - HCM"/>
    <s v="N/A"/>
    <s v="NBU &amp; Claim"/>
    <s v="Key-in"/>
    <m/>
    <s v="Outsource"/>
    <s v="Queen"/>
    <m/>
    <s v="Female"/>
    <m/>
    <m/>
    <m/>
    <m/>
  </r>
  <r>
    <n v="524"/>
    <x v="3"/>
    <s v="#N/A"/>
    <s v="Võ Đan Phượng"/>
    <x v="0"/>
    <s v="South - HCM"/>
    <s v="N/A"/>
    <s v="NBU &amp; Claim"/>
    <s v="Key-in"/>
    <m/>
    <s v="Outsource"/>
    <s v="Twin"/>
    <m/>
    <s v="Male"/>
    <m/>
    <m/>
    <m/>
    <m/>
  </r>
  <r>
    <n v="525"/>
    <x v="3"/>
    <s v="#N/A"/>
    <s v="Đào Nguyễn Nhựt Nguyên"/>
    <x v="40"/>
    <s v="South - HCM"/>
    <s v="N/A"/>
    <s v="NBU &amp; Claim"/>
    <s v="Admin claim"/>
    <m/>
    <s v="Outsource"/>
    <s v="Queen"/>
    <m/>
    <s v="Female"/>
    <m/>
    <m/>
    <m/>
    <m/>
  </r>
  <r>
    <n v="526"/>
    <x v="3"/>
    <s v="#N/A"/>
    <s v="Đinh Ngọc Trân"/>
    <x v="0"/>
    <s v="South - HCM"/>
    <s v="N/A"/>
    <s v="NBU &amp; Claim"/>
    <s v="Key-in"/>
    <m/>
    <s v="Outsource"/>
    <s v="Queen"/>
    <m/>
    <s v="Female"/>
    <m/>
    <m/>
    <m/>
    <m/>
  </r>
  <r>
    <n v="527"/>
    <x v="3"/>
    <s v="#N/A"/>
    <s v="Nguyễn Ngọc Khánh Ly"/>
    <x v="0"/>
    <s v="South - HCM"/>
    <s v="N/A"/>
    <s v="NBU &amp; Claim"/>
    <s v="Key-in"/>
    <m/>
    <s v="Outsource"/>
    <s v="Twin"/>
    <m/>
    <s v="Male"/>
    <m/>
    <m/>
    <m/>
    <m/>
  </r>
  <r>
    <n v="528"/>
    <x v="3"/>
    <s v="#N/A"/>
    <s v="Nguyễn Thị Mỹ Hằng"/>
    <x v="0"/>
    <s v="South - HCM"/>
    <s v="N/A"/>
    <s v="NBU &amp; Claim"/>
    <s v="Key-in"/>
    <m/>
    <s v="Outsource"/>
    <s v="Queen"/>
    <m/>
    <s v="Female"/>
    <m/>
    <m/>
    <m/>
    <m/>
  </r>
  <r>
    <n v="529"/>
    <x v="3"/>
    <s v="#N/A"/>
    <s v="Tạ Ngọc Mẫn Uyên"/>
    <x v="0"/>
    <s v="South - HCM"/>
    <s v="N/A"/>
    <s v="NBU &amp; Claim"/>
    <s v="Key-in"/>
    <m/>
    <s v="Outsource"/>
    <s v="Queen"/>
    <m/>
    <s v="Female"/>
    <m/>
    <m/>
    <m/>
    <m/>
  </r>
  <r>
    <n v="530"/>
    <x v="3"/>
    <s v="#N/A"/>
    <s v="Trương Tường Vy"/>
    <x v="0"/>
    <s v="South - HCM"/>
    <s v="N/A"/>
    <s v="NBU &amp; Claim"/>
    <s v="Admin Claim"/>
    <m/>
    <s v="Outsource"/>
    <s v="Queen"/>
    <m/>
    <s v="Female"/>
    <m/>
    <m/>
    <m/>
    <m/>
  </r>
  <r>
    <n v="531"/>
    <x v="4"/>
    <s v="#N/A"/>
    <s v="Nguyễn Trung Kiên"/>
    <x v="0"/>
    <s v="South - HCM"/>
    <s v="N/A"/>
    <s v="Content of Digital App"/>
    <s v="Graphic Designer"/>
    <m/>
    <s v="Forecast - Outsource"/>
    <s v="TBC"/>
    <m/>
    <m/>
    <m/>
    <m/>
    <s v="x"/>
    <n v="0"/>
  </r>
  <r>
    <n v="532"/>
    <x v="4"/>
    <s v="#N/A"/>
    <s v="Nguyen Phan Bao An"/>
    <x v="0"/>
    <s v="South - HCM"/>
    <s v="N/A"/>
    <s v="Investment"/>
    <s v="Investment Assistant Manager"/>
    <d v="2024-09-23T00:00:00"/>
    <s v="Forecast Back Office"/>
    <s v="TBC"/>
    <m/>
    <m/>
    <m/>
    <m/>
    <m/>
    <s v="x"/>
  </r>
  <r>
    <n v="533"/>
    <x v="4"/>
    <s v="#N/A"/>
    <s v="TBC"/>
    <x v="0"/>
    <s v="South - HCM"/>
    <s v="N/A"/>
    <s v="Legal &amp; Corporate Compliance"/>
    <s v="Legal Manager"/>
    <d v="2024-09-30T00:00:00"/>
    <s v="Forecast Back Office"/>
    <s v="TBC"/>
    <m/>
    <m/>
    <m/>
    <m/>
    <m/>
    <m/>
  </r>
  <r>
    <n v="534"/>
    <x v="4"/>
    <s v="#N/A"/>
    <s v="TBC"/>
    <x v="0"/>
    <s v="South - HCM"/>
    <s v="N/A"/>
    <s v="Customer Services"/>
    <s v="Quality Assurance Officer"/>
    <s v="September"/>
    <s v="Forecast Back Office"/>
    <s v="TBC"/>
    <m/>
    <m/>
    <m/>
    <m/>
    <m/>
    <m/>
  </r>
  <r>
    <n v="535"/>
    <x v="4"/>
    <s v="#N/A"/>
    <s v="TBC"/>
    <x v="0"/>
    <s v="South - HCM"/>
    <s v="N/A"/>
    <s v="Customer Services"/>
    <s v="Quality Assurance Officer"/>
    <s v="September"/>
    <s v="Forecast Back Office"/>
    <s v="TBC"/>
    <m/>
    <m/>
    <m/>
    <m/>
    <m/>
    <m/>
  </r>
  <r>
    <n v="536"/>
    <x v="4"/>
    <s v="#N/A"/>
    <s v="TBC"/>
    <x v="0"/>
    <s v="South - HCM"/>
    <s v="N/A"/>
    <s v="Investment"/>
    <s v="Investment Assistant Manager"/>
    <s v="September"/>
    <s v="Forecast Back Office"/>
    <s v="TBC"/>
    <m/>
    <m/>
    <m/>
    <m/>
    <m/>
    <m/>
  </r>
  <r>
    <n v="537"/>
    <x v="4"/>
    <s v="#N/A"/>
    <s v="TBC"/>
    <x v="3"/>
    <s v="North"/>
    <s v="Flight"/>
    <s v="Customer Services"/>
    <s v="CS Staff (Pacific)"/>
    <s v="September"/>
    <s v="Forecast Back Office"/>
    <s v="TBC"/>
    <m/>
    <m/>
    <m/>
    <m/>
    <m/>
    <s v="x"/>
  </r>
  <r>
    <n v="538"/>
    <x v="4"/>
    <s v="#N/A"/>
    <s v="TBC"/>
    <x v="0"/>
    <s v="South - HCM"/>
    <s v="N/A"/>
    <s v="IT"/>
    <s v="System &amp; Network Senior Executive"/>
    <s v="September"/>
    <s v="Forecast Back Office"/>
    <s v="TBC"/>
    <m/>
    <m/>
    <m/>
    <m/>
    <m/>
    <s v="x"/>
  </r>
  <r>
    <n v="539"/>
    <x v="4"/>
    <s v="#N/A"/>
    <s v="TBC"/>
    <x v="0"/>
    <s v="South - HCM"/>
    <s v="N/A"/>
    <s v="Agency Compliance"/>
    <s v="Agency Compliance Executive"/>
    <s v="September"/>
    <s v="Forecast Back Office"/>
    <s v="TBC"/>
    <m/>
    <m/>
    <m/>
    <m/>
    <m/>
    <s v="x"/>
  </r>
  <r>
    <n v="540"/>
    <x v="4"/>
    <s v="#N/A"/>
    <s v="TBC"/>
    <x v="0"/>
    <s v="South - HCM"/>
    <s v="N/A"/>
    <s v="Corporate Planning &amp; Management"/>
    <s v="Management Reporting Analysis Sr. Officer"/>
    <s v="September"/>
    <s v="Forecast Back Office"/>
    <s v="TBC"/>
    <m/>
    <m/>
    <m/>
    <m/>
    <m/>
    <s v="x"/>
  </r>
  <r>
    <n v="541"/>
    <x v="4"/>
    <s v="#N/A"/>
    <s v="TBC"/>
    <x v="0"/>
    <s v="South - HCM"/>
    <s v="N/A"/>
    <s v="Finance &amp; Accounting"/>
    <s v="General Ledger Accounting Assistant Manager"/>
    <s v="September"/>
    <s v="Forecast Back Office"/>
    <s v="TBC"/>
    <m/>
    <m/>
    <m/>
    <m/>
    <m/>
    <s v="x"/>
  </r>
  <r>
    <n v="542"/>
    <x v="4"/>
    <s v="#N/A"/>
    <s v="TBC"/>
    <x v="0"/>
    <s v="South - HCM"/>
    <s v="N/A"/>
    <s v="FTA"/>
    <s v="FTA Office Director "/>
    <s v="September"/>
    <s v="Forecast Sales Agency"/>
    <s v="TBC"/>
    <m/>
    <m/>
    <m/>
    <m/>
    <m/>
    <m/>
  </r>
  <r>
    <n v="543"/>
    <x v="4"/>
    <s v="#N/A"/>
    <s v="TBC"/>
    <x v="12"/>
    <s v="South - HCM"/>
    <s v="N/A"/>
    <s v="Customer Services"/>
    <s v="CS Officer"/>
    <s v="September"/>
    <s v="Forecast Back Office"/>
    <s v="TBC"/>
    <m/>
    <m/>
    <m/>
    <m/>
    <m/>
    <m/>
  </r>
  <r>
    <n v="544"/>
    <x v="4"/>
    <s v="#N/A"/>
    <s v="TBC"/>
    <x v="0"/>
    <s v="South - HCM"/>
    <s v="N/A"/>
    <s v="HR"/>
    <s v="CEO Assistant"/>
    <s v="September"/>
    <s v="Forecast Back Office"/>
    <s v="TBC"/>
    <m/>
    <m/>
    <m/>
    <m/>
    <m/>
    <m/>
  </r>
  <r>
    <n v="545"/>
    <x v="4"/>
    <s v="#N/A"/>
    <s v="TBC"/>
    <x v="0"/>
    <s v="South - HCM"/>
    <s v="N/A"/>
    <s v="FTA"/>
    <s v="FTA RD"/>
    <s v="September"/>
    <s v="Forecast Sales Agency"/>
    <s v="TBC"/>
    <m/>
    <m/>
    <m/>
    <m/>
    <m/>
    <m/>
  </r>
  <r>
    <n v="546"/>
    <x v="4"/>
    <s v="#N/A"/>
    <s v="TBC"/>
    <x v="0"/>
    <s v="South - HCM"/>
    <s v="N/A"/>
    <s v="Agency Training Operations"/>
    <s v="Agency Training Operations Officer"/>
    <s v="September"/>
    <s v="Forecast Back Office"/>
    <s v="TBC"/>
    <m/>
    <m/>
    <m/>
    <m/>
    <m/>
    <m/>
  </r>
  <r>
    <n v="547"/>
    <x v="4"/>
    <s v="#N/A"/>
    <s v="TBC"/>
    <x v="0"/>
    <s v="South - HCM"/>
    <s v="N/A"/>
    <s v="Agency Training Operations"/>
    <s v="Agency Training Operations Officer"/>
    <s v="September"/>
    <s v="Forecast Back Office"/>
    <s v="TBC"/>
    <m/>
    <m/>
    <m/>
    <m/>
    <m/>
    <m/>
  </r>
  <r>
    <n v="548"/>
    <x v="4"/>
    <s v="#N/A"/>
    <s v="TBC"/>
    <x v="0"/>
    <s v="South - HCM"/>
    <s v="N/A"/>
    <s v="Agency Compliance"/>
    <s v="Agency Compliance Assistant Manager"/>
    <s v="September"/>
    <s v="Forecast Back Office"/>
    <s v="TBC"/>
    <m/>
    <m/>
    <m/>
    <m/>
    <m/>
    <s v="x"/>
  </r>
  <r>
    <n v="549"/>
    <x v="4"/>
    <s v="#N/A"/>
    <s v="TBC"/>
    <x v="0"/>
    <s v="South - HCM"/>
    <s v="N/A"/>
    <s v="Customer Services"/>
    <s v="Policy Owner Services Senior Officer"/>
    <s v="September"/>
    <s v="Forecast Back Office"/>
    <s v="TBC"/>
    <m/>
    <m/>
    <m/>
    <m/>
    <m/>
    <m/>
  </r>
  <r>
    <n v="550"/>
    <x v="4"/>
    <s v="#N/A"/>
    <s v="TBC"/>
    <x v="12"/>
    <s v="South - HCM"/>
    <s v="N/A"/>
    <s v="Regional Sales - Gia Dinh"/>
    <s v="Zone Director"/>
    <s v="September"/>
    <s v="Forecast Sales Agency"/>
    <s v="TBC"/>
    <m/>
    <m/>
    <m/>
    <m/>
    <m/>
    <m/>
  </r>
  <r>
    <n v="551"/>
    <x v="4"/>
    <s v="#N/A"/>
    <s v="TBC"/>
    <x v="9"/>
    <s v="South"/>
    <s v="Bus"/>
    <s v="Regional Sales - Hai Van"/>
    <s v="Regional Director"/>
    <s v="September"/>
    <s v="Forecast Sales Agency"/>
    <s v="TBC"/>
    <m/>
    <m/>
    <m/>
    <m/>
    <m/>
    <m/>
  </r>
  <r>
    <n v="552"/>
    <x v="4"/>
    <s v="#N/A"/>
    <s v="TBC"/>
    <x v="8"/>
    <s v="North"/>
    <s v="Flight"/>
    <s v="Regional Sales - Lam Kinh"/>
    <s v="Zone Director"/>
    <s v="September"/>
    <s v="Forecast Sales Agency"/>
    <s v="TBC"/>
    <m/>
    <m/>
    <m/>
    <m/>
    <m/>
    <m/>
  </r>
  <r>
    <n v="553"/>
    <x v="4"/>
    <s v="#N/A"/>
    <s v="TBC"/>
    <x v="8"/>
    <s v="North"/>
    <s v="Flight"/>
    <s v="Regional Sales - Lam Kinh"/>
    <s v="Zone Director"/>
    <s v="September"/>
    <s v="Forecast Sales Agency"/>
    <s v="TBC"/>
    <m/>
    <m/>
    <m/>
    <m/>
    <m/>
    <m/>
  </r>
  <r>
    <n v="554"/>
    <x v="4"/>
    <s v="#N/A"/>
    <s v="TBC"/>
    <x v="8"/>
    <s v="North"/>
    <s v="Flight"/>
    <s v="Regional Sales - Lam Kinh"/>
    <s v="Regional Director"/>
    <s v="September"/>
    <s v="Forecast Sales Agency"/>
    <s v="TBC"/>
    <m/>
    <m/>
    <m/>
    <m/>
    <m/>
    <m/>
  </r>
  <r>
    <n v="555"/>
    <x v="4"/>
    <s v="#N/A"/>
    <s v="TBC"/>
    <x v="39"/>
    <s v="North"/>
    <s v="Flight"/>
    <s v="Regional Sales - Thang Long"/>
    <s v="Zone Director"/>
    <s v="September"/>
    <s v="Forecast Sales Agency"/>
    <s v="TBC"/>
    <m/>
    <m/>
    <m/>
    <m/>
    <m/>
    <m/>
  </r>
  <r>
    <n v="556"/>
    <x v="4"/>
    <s v="#N/A"/>
    <s v="TBC"/>
    <x v="41"/>
    <s v="North"/>
    <s v="Flight"/>
    <s v="Regional Sales - Thang Long"/>
    <s v="Zone Director"/>
    <s v="September"/>
    <s v="Forecast Sales Agency"/>
    <s v="TBC"/>
    <m/>
    <m/>
    <m/>
    <m/>
    <m/>
    <s v="x"/>
  </r>
  <r>
    <n v="557"/>
    <x v="4"/>
    <s v="#N/A"/>
    <s v="TBC"/>
    <x v="10"/>
    <s v="North"/>
    <s v="Flight"/>
    <s v="Regional Sales - Thang Long"/>
    <s v="Zone Director"/>
    <s v="September"/>
    <s v="Forecast Sales Agency"/>
    <s v="TBC"/>
    <m/>
    <m/>
    <m/>
    <m/>
    <m/>
    <s v="x"/>
  </r>
  <r>
    <n v="558"/>
    <x v="4"/>
    <s v="#N/A"/>
    <s v="TBC"/>
    <x v="0"/>
    <s v="South - HCM"/>
    <s v="N/A"/>
    <s v="Customer Services"/>
    <s v="Call Center Senior Staff"/>
    <s v="September"/>
    <s v="Forecast Back Office"/>
    <s v="TBC"/>
    <m/>
    <m/>
    <m/>
    <m/>
    <m/>
    <s v="x"/>
  </r>
  <r>
    <n v="559"/>
    <x v="4"/>
    <s v="#N/A"/>
    <s v="TBC"/>
    <x v="0"/>
    <s v="South - HCM"/>
    <s v="N/A"/>
    <s v="IT"/>
    <s v="IT System Administrator"/>
    <s v="October"/>
    <s v="Forecast Back Office"/>
    <s v="TBC"/>
    <m/>
    <m/>
    <m/>
    <m/>
    <m/>
    <s v="x"/>
  </r>
  <r>
    <n v="560"/>
    <x v="4"/>
    <s v="#N/A"/>
    <s v="TBC"/>
    <x v="0"/>
    <s v="South - HCM"/>
    <s v="N/A"/>
    <s v="Investment"/>
    <s v="Investment Operations Senior Officer"/>
    <s v="October"/>
    <s v="Forecast Back Office"/>
    <s v="TBC"/>
    <m/>
    <m/>
    <m/>
    <m/>
    <m/>
    <s v="x"/>
  </r>
  <r>
    <n v="561"/>
    <x v="4"/>
    <s v="#N/A"/>
    <s v="TBC"/>
    <x v="0"/>
    <s v="South - HCM"/>
    <s v="N/A"/>
    <s v="Customer Services"/>
    <s v="Complaint Handling Assistant Manager"/>
    <s v="October"/>
    <s v="Forecast Back Office"/>
    <s v="TBC"/>
    <m/>
    <m/>
    <m/>
    <m/>
    <m/>
    <s v="x"/>
  </r>
  <r>
    <n v="562"/>
    <x v="4"/>
    <s v="#N/A"/>
    <s v="TBC"/>
    <x v="0"/>
    <s v="South - HCM"/>
    <s v="N/A"/>
    <s v="Legal &amp; Corporate Compliance"/>
    <s v="Head of Legal &amp; Corporate Compliance"/>
    <s v="October"/>
    <s v="Forecast - BOD"/>
    <s v="TBC"/>
    <m/>
    <m/>
    <m/>
    <m/>
    <m/>
    <s v="x"/>
  </r>
  <r>
    <n v="563"/>
    <x v="4"/>
    <s v="#N/A"/>
    <s v="TBC"/>
    <x v="0"/>
    <s v="South - HCM"/>
    <s v="N/A"/>
    <s v="IT"/>
    <s v="Program Analyst Officer (Non-core)"/>
    <s v="October"/>
    <s v="Forecast Back Office"/>
    <s v="TBC"/>
    <m/>
    <m/>
    <m/>
    <m/>
    <m/>
    <s v="x"/>
  </r>
  <r>
    <n v="564"/>
    <x v="4"/>
    <s v="#N/A"/>
    <s v="TBC"/>
    <x v="0"/>
    <s v="South - HCM"/>
    <s v="N/A"/>
    <s v="Actuary"/>
    <s v="Actuarial Analyst "/>
    <s v="October"/>
    <s v="Forecast Back Office"/>
    <s v="TBC"/>
    <m/>
    <m/>
    <m/>
    <m/>
    <m/>
    <m/>
  </r>
  <r>
    <n v="565"/>
    <x v="4"/>
    <s v="#N/A"/>
    <s v="TBC"/>
    <x v="0"/>
    <s v="South - HCM"/>
    <s v="N/A"/>
    <s v="NBU &amp; Claim"/>
    <s v="Claim Part Leader"/>
    <s v="October"/>
    <s v="Forecast - BOD"/>
    <s v="TBC"/>
    <m/>
    <m/>
    <m/>
    <m/>
    <m/>
    <m/>
  </r>
  <r>
    <n v="566"/>
    <x v="4"/>
    <s v="#N/A"/>
    <s v="TBC"/>
    <x v="25"/>
    <s v="South"/>
    <s v="Bus"/>
    <s v="Regional Sales - Gia Dinh"/>
    <s v="Zone Director"/>
    <s v="October"/>
    <s v="Forecast Sales Agency"/>
    <s v="TBC"/>
    <m/>
    <m/>
    <m/>
    <m/>
    <m/>
    <m/>
  </r>
  <r>
    <n v="567"/>
    <x v="4"/>
    <s v="#N/A"/>
    <s v="TBC"/>
    <x v="25"/>
    <s v="South"/>
    <s v="Bus"/>
    <s v="Regional Sales - Gia Dinh"/>
    <s v="Zone Director"/>
    <s v="October"/>
    <s v="Forecast Sales Agency"/>
    <s v="TBC"/>
    <m/>
    <m/>
    <m/>
    <m/>
    <m/>
    <m/>
  </r>
  <r>
    <n v="568"/>
    <x v="4"/>
    <s v="#N/A"/>
    <s v="TBC"/>
    <x v="35"/>
    <s v="South"/>
    <s v="Bus"/>
    <s v="Regional Sales - Gia Dinh"/>
    <s v="Zone Director"/>
    <s v="October"/>
    <s v="Forecast Sales Agency"/>
    <s v="TBC"/>
    <m/>
    <m/>
    <m/>
    <m/>
    <m/>
    <m/>
  </r>
  <r>
    <n v="569"/>
    <x v="4"/>
    <s v="#N/A"/>
    <s v="TBC"/>
    <x v="42"/>
    <s v="North"/>
    <s v="Flight"/>
    <s v="Regional Sales - Gia Dinh"/>
    <s v="Zone Director"/>
    <s v="October"/>
    <s v="Forecast Sales Agency"/>
    <s v="TBC"/>
    <m/>
    <m/>
    <m/>
    <m/>
    <m/>
    <s v="x"/>
  </r>
  <r>
    <n v="570"/>
    <x v="4"/>
    <s v="#N/A"/>
    <s v="TBC"/>
    <x v="43"/>
    <s v="North"/>
    <s v="Flight"/>
    <s v="Regional Sales - Hai Van"/>
    <s v="Zone Director"/>
    <s v="October"/>
    <s v="Forecast Sales Agency"/>
    <s v="TBC"/>
    <m/>
    <m/>
    <m/>
    <m/>
    <m/>
    <s v="x"/>
  </r>
  <r>
    <n v="571"/>
    <x v="4"/>
    <s v="#N/A"/>
    <s v="TBC"/>
    <x v="8"/>
    <s v="North"/>
    <s v="Flight"/>
    <s v="Regional Sales - Lam Kinh"/>
    <s v="Regional Director"/>
    <s v="October"/>
    <s v="Forecast Sales Agency"/>
    <s v="TBC"/>
    <m/>
    <m/>
    <m/>
    <m/>
    <m/>
    <s v="x"/>
  </r>
  <r>
    <n v="572"/>
    <x v="4"/>
    <s v="#N/A"/>
    <s v="TBC"/>
    <x v="8"/>
    <s v="North"/>
    <s v="Flight"/>
    <s v="Regional Sales - Lam Kinh"/>
    <s v="Zone Director"/>
    <s v="October"/>
    <s v="Forecast Sales Agency"/>
    <s v="TBC"/>
    <m/>
    <m/>
    <m/>
    <m/>
    <m/>
    <s v="x"/>
  </r>
  <r>
    <n v="573"/>
    <x v="4"/>
    <s v="#N/A"/>
    <s v="TBC"/>
    <x v="0"/>
    <s v="South - HCM"/>
    <s v="N/A"/>
    <s v="Distribution Planning"/>
    <s v="Partnership Planning Executive "/>
    <s v="October"/>
    <s v="Forecast Back Office"/>
    <s v="TBC"/>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73">
  <r>
    <x v="0"/>
    <x v="0"/>
    <s v="N/A"/>
  </r>
  <r>
    <x v="0"/>
    <x v="0"/>
    <s v="N/A"/>
  </r>
  <r>
    <x v="1"/>
    <x v="1"/>
    <s v="Flight"/>
  </r>
  <r>
    <x v="0"/>
    <x v="0"/>
    <s v="N/A"/>
  </r>
  <r>
    <x v="0"/>
    <x v="0"/>
    <s v="N/A"/>
  </r>
  <r>
    <x v="1"/>
    <x v="1"/>
    <s v="Flight"/>
  </r>
  <r>
    <x v="2"/>
    <x v="2"/>
    <s v="Bus"/>
  </r>
  <r>
    <x v="0"/>
    <x v="0"/>
    <s v="N/A"/>
  </r>
  <r>
    <x v="0"/>
    <x v="0"/>
    <s v="N/A"/>
  </r>
  <r>
    <x v="0"/>
    <x v="0"/>
    <s v="N/A"/>
  </r>
  <r>
    <x v="3"/>
    <x v="1"/>
    <s v="Flight"/>
  </r>
  <r>
    <x v="0"/>
    <x v="0"/>
    <s v="N/A"/>
  </r>
  <r>
    <x v="4"/>
    <x v="3"/>
    <s v="Bus"/>
  </r>
  <r>
    <x v="0"/>
    <x v="0"/>
    <s v="N/A"/>
  </r>
  <r>
    <x v="5"/>
    <x v="2"/>
    <s v="Bus"/>
  </r>
  <r>
    <x v="0"/>
    <x v="0"/>
    <s v="N/A"/>
  </r>
  <r>
    <x v="0"/>
    <x v="0"/>
    <s v="N/A"/>
  </r>
  <r>
    <x v="0"/>
    <x v="0"/>
    <s v="N/A"/>
  </r>
  <r>
    <x v="0"/>
    <x v="0"/>
    <s v="N/A"/>
  </r>
  <r>
    <x v="6"/>
    <x v="2"/>
    <s v="Bus"/>
  </r>
  <r>
    <x v="7"/>
    <x v="3"/>
    <s v="Bus"/>
  </r>
  <r>
    <x v="0"/>
    <x v="0"/>
    <s v="N/A"/>
  </r>
  <r>
    <x v="0"/>
    <x v="0"/>
    <s v="N/A"/>
  </r>
  <r>
    <x v="8"/>
    <x v="1"/>
    <s v="Flight"/>
  </r>
  <r>
    <x v="9"/>
    <x v="2"/>
    <s v="Bus"/>
  </r>
  <r>
    <x v="0"/>
    <x v="0"/>
    <s v="N/A"/>
  </r>
  <r>
    <x v="8"/>
    <x v="1"/>
    <s v="Flight"/>
  </r>
  <r>
    <x v="0"/>
    <x v="0"/>
    <s v="N/A"/>
  </r>
  <r>
    <x v="10"/>
    <x v="1"/>
    <s v="Flight"/>
  </r>
  <r>
    <x v="0"/>
    <x v="0"/>
    <s v="N/A"/>
  </r>
  <r>
    <x v="6"/>
    <x v="2"/>
    <s v="Bus"/>
  </r>
  <r>
    <x v="11"/>
    <x v="2"/>
    <s v="Bus"/>
  </r>
  <r>
    <x v="0"/>
    <x v="0"/>
    <s v="N/A"/>
  </r>
  <r>
    <x v="8"/>
    <x v="1"/>
    <s v="Flight"/>
  </r>
  <r>
    <x v="0"/>
    <x v="0"/>
    <s v="N/A"/>
  </r>
  <r>
    <x v="3"/>
    <x v="1"/>
    <s v="Flight"/>
  </r>
  <r>
    <x v="2"/>
    <x v="2"/>
    <s v="Bus"/>
  </r>
  <r>
    <x v="0"/>
    <x v="0"/>
    <s v="N/A"/>
  </r>
  <r>
    <x v="0"/>
    <x v="0"/>
    <s v="N/A"/>
  </r>
  <r>
    <x v="11"/>
    <x v="2"/>
    <s v="Bus"/>
  </r>
  <r>
    <x v="0"/>
    <x v="0"/>
    <s v="N/A"/>
  </r>
  <r>
    <x v="1"/>
    <x v="1"/>
    <s v="Flight"/>
  </r>
  <r>
    <x v="0"/>
    <x v="0"/>
    <s v="N/A"/>
  </r>
  <r>
    <x v="1"/>
    <x v="1"/>
    <s v="Flight"/>
  </r>
  <r>
    <x v="0"/>
    <x v="0"/>
    <s v="N/A"/>
  </r>
  <r>
    <x v="10"/>
    <x v="1"/>
    <s v="Flight"/>
  </r>
  <r>
    <x v="0"/>
    <x v="0"/>
    <s v="N/A"/>
  </r>
  <r>
    <x v="0"/>
    <x v="0"/>
    <s v="N/A"/>
  </r>
  <r>
    <x v="9"/>
    <x v="2"/>
    <s v="Bus"/>
  </r>
  <r>
    <x v="1"/>
    <x v="1"/>
    <s v="Flight"/>
  </r>
  <r>
    <x v="0"/>
    <x v="0"/>
    <s v="N/A"/>
  </r>
  <r>
    <x v="12"/>
    <x v="0"/>
    <s v="N/A"/>
  </r>
  <r>
    <x v="2"/>
    <x v="2"/>
    <s v="Bus"/>
  </r>
  <r>
    <x v="0"/>
    <x v="0"/>
    <s v="N/A"/>
  </r>
  <r>
    <x v="0"/>
    <x v="0"/>
    <s v="N/A"/>
  </r>
  <r>
    <x v="2"/>
    <x v="2"/>
    <s v="Bus"/>
  </r>
  <r>
    <x v="0"/>
    <x v="0"/>
    <s v="N/A"/>
  </r>
  <r>
    <x v="0"/>
    <x v="0"/>
    <s v="N/A"/>
  </r>
  <r>
    <x v="0"/>
    <x v="0"/>
    <s v="N/A"/>
  </r>
  <r>
    <x v="0"/>
    <x v="0"/>
    <s v="N/A"/>
  </r>
  <r>
    <x v="13"/>
    <x v="1"/>
    <s v="Flight"/>
  </r>
  <r>
    <x v="11"/>
    <x v="2"/>
    <s v="Bus"/>
  </r>
  <r>
    <x v="6"/>
    <x v="2"/>
    <s v="Bus"/>
  </r>
  <r>
    <x v="0"/>
    <x v="0"/>
    <s v="N/A"/>
  </r>
  <r>
    <x v="12"/>
    <x v="0"/>
    <s v="N/A"/>
  </r>
  <r>
    <x v="14"/>
    <x v="3"/>
    <s v="Bus"/>
  </r>
  <r>
    <x v="15"/>
    <x v="1"/>
    <s v="Flight"/>
  </r>
  <r>
    <x v="0"/>
    <x v="0"/>
    <s v="N/A"/>
  </r>
  <r>
    <x v="2"/>
    <x v="2"/>
    <s v="Bus"/>
  </r>
  <r>
    <x v="0"/>
    <x v="0"/>
    <s v="N/A"/>
  </r>
  <r>
    <x v="0"/>
    <x v="0"/>
    <s v="N/A"/>
  </r>
  <r>
    <x v="16"/>
    <x v="1"/>
    <s v="Flight"/>
  </r>
  <r>
    <x v="0"/>
    <x v="0"/>
    <s v="N/A"/>
  </r>
  <r>
    <x v="17"/>
    <x v="2"/>
    <s v="Bus"/>
  </r>
  <r>
    <x v="0"/>
    <x v="0"/>
    <s v="N/A"/>
  </r>
  <r>
    <x v="18"/>
    <x v="3"/>
    <s v="Bus"/>
  </r>
  <r>
    <x v="0"/>
    <x v="0"/>
    <s v="N/A"/>
  </r>
  <r>
    <x v="7"/>
    <x v="3"/>
    <s v="Bus"/>
  </r>
  <r>
    <x v="1"/>
    <x v="1"/>
    <s v="Flight"/>
  </r>
  <r>
    <x v="0"/>
    <x v="0"/>
    <s v="N/A"/>
  </r>
  <r>
    <x v="0"/>
    <x v="0"/>
    <s v="N/A"/>
  </r>
  <r>
    <x v="0"/>
    <x v="0"/>
    <s v="N/A"/>
  </r>
  <r>
    <x v="0"/>
    <x v="0"/>
    <s v="N/A"/>
  </r>
  <r>
    <x v="2"/>
    <x v="2"/>
    <s v="Bus"/>
  </r>
  <r>
    <x v="0"/>
    <x v="0"/>
    <s v="N/A"/>
  </r>
  <r>
    <x v="8"/>
    <x v="1"/>
    <s v="Flight"/>
  </r>
  <r>
    <x v="0"/>
    <x v="0"/>
    <s v="N/A"/>
  </r>
  <r>
    <x v="6"/>
    <x v="2"/>
    <s v="Bus"/>
  </r>
  <r>
    <x v="8"/>
    <x v="1"/>
    <s v="Flight"/>
  </r>
  <r>
    <x v="5"/>
    <x v="2"/>
    <s v="Bus"/>
  </r>
  <r>
    <x v="8"/>
    <x v="1"/>
    <s v="Flight"/>
  </r>
  <r>
    <x v="0"/>
    <x v="0"/>
    <s v="N/A"/>
  </r>
  <r>
    <x v="0"/>
    <x v="0"/>
    <s v="N/A"/>
  </r>
  <r>
    <x v="0"/>
    <x v="0"/>
    <s v="N/A"/>
  </r>
  <r>
    <x v="4"/>
    <x v="3"/>
    <s v="Bus"/>
  </r>
  <r>
    <x v="0"/>
    <x v="0"/>
    <s v="N/A"/>
  </r>
  <r>
    <x v="0"/>
    <x v="0"/>
    <s v="N/A"/>
  </r>
  <r>
    <x v="0"/>
    <x v="0"/>
    <s v="N/A"/>
  </r>
  <r>
    <x v="0"/>
    <x v="0"/>
    <s v="N/A"/>
  </r>
  <r>
    <x v="11"/>
    <x v="2"/>
    <s v="Bus"/>
  </r>
  <r>
    <x v="0"/>
    <x v="0"/>
    <s v="N/A"/>
  </r>
  <r>
    <x v="19"/>
    <x v="3"/>
    <s v="Bus"/>
  </r>
  <r>
    <x v="0"/>
    <x v="0"/>
    <s v="N/A"/>
  </r>
  <r>
    <x v="0"/>
    <x v="0"/>
    <s v="N/A"/>
  </r>
  <r>
    <x v="9"/>
    <x v="2"/>
    <s v="Bus"/>
  </r>
  <r>
    <x v="16"/>
    <x v="1"/>
    <s v="Flight"/>
  </r>
  <r>
    <x v="2"/>
    <x v="2"/>
    <s v="Bus"/>
  </r>
  <r>
    <x v="0"/>
    <x v="0"/>
    <s v="N/A"/>
  </r>
  <r>
    <x v="0"/>
    <x v="0"/>
    <s v="N/A"/>
  </r>
  <r>
    <x v="1"/>
    <x v="1"/>
    <s v="Flight"/>
  </r>
  <r>
    <x v="0"/>
    <x v="0"/>
    <s v="N/A"/>
  </r>
  <r>
    <x v="0"/>
    <x v="0"/>
    <s v="N/A"/>
  </r>
  <r>
    <x v="0"/>
    <x v="0"/>
    <s v="N/A"/>
  </r>
  <r>
    <x v="20"/>
    <x v="1"/>
    <s v="Flight"/>
  </r>
  <r>
    <x v="0"/>
    <x v="0"/>
    <s v="N/A"/>
  </r>
  <r>
    <x v="0"/>
    <x v="0"/>
    <s v="N/A"/>
  </r>
  <r>
    <x v="20"/>
    <x v="1"/>
    <s v="Flight"/>
  </r>
  <r>
    <x v="0"/>
    <x v="0"/>
    <s v="N/A"/>
  </r>
  <r>
    <x v="3"/>
    <x v="1"/>
    <s v="Flight"/>
  </r>
  <r>
    <x v="1"/>
    <x v="1"/>
    <s v="Flight"/>
  </r>
  <r>
    <x v="21"/>
    <x v="1"/>
    <s v="Flight"/>
  </r>
  <r>
    <x v="3"/>
    <x v="1"/>
    <s v="Flight"/>
  </r>
  <r>
    <x v="20"/>
    <x v="1"/>
    <s v="Flight"/>
  </r>
  <r>
    <x v="0"/>
    <x v="0"/>
    <s v="N/A"/>
  </r>
  <r>
    <x v="8"/>
    <x v="1"/>
    <s v="Flight"/>
  </r>
  <r>
    <x v="22"/>
    <x v="1"/>
    <s v="Flight"/>
  </r>
  <r>
    <x v="23"/>
    <x v="2"/>
    <s v="Bus"/>
  </r>
  <r>
    <x v="1"/>
    <x v="1"/>
    <s v="Flight"/>
  </r>
  <r>
    <x v="0"/>
    <x v="0"/>
    <s v="N/A"/>
  </r>
  <r>
    <x v="0"/>
    <x v="0"/>
    <s v="N/A"/>
  </r>
  <r>
    <x v="16"/>
    <x v="1"/>
    <s v="Flight"/>
  </r>
  <r>
    <x v="0"/>
    <x v="0"/>
    <s v="N/A"/>
  </r>
  <r>
    <x v="0"/>
    <x v="0"/>
    <s v="N/A"/>
  </r>
  <r>
    <x v="0"/>
    <x v="0"/>
    <s v="N/A"/>
  </r>
  <r>
    <x v="0"/>
    <x v="0"/>
    <s v="N/A"/>
  </r>
  <r>
    <x v="0"/>
    <x v="0"/>
    <s v="N/A"/>
  </r>
  <r>
    <x v="17"/>
    <x v="2"/>
    <s v="Bus"/>
  </r>
  <r>
    <x v="17"/>
    <x v="2"/>
    <s v="Bus"/>
  </r>
  <r>
    <x v="0"/>
    <x v="0"/>
    <s v="N/A"/>
  </r>
  <r>
    <x v="0"/>
    <x v="0"/>
    <s v="N/A"/>
  </r>
  <r>
    <x v="0"/>
    <x v="0"/>
    <s v="N/A"/>
  </r>
  <r>
    <x v="0"/>
    <x v="0"/>
    <s v="N/A"/>
  </r>
  <r>
    <x v="0"/>
    <x v="0"/>
    <s v="N/A"/>
  </r>
  <r>
    <x v="0"/>
    <x v="0"/>
    <s v="N/A"/>
  </r>
  <r>
    <x v="10"/>
    <x v="1"/>
    <s v="Flight"/>
  </r>
  <r>
    <x v="0"/>
    <x v="0"/>
    <s v="N/A"/>
  </r>
  <r>
    <x v="0"/>
    <x v="0"/>
    <s v="N/A"/>
  </r>
  <r>
    <x v="0"/>
    <x v="0"/>
    <s v="N/A"/>
  </r>
  <r>
    <x v="18"/>
    <x v="3"/>
    <s v="Bus"/>
  </r>
  <r>
    <x v="0"/>
    <x v="0"/>
    <s v="N/A"/>
  </r>
  <r>
    <x v="19"/>
    <x v="3"/>
    <s v="Bus"/>
  </r>
  <r>
    <x v="0"/>
    <x v="0"/>
    <s v="N/A"/>
  </r>
  <r>
    <x v="8"/>
    <x v="1"/>
    <s v="Flight"/>
  </r>
  <r>
    <x v="0"/>
    <x v="0"/>
    <s v="N/A"/>
  </r>
  <r>
    <x v="0"/>
    <x v="0"/>
    <s v="N/A"/>
  </r>
  <r>
    <x v="0"/>
    <x v="0"/>
    <s v="N/A"/>
  </r>
  <r>
    <x v="0"/>
    <x v="0"/>
    <s v="N/A"/>
  </r>
  <r>
    <x v="0"/>
    <x v="0"/>
    <s v="N/A"/>
  </r>
  <r>
    <x v="0"/>
    <x v="0"/>
    <s v="N/A"/>
  </r>
  <r>
    <x v="0"/>
    <x v="0"/>
    <s v="N/A"/>
  </r>
  <r>
    <x v="24"/>
    <x v="1"/>
    <s v="Flight"/>
  </r>
  <r>
    <x v="0"/>
    <x v="0"/>
    <s v="N/A"/>
  </r>
  <r>
    <x v="1"/>
    <x v="1"/>
    <s v="Flight"/>
  </r>
  <r>
    <x v="0"/>
    <x v="0"/>
    <s v="N/A"/>
  </r>
  <r>
    <x v="0"/>
    <x v="0"/>
    <s v="N/A"/>
  </r>
  <r>
    <x v="9"/>
    <x v="2"/>
    <s v="Bus"/>
  </r>
  <r>
    <x v="1"/>
    <x v="1"/>
    <s v="Flight"/>
  </r>
  <r>
    <x v="0"/>
    <x v="0"/>
    <s v="N/A"/>
  </r>
  <r>
    <x v="25"/>
    <x v="3"/>
    <s v="Bus"/>
  </r>
  <r>
    <x v="12"/>
    <x v="0"/>
    <s v="N/A"/>
  </r>
  <r>
    <x v="26"/>
    <x v="3"/>
    <s v="Bus"/>
  </r>
  <r>
    <x v="0"/>
    <x v="0"/>
    <s v="N/A"/>
  </r>
  <r>
    <x v="0"/>
    <x v="0"/>
    <s v="N/A"/>
  </r>
  <r>
    <x v="9"/>
    <x v="2"/>
    <s v="Bus"/>
  </r>
  <r>
    <x v="11"/>
    <x v="2"/>
    <s v="Bus"/>
  </r>
  <r>
    <x v="14"/>
    <x v="3"/>
    <s v="Bus"/>
  </r>
  <r>
    <x v="0"/>
    <x v="0"/>
    <s v="N/A"/>
  </r>
  <r>
    <x v="24"/>
    <x v="1"/>
    <s v="Flight"/>
  </r>
  <r>
    <x v="0"/>
    <x v="0"/>
    <s v="N/A"/>
  </r>
  <r>
    <x v="8"/>
    <x v="1"/>
    <s v="Flight"/>
  </r>
  <r>
    <x v="27"/>
    <x v="1"/>
    <s v="Flight"/>
  </r>
  <r>
    <x v="0"/>
    <x v="0"/>
    <s v="N/A"/>
  </r>
  <r>
    <x v="8"/>
    <x v="1"/>
    <s v="Flight"/>
  </r>
  <r>
    <x v="0"/>
    <x v="0"/>
    <s v="N/A"/>
  </r>
  <r>
    <x v="0"/>
    <x v="0"/>
    <s v="N/A"/>
  </r>
  <r>
    <x v="0"/>
    <x v="0"/>
    <s v="N/A"/>
  </r>
  <r>
    <x v="0"/>
    <x v="0"/>
    <s v="N/A"/>
  </r>
  <r>
    <x v="16"/>
    <x v="1"/>
    <s v="Flight"/>
  </r>
  <r>
    <x v="8"/>
    <x v="1"/>
    <s v="Flight"/>
  </r>
  <r>
    <x v="28"/>
    <x v="1"/>
    <s v="Flight"/>
  </r>
  <r>
    <x v="1"/>
    <x v="1"/>
    <s v="Flight"/>
  </r>
  <r>
    <x v="0"/>
    <x v="0"/>
    <s v="N/A"/>
  </r>
  <r>
    <x v="0"/>
    <x v="0"/>
    <s v="N/A"/>
  </r>
  <r>
    <x v="0"/>
    <x v="0"/>
    <s v="N/A"/>
  </r>
  <r>
    <x v="0"/>
    <x v="0"/>
    <s v="N/A"/>
  </r>
  <r>
    <x v="11"/>
    <x v="3"/>
    <s v="Bus"/>
  </r>
  <r>
    <x v="0"/>
    <x v="0"/>
    <s v="N/A"/>
  </r>
  <r>
    <x v="28"/>
    <x v="3"/>
    <s v="Bus"/>
  </r>
  <r>
    <x v="0"/>
    <x v="0"/>
    <s v="N/A"/>
  </r>
  <r>
    <x v="20"/>
    <x v="3"/>
    <s v="Bus"/>
  </r>
  <r>
    <x v="1"/>
    <x v="1"/>
    <s v="Flight"/>
  </r>
  <r>
    <x v="0"/>
    <x v="0"/>
    <s v="N/A"/>
  </r>
  <r>
    <x v="0"/>
    <x v="0"/>
    <s v="N/A"/>
  </r>
  <r>
    <x v="0"/>
    <x v="0"/>
    <s v="N/A"/>
  </r>
  <r>
    <x v="0"/>
    <x v="0"/>
    <s v="N/A"/>
  </r>
  <r>
    <x v="1"/>
    <x v="1"/>
    <s v="Flight"/>
  </r>
  <r>
    <x v="0"/>
    <x v="0"/>
    <s v="N/A"/>
  </r>
  <r>
    <x v="0"/>
    <x v="0"/>
    <s v="N/A"/>
  </r>
  <r>
    <x v="0"/>
    <x v="0"/>
    <s v="N/A"/>
  </r>
  <r>
    <x v="0"/>
    <x v="0"/>
    <s v="N/A"/>
  </r>
  <r>
    <x v="0"/>
    <x v="0"/>
    <s v="N/A"/>
  </r>
  <r>
    <x v="0"/>
    <x v="0"/>
    <s v="N/A"/>
  </r>
  <r>
    <x v="0"/>
    <x v="0"/>
    <s v="N/A"/>
  </r>
  <r>
    <x v="0"/>
    <x v="0"/>
    <s v="N/A"/>
  </r>
  <r>
    <x v="4"/>
    <x v="3"/>
    <s v="Bus"/>
  </r>
  <r>
    <x v="9"/>
    <x v="3"/>
    <s v="Bus"/>
  </r>
  <r>
    <x v="29"/>
    <x v="1"/>
    <s v="Flight"/>
  </r>
  <r>
    <x v="0"/>
    <x v="0"/>
    <s v="N/A"/>
  </r>
  <r>
    <x v="1"/>
    <x v="1"/>
    <s v="Flight"/>
  </r>
  <r>
    <x v="0"/>
    <x v="0"/>
    <s v="N/A"/>
  </r>
  <r>
    <x v="0"/>
    <x v="0"/>
    <s v="N/A"/>
  </r>
  <r>
    <x v="1"/>
    <x v="1"/>
    <s v="Flight"/>
  </r>
  <r>
    <x v="0"/>
    <x v="0"/>
    <s v="N/A"/>
  </r>
  <r>
    <x v="0"/>
    <x v="0"/>
    <s v="N/A"/>
  </r>
  <r>
    <x v="0"/>
    <x v="0"/>
    <s v="N/A"/>
  </r>
  <r>
    <x v="0"/>
    <x v="0"/>
    <s v="N/A"/>
  </r>
  <r>
    <x v="11"/>
    <x v="3"/>
    <s v="Bus"/>
  </r>
  <r>
    <x v="17"/>
    <x v="2"/>
    <s v="Bus"/>
  </r>
  <r>
    <x v="0"/>
    <x v="0"/>
    <s v="N/A"/>
  </r>
  <r>
    <x v="0"/>
    <x v="0"/>
    <s v="N/A"/>
  </r>
  <r>
    <x v="0"/>
    <x v="0"/>
    <s v="N/A"/>
  </r>
  <r>
    <x v="1"/>
    <x v="1"/>
    <s v="Flight"/>
  </r>
  <r>
    <x v="7"/>
    <x v="3"/>
    <s v="Bus"/>
  </r>
  <r>
    <x v="8"/>
    <x v="1"/>
    <s v="Flight"/>
  </r>
  <r>
    <x v="0"/>
    <x v="0"/>
    <s v="N/A"/>
  </r>
  <r>
    <x v="0"/>
    <x v="0"/>
    <s v="N/A"/>
  </r>
  <r>
    <x v="6"/>
    <x v="3"/>
    <s v="Bus"/>
  </r>
  <r>
    <x v="0"/>
    <x v="0"/>
    <s v="N/A"/>
  </r>
  <r>
    <x v="0"/>
    <x v="0"/>
    <s v="N/A"/>
  </r>
  <r>
    <x v="0"/>
    <x v="0"/>
    <s v="N/A"/>
  </r>
  <r>
    <x v="4"/>
    <x v="3"/>
    <s v="Bus"/>
  </r>
  <r>
    <x v="0"/>
    <x v="0"/>
    <s v="N/A"/>
  </r>
  <r>
    <x v="0"/>
    <x v="0"/>
    <s v="N/A"/>
  </r>
  <r>
    <x v="8"/>
    <x v="1"/>
    <s v="Flight"/>
  </r>
  <r>
    <x v="0"/>
    <x v="0"/>
    <s v="N/A"/>
  </r>
  <r>
    <x v="0"/>
    <x v="0"/>
    <s v="N/A"/>
  </r>
  <r>
    <x v="1"/>
    <x v="1"/>
    <s v="Flight"/>
  </r>
  <r>
    <x v="0"/>
    <x v="0"/>
    <s v="N/A"/>
  </r>
  <r>
    <x v="0"/>
    <x v="0"/>
    <s v="N/A"/>
  </r>
  <r>
    <x v="0"/>
    <x v="0"/>
    <s v="N/A"/>
  </r>
  <r>
    <x v="0"/>
    <x v="0"/>
    <s v="N/A"/>
  </r>
  <r>
    <x v="0"/>
    <x v="0"/>
    <s v="N/A"/>
  </r>
  <r>
    <x v="1"/>
    <x v="1"/>
    <s v="Flight"/>
  </r>
  <r>
    <x v="30"/>
    <x v="1"/>
    <s v="Flight"/>
  </r>
  <r>
    <x v="17"/>
    <x v="3"/>
    <s v="Bus"/>
  </r>
  <r>
    <x v="0"/>
    <x v="0"/>
    <s v="N/A"/>
  </r>
  <r>
    <x v="1"/>
    <x v="1"/>
    <s v="Flight"/>
  </r>
  <r>
    <x v="0"/>
    <x v="0"/>
    <s v="N/A"/>
  </r>
  <r>
    <x v="0"/>
    <x v="0"/>
    <s v="N/A"/>
  </r>
  <r>
    <x v="0"/>
    <x v="0"/>
    <s v="N/A"/>
  </r>
  <r>
    <x v="0"/>
    <x v="0"/>
    <s v="N/A"/>
  </r>
  <r>
    <x v="0"/>
    <x v="0"/>
    <s v="N/A"/>
  </r>
  <r>
    <x v="0"/>
    <x v="0"/>
    <s v="N/A"/>
  </r>
  <r>
    <x v="0"/>
    <x v="0"/>
    <s v="N/A"/>
  </r>
  <r>
    <x v="0"/>
    <x v="0"/>
    <s v="N/A"/>
  </r>
  <r>
    <x v="1"/>
    <x v="1"/>
    <s v="Flight"/>
  </r>
  <r>
    <x v="0"/>
    <x v="0"/>
    <s v="N/A"/>
  </r>
  <r>
    <x v="0"/>
    <x v="0"/>
    <s v="N/A"/>
  </r>
  <r>
    <x v="31"/>
    <x v="3"/>
    <s v="Bus"/>
  </r>
  <r>
    <x v="9"/>
    <x v="3"/>
    <s v="Bus"/>
  </r>
  <r>
    <x v="0"/>
    <x v="0"/>
    <s v="N/A"/>
  </r>
  <r>
    <x v="0"/>
    <x v="0"/>
    <s v="N/A"/>
  </r>
  <r>
    <x v="0"/>
    <x v="0"/>
    <s v="N/A"/>
  </r>
  <r>
    <x v="0"/>
    <x v="0"/>
    <s v="N/A"/>
  </r>
  <r>
    <x v="12"/>
    <x v="0"/>
    <s v="N/A"/>
  </r>
  <r>
    <x v="20"/>
    <x v="3"/>
    <s v="Bus"/>
  </r>
  <r>
    <x v="1"/>
    <x v="1"/>
    <s v="Flight"/>
  </r>
  <r>
    <x v="0"/>
    <x v="0"/>
    <s v="N/A"/>
  </r>
  <r>
    <x v="0"/>
    <x v="0"/>
    <s v="N/A"/>
  </r>
  <r>
    <x v="0"/>
    <x v="0"/>
    <s v="N/A"/>
  </r>
  <r>
    <x v="0"/>
    <x v="0"/>
    <s v="N/A"/>
  </r>
  <r>
    <x v="0"/>
    <x v="0"/>
    <s v="N/A"/>
  </r>
  <r>
    <x v="1"/>
    <x v="1"/>
    <s v="Flight"/>
  </r>
  <r>
    <x v="0"/>
    <x v="0"/>
    <s v="N/A"/>
  </r>
  <r>
    <x v="0"/>
    <x v="0"/>
    <s v="N/A"/>
  </r>
  <r>
    <x v="0"/>
    <x v="0"/>
    <s v="N/A"/>
  </r>
  <r>
    <x v="0"/>
    <x v="0"/>
    <s v="N/A"/>
  </r>
  <r>
    <x v="1"/>
    <x v="1"/>
    <s v="Flight"/>
  </r>
  <r>
    <x v="0"/>
    <x v="0"/>
    <s v="N/A"/>
  </r>
  <r>
    <x v="0"/>
    <x v="0"/>
    <s v="N/A"/>
  </r>
  <r>
    <x v="32"/>
    <x v="1"/>
    <s v="Flight"/>
  </r>
  <r>
    <x v="0"/>
    <x v="0"/>
    <s v="N/A"/>
  </r>
  <r>
    <x v="0"/>
    <x v="0"/>
    <s v="N/A"/>
  </r>
  <r>
    <x v="0"/>
    <x v="0"/>
    <s v="N/A"/>
  </r>
  <r>
    <x v="0"/>
    <x v="0"/>
    <s v="N/A"/>
  </r>
  <r>
    <x v="0"/>
    <x v="0"/>
    <s v="N/A"/>
  </r>
  <r>
    <x v="20"/>
    <x v="3"/>
    <s v="Bus"/>
  </r>
  <r>
    <x v="0"/>
    <x v="0"/>
    <s v="N/A"/>
  </r>
  <r>
    <x v="0"/>
    <x v="0"/>
    <s v="N/A"/>
  </r>
  <r>
    <x v="0"/>
    <x v="0"/>
    <s v="N/A"/>
  </r>
  <r>
    <x v="0"/>
    <x v="0"/>
    <s v="N/A"/>
  </r>
  <r>
    <x v="0"/>
    <x v="0"/>
    <s v="N/A"/>
  </r>
  <r>
    <x v="0"/>
    <x v="0"/>
    <s v="N/A"/>
  </r>
  <r>
    <x v="1"/>
    <x v="1"/>
    <s v="Flight"/>
  </r>
  <r>
    <x v="0"/>
    <x v="0"/>
    <s v="N/A"/>
  </r>
  <r>
    <x v="17"/>
    <x v="1"/>
    <s v="Flight"/>
  </r>
  <r>
    <x v="0"/>
    <x v="0"/>
    <s v="N/A"/>
  </r>
  <r>
    <x v="0"/>
    <x v="0"/>
    <s v="N/A"/>
  </r>
  <r>
    <x v="0"/>
    <x v="0"/>
    <s v="N/A"/>
  </r>
  <r>
    <x v="22"/>
    <x v="1"/>
    <s v="Flight"/>
  </r>
  <r>
    <x v="0"/>
    <x v="0"/>
    <s v="N/A"/>
  </r>
  <r>
    <x v="0"/>
    <x v="0"/>
    <s v="N/A"/>
  </r>
  <r>
    <x v="0"/>
    <x v="0"/>
    <s v="N/A"/>
  </r>
  <r>
    <x v="0"/>
    <x v="0"/>
    <s v="N/A"/>
  </r>
  <r>
    <x v="0"/>
    <x v="0"/>
    <s v="N/A"/>
  </r>
  <r>
    <x v="0"/>
    <x v="0"/>
    <s v="N/A"/>
  </r>
  <r>
    <x v="0"/>
    <x v="0"/>
    <s v="N/A"/>
  </r>
  <r>
    <x v="0"/>
    <x v="0"/>
    <s v="N/A"/>
  </r>
  <r>
    <x v="0"/>
    <x v="0"/>
    <s v="N/A"/>
  </r>
  <r>
    <x v="0"/>
    <x v="0"/>
    <s v="N/A"/>
  </r>
  <r>
    <x v="0"/>
    <x v="0"/>
    <s v="N/A"/>
  </r>
  <r>
    <x v="0"/>
    <x v="0"/>
    <s v="N/A"/>
  </r>
  <r>
    <x v="0"/>
    <x v="0"/>
    <s v="N/A"/>
  </r>
  <r>
    <x v="0"/>
    <x v="0"/>
    <s v="N/A"/>
  </r>
  <r>
    <x v="0"/>
    <x v="0"/>
    <s v="N/A"/>
  </r>
  <r>
    <x v="0"/>
    <x v="0"/>
    <s v="N/A"/>
  </r>
  <r>
    <x v="2"/>
    <x v="3"/>
    <s v="Bus"/>
  </r>
  <r>
    <x v="0"/>
    <x v="0"/>
    <s v="N/A"/>
  </r>
  <r>
    <x v="0"/>
    <x v="0"/>
    <s v="N/A"/>
  </r>
  <r>
    <x v="0"/>
    <x v="0"/>
    <s v="N/A"/>
  </r>
  <r>
    <x v="24"/>
    <x v="1"/>
    <s v="Flight"/>
  </r>
  <r>
    <x v="0"/>
    <x v="0"/>
    <s v="N/A"/>
  </r>
  <r>
    <x v="0"/>
    <x v="0"/>
    <s v="N/A"/>
  </r>
  <r>
    <x v="0"/>
    <x v="0"/>
    <s v="N/A"/>
  </r>
  <r>
    <x v="0"/>
    <x v="0"/>
    <s v="N/A"/>
  </r>
  <r>
    <x v="0"/>
    <x v="0"/>
    <s v="N/A"/>
  </r>
  <r>
    <x v="0"/>
    <x v="0"/>
    <s v="N/A"/>
  </r>
  <r>
    <x v="24"/>
    <x v="1"/>
    <s v="Flight"/>
  </r>
  <r>
    <x v="10"/>
    <x v="1"/>
    <s v="Flight"/>
  </r>
  <r>
    <x v="8"/>
    <x v="1"/>
    <s v="Flight"/>
  </r>
  <r>
    <x v="0"/>
    <x v="0"/>
    <s v="N/A"/>
  </r>
  <r>
    <x v="20"/>
    <x v="1"/>
    <s v="Flight"/>
  </r>
  <r>
    <x v="2"/>
    <x v="1"/>
    <s v="Flight"/>
  </r>
  <r>
    <x v="0"/>
    <x v="0"/>
    <s v="N/A"/>
  </r>
  <r>
    <x v="25"/>
    <x v="3"/>
    <s v="Bus"/>
  </r>
  <r>
    <x v="0"/>
    <x v="0"/>
    <s v="N/A"/>
  </r>
  <r>
    <x v="0"/>
    <x v="0"/>
    <s v="N/A"/>
  </r>
  <r>
    <x v="21"/>
    <x v="1"/>
    <s v="Flight"/>
  </r>
  <r>
    <x v="0"/>
    <x v="0"/>
    <s v="N/A"/>
  </r>
  <r>
    <x v="0"/>
    <x v="0"/>
    <s v="N/A"/>
  </r>
  <r>
    <x v="21"/>
    <x v="1"/>
    <s v="Flight"/>
  </r>
  <r>
    <x v="0"/>
    <x v="0"/>
    <s v="N/A"/>
  </r>
  <r>
    <x v="0"/>
    <x v="0"/>
    <s v="N/A"/>
  </r>
  <r>
    <x v="0"/>
    <x v="0"/>
    <s v="N/A"/>
  </r>
  <r>
    <x v="33"/>
    <x v="3"/>
    <s v="Bus"/>
  </r>
  <r>
    <x v="0"/>
    <x v="0"/>
    <s v="N/A"/>
  </r>
  <r>
    <x v="0"/>
    <x v="0"/>
    <s v="N/A"/>
  </r>
  <r>
    <x v="0"/>
    <x v="0"/>
    <s v="N/A"/>
  </r>
  <r>
    <x v="0"/>
    <x v="0"/>
    <s v="N/A"/>
  </r>
  <r>
    <x v="7"/>
    <x v="3"/>
    <s v="Bus"/>
  </r>
  <r>
    <x v="0"/>
    <x v="0"/>
    <s v="N/A"/>
  </r>
  <r>
    <x v="1"/>
    <x v="1"/>
    <s v="Flight"/>
  </r>
  <r>
    <x v="0"/>
    <x v="0"/>
    <s v="N/A"/>
  </r>
  <r>
    <x v="22"/>
    <x v="1"/>
    <s v="Flight"/>
  </r>
  <r>
    <x v="0"/>
    <x v="0"/>
    <s v="N/A"/>
  </r>
  <r>
    <x v="0"/>
    <x v="0"/>
    <s v="N/A"/>
  </r>
  <r>
    <x v="0"/>
    <x v="0"/>
    <s v="N/A"/>
  </r>
  <r>
    <x v="4"/>
    <x v="3"/>
    <s v="Bus"/>
  </r>
  <r>
    <x v="0"/>
    <x v="0"/>
    <s v="N/A"/>
  </r>
  <r>
    <x v="0"/>
    <x v="0"/>
    <s v="N/A"/>
  </r>
  <r>
    <x v="0"/>
    <x v="0"/>
    <s v="N/A"/>
  </r>
  <r>
    <x v="0"/>
    <x v="0"/>
    <s v="N/A"/>
  </r>
  <r>
    <x v="0"/>
    <x v="0"/>
    <s v="N/A"/>
  </r>
  <r>
    <x v="0"/>
    <x v="0"/>
    <s v="N/A"/>
  </r>
  <r>
    <x v="0"/>
    <x v="0"/>
    <s v="N/A"/>
  </r>
  <r>
    <x v="30"/>
    <x v="3"/>
    <s v="Bus"/>
  </r>
  <r>
    <x v="0"/>
    <x v="0"/>
    <s v="N/A"/>
  </r>
  <r>
    <x v="0"/>
    <x v="0"/>
    <s v="N/A"/>
  </r>
  <r>
    <x v="0"/>
    <x v="0"/>
    <s v="N/A"/>
  </r>
  <r>
    <x v="0"/>
    <x v="0"/>
    <s v="N/A"/>
  </r>
  <r>
    <x v="0"/>
    <x v="0"/>
    <s v="N/A"/>
  </r>
  <r>
    <x v="12"/>
    <x v="0"/>
    <s v="N/A"/>
  </r>
  <r>
    <x v="21"/>
    <x v="1"/>
    <s v="Flight"/>
  </r>
  <r>
    <x v="1"/>
    <x v="1"/>
    <s v="Flight"/>
  </r>
  <r>
    <x v="1"/>
    <x v="1"/>
    <s v="Flight"/>
  </r>
  <r>
    <x v="1"/>
    <x v="1"/>
    <s v="Flight"/>
  </r>
  <r>
    <x v="0"/>
    <x v="0"/>
    <s v="N/A"/>
  </r>
  <r>
    <x v="0"/>
    <x v="0"/>
    <s v="N/A"/>
  </r>
  <r>
    <x v="33"/>
    <x v="1"/>
    <s v="Flight"/>
  </r>
  <r>
    <x v="12"/>
    <x v="0"/>
    <s v="N/A"/>
  </r>
  <r>
    <x v="0"/>
    <x v="0"/>
    <s v="N/A"/>
  </r>
  <r>
    <x v="0"/>
    <x v="0"/>
    <s v="N/A"/>
  </r>
  <r>
    <x v="1"/>
    <x v="1"/>
    <s v="Flight"/>
  </r>
  <r>
    <x v="0"/>
    <x v="0"/>
    <s v="N/A"/>
  </r>
  <r>
    <x v="10"/>
    <x v="1"/>
    <s v="Flight"/>
  </r>
  <r>
    <x v="20"/>
    <x v="1"/>
    <s v="Flight"/>
  </r>
  <r>
    <x v="0"/>
    <x v="0"/>
    <s v="N/A"/>
  </r>
  <r>
    <x v="7"/>
    <x v="3"/>
    <s v="Bus"/>
  </r>
  <r>
    <x v="9"/>
    <x v="1"/>
    <s v="Flight"/>
  </r>
  <r>
    <x v="18"/>
    <x v="3"/>
    <s v="Bus"/>
  </r>
  <r>
    <x v="0"/>
    <x v="0"/>
    <s v="N/A"/>
  </r>
  <r>
    <x v="34"/>
    <x v="1"/>
    <s v="Flight"/>
  </r>
  <r>
    <x v="0"/>
    <x v="0"/>
    <s v="N/A"/>
  </r>
  <r>
    <x v="0"/>
    <x v="0"/>
    <s v="N/A"/>
  </r>
  <r>
    <x v="1"/>
    <x v="1"/>
    <s v="Flight"/>
  </r>
  <r>
    <x v="0"/>
    <x v="0"/>
    <s v="N/A"/>
  </r>
  <r>
    <x v="20"/>
    <x v="3"/>
    <s v="Bus"/>
  </r>
  <r>
    <x v="8"/>
    <x v="1"/>
    <s v="Flight"/>
  </r>
  <r>
    <x v="0"/>
    <x v="0"/>
    <s v="N/A"/>
  </r>
  <r>
    <x v="0"/>
    <x v="0"/>
    <s v="N/A"/>
  </r>
  <r>
    <x v="17"/>
    <x v="1"/>
    <s v="Flight"/>
  </r>
  <r>
    <x v="1"/>
    <x v="1"/>
    <s v="Flight"/>
  </r>
  <r>
    <x v="0"/>
    <x v="0"/>
    <s v="N/A"/>
  </r>
  <r>
    <x v="0"/>
    <x v="0"/>
    <s v="N/A"/>
  </r>
  <r>
    <x v="0"/>
    <x v="0"/>
    <s v="N/A"/>
  </r>
  <r>
    <x v="0"/>
    <x v="0"/>
    <s v="N/A"/>
  </r>
  <r>
    <x v="0"/>
    <x v="0"/>
    <s v="N/A"/>
  </r>
  <r>
    <x v="4"/>
    <x v="3"/>
    <s v="Bus"/>
  </r>
  <r>
    <x v="12"/>
    <x v="0"/>
    <s v="N/A"/>
  </r>
  <r>
    <x v="0"/>
    <x v="0"/>
    <s v="N/A"/>
  </r>
  <r>
    <x v="0"/>
    <x v="0"/>
    <s v="N/A"/>
  </r>
  <r>
    <x v="0"/>
    <x v="0"/>
    <s v="N/A"/>
  </r>
  <r>
    <x v="0"/>
    <x v="0"/>
    <s v="N/A"/>
  </r>
  <r>
    <x v="0"/>
    <x v="0"/>
    <s v="N/A"/>
  </r>
  <r>
    <x v="0"/>
    <x v="0"/>
    <s v="N/A"/>
  </r>
  <r>
    <x v="26"/>
    <x v="3"/>
    <s v="Bus"/>
  </r>
  <r>
    <x v="7"/>
    <x v="3"/>
    <s v="Bus"/>
  </r>
  <r>
    <x v="20"/>
    <x v="3"/>
    <s v="Bus"/>
  </r>
  <r>
    <x v="0"/>
    <x v="0"/>
    <s v="N/A"/>
  </r>
  <r>
    <x v="0"/>
    <x v="0"/>
    <s v="N/A"/>
  </r>
  <r>
    <x v="0"/>
    <x v="0"/>
    <s v="N/A"/>
  </r>
  <r>
    <x v="35"/>
    <x v="3"/>
    <s v="Bus"/>
  </r>
  <r>
    <x v="0"/>
    <x v="0"/>
    <s v="N/A"/>
  </r>
  <r>
    <x v="1"/>
    <x v="1"/>
    <s v="Flight"/>
  </r>
  <r>
    <x v="0"/>
    <x v="0"/>
    <s v="N/A"/>
  </r>
  <r>
    <x v="0"/>
    <x v="0"/>
    <s v="N/A"/>
  </r>
  <r>
    <x v="0"/>
    <x v="0"/>
    <s v="N/A"/>
  </r>
  <r>
    <x v="36"/>
    <x v="3"/>
    <s v="Bus"/>
  </r>
  <r>
    <x v="0"/>
    <x v="0"/>
    <s v="N/A"/>
  </r>
  <r>
    <x v="0"/>
    <x v="0"/>
    <s v="N/A"/>
  </r>
  <r>
    <x v="0"/>
    <x v="0"/>
    <s v="N/A"/>
  </r>
  <r>
    <x v="0"/>
    <x v="0"/>
    <s v="N/A"/>
  </r>
  <r>
    <x v="0"/>
    <x v="0"/>
    <s v="N/A"/>
  </r>
  <r>
    <x v="0"/>
    <x v="0"/>
    <s v="N/A"/>
  </r>
  <r>
    <x v="0"/>
    <x v="0"/>
    <s v="N/A"/>
  </r>
  <r>
    <x v="0"/>
    <x v="0"/>
    <s v="N/A"/>
  </r>
  <r>
    <x v="0"/>
    <x v="0"/>
    <s v="N/A"/>
  </r>
  <r>
    <x v="0"/>
    <x v="0"/>
    <s v="N/A"/>
  </r>
  <r>
    <x v="0"/>
    <x v="0"/>
    <s v="N/A"/>
  </r>
  <r>
    <x v="12"/>
    <x v="0"/>
    <s v="N/A"/>
  </r>
  <r>
    <x v="0"/>
    <x v="0"/>
    <s v="N/A"/>
  </r>
  <r>
    <x v="37"/>
    <x v="1"/>
    <s v="Flight"/>
  </r>
  <r>
    <x v="0"/>
    <x v="0"/>
    <s v="N/A"/>
  </r>
  <r>
    <x v="30"/>
    <x v="3"/>
    <s v="Bus"/>
  </r>
  <r>
    <x v="0"/>
    <x v="0"/>
    <s v="N/A"/>
  </r>
  <r>
    <x v="0"/>
    <x v="0"/>
    <s v="N/A"/>
  </r>
  <r>
    <x v="1"/>
    <x v="1"/>
    <s v="Flight"/>
  </r>
  <r>
    <x v="0"/>
    <x v="0"/>
    <s v="N/A"/>
  </r>
  <r>
    <x v="3"/>
    <x v="1"/>
    <s v="Flight"/>
  </r>
  <r>
    <x v="0"/>
    <x v="0"/>
    <s v="N/A"/>
  </r>
  <r>
    <x v="0"/>
    <x v="0"/>
    <s v="N/A"/>
  </r>
  <r>
    <x v="12"/>
    <x v="0"/>
    <s v="N/A"/>
  </r>
  <r>
    <x v="17"/>
    <x v="1"/>
    <s v="Flight"/>
  </r>
  <r>
    <x v="0"/>
    <x v="0"/>
    <s v="N/A"/>
  </r>
  <r>
    <x v="0"/>
    <x v="0"/>
    <s v="N/A"/>
  </r>
  <r>
    <x v="36"/>
    <x v="3"/>
    <s v="Bus"/>
  </r>
  <r>
    <x v="0"/>
    <x v="0"/>
    <s v="N/A"/>
  </r>
  <r>
    <x v="0"/>
    <x v="0"/>
    <s v="N/A"/>
  </r>
  <r>
    <x v="0"/>
    <x v="0"/>
    <s v="N/A"/>
  </r>
  <r>
    <x v="28"/>
    <x v="2"/>
    <s v="Bus"/>
  </r>
  <r>
    <x v="0"/>
    <x v="0"/>
    <s v="N/A"/>
  </r>
  <r>
    <x v="2"/>
    <x v="3"/>
    <s v="Bus"/>
  </r>
  <r>
    <x v="0"/>
    <x v="0"/>
    <s v="N/A"/>
  </r>
  <r>
    <x v="0"/>
    <x v="0"/>
    <s v="N/A"/>
  </r>
  <r>
    <x v="0"/>
    <x v="0"/>
    <s v="N/A"/>
  </r>
  <r>
    <x v="0"/>
    <x v="0"/>
    <s v="N/A"/>
  </r>
  <r>
    <x v="36"/>
    <x v="3"/>
    <s v="Bus"/>
  </r>
  <r>
    <x v="12"/>
    <x v="0"/>
    <s v="N/A"/>
  </r>
  <r>
    <x v="0"/>
    <x v="0"/>
    <s v="N/A"/>
  </r>
  <r>
    <x v="0"/>
    <x v="0"/>
    <s v="N/A"/>
  </r>
  <r>
    <x v="0"/>
    <x v="0"/>
    <s v="N/A"/>
  </r>
  <r>
    <x v="0"/>
    <x v="0"/>
    <s v="N/A"/>
  </r>
  <r>
    <x v="12"/>
    <x v="0"/>
    <s v="N/A"/>
  </r>
  <r>
    <x v="0"/>
    <x v="0"/>
    <s v="N/A"/>
  </r>
  <r>
    <x v="12"/>
    <x v="0"/>
    <s v="N/A"/>
  </r>
  <r>
    <x v="12"/>
    <x v="0"/>
    <s v="N/A"/>
  </r>
  <r>
    <x v="8"/>
    <x v="1"/>
    <s v="Flight"/>
  </r>
  <r>
    <x v="0"/>
    <x v="0"/>
    <s v="N/A"/>
  </r>
  <r>
    <x v="0"/>
    <x v="0"/>
    <s v="N/A"/>
  </r>
  <r>
    <x v="0"/>
    <x v="0"/>
    <s v="N/A"/>
  </r>
  <r>
    <x v="0"/>
    <x v="0"/>
    <s v="N/A"/>
  </r>
  <r>
    <x v="0"/>
    <x v="0"/>
    <s v="N/A"/>
  </r>
  <r>
    <x v="0"/>
    <x v="0"/>
    <s v="N/A"/>
  </r>
  <r>
    <x v="0"/>
    <x v="0"/>
    <s v="N/A"/>
  </r>
  <r>
    <x v="12"/>
    <x v="0"/>
    <s v="N/A"/>
  </r>
  <r>
    <x v="12"/>
    <x v="0"/>
    <s v="N/A"/>
  </r>
  <r>
    <x v="3"/>
    <x v="1"/>
    <s v="Flight"/>
  </r>
  <r>
    <x v="3"/>
    <x v="1"/>
    <s v="Flight"/>
  </r>
  <r>
    <x v="0"/>
    <x v="0"/>
    <s v="N/A"/>
  </r>
  <r>
    <x v="0"/>
    <x v="0"/>
    <s v="N/A"/>
  </r>
  <r>
    <x v="0"/>
    <x v="0"/>
    <s v="N/A"/>
  </r>
  <r>
    <x v="3"/>
    <x v="1"/>
    <s v="Flight"/>
  </r>
  <r>
    <x v="0"/>
    <x v="0"/>
    <s v="N/A"/>
  </r>
  <r>
    <x v="0"/>
    <x v="0"/>
    <s v="N/A"/>
  </r>
  <r>
    <x v="0"/>
    <x v="0"/>
    <s v="N/A"/>
  </r>
  <r>
    <x v="0"/>
    <x v="0"/>
    <s v="N/A"/>
  </r>
  <r>
    <x v="0"/>
    <x v="0"/>
    <s v="N/A"/>
  </r>
  <r>
    <x v="38"/>
    <x v="2"/>
    <s v="Bus"/>
  </r>
  <r>
    <x v="0"/>
    <x v="0"/>
    <s v="N/A"/>
  </r>
  <r>
    <x v="39"/>
    <x v="1"/>
    <s v="Flight"/>
  </r>
  <r>
    <x v="0"/>
    <x v="0"/>
    <s v="N/A"/>
  </r>
  <r>
    <x v="12"/>
    <x v="0"/>
    <s v="N/A"/>
  </r>
  <r>
    <x v="0"/>
    <x v="0"/>
    <s v="N/A"/>
  </r>
  <r>
    <x v="0"/>
    <x v="0"/>
    <s v="N/A"/>
  </r>
  <r>
    <x v="12"/>
    <x v="0"/>
    <s v="N/A"/>
  </r>
  <r>
    <x v="0"/>
    <x v="0"/>
    <s v="N/A"/>
  </r>
  <r>
    <x v="0"/>
    <x v="0"/>
    <s v="N/A"/>
  </r>
  <r>
    <x v="0"/>
    <x v="0"/>
    <s v="N/A"/>
  </r>
  <r>
    <x v="0"/>
    <x v="0"/>
    <s v="N/A"/>
  </r>
  <r>
    <x v="0"/>
    <x v="0"/>
    <s v="N/A"/>
  </r>
  <r>
    <x v="0"/>
    <x v="0"/>
    <s v="N/A"/>
  </r>
  <r>
    <x v="40"/>
    <x v="0"/>
    <s v="N/A"/>
  </r>
  <r>
    <x v="0"/>
    <x v="0"/>
    <s v="N/A"/>
  </r>
  <r>
    <x v="0"/>
    <x v="0"/>
    <s v="N/A"/>
  </r>
  <r>
    <x v="40"/>
    <x v="0"/>
    <s v="N/A"/>
  </r>
  <r>
    <x v="0"/>
    <x v="0"/>
    <s v="N/A"/>
  </r>
  <r>
    <x v="0"/>
    <x v="0"/>
    <s v="N/A"/>
  </r>
  <r>
    <x v="0"/>
    <x v="0"/>
    <s v="N/A"/>
  </r>
  <r>
    <x v="0"/>
    <x v="0"/>
    <s v="N/A"/>
  </r>
  <r>
    <x v="0"/>
    <x v="0"/>
    <s v="N/A"/>
  </r>
  <r>
    <x v="0"/>
    <x v="0"/>
    <s v="N/A"/>
  </r>
  <r>
    <x v="0"/>
    <x v="0"/>
    <s v="N/A"/>
  </r>
  <r>
    <x v="0"/>
    <x v="0"/>
    <s v="N/A"/>
  </r>
  <r>
    <x v="0"/>
    <x v="0"/>
    <s v="N/A"/>
  </r>
  <r>
    <x v="0"/>
    <x v="0"/>
    <s v="N/A"/>
  </r>
  <r>
    <x v="0"/>
    <x v="0"/>
    <s v="N/A"/>
  </r>
  <r>
    <x v="3"/>
    <x v="1"/>
    <s v="Flight"/>
  </r>
  <r>
    <x v="0"/>
    <x v="0"/>
    <s v="N/A"/>
  </r>
  <r>
    <x v="0"/>
    <x v="0"/>
    <s v="N/A"/>
  </r>
  <r>
    <x v="0"/>
    <x v="0"/>
    <s v="N/A"/>
  </r>
  <r>
    <x v="0"/>
    <x v="0"/>
    <s v="N/A"/>
  </r>
  <r>
    <x v="0"/>
    <x v="0"/>
    <s v="N/A"/>
  </r>
  <r>
    <x v="12"/>
    <x v="0"/>
    <s v="N/A"/>
  </r>
  <r>
    <x v="0"/>
    <x v="0"/>
    <s v="N/A"/>
  </r>
  <r>
    <x v="0"/>
    <x v="0"/>
    <s v="N/A"/>
  </r>
  <r>
    <x v="0"/>
    <x v="0"/>
    <s v="N/A"/>
  </r>
  <r>
    <x v="0"/>
    <x v="0"/>
    <s v="N/A"/>
  </r>
  <r>
    <x v="0"/>
    <x v="0"/>
    <s v="N/A"/>
  </r>
  <r>
    <x v="0"/>
    <x v="0"/>
    <s v="N/A"/>
  </r>
  <r>
    <x v="12"/>
    <x v="0"/>
    <s v="N/A"/>
  </r>
  <r>
    <x v="9"/>
    <x v="3"/>
    <s v="Bus"/>
  </r>
  <r>
    <x v="8"/>
    <x v="1"/>
    <s v="Flight"/>
  </r>
  <r>
    <x v="8"/>
    <x v="1"/>
    <s v="Flight"/>
  </r>
  <r>
    <x v="8"/>
    <x v="1"/>
    <s v="Flight"/>
  </r>
  <r>
    <x v="39"/>
    <x v="1"/>
    <s v="Flight"/>
  </r>
  <r>
    <x v="41"/>
    <x v="1"/>
    <s v="Flight"/>
  </r>
  <r>
    <x v="10"/>
    <x v="1"/>
    <s v="Flight"/>
  </r>
  <r>
    <x v="0"/>
    <x v="0"/>
    <s v="N/A"/>
  </r>
  <r>
    <x v="0"/>
    <x v="0"/>
    <s v="N/A"/>
  </r>
  <r>
    <x v="0"/>
    <x v="0"/>
    <s v="N/A"/>
  </r>
  <r>
    <x v="0"/>
    <x v="0"/>
    <s v="N/A"/>
  </r>
  <r>
    <x v="0"/>
    <x v="0"/>
    <s v="N/A"/>
  </r>
  <r>
    <x v="0"/>
    <x v="0"/>
    <s v="N/A"/>
  </r>
  <r>
    <x v="0"/>
    <x v="0"/>
    <s v="N/A"/>
  </r>
  <r>
    <x v="0"/>
    <x v="0"/>
    <s v="N/A"/>
  </r>
  <r>
    <x v="25"/>
    <x v="3"/>
    <s v="Bus"/>
  </r>
  <r>
    <x v="25"/>
    <x v="3"/>
    <s v="Bus"/>
  </r>
  <r>
    <x v="35"/>
    <x v="3"/>
    <s v="Bus"/>
  </r>
  <r>
    <x v="42"/>
    <x v="1"/>
    <s v="Flight"/>
  </r>
  <r>
    <x v="43"/>
    <x v="1"/>
    <s v="Flight"/>
  </r>
  <r>
    <x v="8"/>
    <x v="1"/>
    <s v="Flight"/>
  </r>
  <r>
    <x v="8"/>
    <x v="1"/>
    <s v="Flight"/>
  </r>
  <r>
    <x v="0"/>
    <x v="0"/>
    <s v="N/A"/>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73">
  <r>
    <x v="0"/>
  </r>
  <r>
    <x v="0"/>
  </r>
  <r>
    <x v="1"/>
  </r>
  <r>
    <x v="0"/>
  </r>
  <r>
    <x v="0"/>
  </r>
  <r>
    <x v="1"/>
  </r>
  <r>
    <x v="2"/>
  </r>
  <r>
    <x v="0"/>
  </r>
  <r>
    <x v="0"/>
  </r>
  <r>
    <x v="0"/>
  </r>
  <r>
    <x v="1"/>
  </r>
  <r>
    <x v="0"/>
  </r>
  <r>
    <x v="3"/>
  </r>
  <r>
    <x v="0"/>
  </r>
  <r>
    <x v="2"/>
  </r>
  <r>
    <x v="0"/>
  </r>
  <r>
    <x v="0"/>
  </r>
  <r>
    <x v="0"/>
  </r>
  <r>
    <x v="0"/>
  </r>
  <r>
    <x v="2"/>
  </r>
  <r>
    <x v="3"/>
  </r>
  <r>
    <x v="0"/>
  </r>
  <r>
    <x v="0"/>
  </r>
  <r>
    <x v="1"/>
  </r>
  <r>
    <x v="2"/>
  </r>
  <r>
    <x v="0"/>
  </r>
  <r>
    <x v="1"/>
  </r>
  <r>
    <x v="0"/>
  </r>
  <r>
    <x v="1"/>
  </r>
  <r>
    <x v="0"/>
  </r>
  <r>
    <x v="2"/>
  </r>
  <r>
    <x v="2"/>
  </r>
  <r>
    <x v="0"/>
  </r>
  <r>
    <x v="1"/>
  </r>
  <r>
    <x v="0"/>
  </r>
  <r>
    <x v="1"/>
  </r>
  <r>
    <x v="2"/>
  </r>
  <r>
    <x v="0"/>
  </r>
  <r>
    <x v="0"/>
  </r>
  <r>
    <x v="2"/>
  </r>
  <r>
    <x v="0"/>
  </r>
  <r>
    <x v="1"/>
  </r>
  <r>
    <x v="0"/>
  </r>
  <r>
    <x v="1"/>
  </r>
  <r>
    <x v="0"/>
  </r>
  <r>
    <x v="1"/>
  </r>
  <r>
    <x v="0"/>
  </r>
  <r>
    <x v="0"/>
  </r>
  <r>
    <x v="2"/>
  </r>
  <r>
    <x v="1"/>
  </r>
  <r>
    <x v="0"/>
  </r>
  <r>
    <x v="0"/>
  </r>
  <r>
    <x v="2"/>
  </r>
  <r>
    <x v="0"/>
  </r>
  <r>
    <x v="0"/>
  </r>
  <r>
    <x v="2"/>
  </r>
  <r>
    <x v="0"/>
  </r>
  <r>
    <x v="0"/>
  </r>
  <r>
    <x v="0"/>
  </r>
  <r>
    <x v="0"/>
  </r>
  <r>
    <x v="1"/>
  </r>
  <r>
    <x v="2"/>
  </r>
  <r>
    <x v="2"/>
  </r>
  <r>
    <x v="0"/>
  </r>
  <r>
    <x v="0"/>
  </r>
  <r>
    <x v="3"/>
  </r>
  <r>
    <x v="1"/>
  </r>
  <r>
    <x v="0"/>
  </r>
  <r>
    <x v="2"/>
  </r>
  <r>
    <x v="0"/>
  </r>
  <r>
    <x v="0"/>
  </r>
  <r>
    <x v="1"/>
  </r>
  <r>
    <x v="0"/>
  </r>
  <r>
    <x v="2"/>
  </r>
  <r>
    <x v="0"/>
  </r>
  <r>
    <x v="3"/>
  </r>
  <r>
    <x v="0"/>
  </r>
  <r>
    <x v="3"/>
  </r>
  <r>
    <x v="1"/>
  </r>
  <r>
    <x v="0"/>
  </r>
  <r>
    <x v="0"/>
  </r>
  <r>
    <x v="0"/>
  </r>
  <r>
    <x v="0"/>
  </r>
  <r>
    <x v="2"/>
  </r>
  <r>
    <x v="0"/>
  </r>
  <r>
    <x v="1"/>
  </r>
  <r>
    <x v="0"/>
  </r>
  <r>
    <x v="2"/>
  </r>
  <r>
    <x v="1"/>
  </r>
  <r>
    <x v="2"/>
  </r>
  <r>
    <x v="1"/>
  </r>
  <r>
    <x v="0"/>
  </r>
  <r>
    <x v="0"/>
  </r>
  <r>
    <x v="0"/>
  </r>
  <r>
    <x v="3"/>
  </r>
  <r>
    <x v="0"/>
  </r>
  <r>
    <x v="0"/>
  </r>
  <r>
    <x v="0"/>
  </r>
  <r>
    <x v="0"/>
  </r>
  <r>
    <x v="2"/>
  </r>
  <r>
    <x v="0"/>
  </r>
  <r>
    <x v="3"/>
  </r>
  <r>
    <x v="0"/>
  </r>
  <r>
    <x v="0"/>
  </r>
  <r>
    <x v="2"/>
  </r>
  <r>
    <x v="1"/>
  </r>
  <r>
    <x v="2"/>
  </r>
  <r>
    <x v="0"/>
  </r>
  <r>
    <x v="0"/>
  </r>
  <r>
    <x v="1"/>
  </r>
  <r>
    <x v="0"/>
  </r>
  <r>
    <x v="0"/>
  </r>
  <r>
    <x v="0"/>
  </r>
  <r>
    <x v="1"/>
  </r>
  <r>
    <x v="0"/>
  </r>
  <r>
    <x v="0"/>
  </r>
  <r>
    <x v="1"/>
  </r>
  <r>
    <x v="0"/>
  </r>
  <r>
    <x v="1"/>
  </r>
  <r>
    <x v="1"/>
  </r>
  <r>
    <x v="1"/>
  </r>
  <r>
    <x v="1"/>
  </r>
  <r>
    <x v="1"/>
  </r>
  <r>
    <x v="0"/>
  </r>
  <r>
    <x v="1"/>
  </r>
  <r>
    <x v="1"/>
  </r>
  <r>
    <x v="2"/>
  </r>
  <r>
    <x v="1"/>
  </r>
  <r>
    <x v="0"/>
  </r>
  <r>
    <x v="0"/>
  </r>
  <r>
    <x v="1"/>
  </r>
  <r>
    <x v="0"/>
  </r>
  <r>
    <x v="0"/>
  </r>
  <r>
    <x v="0"/>
  </r>
  <r>
    <x v="0"/>
  </r>
  <r>
    <x v="0"/>
  </r>
  <r>
    <x v="2"/>
  </r>
  <r>
    <x v="2"/>
  </r>
  <r>
    <x v="0"/>
  </r>
  <r>
    <x v="0"/>
  </r>
  <r>
    <x v="0"/>
  </r>
  <r>
    <x v="0"/>
  </r>
  <r>
    <x v="0"/>
  </r>
  <r>
    <x v="0"/>
  </r>
  <r>
    <x v="1"/>
  </r>
  <r>
    <x v="0"/>
  </r>
  <r>
    <x v="0"/>
  </r>
  <r>
    <x v="0"/>
  </r>
  <r>
    <x v="3"/>
  </r>
  <r>
    <x v="0"/>
  </r>
  <r>
    <x v="3"/>
  </r>
  <r>
    <x v="0"/>
  </r>
  <r>
    <x v="1"/>
  </r>
  <r>
    <x v="0"/>
  </r>
  <r>
    <x v="0"/>
  </r>
  <r>
    <x v="0"/>
  </r>
  <r>
    <x v="0"/>
  </r>
  <r>
    <x v="0"/>
  </r>
  <r>
    <x v="0"/>
  </r>
  <r>
    <x v="0"/>
  </r>
  <r>
    <x v="1"/>
  </r>
  <r>
    <x v="0"/>
  </r>
  <r>
    <x v="1"/>
  </r>
  <r>
    <x v="0"/>
  </r>
  <r>
    <x v="0"/>
  </r>
  <r>
    <x v="2"/>
  </r>
  <r>
    <x v="1"/>
  </r>
  <r>
    <x v="0"/>
  </r>
  <r>
    <x v="3"/>
  </r>
  <r>
    <x v="0"/>
  </r>
  <r>
    <x v="3"/>
  </r>
  <r>
    <x v="0"/>
  </r>
  <r>
    <x v="0"/>
  </r>
  <r>
    <x v="2"/>
  </r>
  <r>
    <x v="2"/>
  </r>
  <r>
    <x v="3"/>
  </r>
  <r>
    <x v="0"/>
  </r>
  <r>
    <x v="1"/>
  </r>
  <r>
    <x v="0"/>
  </r>
  <r>
    <x v="1"/>
  </r>
  <r>
    <x v="1"/>
  </r>
  <r>
    <x v="0"/>
  </r>
  <r>
    <x v="1"/>
  </r>
  <r>
    <x v="0"/>
  </r>
  <r>
    <x v="0"/>
  </r>
  <r>
    <x v="0"/>
  </r>
  <r>
    <x v="0"/>
  </r>
  <r>
    <x v="1"/>
  </r>
  <r>
    <x v="1"/>
  </r>
  <r>
    <x v="1"/>
  </r>
  <r>
    <x v="1"/>
  </r>
  <r>
    <x v="0"/>
  </r>
  <r>
    <x v="0"/>
  </r>
  <r>
    <x v="0"/>
  </r>
  <r>
    <x v="0"/>
  </r>
  <r>
    <x v="3"/>
  </r>
  <r>
    <x v="0"/>
  </r>
  <r>
    <x v="3"/>
  </r>
  <r>
    <x v="0"/>
  </r>
  <r>
    <x v="3"/>
  </r>
  <r>
    <x v="1"/>
  </r>
  <r>
    <x v="0"/>
  </r>
  <r>
    <x v="0"/>
  </r>
  <r>
    <x v="0"/>
  </r>
  <r>
    <x v="0"/>
  </r>
  <r>
    <x v="1"/>
  </r>
  <r>
    <x v="0"/>
  </r>
  <r>
    <x v="0"/>
  </r>
  <r>
    <x v="0"/>
  </r>
  <r>
    <x v="0"/>
  </r>
  <r>
    <x v="0"/>
  </r>
  <r>
    <x v="0"/>
  </r>
  <r>
    <x v="0"/>
  </r>
  <r>
    <x v="0"/>
  </r>
  <r>
    <x v="3"/>
  </r>
  <r>
    <x v="3"/>
  </r>
  <r>
    <x v="1"/>
  </r>
  <r>
    <x v="0"/>
  </r>
  <r>
    <x v="1"/>
  </r>
  <r>
    <x v="0"/>
  </r>
  <r>
    <x v="0"/>
  </r>
  <r>
    <x v="1"/>
  </r>
  <r>
    <x v="0"/>
  </r>
  <r>
    <x v="0"/>
  </r>
  <r>
    <x v="0"/>
  </r>
  <r>
    <x v="0"/>
  </r>
  <r>
    <x v="3"/>
  </r>
  <r>
    <x v="2"/>
  </r>
  <r>
    <x v="0"/>
  </r>
  <r>
    <x v="0"/>
  </r>
  <r>
    <x v="0"/>
  </r>
  <r>
    <x v="1"/>
  </r>
  <r>
    <x v="3"/>
  </r>
  <r>
    <x v="1"/>
  </r>
  <r>
    <x v="0"/>
  </r>
  <r>
    <x v="0"/>
  </r>
  <r>
    <x v="3"/>
  </r>
  <r>
    <x v="0"/>
  </r>
  <r>
    <x v="0"/>
  </r>
  <r>
    <x v="0"/>
  </r>
  <r>
    <x v="3"/>
  </r>
  <r>
    <x v="0"/>
  </r>
  <r>
    <x v="0"/>
  </r>
  <r>
    <x v="1"/>
  </r>
  <r>
    <x v="0"/>
  </r>
  <r>
    <x v="0"/>
  </r>
  <r>
    <x v="1"/>
  </r>
  <r>
    <x v="0"/>
  </r>
  <r>
    <x v="0"/>
  </r>
  <r>
    <x v="0"/>
  </r>
  <r>
    <x v="0"/>
  </r>
  <r>
    <x v="0"/>
  </r>
  <r>
    <x v="1"/>
  </r>
  <r>
    <x v="1"/>
  </r>
  <r>
    <x v="3"/>
  </r>
  <r>
    <x v="0"/>
  </r>
  <r>
    <x v="1"/>
  </r>
  <r>
    <x v="0"/>
  </r>
  <r>
    <x v="0"/>
  </r>
  <r>
    <x v="0"/>
  </r>
  <r>
    <x v="0"/>
  </r>
  <r>
    <x v="0"/>
  </r>
  <r>
    <x v="0"/>
  </r>
  <r>
    <x v="0"/>
  </r>
  <r>
    <x v="0"/>
  </r>
  <r>
    <x v="1"/>
  </r>
  <r>
    <x v="0"/>
  </r>
  <r>
    <x v="0"/>
  </r>
  <r>
    <x v="3"/>
  </r>
  <r>
    <x v="3"/>
  </r>
  <r>
    <x v="0"/>
  </r>
  <r>
    <x v="0"/>
  </r>
  <r>
    <x v="0"/>
  </r>
  <r>
    <x v="0"/>
  </r>
  <r>
    <x v="0"/>
  </r>
  <r>
    <x v="3"/>
  </r>
  <r>
    <x v="1"/>
  </r>
  <r>
    <x v="0"/>
  </r>
  <r>
    <x v="0"/>
  </r>
  <r>
    <x v="0"/>
  </r>
  <r>
    <x v="0"/>
  </r>
  <r>
    <x v="0"/>
  </r>
  <r>
    <x v="1"/>
  </r>
  <r>
    <x v="0"/>
  </r>
  <r>
    <x v="0"/>
  </r>
  <r>
    <x v="0"/>
  </r>
  <r>
    <x v="0"/>
  </r>
  <r>
    <x v="1"/>
  </r>
  <r>
    <x v="0"/>
  </r>
  <r>
    <x v="0"/>
  </r>
  <r>
    <x v="1"/>
  </r>
  <r>
    <x v="0"/>
  </r>
  <r>
    <x v="0"/>
  </r>
  <r>
    <x v="0"/>
  </r>
  <r>
    <x v="0"/>
  </r>
  <r>
    <x v="0"/>
  </r>
  <r>
    <x v="3"/>
  </r>
  <r>
    <x v="0"/>
  </r>
  <r>
    <x v="0"/>
  </r>
  <r>
    <x v="0"/>
  </r>
  <r>
    <x v="0"/>
  </r>
  <r>
    <x v="0"/>
  </r>
  <r>
    <x v="0"/>
  </r>
  <r>
    <x v="1"/>
  </r>
  <r>
    <x v="0"/>
  </r>
  <r>
    <x v="1"/>
  </r>
  <r>
    <x v="0"/>
  </r>
  <r>
    <x v="0"/>
  </r>
  <r>
    <x v="0"/>
  </r>
  <r>
    <x v="1"/>
  </r>
  <r>
    <x v="0"/>
  </r>
  <r>
    <x v="0"/>
  </r>
  <r>
    <x v="0"/>
  </r>
  <r>
    <x v="0"/>
  </r>
  <r>
    <x v="0"/>
  </r>
  <r>
    <x v="0"/>
  </r>
  <r>
    <x v="0"/>
  </r>
  <r>
    <x v="0"/>
  </r>
  <r>
    <x v="0"/>
  </r>
  <r>
    <x v="0"/>
  </r>
  <r>
    <x v="0"/>
  </r>
  <r>
    <x v="0"/>
  </r>
  <r>
    <x v="0"/>
  </r>
  <r>
    <x v="0"/>
  </r>
  <r>
    <x v="0"/>
  </r>
  <r>
    <x v="0"/>
  </r>
  <r>
    <x v="3"/>
  </r>
  <r>
    <x v="0"/>
  </r>
  <r>
    <x v="0"/>
  </r>
  <r>
    <x v="0"/>
  </r>
  <r>
    <x v="1"/>
  </r>
  <r>
    <x v="0"/>
  </r>
  <r>
    <x v="0"/>
  </r>
  <r>
    <x v="0"/>
  </r>
  <r>
    <x v="0"/>
  </r>
  <r>
    <x v="0"/>
  </r>
  <r>
    <x v="0"/>
  </r>
  <r>
    <x v="1"/>
  </r>
  <r>
    <x v="1"/>
  </r>
  <r>
    <x v="1"/>
  </r>
  <r>
    <x v="0"/>
  </r>
  <r>
    <x v="1"/>
  </r>
  <r>
    <x v="1"/>
  </r>
  <r>
    <x v="0"/>
  </r>
  <r>
    <x v="3"/>
  </r>
  <r>
    <x v="0"/>
  </r>
  <r>
    <x v="0"/>
  </r>
  <r>
    <x v="1"/>
  </r>
  <r>
    <x v="0"/>
  </r>
  <r>
    <x v="0"/>
  </r>
  <r>
    <x v="1"/>
  </r>
  <r>
    <x v="0"/>
  </r>
  <r>
    <x v="0"/>
  </r>
  <r>
    <x v="0"/>
  </r>
  <r>
    <x v="3"/>
  </r>
  <r>
    <x v="0"/>
  </r>
  <r>
    <x v="0"/>
  </r>
  <r>
    <x v="0"/>
  </r>
  <r>
    <x v="0"/>
  </r>
  <r>
    <x v="3"/>
  </r>
  <r>
    <x v="0"/>
  </r>
  <r>
    <x v="1"/>
  </r>
  <r>
    <x v="0"/>
  </r>
  <r>
    <x v="1"/>
  </r>
  <r>
    <x v="0"/>
  </r>
  <r>
    <x v="0"/>
  </r>
  <r>
    <x v="0"/>
  </r>
  <r>
    <x v="3"/>
  </r>
  <r>
    <x v="0"/>
  </r>
  <r>
    <x v="0"/>
  </r>
  <r>
    <x v="0"/>
  </r>
  <r>
    <x v="0"/>
  </r>
  <r>
    <x v="0"/>
  </r>
  <r>
    <x v="0"/>
  </r>
  <r>
    <x v="0"/>
  </r>
  <r>
    <x v="3"/>
  </r>
  <r>
    <x v="0"/>
  </r>
  <r>
    <x v="0"/>
  </r>
  <r>
    <x v="0"/>
  </r>
  <r>
    <x v="0"/>
  </r>
  <r>
    <x v="0"/>
  </r>
  <r>
    <x v="0"/>
  </r>
  <r>
    <x v="1"/>
  </r>
  <r>
    <x v="1"/>
  </r>
  <r>
    <x v="1"/>
  </r>
  <r>
    <x v="1"/>
  </r>
  <r>
    <x v="0"/>
  </r>
  <r>
    <x v="0"/>
  </r>
  <r>
    <x v="1"/>
  </r>
  <r>
    <x v="0"/>
  </r>
  <r>
    <x v="0"/>
  </r>
  <r>
    <x v="0"/>
  </r>
  <r>
    <x v="1"/>
  </r>
  <r>
    <x v="0"/>
  </r>
  <r>
    <x v="1"/>
  </r>
  <r>
    <x v="1"/>
  </r>
  <r>
    <x v="0"/>
  </r>
  <r>
    <x v="3"/>
  </r>
  <r>
    <x v="1"/>
  </r>
  <r>
    <x v="3"/>
  </r>
  <r>
    <x v="0"/>
  </r>
  <r>
    <x v="1"/>
  </r>
  <r>
    <x v="0"/>
  </r>
  <r>
    <x v="0"/>
  </r>
  <r>
    <x v="1"/>
  </r>
  <r>
    <x v="0"/>
  </r>
  <r>
    <x v="3"/>
  </r>
  <r>
    <x v="1"/>
  </r>
  <r>
    <x v="0"/>
  </r>
  <r>
    <x v="0"/>
  </r>
  <r>
    <x v="1"/>
  </r>
  <r>
    <x v="1"/>
  </r>
  <r>
    <x v="0"/>
  </r>
  <r>
    <x v="0"/>
  </r>
  <r>
    <x v="0"/>
  </r>
  <r>
    <x v="0"/>
  </r>
  <r>
    <x v="0"/>
  </r>
  <r>
    <x v="3"/>
  </r>
  <r>
    <x v="0"/>
  </r>
  <r>
    <x v="0"/>
  </r>
  <r>
    <x v="0"/>
  </r>
  <r>
    <x v="0"/>
  </r>
  <r>
    <x v="0"/>
  </r>
  <r>
    <x v="0"/>
  </r>
  <r>
    <x v="0"/>
  </r>
  <r>
    <x v="3"/>
  </r>
  <r>
    <x v="3"/>
  </r>
  <r>
    <x v="3"/>
  </r>
  <r>
    <x v="0"/>
  </r>
  <r>
    <x v="0"/>
  </r>
  <r>
    <x v="0"/>
  </r>
  <r>
    <x v="3"/>
  </r>
  <r>
    <x v="0"/>
  </r>
  <r>
    <x v="1"/>
  </r>
  <r>
    <x v="0"/>
  </r>
  <r>
    <x v="0"/>
  </r>
  <r>
    <x v="0"/>
  </r>
  <r>
    <x v="3"/>
  </r>
  <r>
    <x v="0"/>
  </r>
  <r>
    <x v="0"/>
  </r>
  <r>
    <x v="0"/>
  </r>
  <r>
    <x v="0"/>
  </r>
  <r>
    <x v="0"/>
  </r>
  <r>
    <x v="0"/>
  </r>
  <r>
    <x v="0"/>
  </r>
  <r>
    <x v="0"/>
  </r>
  <r>
    <x v="0"/>
  </r>
  <r>
    <x v="0"/>
  </r>
  <r>
    <x v="0"/>
  </r>
  <r>
    <x v="0"/>
  </r>
  <r>
    <x v="0"/>
  </r>
  <r>
    <x v="1"/>
  </r>
  <r>
    <x v="0"/>
  </r>
  <r>
    <x v="3"/>
  </r>
  <r>
    <x v="0"/>
  </r>
  <r>
    <x v="0"/>
  </r>
  <r>
    <x v="1"/>
  </r>
  <r>
    <x v="0"/>
  </r>
  <r>
    <x v="1"/>
  </r>
  <r>
    <x v="0"/>
  </r>
  <r>
    <x v="0"/>
  </r>
  <r>
    <x v="0"/>
  </r>
  <r>
    <x v="1"/>
  </r>
  <r>
    <x v="0"/>
  </r>
  <r>
    <x v="0"/>
  </r>
  <r>
    <x v="3"/>
  </r>
  <r>
    <x v="0"/>
  </r>
  <r>
    <x v="0"/>
  </r>
  <r>
    <x v="0"/>
  </r>
  <r>
    <x v="2"/>
  </r>
  <r>
    <x v="0"/>
  </r>
  <r>
    <x v="3"/>
  </r>
  <r>
    <x v="0"/>
  </r>
  <r>
    <x v="0"/>
  </r>
  <r>
    <x v="0"/>
  </r>
  <r>
    <x v="0"/>
  </r>
  <r>
    <x v="3"/>
  </r>
  <r>
    <x v="0"/>
  </r>
  <r>
    <x v="0"/>
  </r>
  <r>
    <x v="0"/>
  </r>
  <r>
    <x v="0"/>
  </r>
  <r>
    <x v="0"/>
  </r>
  <r>
    <x v="0"/>
  </r>
  <r>
    <x v="0"/>
  </r>
  <r>
    <x v="0"/>
  </r>
  <r>
    <x v="0"/>
  </r>
  <r>
    <x v="1"/>
  </r>
  <r>
    <x v="0"/>
  </r>
  <r>
    <x v="0"/>
  </r>
  <r>
    <x v="0"/>
  </r>
  <r>
    <x v="0"/>
  </r>
  <r>
    <x v="0"/>
  </r>
  <r>
    <x v="0"/>
  </r>
  <r>
    <x v="0"/>
  </r>
  <r>
    <x v="0"/>
  </r>
  <r>
    <x v="0"/>
  </r>
  <r>
    <x v="1"/>
  </r>
  <r>
    <x v="1"/>
  </r>
  <r>
    <x v="0"/>
  </r>
  <r>
    <x v="0"/>
  </r>
  <r>
    <x v="0"/>
  </r>
  <r>
    <x v="1"/>
  </r>
  <r>
    <x v="0"/>
  </r>
  <r>
    <x v="0"/>
  </r>
  <r>
    <x v="0"/>
  </r>
  <r>
    <x v="0"/>
  </r>
  <r>
    <x v="0"/>
  </r>
  <r>
    <x v="2"/>
  </r>
  <r>
    <x v="0"/>
  </r>
  <r>
    <x v="1"/>
  </r>
  <r>
    <x v="0"/>
  </r>
  <r>
    <x v="0"/>
  </r>
  <r>
    <x v="0"/>
  </r>
  <r>
    <x v="0"/>
  </r>
  <r>
    <x v="0"/>
  </r>
  <r>
    <x v="0"/>
  </r>
  <r>
    <x v="0"/>
  </r>
  <r>
    <x v="0"/>
  </r>
  <r>
    <x v="0"/>
  </r>
  <r>
    <x v="0"/>
  </r>
  <r>
    <x v="0"/>
  </r>
  <r>
    <x v="0"/>
  </r>
  <r>
    <x v="0"/>
  </r>
  <r>
    <x v="0"/>
  </r>
  <r>
    <x v="0"/>
  </r>
  <r>
    <x v="0"/>
  </r>
  <r>
    <x v="0"/>
  </r>
  <r>
    <x v="0"/>
  </r>
  <r>
    <x v="0"/>
  </r>
  <r>
    <x v="0"/>
  </r>
  <r>
    <x v="0"/>
  </r>
  <r>
    <x v="0"/>
  </r>
  <r>
    <x v="0"/>
  </r>
  <r>
    <x v="0"/>
  </r>
  <r>
    <x v="0"/>
  </r>
  <r>
    <x v="0"/>
  </r>
  <r>
    <x v="1"/>
  </r>
  <r>
    <x v="0"/>
  </r>
  <r>
    <x v="0"/>
  </r>
  <r>
    <x v="0"/>
  </r>
  <r>
    <x v="0"/>
  </r>
  <r>
    <x v="0"/>
  </r>
  <r>
    <x v="0"/>
  </r>
  <r>
    <x v="0"/>
  </r>
  <r>
    <x v="0"/>
  </r>
  <r>
    <x v="0"/>
  </r>
  <r>
    <x v="0"/>
  </r>
  <r>
    <x v="0"/>
  </r>
  <r>
    <x v="0"/>
  </r>
  <r>
    <x v="0"/>
  </r>
  <r>
    <x v="3"/>
  </r>
  <r>
    <x v="1"/>
  </r>
  <r>
    <x v="1"/>
  </r>
  <r>
    <x v="1"/>
  </r>
  <r>
    <x v="1"/>
  </r>
  <r>
    <x v="1"/>
  </r>
  <r>
    <x v="1"/>
  </r>
  <r>
    <x v="0"/>
  </r>
  <r>
    <x v="0"/>
  </r>
  <r>
    <x v="0"/>
  </r>
  <r>
    <x v="0"/>
  </r>
  <r>
    <x v="0"/>
  </r>
  <r>
    <x v="0"/>
  </r>
  <r>
    <x v="0"/>
  </r>
  <r>
    <x v="0"/>
  </r>
  <r>
    <x v="3"/>
  </r>
  <r>
    <x v="3"/>
  </r>
  <r>
    <x v="3"/>
  </r>
  <r>
    <x v="1"/>
  </r>
  <r>
    <x v="1"/>
  </r>
  <r>
    <x v="1"/>
  </r>
  <r>
    <x v="1"/>
  </r>
  <r>
    <x v="0"/>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73">
  <r>
    <n v="1"/>
    <x v="0"/>
    <s v="10800025"/>
    <s v="Nguyễn Thị Thanh Lan"/>
    <x v="0"/>
    <s v="South - HCM"/>
    <s v="N/A"/>
    <s v="Distribution Admin"/>
    <s v="Distribution Compensation Manager"/>
    <s v="Trưởng phòng Phụ trách Thu nhập Đại lý &amp; Kênh Phân phối"/>
    <s v="Back Office"/>
    <s v="Queen"/>
    <s v="Manager"/>
    <s v="Female"/>
    <d v="1977-10-24T00:00:00"/>
    <s v="0869 893 898"/>
    <s v="thanhlan.nguyen@hanwhalife.com.vn"/>
  </r>
  <r>
    <n v="2"/>
    <x v="0"/>
    <s v="10900044"/>
    <s v="Nguyễn Thị Bạch Huệ"/>
    <x v="0"/>
    <s v="South - HCM"/>
    <s v="N/A"/>
    <s v="Agency Compliance"/>
    <s v="Agency Compliance Part Leader"/>
    <s v="Phó Bộ phận Pháp chế Đại lý"/>
    <s v="BOD"/>
    <s v="Single"/>
    <s v="Senior Manager"/>
    <s v="Female"/>
    <d v="1971-07-13T00:00:00"/>
    <s v="0903 750 919"/>
    <s v="bachhue.nguyen@hanwhalife.com.vn"/>
  </r>
  <r>
    <n v="3"/>
    <x v="0"/>
    <s v="10900057"/>
    <s v="Nguyễn Thanh Hà"/>
    <x v="1"/>
    <s v="North"/>
    <s v="Flight"/>
    <s v="Customer Services"/>
    <s v="Customer Services Manager"/>
    <s v="Trưởng phòng Dịch vụ khách hàng"/>
    <s v="Back Office"/>
    <s v="Queen"/>
    <s v="Manager"/>
    <s v="Female"/>
    <d v="1982-07-05T00:00:00"/>
    <s v="0916 037 565"/>
    <s v="thanhhacs.nguyen@hanwhalife.com.vn"/>
  </r>
  <r>
    <n v="4"/>
    <x v="0"/>
    <s v="10900059"/>
    <s v="Nguyễn Thị Diễm Phúc"/>
    <x v="0"/>
    <s v="South - HCM"/>
    <s v="N/A"/>
    <s v="Human Resources"/>
    <s v="Compensation &amp; Reward Part Leader"/>
    <s v="Phó Bộ phận Nhân sự phụ trách Lương thưởng &amp; Đãi ngộ"/>
    <s v="BOD"/>
    <s v="Single"/>
    <s v="Senior Manager"/>
    <s v="Female"/>
    <d v="1983-11-18T00:00:00"/>
    <s v="0935 010 934"/>
    <s v="diemphuc.nguyen@hanwhalife.com.vn"/>
  </r>
  <r>
    <n v="5"/>
    <x v="0"/>
    <s v="10900073"/>
    <s v="Ông Thị Hoàng Linh"/>
    <x v="0"/>
    <s v="South - HCM"/>
    <s v="N/A"/>
    <s v="General Administration"/>
    <s v="Purchasing and Property Senior Manager"/>
    <s v="Trưởng phòng Cấp cao Mua hàng và Quản lý Tài sản"/>
    <s v="Back Office"/>
    <s v="Queen"/>
    <s v="Senior Manager"/>
    <s v="Female"/>
    <d v="1976-12-14T00:00:00"/>
    <s v="0908 337 925"/>
    <s v="hoanglinh.ong@hanwhalife.com.vn"/>
  </r>
  <r>
    <n v="6"/>
    <x v="0"/>
    <s v="10900082"/>
    <s v="Vũ Phi Hoài"/>
    <x v="1"/>
    <s v="North"/>
    <s v="Flight"/>
    <s v="CEO"/>
    <s v="External Relations Vice Director"/>
    <s v="Phó Giám đốc Quan hệ Đối ngoại"/>
    <s v="Back Office - ER"/>
    <s v="Single"/>
    <s v="Vice Director"/>
    <s v="Male"/>
    <d v="1976-03-08T00:00:00"/>
    <s v="0772 362 222"/>
    <s v="phihoai.vu@hanwhalife.com.vn"/>
  </r>
  <r>
    <n v="7"/>
    <x v="0"/>
    <s v="10900083"/>
    <s v="Đoàn Thị Hồng Thơm"/>
    <x v="2"/>
    <s v="Central"/>
    <s v="Bus"/>
    <s v="Customer Services"/>
    <s v="Customer Services Senior Officer"/>
    <s v="Chuyên viên Cấp cao Dịch vụ khách hàng"/>
    <s v="Back Office"/>
    <s v="Queen"/>
    <s v="Senior Officer"/>
    <s v="Female"/>
    <d v="1985-03-14T00:00:00"/>
    <s v="0973 304 079"/>
    <s v="hongthom.doan@hanwhalife.com.vn"/>
  </r>
  <r>
    <n v="8"/>
    <x v="0"/>
    <s v="11000092"/>
    <s v="Hsiang Kau"/>
    <x v="0"/>
    <s v="South - HCM"/>
    <s v="N/A"/>
    <s v="CRO"/>
    <s v="Chief Risk Officer cum. Appointed Actuary"/>
    <s v="Chuyên gia Tính toán"/>
    <s v="BOD"/>
    <s v="Single"/>
    <s v="Chief Officer"/>
    <s v="Male"/>
    <d v="1965-07-30T00:00:00"/>
    <s v="0903 835 528"/>
    <s v="sean.kau@hanwhalife.com.vn"/>
  </r>
  <r>
    <n v="9"/>
    <x v="0"/>
    <s v="11000095"/>
    <s v="Trần Quang Sơn"/>
    <x v="0"/>
    <s v="South - HCM"/>
    <s v="N/A"/>
    <s v="IT"/>
    <s v="Network Administrator Assistant Manager"/>
    <s v="Phó phòng Quản trị Hệ thống"/>
    <s v="Back Office"/>
    <s v="Twin"/>
    <s v="Assistant Manager"/>
    <s v="Male"/>
    <d v="1981-06-09T00:00:00"/>
    <s v="0903 003 707"/>
    <s v="quangson.tran@hanwhalife.com.vn"/>
  </r>
  <r>
    <n v="10"/>
    <x v="0"/>
    <s v="11000107"/>
    <s v="Huỳnh Ngọc Quí Mai"/>
    <x v="0"/>
    <s v="South - HCM"/>
    <s v="N/A"/>
    <s v="Customer Services"/>
    <s v="Policy Owner Services Officer"/>
    <s v="Chuyên viên Quản lý Hợp đồng"/>
    <s v="Back Office"/>
    <s v="Queen"/>
    <s v="Officer"/>
    <s v="Female"/>
    <d v="1987-06-14T00:00:00"/>
    <s v="0908 950 747"/>
    <s v="quimai.huynh@hanwhalife.com.vn"/>
  </r>
  <r>
    <n v="11"/>
    <x v="0"/>
    <s v="11000113"/>
    <s v="Ngô Duy Sỹ"/>
    <x v="3"/>
    <s v="North"/>
    <s v="Flight"/>
    <s v="Regional Sales - Thang Long"/>
    <s v="Territory Director"/>
    <s v="Giám đốc Kinh doanh Miền"/>
    <s v="Sales Agency"/>
    <s v="Twin"/>
    <s v="Senior Director"/>
    <s v="Male"/>
    <d v="1971-02-23T00:00:00"/>
    <s v="0904 306 892"/>
    <s v="duysy.ngo@hanwhalife.com.vn"/>
  </r>
  <r>
    <n v="12"/>
    <x v="0"/>
    <s v="11000121"/>
    <s v="Đào Duy Ninh"/>
    <x v="0"/>
    <s v="South - HCM"/>
    <s v="N/A"/>
    <s v="CDO"/>
    <s v="Chief Distribution Officer"/>
    <s v="Phó Tổng Giám đốc Phát triển Chiến lược và Kênh Phân phối"/>
    <s v="BOD"/>
    <s v="Single"/>
    <s v="Chief Officer"/>
    <s v="Male"/>
    <d v="1969-11-29T00:00:00"/>
    <s v="0966 662 911"/>
    <s v="duyninh.dao@hanwhalife.com.vn"/>
  </r>
  <r>
    <n v="13"/>
    <x v="0"/>
    <s v="11000122"/>
    <s v="Lê Thị Mộng Lưu"/>
    <x v="4"/>
    <s v="South"/>
    <s v="Bus"/>
    <s v="Customer Services"/>
    <s v="Customer Services Officer"/>
    <s v="Chuyên viên Dịch vụ Khách hàng"/>
    <s v="Back Office"/>
    <s v="Queen"/>
    <s v="Officer"/>
    <s v="Female"/>
    <d v="1985-05-04T00:00:00"/>
    <s v="0822 537 698"/>
    <s v="mongluu.le@hanwhalife.com.vn"/>
  </r>
  <r>
    <n v="14"/>
    <x v="0"/>
    <s v="11000130"/>
    <s v="Nguyễn Tấn Duy"/>
    <x v="0"/>
    <s v="South - HCM"/>
    <s v="N/A"/>
    <s v="Actuary"/>
    <s v="Actuarial Analyst"/>
    <s v="Phân tích Định phí"/>
    <s v="Back Office"/>
    <s v="Twin"/>
    <s v="Officer"/>
    <s v="Male"/>
    <d v="1985-04-04T00:00:00"/>
    <s v="0909 000 481"/>
    <s v="tanduy.nguyen@hanwhalife.com.vn"/>
  </r>
  <r>
    <n v="15"/>
    <x v="0"/>
    <s v="11000134"/>
    <s v="Nguyễn Phạm Quỳnh Thư"/>
    <x v="5"/>
    <s v="Central"/>
    <s v="Bus"/>
    <s v="Customer Services"/>
    <s v="Customer Services Officer"/>
    <s v="Chuyên viên Dịch vụ Khách hàng"/>
    <s v="Back Office"/>
    <s v="Queen"/>
    <s v="Officer"/>
    <s v="Female"/>
    <d v="1983-02-12T00:00:00"/>
    <s v="0906 099 673"/>
    <s v="quynhthu.nguyen@hanwhalife.com.vn"/>
  </r>
  <r>
    <n v="16"/>
    <x v="0"/>
    <s v="11100162"/>
    <s v="Vũ Thanh Phương"/>
    <x v="0"/>
    <s v="South - HCM"/>
    <s v="N/A"/>
    <s v="IT"/>
    <s v="Infrastructure &amp; Security Part Leader"/>
    <s v="Phó Bộ phận Công nghệ Thông tin phụ trách Hạ tầng Công nghệ Thông tin"/>
    <s v="BOD"/>
    <s v="Single"/>
    <s v="Senior Manager"/>
    <s v="Male"/>
    <d v="1973-03-14T00:00:00"/>
    <s v="0908 155 149"/>
    <s v="thanhphuong.vu@hanwhalife.com.vn"/>
  </r>
  <r>
    <n v="17"/>
    <x v="0"/>
    <s v="11100174"/>
    <s v="Nguyễn Thanh Vân"/>
    <x v="0"/>
    <s v="South - HCM"/>
    <s v="N/A"/>
    <s v="Finance &amp; Accounting"/>
    <s v="Head of Finance &amp; Accounting"/>
    <s v="Trưởng Bộ phận Tài chính kế toán"/>
    <s v="BOD"/>
    <s v="Single"/>
    <s v="Senior Manager"/>
    <s v="Female"/>
    <d v="1975-10-06T00:00:00"/>
    <s v="0909 772 778"/>
    <s v="thanhvan.nguyen@hanwhalife.com.vn"/>
  </r>
  <r>
    <n v="18"/>
    <x v="0"/>
    <s v="11100177"/>
    <s v="Lê Quang Khanh"/>
    <x v="0"/>
    <s v="South - HCM"/>
    <s v="N/A"/>
    <s v="NBU &amp; Claim"/>
    <s v="Head of NBU &amp; Claim"/>
    <s v="Trưởng Bộ Phận Thẩm định &amp; Giải quyết Quyền lợi Bảo hiểm"/>
    <s v="BOD"/>
    <s v="Single"/>
    <s v="Senior Manager"/>
    <s v="Male"/>
    <d v="1977-03-08T00:00:00"/>
    <s v="0918 117 917"/>
    <s v="quangkhanh.le@hanwhalife.com.vn"/>
  </r>
  <r>
    <n v="19"/>
    <x v="0"/>
    <s v="11100200"/>
    <s v="Võ Thị Thanh Lan"/>
    <x v="0"/>
    <s v="South - HCM"/>
    <s v="N/A"/>
    <s v="Customer Services"/>
    <s v="Quality Assurance Manager"/>
    <s v="Trưởng phòng Kiểm soát Chất lượng Dịch vụ khách hàng"/>
    <s v="Back Office"/>
    <s v="Queen"/>
    <s v="Manager"/>
    <s v="Female"/>
    <d v="1977-07-30T00:00:00"/>
    <s v="0906 812 646"/>
    <s v="thanhlan.vo@hanwhalife.com.vn"/>
  </r>
  <r>
    <n v="20"/>
    <x v="0"/>
    <s v="11100213"/>
    <s v="Trần Thị Thùy Linh"/>
    <x v="6"/>
    <s v="Central"/>
    <s v="Bus"/>
    <s v="Customer Services"/>
    <s v="Customer Services Senior Executive"/>
    <s v="Nhân viên Cấp trung cao Dịch vụ Khách hàng"/>
    <s v="Back Office"/>
    <s v="Queen"/>
    <s v="Senior Executive"/>
    <s v="Female"/>
    <d v="1984-10-14T00:00:00"/>
    <s v="0984 797 980"/>
    <s v="thuylinh.tran@hanwhalife.com.vn"/>
  </r>
  <r>
    <n v="21"/>
    <x v="0"/>
    <s v="11200216"/>
    <s v="Lê Hoàng Mạnh"/>
    <x v="7"/>
    <s v="South"/>
    <s v="Bus"/>
    <s v="Customer Services"/>
    <s v="Customer Services Senior Officer"/>
    <s v="Chuyên viên Cấp cao Dịch vụ khách hàng"/>
    <s v="Back Office"/>
    <s v="Twin"/>
    <s v="Senior Officer"/>
    <s v="Male"/>
    <d v="1968-10-01T00:00:00"/>
    <s v="0989 797 968"/>
    <s v="hoangmanh.le@hanwhalife.com.vn"/>
  </r>
  <r>
    <n v="22"/>
    <x v="0"/>
    <s v="11200236"/>
    <s v="Nguyễn Thái Sơn"/>
    <x v="0"/>
    <s v="South - HCM"/>
    <s v="N/A"/>
    <s v="IT"/>
    <s v="IT System cum Operator Senior Executive"/>
    <s v="Nhân viên Cấp trung cao Điều hành Hệ thống"/>
    <s v="Back Office"/>
    <s v="Twin"/>
    <s v="Senior Executive"/>
    <s v="Male"/>
    <d v="1987-09-15T00:00:00"/>
    <s v="0933 844 244"/>
    <s v="thaison.nguyen@hanwhalife.com.vn"/>
  </r>
  <r>
    <n v="23"/>
    <x v="0"/>
    <s v="11200242"/>
    <s v="Nguyễn Thị Phương Anh"/>
    <x v="0"/>
    <s v="South - HCM"/>
    <s v="N/A"/>
    <s v="General Administration"/>
    <s v="General Admin Officer"/>
    <s v="Chuyên viên Hành chánh"/>
    <s v="Back Office"/>
    <s v="Queen"/>
    <s v="Officer"/>
    <s v="Female"/>
    <d v="1989-11-09T00:00:00"/>
    <s v="0938 971 189"/>
    <s v="phuonganh.nguyen@hanwhalife.com.vn"/>
  </r>
  <r>
    <n v="24"/>
    <x v="0"/>
    <s v="11200260"/>
    <s v="Bùi Thị Hải"/>
    <x v="8"/>
    <s v="North"/>
    <s v="Flight"/>
    <s v="Customer Services"/>
    <s v="Customer Services Officer"/>
    <s v="Chuyên viên Dịch vụ Khách hàng"/>
    <s v="Back Office"/>
    <s v="Queen"/>
    <s v="Officer"/>
    <s v="Female"/>
    <d v="1990-05-06T00:00:00"/>
    <s v="0904 897 733"/>
    <s v="hai.bui@hanwhalife.com.vn"/>
  </r>
  <r>
    <n v="25"/>
    <x v="0"/>
    <s v="11200262"/>
    <s v="Phạm Hồng Lam"/>
    <x v="9"/>
    <s v="Central"/>
    <s v="Bus"/>
    <s v="Sales Training Support"/>
    <s v="Agency Training Director - Central"/>
    <s v="Giám đốc Huấn luyện &amp; Hỗ trợ đại lý  - Miền Trung"/>
    <s v="Trainer"/>
    <s v="Twin"/>
    <s v="Vice Director"/>
    <s v="Male"/>
    <d v="1977-10-26T00:00:00"/>
    <s v="0905 999 030"/>
    <s v="honglam.pham@hanwhalife.com.vn"/>
  </r>
  <r>
    <n v="26"/>
    <x v="0"/>
    <s v="11200263"/>
    <s v="Châu Văn Mười"/>
    <x v="0"/>
    <s v="South - HCM"/>
    <s v="N/A"/>
    <s v="General Administration"/>
    <s v="Property Senior Executive"/>
    <s v="Nhân viên Cấp trung cao Quản lý Tài sản"/>
    <s v="Back Office"/>
    <s v="Twin"/>
    <s v="Senior Executive"/>
    <s v="Male"/>
    <d v="1988-09-30T00:00:00"/>
    <s v="0983 690 593"/>
    <s v="vanmuoi.chau@hanwhalife.com.vn"/>
  </r>
  <r>
    <n v="27"/>
    <x v="0"/>
    <s v="11200265"/>
    <s v="Phạm Thị Dung"/>
    <x v="8"/>
    <s v="North"/>
    <s v="Flight"/>
    <s v="Customer Services"/>
    <s v="Customer Services Senior Officer"/>
    <s v="Chuyên viên Cấp cao Dịch vụ khách hàng"/>
    <s v="Back Office"/>
    <s v="Queen"/>
    <s v="Senior Officer"/>
    <s v="Female"/>
    <d v="1974-05-28T00:00:00"/>
    <s v="0913 360 677"/>
    <s v="dung.pham@hanwhalife.com.vn"/>
  </r>
  <r>
    <n v="28"/>
    <x v="0"/>
    <s v="11300328"/>
    <s v="Đỗ Huy Tùng"/>
    <x v="0"/>
    <s v="South - HCM"/>
    <s v="N/A"/>
    <s v="General Administration"/>
    <s v="Property Senior Executive"/>
    <s v="Nhân viên Cấp trung cao Quản lý Tài sản"/>
    <s v="Back Office"/>
    <s v="Twin"/>
    <s v="Senior Executive"/>
    <s v="Male"/>
    <d v="1988-12-17T00:00:00"/>
    <s v="0357 330 165"/>
    <s v="huytung.do@hanwhalife.com.vn"/>
  </r>
  <r>
    <n v="29"/>
    <x v="0"/>
    <s v="11300337"/>
    <s v="Nguyễn Trường Sơn"/>
    <x v="10"/>
    <s v="North"/>
    <s v="Flight"/>
    <s v="Regional Sales - Thang Long"/>
    <s v="Regional Director"/>
    <s v="Giám đốc Kinh doanh Vùng"/>
    <s v="Sales Agency"/>
    <s v="Twin"/>
    <s v="Manager"/>
    <s v="Male"/>
    <d v="1985-10-25T00:00:00"/>
    <s v="0963 483 686"/>
    <s v="truongson.nguyen@hanwhalife.com.vn"/>
  </r>
  <r>
    <n v="30"/>
    <x v="0"/>
    <s v="11400369"/>
    <s v="Đinh Thị Mỹ Phượng"/>
    <x v="0"/>
    <s v="South - HCM"/>
    <s v="N/A"/>
    <s v="NBU &amp; Claim"/>
    <s v="New Business Assistant Manager"/>
    <s v="Phó phòng  Phát hành Hợp đồng"/>
    <s v="Back Office"/>
    <s v="Queen"/>
    <s v="Assistant Manager"/>
    <s v="Female"/>
    <d v="1984-10-23T00:00:00"/>
    <s v="0909 344 035"/>
    <s v="myphuong.dinh@hanwhalife.com.vn"/>
  </r>
  <r>
    <n v="31"/>
    <x v="0"/>
    <s v="11400370"/>
    <s v="Cao Thế Hà"/>
    <x v="6"/>
    <s v="Central"/>
    <s v="Bus"/>
    <s v="Sales Training Support"/>
    <s v="Agency Training Senior Officer"/>
    <s v="Chuyên viên Cấp cao Huấn luyện &amp; Hỗ trợ đại lý"/>
    <s v="Trainer"/>
    <s v="Twin"/>
    <s v="Senior Officer"/>
    <s v="Male"/>
    <d v="1982-07-24T00:00:00"/>
    <s v="0937 202 407"/>
    <s v="theha.cao@hanwhalife.com.vn"/>
  </r>
  <r>
    <n v="32"/>
    <x v="0"/>
    <s v="11400374"/>
    <s v="Lê Thị Diệu"/>
    <x v="11"/>
    <s v="Central"/>
    <s v="Bus"/>
    <s v="Customer Services"/>
    <s v="Customer Services Senior Executive"/>
    <s v="Nhân viên Cấp trung cao Dịch vụ Khách hàng"/>
    <s v="Back Office"/>
    <s v="Queen"/>
    <s v="Senior Executive"/>
    <s v="Female"/>
    <d v="1992-03-21T00:00:00"/>
    <s v="0946 938 001"/>
    <s v="dieu.le@hanwhalife.com.vn"/>
  </r>
  <r>
    <n v="33"/>
    <x v="0"/>
    <s v="11400394"/>
    <s v="Nguyễn Thị Kim Thúy"/>
    <x v="0"/>
    <s v="South - HCM"/>
    <s v="N/A"/>
    <s v="General Administration"/>
    <s v="Purchasing Executive"/>
    <s v="Nhân viên Cấp trung Mua Hàng"/>
    <s v="Back Office"/>
    <s v="Queen"/>
    <s v="Executive"/>
    <s v="Female"/>
    <d v="1993-12-15T00:00:00"/>
    <s v="0909 133 707"/>
    <s v="kimthuy.nguyen@hanwhalife.com.vn"/>
  </r>
  <r>
    <n v="34"/>
    <x v="0"/>
    <s v="11400397"/>
    <s v="Hồ Phúc Đồng"/>
    <x v="8"/>
    <s v="North"/>
    <s v="Flight"/>
    <s v="Regional Sales - Lam Kinh"/>
    <s v="Regional Director"/>
    <s v="Giám đốc Kinh doanh Vùng"/>
    <s v="Sales Agency"/>
    <s v="Twin"/>
    <s v="Senior Manager"/>
    <s v="Male"/>
    <d v="1984-02-05T00:00:00"/>
    <s v="0983 986 984"/>
    <s v="phucdong.ho@hanwhalife.com.vn"/>
  </r>
  <r>
    <n v="35"/>
    <x v="0"/>
    <s v="11400398"/>
    <s v="Bùi Thị Khánh Đoan"/>
    <x v="0"/>
    <s v="South - HCM"/>
    <s v="N/A"/>
    <s v="CEO Office"/>
    <s v="CEO Office Part Leader"/>
    <s v="Phó Bộ phận phụ trách Văn phòng Tổng Giám đốc"/>
    <s v="BOD"/>
    <s v="Single"/>
    <s v="Assistant Manager"/>
    <s v="Female"/>
    <d v="1985-10-22T00:00:00"/>
    <s v="0906 792 788"/>
    <s v="khanhdoan.bui@hanwhalife.com.vn"/>
  </r>
  <r>
    <n v="36"/>
    <x v="0"/>
    <s v="11400399"/>
    <s v="Phùng Thị Kim Hào"/>
    <x v="3"/>
    <s v="North"/>
    <s v="Flight"/>
    <s v="Sales Training Support"/>
    <s v="Agency Trainer"/>
    <s v="Chuyên viên Huấn luyện Đại lý"/>
    <s v="Trainer"/>
    <s v="Queen"/>
    <s v="Manager"/>
    <s v="Female"/>
    <d v="1978-12-16T00:00:00"/>
    <s v="0973 962 299"/>
    <s v="kimhao.phung@hanwhalife.com.vn"/>
  </r>
  <r>
    <n v="37"/>
    <x v="0"/>
    <s v="11400401"/>
    <s v="Nguyễn Văn Thắng"/>
    <x v="2"/>
    <s v="Central"/>
    <s v="Bus"/>
    <s v="Regional Sales - Tay Son"/>
    <s v="Zone Director"/>
    <s v="Giám đốc Kinh doanh Khu vực"/>
    <s v="Sales Agency"/>
    <s v="Twin"/>
    <s v="Assistant Manager"/>
    <s v="Male"/>
    <d v="1978-04-07T00:00:00"/>
    <s v="0935 854 567"/>
    <s v="vanthang.nguyen@hanwhalife.com.vn"/>
  </r>
  <r>
    <n v="38"/>
    <x v="0"/>
    <s v="11400407"/>
    <s v="Nguyễn Quốc Duy"/>
    <x v="0"/>
    <s v="South - HCM"/>
    <s v="N/A"/>
    <s v="IT"/>
    <s v="Database Administrator Officer"/>
    <s v="Chuyên viên Dữ liệu"/>
    <s v="Back Office"/>
    <s v="Twin"/>
    <s v="Officer"/>
    <s v="Male"/>
    <d v="1985-11-06T00:00:00"/>
    <s v="0909 575 942"/>
    <s v="quocduy.nguyen@hanwhalife.com.vn"/>
  </r>
  <r>
    <n v="39"/>
    <x v="0"/>
    <s v="11400410"/>
    <s v="Ngôn Thị Dung"/>
    <x v="0"/>
    <s v="South - HCM"/>
    <s v="N/A"/>
    <s v="NBU &amp; Claim"/>
    <s v="New Business Officer"/>
    <s v="Chuyên viên Phát hành Hợp đồng"/>
    <s v="Back Office"/>
    <s v="Queen"/>
    <s v="Officer"/>
    <s v="Female"/>
    <d v="1982-10-20T00:00:00"/>
    <s v="0978 242 292"/>
    <s v="dung.ngon@hanwhalife.com.vn"/>
  </r>
  <r>
    <n v="40"/>
    <x v="0"/>
    <s v="11400413"/>
    <s v="Lê Thị Thúy Ân"/>
    <x v="11"/>
    <s v="Central"/>
    <s v="Bus"/>
    <s v="Customer Services"/>
    <s v="Customer Services Officer"/>
    <s v="Chuyên viên Dịch vụ Khách hàng"/>
    <s v="Back Office"/>
    <s v="Queen"/>
    <s v="Officer"/>
    <s v="Female"/>
    <d v="1987-11-04T00:00:00"/>
    <s v="0906 388 995"/>
    <s v="thuyan.le@hanwhalife.com.vn"/>
  </r>
  <r>
    <n v="41"/>
    <x v="0"/>
    <s v="11500436"/>
    <s v="Trần Mỹ Hương"/>
    <x v="0"/>
    <s v="South - HCM"/>
    <s v="N/A"/>
    <s v="NBU &amp; Claim"/>
    <s v="New Business Officer"/>
    <s v="Chuyên viên Phát hành Hợp đồng"/>
    <s v="Back Office"/>
    <s v="Queen"/>
    <s v="Officer"/>
    <s v="Female"/>
    <d v="1980-04-24T00:00:00"/>
    <s v="0908 504 487"/>
    <s v="myhuong.tran@hanwhalife.com.vn"/>
  </r>
  <r>
    <n v="42"/>
    <x v="0"/>
    <s v="11500438"/>
    <s v="Nguyễn Đức Mạnh"/>
    <x v="1"/>
    <s v="North"/>
    <s v="Flight"/>
    <s v="NBU &amp; Claim"/>
    <s v="Claim Manager"/>
    <s v="Trưởng phòng Giải quyết Quyền lợi Bảo hiểm"/>
    <s v="Back Office"/>
    <s v="Twin"/>
    <s v="Manager"/>
    <s v="Male"/>
    <d v="1981-03-14T00:00:00"/>
    <s v="0907 686 179"/>
    <s v="ducmanh.nguyen@hanwhalife.com.vn"/>
  </r>
  <r>
    <n v="43"/>
    <x v="0"/>
    <s v="11500465"/>
    <s v="Phạm Phú Quí"/>
    <x v="0"/>
    <s v="South - HCM"/>
    <s v="N/A"/>
    <s v="Distribution Planning"/>
    <s v="Head of Distribution Planning"/>
    <s v="Trưởng Bộ phận Kế hoạch Kinh doanh"/>
    <s v="BOD"/>
    <s v="Single"/>
    <s v="Senior Manager"/>
    <s v="Male"/>
    <d v="1983-07-25T00:00:00"/>
    <s v="0902 528 385"/>
    <s v="phuqui.pham@hanwhalife.com.vn"/>
  </r>
  <r>
    <n v="44"/>
    <x v="0"/>
    <s v="11500470"/>
    <s v="Nguyễn Văn Sỹ"/>
    <x v="1"/>
    <s v="North"/>
    <s v="Flight"/>
    <s v="IT"/>
    <s v="IT Helpdesk Senior Executive (North)"/>
    <s v="Nhân viên Cấp trung cao Hỗ trợ Mạng máy tính"/>
    <s v="Back Office"/>
    <s v="Twin"/>
    <s v="Senior Executive"/>
    <s v="Male"/>
    <d v="1984-02-29T00:00:00"/>
    <s v="0979 174 589"/>
    <s v="vansy.nguyen@hanwhalife.com.vn"/>
  </r>
  <r>
    <n v="45"/>
    <x v="0"/>
    <s v="11600474"/>
    <s v="Nguyễn Thành Nhân"/>
    <x v="0"/>
    <s v="South - HCM"/>
    <s v="N/A"/>
    <s v="General Administration"/>
    <s v="Purchasing Senior Executive"/>
    <s v="Nhân viên Cấp trung cao Mua Hàng"/>
    <s v="Back Office"/>
    <s v="Twin"/>
    <s v="Senior Executive"/>
    <s v="Male"/>
    <d v="1989-11-30T00:00:00"/>
    <s v="0938 346 489"/>
    <s v="nhan.nguyen@hanwhalife.com.vn"/>
  </r>
  <r>
    <n v="46"/>
    <x v="0"/>
    <s v="11600476"/>
    <s v="Nguyễn Thị Thuận"/>
    <x v="10"/>
    <s v="North"/>
    <s v="Flight"/>
    <s v="Customer Services"/>
    <s v="Customer Services Officer"/>
    <s v="Chuyên viên Dịch vụ Khách hàng"/>
    <s v="Back Office"/>
    <s v="Queen"/>
    <s v="Officer"/>
    <s v="Female"/>
    <d v="1984-04-15T00:00:00"/>
    <s v="0936 868 196"/>
    <s v="thuan.nguyen@hanwhalife.com.vn"/>
  </r>
  <r>
    <n v="47"/>
    <x v="0"/>
    <s v="11600483"/>
    <s v="Phan Phương Thảo"/>
    <x v="0"/>
    <s v="South - HCM"/>
    <s v="N/A"/>
    <s v="Distribution Planning"/>
    <s v="Distribution Support Senior Officer"/>
    <s v="Chuyên viên Cấp cao Hỗ trợ Đại lý &amp; Kênh Phân phối"/>
    <s v="Back Office"/>
    <s v="Queen"/>
    <s v="Senior Officer"/>
    <s v="Female"/>
    <d v="1988-12-24T00:00:00"/>
    <s v="0906752099 - 0902548880"/>
    <s v="phuongthao.phan@hanwhalife.com.vn"/>
  </r>
  <r>
    <n v="48"/>
    <x v="0"/>
    <s v="11600485"/>
    <s v="Lê Thị Phương Dung"/>
    <x v="0"/>
    <s v="South - HCM"/>
    <s v="N/A"/>
    <s v="CAP"/>
    <s v="Chief Accounting Principal"/>
    <s v="Giám đốc Cấp cao Tài chính"/>
    <s v="BOD"/>
    <s v="Single"/>
    <s v="Vice Chief Officer"/>
    <s v="Female"/>
    <d v="1967-11-22T00:00:00"/>
    <s v="0918 333 083"/>
    <s v="phuongdung.le@hanwhalife.com.vn"/>
  </r>
  <r>
    <n v="49"/>
    <x v="0"/>
    <s v="11600489"/>
    <s v="Trần Nguyên Kiều Thanh"/>
    <x v="9"/>
    <s v="Central"/>
    <s v="Bus"/>
    <s v="Customer Services"/>
    <s v="Customer Services Assistant Manager"/>
    <s v="Phó phòng Dịch vụ Khách hàng"/>
    <s v="Back Office"/>
    <s v="Queen"/>
    <s v="Assistant Manager"/>
    <s v="Female"/>
    <d v="1978-06-11T00:00:00"/>
    <s v="0903 685 439"/>
    <s v="kieuthanh.tran@hanwhalife.com.vn"/>
  </r>
  <r>
    <n v="50"/>
    <x v="0"/>
    <s v="11600497"/>
    <s v="Phan Thanh Ngọc"/>
    <x v="1"/>
    <s v="North"/>
    <s v="Flight"/>
    <s v="NBU &amp; Claim"/>
    <s v="Claim Executive"/>
    <s v="Nhân viên Cấp trung Giải quyết Quyền lợi Bảo hiểm"/>
    <s v="Back Office"/>
    <s v="Queen"/>
    <s v="Executive"/>
    <s v="Female"/>
    <d v="1987-12-05T00:00:00"/>
    <s v="0906 019 295"/>
    <s v="thanhngoc.phan@hanwhalife.com.vn"/>
  </r>
  <r>
    <n v="51"/>
    <x v="0"/>
    <s v="11600505"/>
    <s v="Dương Thị Hồng Ánh"/>
    <x v="0"/>
    <s v="South - HCM"/>
    <s v="N/A"/>
    <s v="NBU &amp; Claim"/>
    <s v="Claim Admin Senior Executive"/>
    <s v="Nhân viên Cấp trung cao Hành chánh Giải quyết Quyền lợi Bảo hiểm"/>
    <s v="Back Office"/>
    <s v="Queen"/>
    <s v="Senior Executive"/>
    <s v="Female"/>
    <d v="1993-07-14T00:00:00"/>
    <s v="0932 007 352"/>
    <s v="honganh.duong@hanwhalife.com.vn"/>
  </r>
  <r>
    <n v="52"/>
    <x v="0"/>
    <s v="11600516"/>
    <s v="Lê Thanh Hoàng"/>
    <x v="12"/>
    <s v="South - HCM"/>
    <s v="N/A"/>
    <s v="Regional Sales - Gia Dinh"/>
    <s v="Regional Director"/>
    <s v="Giám đốc Kinh doanh Vùng"/>
    <s v="Sales Agency"/>
    <s v="Twin"/>
    <s v="Director"/>
    <s v="Male"/>
    <d v="1973-05-08T00:00:00"/>
    <s v="0913 900 390"/>
    <s v="thanhhoang.le@hanwhalife.com.vn"/>
  </r>
  <r>
    <n v="53"/>
    <x v="0"/>
    <s v="11600521"/>
    <s v="Nguyễn Anh Tuấn"/>
    <x v="2"/>
    <s v="Central"/>
    <s v="Bus"/>
    <s v="Sales Training Support"/>
    <s v="Agency Training Senior Officer"/>
    <s v="Chuyên viên Cấp cao Huấn luyện &amp; Hỗ trợ đại lý"/>
    <s v="Trainer"/>
    <s v="Twin"/>
    <s v="Senior Officer"/>
    <s v="Male"/>
    <d v="1984-06-01T00:00:00"/>
    <s v="0903 592 737"/>
    <s v="anhtuan.nguyen@hanwhalife.com.vn"/>
  </r>
  <r>
    <n v="54"/>
    <x v="0"/>
    <s v="11600533"/>
    <s v="Ca Duy Đức"/>
    <x v="0"/>
    <s v="South - HCM"/>
    <s v="N/A"/>
    <s v="NBU &amp; Claim"/>
    <s v="New Business Senior Executive"/>
    <s v="Nhân viên Cấp trung cao Phát hành Hợp đồng"/>
    <s v="Back Office"/>
    <s v="Twin"/>
    <s v="Senior Executive"/>
    <s v="Male"/>
    <d v="1989-11-20T00:00:00"/>
    <s v="0908 976 411"/>
    <s v="duyduc.ca@hanwhalife.com.vn"/>
  </r>
  <r>
    <n v="55"/>
    <x v="0"/>
    <s v="11600535"/>
    <s v="Hoàng Đình Toàn"/>
    <x v="0"/>
    <s v="South - HCM"/>
    <s v="N/A"/>
    <s v="Distribution Admin"/>
    <s v="Debt Collection Assistant Manager"/>
    <s v="Phó phòng Thu hồi nợ"/>
    <s v="Back Office"/>
    <s v="Twin"/>
    <s v="Assistant Manager"/>
    <s v="Male"/>
    <d v="1974-01-15T00:00:00"/>
    <s v="0908 247 098"/>
    <s v="dinhtoan.hoang@hanwhalife.com.vn"/>
  </r>
  <r>
    <n v="56"/>
    <x v="0"/>
    <s v="11600537"/>
    <s v="Trần Thị Thanh Hoan"/>
    <x v="2"/>
    <s v="Central"/>
    <s v="Bus"/>
    <s v="Customer Services"/>
    <s v="Customer Services Executive"/>
    <s v="Nhân viên Cấp trung Dịch vụ Khách hàng"/>
    <s v="Back Office"/>
    <s v="Queen"/>
    <s v="Executive"/>
    <s v="Female"/>
    <d v="1988-10-02T00:00:00"/>
    <s v="0934 021 088"/>
    <s v="thanhhoan.tran@hanwhalife.com.vn"/>
  </r>
  <r>
    <n v="57"/>
    <x v="0"/>
    <s v="11600539"/>
    <s v="Nguyễn Thị Hồng Vân"/>
    <x v="0"/>
    <s v="South - HCM"/>
    <s v="N/A"/>
    <s v="General Administration"/>
    <s v="General Admin Executive"/>
    <s v="Nhân viên Cấp trung Hành chánh"/>
    <s v="Back Office"/>
    <s v="Queen"/>
    <s v="Executive"/>
    <s v="Female"/>
    <d v="1987-01-15T00:00:00"/>
    <s v="0799 933 833"/>
    <s v="hongvan.nguyen@hanwhalife.com.vn"/>
  </r>
  <r>
    <n v="58"/>
    <x v="0"/>
    <s v="11700561"/>
    <s v="Trần Thị Hồng Hạnh"/>
    <x v="0"/>
    <s v="South - HCM"/>
    <s v="N/A"/>
    <s v="Finance &amp; Accounting"/>
    <s v="General Ledger Accounting Senior Officer"/>
    <s v="Chuyên viên Cấp cao Kế toán Tổng hợp"/>
    <s v="Back Office"/>
    <s v="Queen"/>
    <s v="Senior Officer"/>
    <s v="Female"/>
    <d v="1980-11-30T00:00:00"/>
    <s v="0983 422 680"/>
    <s v="honghanh.tran@hanwhalife.com.vn"/>
  </r>
  <r>
    <n v="59"/>
    <x v="0"/>
    <s v="11700569"/>
    <s v="Trần Nguyễn Hồng Vân"/>
    <x v="0"/>
    <s v="South - HCM"/>
    <s v="N/A"/>
    <s v="Partnership Distribution"/>
    <s v="Sales Manager"/>
    <s v="Quản lý Kinh doanh"/>
    <s v="Sales Partnership"/>
    <s v="Queen"/>
    <s v="Senior Officer"/>
    <s v="Female"/>
    <d v="1984-01-07T00:00:00"/>
    <s v="0816 117 665"/>
    <s v="hongvan.tran@hanwhalife.com.vn"/>
  </r>
  <r>
    <n v="60"/>
    <x v="0"/>
    <s v="11700576"/>
    <s v="Danh Hoàng Long"/>
    <x v="0"/>
    <s v="South - HCM"/>
    <s v="N/A"/>
    <s v="NBU &amp; Claim"/>
    <s v="Underwriter"/>
    <s v="Phó phòng Thẩm định"/>
    <s v="Back Office"/>
    <s v="Twin"/>
    <s v="Assistant Manager"/>
    <s v="Male"/>
    <d v="1990-04-26T00:00:00"/>
    <s v="0367 068 898"/>
    <s v="hoanglong.danh@hanwhalife.com.vn"/>
  </r>
  <r>
    <n v="61"/>
    <x v="0"/>
    <s v="11700583"/>
    <s v="Nguyễn Thị Băng Tâm"/>
    <x v="13"/>
    <s v="North"/>
    <s v="Flight"/>
    <s v="Sales Training Support"/>
    <s v="Agency Training Senior Officer"/>
    <s v="Chuyên viên Cấp cao Huấn luyện &amp; Hỗ trợ đại lý"/>
    <s v="Trainer"/>
    <s v="Queen"/>
    <s v="Senior Officer"/>
    <s v="Female"/>
    <d v="1976-10-29T00:00:00"/>
    <s v="0904 781 118"/>
    <s v="bangtam.nguyen@hanwhalife.com.vn"/>
  </r>
  <r>
    <n v="62"/>
    <x v="0"/>
    <s v="11700595"/>
    <s v="Nguyễn Thành Hưng"/>
    <x v="11"/>
    <s v="Central"/>
    <s v="Bus"/>
    <s v="Regional Sales - Hai Van"/>
    <s v="Zone Director"/>
    <s v="Giám đốc Kinh doanh Khu vực"/>
    <s v="Sales Agency"/>
    <s v="Twin"/>
    <s v="Senior Officer"/>
    <s v="Male"/>
    <d v="1990-03-15T00:00:00"/>
    <s v="0914 137 575"/>
    <s v="thanhhung.nguyen@hanwhalife.com.vn"/>
  </r>
  <r>
    <n v="63"/>
    <x v="0"/>
    <s v="11700603"/>
    <s v="Nguyễn Thị Nhung"/>
    <x v="6"/>
    <s v="Central"/>
    <s v="Bus"/>
    <s v="Customer Services"/>
    <s v="Customer Services Executive"/>
    <s v="Nhân viên Cấp trung Dịch vụ Khách hàng"/>
    <s v="Back Office"/>
    <s v="Queen"/>
    <s v="Executive"/>
    <s v="Female"/>
    <d v="1986-01-23T00:00:00"/>
    <s v="0917 904 686"/>
    <s v="nhung.nguyen@hanwhalife.com.vn"/>
  </r>
  <r>
    <n v="64"/>
    <x v="0"/>
    <s v="11700616"/>
    <s v="Nguyễn Thị Thái Hòa"/>
    <x v="0"/>
    <s v="South - HCM"/>
    <s v="N/A"/>
    <s v="NBU &amp; Claim"/>
    <s v="New Business Senior Executive"/>
    <s v="Nhân viên cấp trung cao Phát hành Hợp đồng"/>
    <s v="Back Office"/>
    <s v="Queen"/>
    <s v="Senior Executive"/>
    <s v="Female"/>
    <d v="1972-12-09T00:00:00"/>
    <s v="0909 227 215"/>
    <s v="thaihoa.nguyen@hanwhalife.com.vn"/>
  </r>
  <r>
    <n v="65"/>
    <x v="0"/>
    <s v="11700622"/>
    <s v="Hồ Ngọc Tiên"/>
    <x v="12"/>
    <s v="South - HCM"/>
    <s v="N/A"/>
    <s v="Customer Services"/>
    <s v="Customer Services Senior Staff"/>
    <s v="Nhân viên Cấp cao Dịch vụ Khách hàng"/>
    <s v="Back Office"/>
    <s v="Queen"/>
    <s v="Senior Staff"/>
    <s v="Female"/>
    <d v="1988-10-23T00:00:00"/>
    <s v="0905 449 509"/>
    <s v="ngoctien.ho@hanwhalife.com.vn"/>
  </r>
  <r>
    <n v="66"/>
    <x v="0"/>
    <s v="11700634"/>
    <s v="Nguyễn Tuấn Duy"/>
    <x v="14"/>
    <s v="South"/>
    <s v="Bus"/>
    <s v="Regional Sales - Gia Dinh"/>
    <s v="Zone Director"/>
    <s v="Giám đốc Kinh doanh Khu vực"/>
    <s v="Sales Agency"/>
    <s v="Twin"/>
    <s v="Senior Officer"/>
    <s v="Male"/>
    <d v="1989-03-02T00:00:00"/>
    <s v="0907 749 966"/>
    <s v="tuanduy.nguyen@hanwhalife.com.vn"/>
  </r>
  <r>
    <n v="67"/>
    <x v="0"/>
    <s v="11800647"/>
    <s v="Trần Huy Hùng"/>
    <x v="15"/>
    <s v="North"/>
    <s v="Flight"/>
    <s v="Regional Sales - Lam Kinh"/>
    <s v="Zone Director"/>
    <s v="Giám đốc Kinh doanh Khu vực"/>
    <s v="Sales Agency"/>
    <s v="Twin"/>
    <s v="Senior Officer"/>
    <s v="Male"/>
    <d v="1986-05-02T00:00:00"/>
    <s v="0965 699 166"/>
    <s v="huyhung.tran@hanwhalife.com.vn"/>
  </r>
  <r>
    <n v="68"/>
    <x v="0"/>
    <s v="11800678"/>
    <s v="Phan Đông Nhi"/>
    <x v="0"/>
    <s v="South - HCM"/>
    <s v="N/A"/>
    <s v="Distribution Admin"/>
    <s v="Distribution Admin Executive"/>
    <s v="Nhân viên Cấp trung Hành chánh Đại lý &amp; Kênh Phân phối"/>
    <s v="Back Office"/>
    <s v="Queen"/>
    <s v="Executive"/>
    <s v="Female"/>
    <d v="1994-09-24T00:00:00"/>
    <s v="0969 064 426"/>
    <s v="dongnhi.phan@hanwhalife.com.vn"/>
  </r>
  <r>
    <n v="69"/>
    <x v="0"/>
    <s v="11800680"/>
    <s v="Trần Văn Tư"/>
    <x v="2"/>
    <s v="Central"/>
    <s v="Bus"/>
    <s v="Regional Sales - Tay Son"/>
    <s v="Zone Director"/>
    <s v="Giám đốc Kinh doanh Khu vực"/>
    <s v="Sales Agency"/>
    <s v="Twin"/>
    <s v="Officer"/>
    <s v="Male"/>
    <d v="1987-08-13T00:00:00"/>
    <s v="0963 571 886"/>
    <s v="vantu.tran@hanwhalife.com.vn"/>
  </r>
  <r>
    <n v="70"/>
    <x v="0"/>
    <s v="11800689"/>
    <s v="Ngô Thụy Hoàng Oanh"/>
    <x v="0"/>
    <s v="South - HCM"/>
    <s v="N/A"/>
    <s v="NBU &amp; Claim"/>
    <s v="New Business Senior Executive"/>
    <s v="Nhân viên Cấp trung cao Phát hành Hợp đồng"/>
    <s v="Back Office"/>
    <s v="Queen"/>
    <s v="Senior Executive"/>
    <s v="Female"/>
    <d v="1982-10-09T00:00:00"/>
    <s v="0909 704 292"/>
    <s v="hoangoanh.ngo@hanwhalife.com.vn"/>
  </r>
  <r>
    <n v="71"/>
    <x v="0"/>
    <s v="11800694"/>
    <s v="Trần Thị Thùy Dương"/>
    <x v="0"/>
    <s v="South - HCM"/>
    <s v="N/A"/>
    <s v="NBU &amp; Claim"/>
    <s v="New Business Officer"/>
    <s v="Chuyên viên Phát hành Hợp đồng"/>
    <s v="Back Office"/>
    <s v="Queen"/>
    <s v="Officer"/>
    <s v="Female"/>
    <d v="1986-03-10T00:00:00"/>
    <s v="0986 226 657"/>
    <s v="thuyduong.tran@hanwhalife.com.vn"/>
  </r>
  <r>
    <n v="72"/>
    <x v="0"/>
    <s v="11800699"/>
    <s v="Đoàn Cao Sơn"/>
    <x v="16"/>
    <s v="North"/>
    <s v="Flight"/>
    <s v="Regional Sales - Lam Kinh"/>
    <s v="Zone Director"/>
    <s v="Giám đốc Kinh doanh Khu vực"/>
    <s v="Sales Agency"/>
    <s v="Twin"/>
    <s v="Senior Executive"/>
    <s v="Male"/>
    <d v="1993-01-26T00:00:00"/>
    <s v="0969 994 333"/>
    <s v="caoson.doan@hanwhalife.com.vn"/>
  </r>
  <r>
    <n v="73"/>
    <x v="0"/>
    <s v="11800702"/>
    <s v="Phạm Trường Khánh"/>
    <x v="0"/>
    <s v="South - HCM"/>
    <s v="N/A"/>
    <s v="GA Partner"/>
    <s v="Head of GA Partner"/>
    <s v="Trưởng Bộ phận Đối tác Tổng Đại lý"/>
    <s v="BOD"/>
    <s v="Single"/>
    <s v="Director"/>
    <s v="Male"/>
    <d v="1973-11-02T00:00:00"/>
    <s v="0903 926 873"/>
    <s v="truongkhanh.pham@hanwhalife.com.vn"/>
  </r>
  <r>
    <n v="74"/>
    <x v="0"/>
    <s v="11800704"/>
    <s v="Đinh Công Sa"/>
    <x v="17"/>
    <s v="Central"/>
    <s v="Bus"/>
    <s v="Regional Sales - Tay Son"/>
    <s v="Zone Director"/>
    <s v="Giám đốc Kinh doanh Khu vực"/>
    <s v="Sales Agency"/>
    <s v="Twin"/>
    <s v="Senior Officer"/>
    <s v="Male"/>
    <d v="1986-09-03T00:00:00"/>
    <s v="0977 190 677"/>
    <s v="congsa.dinh@hanwhalife.com.vn"/>
  </r>
  <r>
    <n v="75"/>
    <x v="0"/>
    <s v="11800713"/>
    <s v="Phạm Thanh Tú"/>
    <x v="0"/>
    <s v="South - HCM"/>
    <s v="N/A"/>
    <s v="Customer Services"/>
    <s v="Premium Control Senior Officer"/>
    <s v="Chuyên viên Cấp cao Kiểm soát Phí"/>
    <s v="Back Office"/>
    <s v="Queen"/>
    <s v="Senior Officer"/>
    <s v="Female"/>
    <d v="1985-03-31T00:00:00"/>
    <s v="0904 277 348"/>
    <s v="thanhtu.pham@hanwhalife.com.vn"/>
  </r>
  <r>
    <n v="76"/>
    <x v="0"/>
    <s v="11800720"/>
    <s v="Nguyễn Thị Lê Na"/>
    <x v="18"/>
    <s v="South"/>
    <s v="Bus"/>
    <s v="Customer Services"/>
    <s v="Customer Services Executive"/>
    <s v="Nhân viên Cấp trung Dịch vụ Khách hàng"/>
    <s v="Back Office"/>
    <s v="Queen"/>
    <s v="Executive"/>
    <s v="Female"/>
    <d v="1990-03-28T00:00:00"/>
    <s v="0977 497 757"/>
    <s v="lena.nguyen@hanwhalife.com.vn"/>
  </r>
  <r>
    <n v="77"/>
    <x v="0"/>
    <s v="11800724"/>
    <s v="Nguyễn Thanh Lập"/>
    <x v="0"/>
    <s v="South - HCM"/>
    <s v="N/A"/>
    <s v="IT"/>
    <s v="Program Analyst Assistant Manager"/>
    <s v="Phó phòng Phân tích Ứng dụng"/>
    <s v="Back Office"/>
    <s v="Twin"/>
    <s v="Assistant Manager"/>
    <s v="Male"/>
    <d v="1983-02-25T00:00:00"/>
    <s v="0932 600 804"/>
    <s v="thanhlap.nguyen@hanwhalife.com.vn"/>
  </r>
  <r>
    <n v="78"/>
    <x v="0"/>
    <s v="11800735"/>
    <s v="Đoàn Kiều Ngọt"/>
    <x v="7"/>
    <s v="South"/>
    <s v="Bus"/>
    <s v="Customer Services"/>
    <s v="Customer Services Executive"/>
    <s v="Nhân viên Cấp trung Dịch vụ Khách hàng"/>
    <s v="Back Office"/>
    <s v="Queen"/>
    <s v="Executive"/>
    <s v="Female"/>
    <d v="1990-02-20T00:00:00"/>
    <s v="0944 963 129"/>
    <s v="kieungot.doan@hanwhalife.com.vn"/>
  </r>
  <r>
    <n v="79"/>
    <x v="0"/>
    <s v="11800738"/>
    <s v="Lưu Vũ Minh Quân"/>
    <x v="1"/>
    <s v="North"/>
    <s v="Flight"/>
    <s v="NBU &amp; Claim"/>
    <s v="Claim Admin Staff"/>
    <s v="Nhân viên Hành chánh Giải quyết Quyền lợi Bảo hiểm"/>
    <s v="Back Office"/>
    <s v="Twin"/>
    <s v="Staff"/>
    <s v="Male"/>
    <d v="1986-03-11T00:00:00"/>
    <s v="0906 315 569"/>
    <s v="minhquan.luu@hanwhalife.com.vn"/>
  </r>
  <r>
    <n v="80"/>
    <x v="0"/>
    <s v="11800739"/>
    <s v="Trương Quang Vỷ"/>
    <x v="0"/>
    <s v="South - HCM"/>
    <s v="N/A"/>
    <s v="NBU &amp; Claim"/>
    <s v="New Business Executive"/>
    <s v="Nhân viên Cấp trung Phát hành Hợp đồng"/>
    <s v="Back Office"/>
    <s v="Twin"/>
    <s v="Executive"/>
    <s v="Male"/>
    <d v="1995-08-05T00:00:00"/>
    <s v="0343 563 136"/>
    <s v="quangvy.truong@hanwhalife.com.vn"/>
  </r>
  <r>
    <n v="81"/>
    <x v="0"/>
    <s v="11800740"/>
    <s v="Lê Thu Huyền"/>
    <x v="0"/>
    <s v="South - HCM"/>
    <s v="N/A"/>
    <s v="NBU &amp; Claim"/>
    <s v="New Business Executive"/>
    <s v="Nhân viên Cấp trung Phát hành Hợp đồng"/>
    <s v="Back Office"/>
    <s v="Queen"/>
    <s v="Executive"/>
    <s v="Female"/>
    <d v="1993-09-03T00:00:00"/>
    <s v="0972 656 474"/>
    <s v="thuhuyen.le@hanwhalife.com.vn"/>
  </r>
  <r>
    <n v="82"/>
    <x v="0"/>
    <s v="11800741"/>
    <s v="Phạm Thị Hồng Phúc"/>
    <x v="0"/>
    <s v="South - HCM"/>
    <s v="N/A"/>
    <s v="NBU &amp; Claim"/>
    <s v="Claim Admin Senior Staff"/>
    <s v="Nhân viên Cấp cao Hành chánh Giải quyết Quyền lợi Bảo hiểm"/>
    <s v="Back Office"/>
    <s v="Queen"/>
    <s v="Senior Staff"/>
    <s v="Female"/>
    <d v="1986-12-25T00:00:00"/>
    <s v="0909 361 688"/>
    <s v="hongphuc.pham@hanwhalife.com.vn"/>
  </r>
  <r>
    <n v="83"/>
    <x v="0"/>
    <s v="11800761"/>
    <s v="Phan Thị Diễm Quỳnh"/>
    <x v="0"/>
    <s v="South - HCM"/>
    <s v="N/A"/>
    <s v="Distribution Planning"/>
    <s v="Distribution Support Manager"/>
    <s v="Trưởng phòng Hỗ trợ Đại lý &amp; Kênh Phân phối"/>
    <s v="Back Office"/>
    <s v="Queen"/>
    <s v="Manager"/>
    <s v="Female"/>
    <d v="1989-12-26T00:00:00"/>
    <s v="0933 891 226"/>
    <s v="diemquynh.phan@hanwhalife.com.vn"/>
  </r>
  <r>
    <n v="84"/>
    <x v="0"/>
    <s v="11900765"/>
    <s v="Lê Thị Thảo Nga"/>
    <x v="2"/>
    <s v="Central"/>
    <s v="Bus"/>
    <s v="Sales Training Support"/>
    <s v="Agency Training &amp; Development Admin Executive"/>
    <s v="Nhân viên Cấp trung Hành chánh Huấn luyện &amp; Phát triển Đại lý"/>
    <s v="Back Office"/>
    <s v="Queen"/>
    <s v="Executive"/>
    <s v="Female"/>
    <d v="1988-05-01T00:00:00"/>
    <s v="0905 684 774"/>
    <s v="thaonga.le@hanwhalife.com.vn"/>
  </r>
  <r>
    <n v="85"/>
    <x v="0"/>
    <s v="11900772"/>
    <s v="Phan Ngọc Thái Hậu"/>
    <x v="0"/>
    <s v="South - HCM"/>
    <s v="N/A"/>
    <s v="Distribution Planning"/>
    <s v="Distribution Support Senior Executive"/>
    <s v="Nhân viên Cấp trung cao Hỗ trợ Đại lý &amp; Kênh Phân phối"/>
    <s v="Back Office"/>
    <s v="Queen"/>
    <s v="Senior Executive"/>
    <s v="Female"/>
    <d v="1989-03-18T00:00:00"/>
    <s v="0933 112 204"/>
    <s v="thaihau.phan@hanwhalife.com.vn"/>
  </r>
  <r>
    <n v="86"/>
    <x v="0"/>
    <s v="11900773"/>
    <s v="Lương Thị Mơ Thơm"/>
    <x v="8"/>
    <s v="North"/>
    <s v="Flight"/>
    <s v="Customer Services"/>
    <s v="Customer Services Senior Staff"/>
    <s v="Nhân viên Cấp cao Dịch vụ Khách hàng"/>
    <s v="Back Office"/>
    <s v="Queen"/>
    <s v="Senior Staff"/>
    <s v="Female"/>
    <d v="1991-03-10T00:00:00"/>
    <s v="0904 741 737"/>
    <s v="mothom.luong@hanwhalife.com.vn"/>
  </r>
  <r>
    <n v="87"/>
    <x v="0"/>
    <s v="11900780"/>
    <s v="Nguyễn Ngọc Thanh Phong"/>
    <x v="0"/>
    <s v="South - HCM"/>
    <s v="N/A"/>
    <s v="Partnership Distribution"/>
    <s v="Partnership Distribution Training Part Leader"/>
    <s v="Phó Bộ phận phụ trách Huấn luyện Kênh phân phối qua Đối tác"/>
    <s v="BOD"/>
    <s v="Single"/>
    <s v="Senior Manager"/>
    <s v="Male"/>
    <d v="1981-02-15T00:00:00"/>
    <s v="0937 609 357"/>
    <s v="thanhphong.nguyen@hanwhalife.com.vn"/>
  </r>
  <r>
    <n v="88"/>
    <x v="0"/>
    <s v="11900783"/>
    <s v="Lê Thị Thanh Hải"/>
    <x v="6"/>
    <s v="Central"/>
    <s v="Bus"/>
    <s v="Sales Training Support"/>
    <s v="Agency Training Senior Executive"/>
    <s v="Nhân viên Cấp trung cao Huấn luyện &amp; Hỗ trợ đại lý"/>
    <s v="Trainer"/>
    <s v="Queen"/>
    <s v="Senior Executive"/>
    <s v="Female"/>
    <d v="1984-03-24T00:00:00"/>
    <s v="0976 133 777"/>
    <s v="thanhhai.le@hanwhalife.com.vn"/>
  </r>
  <r>
    <n v="89"/>
    <x v="0"/>
    <s v="11900797"/>
    <s v="Đặng Thị Thùy Dung"/>
    <x v="8"/>
    <s v="North"/>
    <s v="Flight"/>
    <s v="Sales Training Support"/>
    <s v="Agency Training Executive"/>
    <s v="Nhân viên Cấp trung Huấn luyện &amp; Hỗ trợ đại lý"/>
    <s v="Trainer"/>
    <s v="Queen"/>
    <s v="Executive"/>
    <s v="Female"/>
    <d v="1990-12-22T00:00:00"/>
    <s v="0986 547 005"/>
    <s v="thuydung.dang@hanwhalife.com.vn"/>
  </r>
  <r>
    <n v="90"/>
    <x v="0"/>
    <s v="11900804"/>
    <s v="Phan Thị Thùy Linh"/>
    <x v="5"/>
    <s v="Central"/>
    <s v="Bus"/>
    <s v="Customer Services"/>
    <s v="Customer Services Senior Staff"/>
    <s v="Nhân viên Cấp cao Dịch vụ Khách hàng"/>
    <s v="Back Office"/>
    <s v="Queen"/>
    <s v="Senior Staff"/>
    <s v="Female"/>
    <d v="1993-03-20T00:00:00"/>
    <s v="0989 725 447"/>
    <s v="thuylinh.phan@hanwhalife.com.vn"/>
  </r>
  <r>
    <n v="91"/>
    <x v="0"/>
    <s v="11900805"/>
    <s v="Đỗ Thị Trung Hòa"/>
    <x v="8"/>
    <s v="North"/>
    <s v="Flight"/>
    <s v="Sales Training Support"/>
    <s v="Agency Training Officer"/>
    <s v="Chuyên viên Huấn luyện &amp; Hỗ trợ đại lý"/>
    <s v="Trainer"/>
    <s v="Queen"/>
    <s v="Officer"/>
    <s v="Female"/>
    <d v="1988-02-23T00:00:00"/>
    <s v="0934 468 567"/>
    <s v="trunghoa.do@hanwhalife.com.vn"/>
  </r>
  <r>
    <n v="92"/>
    <x v="0"/>
    <s v="11900808"/>
    <s v="Lưu Thị Xuân Trang"/>
    <x v="0"/>
    <s v="South - HCM"/>
    <s v="N/A"/>
    <s v="Customer Services"/>
    <s v="Premium Control Executive"/>
    <s v="Nhân viên Cấp trung Kiểm soát Phí"/>
    <s v="Back Office"/>
    <s v="Queen"/>
    <s v="Executive"/>
    <s v="Female"/>
    <d v="1991-02-15T00:00:00"/>
    <s v="0933 383 401"/>
    <s v="xuantrang.luu@hanwhalife.com.vn"/>
  </r>
  <r>
    <n v="93"/>
    <x v="0"/>
    <s v="11900809"/>
    <s v="Lâm Ngọc Ái Như"/>
    <x v="0"/>
    <s v="South - HCM"/>
    <s v="N/A"/>
    <s v="Partnership Distribution"/>
    <s v="Partnership Distribution Training Senior Officer"/>
    <s v="Chuyên viên Cấp cao Huấn luyện và Phát triển Kênh Đối tác Chiến lược"/>
    <s v="Back Office"/>
    <s v="Queen"/>
    <s v="Senior Officer"/>
    <s v="Female"/>
    <d v="1987-10-24T00:00:00"/>
    <s v="0932 802 007"/>
    <s v="ainhu.lam@hanwhalife.com.vn"/>
  </r>
  <r>
    <n v="94"/>
    <x v="0"/>
    <s v="11900814"/>
    <s v="Nguyễn Thị Linh Kiều"/>
    <x v="0"/>
    <s v="South - HCM"/>
    <s v="N/A"/>
    <s v="Customer Services"/>
    <s v="Premium Control Executive"/>
    <s v="Nhân viên Cấp trung Kiểm soát Phí"/>
    <s v="Back Office"/>
    <s v="Queen"/>
    <s v="Executive"/>
    <s v="Female"/>
    <d v="1992-01-19T00:00:00"/>
    <s v="0903 600 857"/>
    <s v="linhkieu.nguyen@hanwhalife.com.vn"/>
  </r>
  <r>
    <n v="95"/>
    <x v="0"/>
    <s v="11900815"/>
    <s v="Phan Doành Ngân"/>
    <x v="4"/>
    <s v="South"/>
    <s v="Bus"/>
    <s v="Customer Services"/>
    <s v="Customer Services Senior Staff"/>
    <s v="Nhân viên Cấp cao Dịch vụ Khách hàng"/>
    <s v="Back Office"/>
    <s v="Queen"/>
    <s v="Senior Staff"/>
    <s v="Female"/>
    <d v="1990-05-22T00:00:00"/>
    <s v="0908 456 922"/>
    <s v="doanhngan.phan@hanwhalife.com.vn"/>
  </r>
  <r>
    <n v="96"/>
    <x v="0"/>
    <s v="10900046"/>
    <s v="Vương Thị Lương"/>
    <x v="0"/>
    <s v="South - HCM"/>
    <s v="N/A"/>
    <s v="Internal Audit"/>
    <s v="Internal Audit Part Leader"/>
    <s v="Phó Bộ phận Kiểm toán Nội bộ"/>
    <s v="BOD"/>
    <s v="Single"/>
    <s v="Senior Manager"/>
    <s v="Female"/>
    <d v="1975-10-16T00:00:00"/>
    <s v="0907 288 831"/>
    <s v="luong.vuong@hanwhalife.com.vn"/>
  </r>
  <r>
    <n v="97"/>
    <x v="1"/>
    <s v="11900825"/>
    <s v="Cho Tae Won"/>
    <x v="0"/>
    <s v="South - HCM"/>
    <s v="N/A"/>
    <s v="Special Sales Task Force"/>
    <s v="Sales Advisor cum Head of Korean Customer Sales Team"/>
    <s v="Cố vấn Kinh doanh Bảo hiểm kiêm Trưởng Bộ phận Kinh doanh khách hàng Hàn Quốc"/>
    <s v="Korean expat"/>
    <s v="Single"/>
    <s v="Director"/>
    <s v="Male"/>
    <d v="1976-09-19T00:00:00"/>
    <s v="0903 377 967"/>
    <s v="taewon.cho@hanwhalife.com.vn"/>
  </r>
  <r>
    <n v="98"/>
    <x v="0"/>
    <s v="11900828"/>
    <s v="Quách Bảo Nguyên"/>
    <x v="0"/>
    <s v="South - HCM"/>
    <s v="N/A"/>
    <s v="IT"/>
    <s v="Application Development Part Leader"/>
    <s v="Phó Bộ phận Công nghệ Thông tin phụ trách Phát triển Ứng dụng"/>
    <s v="BOD"/>
    <s v="Single"/>
    <s v="Senior Manager"/>
    <s v="Male"/>
    <d v="1977-12-03T00:00:00"/>
    <s v="0903 306 461"/>
    <s v="baonguyen.quach@hanwhalife.com.vn"/>
  </r>
  <r>
    <n v="99"/>
    <x v="0"/>
    <s v="11900842"/>
    <s v="Nguyễn Trần Phúc Thịnh"/>
    <x v="0"/>
    <s v="South - HCM"/>
    <s v="N/A"/>
    <s v="Distribution Planning"/>
    <s v="Group Sales Manager"/>
    <s v="Trưởng phòng Phát triển Kinh Doanh - Khách hàng Doanh nghiệp"/>
    <s v="Sales Group"/>
    <s v="Twin"/>
    <s v="Manager"/>
    <s v="Male"/>
    <d v="1985-08-22T00:00:00"/>
    <s v="0909 861 920"/>
    <s v="phucthinh.nguyen@hanwhalife.com.vn"/>
  </r>
  <r>
    <n v="100"/>
    <x v="0"/>
    <s v="11900845"/>
    <s v="Hoàng Thị Mỹ Linh"/>
    <x v="11"/>
    <s v="Central"/>
    <s v="Bus"/>
    <s v="Sales Training Support"/>
    <s v="Agency Training Senior Executive"/>
    <s v="Nhân viên Cấp trung cao Huấn luyện &amp; Hỗ trợ đại lý"/>
    <s v="Trainer"/>
    <s v="Queen"/>
    <s v="Senior Executive"/>
    <s v="Female"/>
    <d v="1993-01-06T00:00:00"/>
    <s v="0963 549 893"/>
    <s v="mylinh.hoang@hanwhalife.com.vn"/>
  </r>
  <r>
    <n v="101"/>
    <x v="0"/>
    <s v="11900847"/>
    <s v="Nguyễn Thị Thùy Nhiên"/>
    <x v="0"/>
    <s v="South - HCM"/>
    <s v="N/A"/>
    <s v="Corporate Planning &amp; Management"/>
    <s v="Corporate Planning &amp; Management Executive"/>
    <s v="Nhân viên Cấp trung Quản trị &amp; Kế hoạch Tổng hợp"/>
    <s v="Back Office"/>
    <s v="Queen"/>
    <s v="Executive"/>
    <s v="Female"/>
    <d v="1994-03-19T00:00:00"/>
    <s v="0353 350 771"/>
    <s v="thuynhien.nguyen@hanwhalife.com.vn"/>
  </r>
  <r>
    <n v="102"/>
    <x v="0"/>
    <s v="11900851"/>
    <s v="Nguyễn Văn Thiên Phú"/>
    <x v="19"/>
    <s v="South"/>
    <s v="Bus"/>
    <s v="Regional Sales - Gia Dinh"/>
    <s v="Zone Director"/>
    <s v="Giám đốc Kinh doanh Khu vực"/>
    <s v="Sales Agency"/>
    <s v="Twin"/>
    <s v="Senior Executive"/>
    <s v="Male"/>
    <d v="1989-03-24T00:00:00"/>
    <s v="0913 569 252"/>
    <s v="thienphu.nguyen@hanwhalife.com.vn"/>
  </r>
  <r>
    <n v="103"/>
    <x v="0"/>
    <s v="11900854"/>
    <s v="Hồ Lê Duy"/>
    <x v="0"/>
    <s v="South - HCM"/>
    <s v="N/A"/>
    <s v="IT"/>
    <s v="Program Analyst Assistant Manager"/>
    <s v="Phó phòng Lập trình"/>
    <s v="Back Office"/>
    <s v="Twin"/>
    <s v="Assistant Manager"/>
    <s v="Male"/>
    <d v="1984-09-29T00:00:00"/>
    <s v="0908 465 584"/>
    <s v="leduy.ho@hanwhalife.com.vn"/>
  </r>
  <r>
    <n v="104"/>
    <x v="0"/>
    <s v="11900856"/>
    <s v="Đặng Thị Thu Giang"/>
    <x v="0"/>
    <s v="South - HCM"/>
    <s v="N/A"/>
    <s v="NBU &amp; Claim"/>
    <s v="Underwriter"/>
    <s v="Nhân viên Cấp trung cao Thẩm định"/>
    <s v="Back Office"/>
    <s v="Queen"/>
    <s v="Senior Executive"/>
    <s v="Female"/>
    <d v="1993-10-25T00:00:00"/>
    <s v="0347 230 898"/>
    <s v="thugiang.dang@hanwhalife.com.vn"/>
  </r>
  <r>
    <n v="105"/>
    <x v="0"/>
    <s v="11900865"/>
    <s v="Mai Nguyễn Minh Hương"/>
    <x v="9"/>
    <s v="Central"/>
    <s v="Bus"/>
    <s v="Customer Services"/>
    <s v="Customer Services Executive"/>
    <s v="Nhân viên Cấp trung Dịch vụ Khách hàng"/>
    <s v="Back Office"/>
    <s v="Queen"/>
    <s v="Executive"/>
    <s v="Female"/>
    <d v="1991-08-01T00:00:00"/>
    <s v="0932 441 421"/>
    <s v="minhhuong.mai@hanwhalife.com.vn"/>
  </r>
  <r>
    <n v="106"/>
    <x v="0"/>
    <s v="11900880"/>
    <s v="Nguyễn Văn Thuyết"/>
    <x v="16"/>
    <s v="North"/>
    <s v="Flight"/>
    <s v="Regional Sales - Lam Kinh"/>
    <s v="Zone Director"/>
    <s v="Giám đốc Kinh doanh Khu vực"/>
    <s v="Sales Agency"/>
    <s v="Twin"/>
    <s v="Senior Executive"/>
    <s v="Male"/>
    <d v="1988-02-18T00:00:00"/>
    <s v="0985 322 323"/>
    <s v="vanthuyet.nguyen@hanwhalife.com.vn"/>
  </r>
  <r>
    <n v="107"/>
    <x v="0"/>
    <s v="11900891"/>
    <s v="Nguyễn Phước Vĩnh Bảo"/>
    <x v="2"/>
    <s v="Central"/>
    <s v="Bus"/>
    <s v="IT"/>
    <s v="IT Helpdesk Staff (Central)"/>
    <s v="Nhân viên Hỗ trợ Mạng máy tính"/>
    <s v="Back Office"/>
    <s v="Twin"/>
    <s v="Staff"/>
    <s v="Male"/>
    <d v="1986-08-22T00:00:00"/>
    <s v="0942 211 911"/>
    <s v="vinhbao.nguyen@hanwhalife.com.vn"/>
  </r>
  <r>
    <n v="108"/>
    <x v="0"/>
    <s v="11900893"/>
    <s v="Nguyễn Thụy Ngọc Lan"/>
    <x v="0"/>
    <s v="South - HCM"/>
    <s v="N/A"/>
    <s v="Customer Services"/>
    <s v="Premium Control Officer"/>
    <s v="Chuyên viên Kiểm soát Phí"/>
    <s v="Back Office"/>
    <s v="Queen"/>
    <s v="Officer"/>
    <s v="Female"/>
    <d v="1976-08-18T00:00:00"/>
    <s v="0901 383 193"/>
    <s v="ngoclan.nguyen@hanwhalife.com.vn"/>
  </r>
  <r>
    <n v="109"/>
    <x v="0"/>
    <s v="11900894"/>
    <s v="Phạm Thị Kim Phương"/>
    <x v="0"/>
    <s v="South - HCM"/>
    <s v="N/A"/>
    <s v="Risk Management"/>
    <s v="Risk Manager"/>
    <s v="Trưởng phòng Quản lý Rủi ro"/>
    <s v="Back Office"/>
    <s v="Queen"/>
    <s v="Manager"/>
    <s v="Female"/>
    <d v="1985-03-20T00:00:00"/>
    <s v="0938 069 685"/>
    <s v="kimphuong.pham@hanwhalife.com.vn"/>
  </r>
  <r>
    <n v="110"/>
    <x v="0"/>
    <s v="11900898"/>
    <s v="Nguyễn Sơn Hải"/>
    <x v="1"/>
    <s v="North"/>
    <s v="Flight"/>
    <s v="NBU &amp; Claim"/>
    <s v="Claim Officer"/>
    <s v="Chuyên viên Giải quyết Quyền lợi Bảo hiểm"/>
    <s v="Back Office"/>
    <s v="Twin"/>
    <s v="Officer"/>
    <s v="Male"/>
    <d v="1993-05-11T00:00:00"/>
    <s v="0879 866 693"/>
    <s v="sonhai.nguyen@hanwhalife.com.vn"/>
  </r>
  <r>
    <n v="111"/>
    <x v="0"/>
    <s v="11900911"/>
    <s v="Trần Thị Hương Ly"/>
    <x v="0"/>
    <s v="South - HCM"/>
    <s v="N/A"/>
    <s v="Customer Services"/>
    <s v="Call Center Senior Executive"/>
    <s v="Nhân viên Cấp trung cao Trực Tổng đài"/>
    <s v="Back Office"/>
    <s v="Queen"/>
    <s v="Senior Executive "/>
    <s v="Female"/>
    <d v="1994-10-20T00:00:00"/>
    <s v="0349 795 339"/>
    <s v="huongly.tran@hanwhalife.com.vn"/>
  </r>
  <r>
    <n v="112"/>
    <x v="0"/>
    <s v="11900915"/>
    <s v="Lê Ta Chi"/>
    <x v="0"/>
    <s v="South - HCM"/>
    <s v="N/A"/>
    <s v="NBU &amp; Claim"/>
    <s v="Claim Assistant Manager"/>
    <s v="Phó phòng Giải quyết Quyền lợi Bảo hiểm"/>
    <s v="Back Office"/>
    <s v="Twin"/>
    <s v="Assistant Manager"/>
    <s v="Male"/>
    <d v="1989-01-29T00:00:00"/>
    <s v="0903 877 391"/>
    <s v="tachi.le@hanwhalife.com.vn"/>
  </r>
  <r>
    <n v="113"/>
    <x v="0"/>
    <s v="11900917"/>
    <s v="Trương Phương Hậu"/>
    <x v="0"/>
    <s v="South - HCM"/>
    <s v="N/A"/>
    <s v="Agency Compliance"/>
    <s v="Agency Compliance Senior Executive"/>
    <s v="Nhân viên Cấp trung cao Pháp chế Đại lý"/>
    <s v="Back Office"/>
    <s v="Queen"/>
    <s v="Senior Executive"/>
    <s v="Female"/>
    <d v="1994-12-13T00:00:00"/>
    <s v="0904 603 069"/>
    <s v="phuonghau.truong@hanwhalife.com.vn"/>
  </r>
  <r>
    <n v="114"/>
    <x v="0"/>
    <s v="11900920"/>
    <s v="Ngô Thị Đào"/>
    <x v="20"/>
    <s v="North"/>
    <s v="Flight"/>
    <s v="Customer Services"/>
    <s v="Customer Services Senior Executive"/>
    <s v="Nhân viên Cấp trung cao Dịch vụ Khách hàng"/>
    <s v="Back Office"/>
    <s v="Queen"/>
    <s v="Senior Executive"/>
    <s v="Female"/>
    <d v="1986-05-10T00:00:00"/>
    <s v="0976 338 589"/>
    <s v="dao.ngo@hanwhalife.com.vn"/>
  </r>
  <r>
    <n v="115"/>
    <x v="0"/>
    <s v="11900924"/>
    <s v="Ngô Tuấn Trường"/>
    <x v="0"/>
    <s v="South - HCM"/>
    <s v="N/A"/>
    <s v="IT"/>
    <s v="Program Analyst Officer"/>
    <s v="Chuyên viên Lập trình"/>
    <s v="Back Office"/>
    <s v="Twin"/>
    <s v="Officer"/>
    <s v="Male"/>
    <d v="1990-09-07T00:00:00"/>
    <s v="0978 151 255"/>
    <s v="tuantruong.ngo@hanwhalife.com.vn"/>
  </r>
  <r>
    <n v="116"/>
    <x v="0"/>
    <s v="12000947"/>
    <s v="Huỳnh Minh Nhựt"/>
    <x v="0"/>
    <s v="South - HCM"/>
    <s v="N/A"/>
    <s v="Customer Services"/>
    <s v="Premium Control Senior Manager"/>
    <s v="Trưởng phòng Cấp cao Kiểm soát Phí"/>
    <s v="Back Office"/>
    <s v="Twin"/>
    <s v="Senior Manager"/>
    <s v="Male"/>
    <d v="1984-01-31T00:00:00"/>
    <s v="0987 473 791"/>
    <s v="minhnhut.huynh@hanwhalife.com.vn"/>
  </r>
  <r>
    <n v="117"/>
    <x v="0"/>
    <s v="12000951"/>
    <s v="Trần Thị Minh Huế"/>
    <x v="20"/>
    <s v="North"/>
    <s v="Flight"/>
    <s v="Sales Training Support"/>
    <s v="Agency Training Senior Officer"/>
    <s v="Chuyên viên Cấp cao Huấn luyện &amp; Hỗ trợ đại lý"/>
    <s v="Trainer"/>
    <s v="Queen"/>
    <s v="Senior Officer"/>
    <s v="Female"/>
    <d v="1990-01-07T00:00:00"/>
    <s v="0911 398 898"/>
    <s v="minhhue.tran@hanwhalife.com.vn"/>
  </r>
  <r>
    <n v="118"/>
    <x v="0"/>
    <s v="12000952"/>
    <s v="Nguyễn Quốc Cường"/>
    <x v="0"/>
    <s v="South - HCM"/>
    <s v="N/A"/>
    <s v="IT"/>
    <s v="Head of IT"/>
    <s v="Trưởng Bộ phận Công nghệ Thông tin"/>
    <s v="BOD"/>
    <s v="Single"/>
    <s v="Director"/>
    <s v="Male"/>
    <d v="1971-02-12T00:00:00"/>
    <s v="0903 711 013"/>
    <s v="cuong.nguyen@hanwhalife.com.vn"/>
  </r>
  <r>
    <n v="119"/>
    <x v="0"/>
    <s v="12000956"/>
    <s v="Nguyễn Thị Minh Nguyệt"/>
    <x v="3"/>
    <s v="North"/>
    <s v="Flight"/>
    <s v="Sales Training Support"/>
    <s v="Agency Training Senior Executive"/>
    <s v="Nhân viên Cấp trung cao Huấn luyện &amp; Hỗ trợ đại lý"/>
    <s v="Trainer"/>
    <s v="Queen"/>
    <s v="Senior Executive"/>
    <s v="Female"/>
    <d v="1975-10-14T00:00:00"/>
    <s v="0983 422 366"/>
    <s v="minhnguyet.nguyen@hanwhalife.com.vn"/>
  </r>
  <r>
    <n v="120"/>
    <x v="0"/>
    <s v="12000958"/>
    <s v="Lê Văn Thiệp"/>
    <x v="1"/>
    <s v="North"/>
    <s v="Flight"/>
    <s v="Partnership Distribution"/>
    <s v="Partnership Distribution Training Assistant Manager"/>
    <s v="Phó phòng Huấn luyện và Phát triển Kênh Đối tác Chiến lược"/>
    <s v="Back Office"/>
    <s v="Twin"/>
    <s v="Assistant Manager"/>
    <s v="Male"/>
    <d v="1969-10-08T00:00:00"/>
    <s v="0912 128 618"/>
    <s v="vanthiep.le@hanwhalife.com.vn"/>
  </r>
  <r>
    <n v="121"/>
    <x v="0"/>
    <s v="12000960"/>
    <s v="Đoàn Thị Thu Trang"/>
    <x v="21"/>
    <s v="North"/>
    <s v="Flight"/>
    <s v="Sales Training Support"/>
    <s v="Agency Training Senior Officer"/>
    <s v="Chuyên viên Cấp cao Huấn luyện &amp; Hỗ trợ đại lý"/>
    <s v="Trainer"/>
    <s v="Queen"/>
    <s v="Senior Officer"/>
    <s v="Female"/>
    <d v="1987-11-04T00:00:00"/>
    <s v="0977 607 087"/>
    <s v="thutrang.doan@hanwhalife.com.vn"/>
  </r>
  <r>
    <n v="122"/>
    <x v="0"/>
    <s v="12000962"/>
    <s v="Nguyễn Tất Khang"/>
    <x v="3"/>
    <s v="North"/>
    <s v="Flight"/>
    <s v="Sales Training Support"/>
    <s v="Agency Training Senior Executive"/>
    <s v="Nhân viên Cấp trung cao Huấn luyện &amp; Hỗ trợ đại lý"/>
    <s v="Trainer"/>
    <s v="Twin"/>
    <s v="Senior Executive"/>
    <s v="Male"/>
    <d v="1988-06-29T00:00:00"/>
    <s v="0983 756 605"/>
    <s v="tatkhang.nguyen@hanwhalife.com.vn"/>
  </r>
  <r>
    <n v="123"/>
    <x v="0"/>
    <s v="12000964"/>
    <s v="Lê Trọng Lợi"/>
    <x v="20"/>
    <s v="North"/>
    <s v="Flight"/>
    <s v="Regional Sales - Lam Kinh"/>
    <s v="Regional Director"/>
    <s v="Giám đốc Kinh doanh Vùng"/>
    <s v="Sales Agency"/>
    <s v="Twin"/>
    <s v="Vice Director"/>
    <s v="Male"/>
    <d v="1979-10-09T00:00:00"/>
    <s v="0977 668 866"/>
    <s v="trongloi.le@hanwhalife.com.vn"/>
  </r>
  <r>
    <n v="124"/>
    <x v="0"/>
    <s v="12000966"/>
    <s v="Trương Thị Mỹ Linh"/>
    <x v="0"/>
    <s v="South - HCM"/>
    <s v="N/A"/>
    <s v="Partnership Distribution"/>
    <s v="Partnership Distribution Training Admin Senior Staff"/>
    <s v="Nhân viên Cấp cao Hành chánh Huấn luyện và Phát triển Kênh Đối tác Chiến lược"/>
    <s v="Back Office"/>
    <s v="Queen"/>
    <s v="Senior Staff"/>
    <s v="Female"/>
    <d v="1990-02-03T00:00:00"/>
    <s v="0785 832 077"/>
    <s v="mylinh.truong@hanwhalife.com.vn"/>
  </r>
  <r>
    <n v="125"/>
    <x v="0"/>
    <s v="12000967"/>
    <s v="Đặng Thanh Tuân"/>
    <x v="8"/>
    <s v="North"/>
    <s v="Flight"/>
    <s v="Sales Training Support"/>
    <s v="Agency Training Senior Executive"/>
    <s v="Nhân viên Cấp trung cao Huấn luyện &amp; Hỗ trợ đại lý"/>
    <s v="Trainer"/>
    <s v="Twin"/>
    <s v="Senior Executive"/>
    <s v="Male"/>
    <d v="1990-03-12T00:00:00"/>
    <s v="0989 820 552"/>
    <s v="thanhtuan.dang@hanwhalife.com.vn"/>
  </r>
  <r>
    <n v="126"/>
    <x v="0"/>
    <s v="12000968"/>
    <s v="Nguyễn Văn Hiền"/>
    <x v="22"/>
    <s v="North"/>
    <s v="Flight"/>
    <s v="Regional Sales - Thang Long"/>
    <s v="Zone Director"/>
    <s v="Giám đốc Kinh doanh Khu vực"/>
    <s v="Sales Agency"/>
    <s v="Twin"/>
    <s v="Senior Executive"/>
    <s v="Male"/>
    <d v="1990-08-11T00:00:00"/>
    <s v="0981 205 828"/>
    <s v="vanhien.nguyen@hanwhalife.com.vn"/>
  </r>
  <r>
    <n v="127"/>
    <x v="0"/>
    <s v="12000973"/>
    <s v="Vũ Thị Hoàng Yến"/>
    <x v="23"/>
    <s v="Central"/>
    <s v="Bus"/>
    <s v="Regional Sales - Tay Son"/>
    <s v="Zone Director"/>
    <s v="Giám đốc Kinh doanh Khu vực"/>
    <s v="Sales Agency"/>
    <s v="Queen"/>
    <s v="Senior Executive"/>
    <s v="Female"/>
    <d v="1994-11-15T00:00:00"/>
    <s v="0984 054 732"/>
    <s v="hoangyen.vu@hanwhalife.com.vn"/>
  </r>
  <r>
    <n v="128"/>
    <x v="0"/>
    <s v="12000978"/>
    <s v="Trần Thị Kim Dung"/>
    <x v="1"/>
    <s v="North"/>
    <s v="Flight"/>
    <s v="Customer Services"/>
    <s v="Customer Services Senior Officer"/>
    <s v="Chuyên viên Cấp cao Dịch vụ Khách hàng"/>
    <s v="Back Office"/>
    <s v="Queen"/>
    <s v="Senior Officer"/>
    <s v="Female"/>
    <d v="1988-06-13T00:00:00"/>
    <s v="0935 725 555"/>
    <s v="kimdung.tran@hanwhalife.com.vn"/>
  </r>
  <r>
    <n v="129"/>
    <x v="0"/>
    <s v="12000980"/>
    <s v="Võ Thị Diễm My"/>
    <x v="0"/>
    <s v="South - HCM"/>
    <s v="N/A"/>
    <s v="Customer Services"/>
    <s v="Policy Owner Services Senior Officer"/>
    <s v="Chuyên viên Cấp cao Quản lý Hợp đồng"/>
    <s v="Back Office"/>
    <s v="Queen"/>
    <s v="Senior Officer"/>
    <s v="Female"/>
    <d v="1987-08-28T00:00:00"/>
    <s v="0917 720 170"/>
    <s v="diemmy.vo@hanwhalife.com.vn"/>
  </r>
  <r>
    <n v="130"/>
    <x v="0"/>
    <s v="12000983"/>
    <s v="Lê Thanh Quang Vinh"/>
    <x v="0"/>
    <s v="South - HCM"/>
    <s v="N/A"/>
    <s v="Finance &amp; Accounting"/>
    <s v="Payable Accounting Senior Staff"/>
    <s v="Nhân viên Cấp cao Kế toán Thanh toán"/>
    <s v="Back Office"/>
    <s v="Twin"/>
    <s v="Senior Staff"/>
    <s v="Male"/>
    <d v="1997-02-13T00:00:00"/>
    <s v="0833 130 297"/>
    <s v="quangvinh.le@hanwhalife.com.vn"/>
  </r>
  <r>
    <n v="131"/>
    <x v="0"/>
    <s v="12000984"/>
    <s v="Hồ Thị Tú Oanh"/>
    <x v="16"/>
    <s v="North"/>
    <s v="Flight"/>
    <s v="Sales Training Support"/>
    <s v="Agency Training Senior Executive"/>
    <s v="Nhân viên Cấp trung cao Huấn luyện &amp; Hỗ trợ đại lý"/>
    <s v="Trainer"/>
    <s v="Queen"/>
    <s v="Senior Executive"/>
    <s v="Female"/>
    <d v="1991-07-29T00:00:00"/>
    <s v="0987 689 509"/>
    <s v="tuoanh.ho@hanwhalife.com.vn"/>
  </r>
  <r>
    <n v="132"/>
    <x v="0"/>
    <s v="12000987"/>
    <s v="Nguyễn Ngọc Hân"/>
    <x v="0"/>
    <s v="South - HCM"/>
    <s v="N/A"/>
    <s v="NBU &amp; Claim"/>
    <s v="New Business Senior Executive"/>
    <s v="Nhân viên Cấp trung cao Phát hành Hợp đồng"/>
    <s v="Back Office"/>
    <s v="Twin"/>
    <s v="Senior Executive"/>
    <s v="Male"/>
    <d v="1995-03-21T00:00:00"/>
    <s v="0345 672 455"/>
    <s v="ngochan.nguyen@hanwhalife.com.vn"/>
  </r>
  <r>
    <n v="133"/>
    <x v="0"/>
    <s v="12000988"/>
    <s v="Nguyễn Hà Thảo Hương"/>
    <x v="0"/>
    <s v="South - HCM"/>
    <s v="N/A"/>
    <s v="NBU &amp; Claim"/>
    <s v="New Business Officer"/>
    <s v="Chuyên viên Phát hành Hợp đồng"/>
    <s v="Back Office"/>
    <s v="Queen"/>
    <s v="Officer"/>
    <s v="Female"/>
    <d v="1983-06-07T00:00:00"/>
    <s v="0938 530 355"/>
    <s v="thaohuong.nguyen@hanwhalife.com.vn"/>
  </r>
  <r>
    <n v="134"/>
    <x v="0"/>
    <s v="12000990"/>
    <s v="Võ Thanh Phú"/>
    <x v="0"/>
    <s v="South - HCM"/>
    <s v="N/A"/>
    <s v="NBU &amp; Claim"/>
    <s v="New Business Staff"/>
    <s v="Nhân viên Phát hành Hợp đồng"/>
    <s v="Back Office"/>
    <s v="Twin"/>
    <s v="Staff"/>
    <s v="Male"/>
    <d v="1993-10-13T00:00:00"/>
    <s v="0938 847 429"/>
    <s v="thanhphu.vo@hanwhalife.com.vn"/>
  </r>
  <r>
    <n v="135"/>
    <x v="0"/>
    <s v="12000992"/>
    <s v="Vũ Lê Quỳnh Phương"/>
    <x v="0"/>
    <s v="South - HCM"/>
    <s v="N/A"/>
    <s v="NBU &amp; Claim"/>
    <s v="Underwriter"/>
    <s v="Phó phòng Thẩm định"/>
    <s v="Back Office"/>
    <s v="Queen"/>
    <s v="Assistant Manager"/>
    <s v="Female"/>
    <d v="1985-01-07T00:00:00"/>
    <s v="0907 735 143"/>
    <s v="quynhphuong.vu@hanwhalife.com.vn"/>
  </r>
  <r>
    <n v="136"/>
    <x v="0"/>
    <s v="12001001"/>
    <s v="Nguyễn Hữu Duy Đức"/>
    <x v="0"/>
    <s v="South - HCM"/>
    <s v="N/A"/>
    <s v="IT"/>
    <s v="Program Analyst Officer"/>
    <s v="Chuyên viên Lập trình"/>
    <s v="Back Office"/>
    <s v="Twin"/>
    <s v="Officer"/>
    <s v="Male"/>
    <d v="1987-10-15T00:00:00"/>
    <s v="0903 874 359"/>
    <s v="duyduc.nguyen@hanwhalife.com.vn"/>
  </r>
  <r>
    <n v="137"/>
    <x v="0"/>
    <s v="12001004"/>
    <s v="Đặng Thanh Phú"/>
    <x v="17"/>
    <s v="Central"/>
    <s v="Bus"/>
    <s v="Regional Sales - Tay Son"/>
    <s v="Zone Director"/>
    <s v="Giám đốc Kinh doanh Khu vực"/>
    <s v="Sales Agency"/>
    <s v="Twin"/>
    <s v="Senior Executive"/>
    <s v="Male"/>
    <d v="1994-01-18T00:00:00"/>
    <s v="0961 910 788"/>
    <s v="thanhphu.dang@hanwhalife.com.vn"/>
  </r>
  <r>
    <n v="138"/>
    <x v="0"/>
    <s v="12001007"/>
    <s v="Đào Công Thắng"/>
    <x v="17"/>
    <s v="Central"/>
    <s v="Bus"/>
    <s v="Regional Sales - Tay Son"/>
    <s v="Zone Director"/>
    <s v="Giám đốc Kinh doanh Khu vực"/>
    <s v="Sales Agency"/>
    <s v="Twin"/>
    <s v="Executive"/>
    <s v="Male"/>
    <d v="1993-04-02T00:00:00"/>
    <s v="0375 610 236"/>
    <s v="congthang.dao@hanwhalife.com.vn"/>
  </r>
  <r>
    <n v="139"/>
    <x v="0"/>
    <s v="12001011"/>
    <s v="Đoàn Vĩ Gia Khánh"/>
    <x v="0"/>
    <s v="South - HCM"/>
    <s v="N/A"/>
    <s v="CSP"/>
    <s v="Chief Strategy Principal"/>
    <s v="Giám đốc Cấp cao Chiến lược"/>
    <s v="BOD"/>
    <s v="Single"/>
    <s v="Director"/>
    <s v="Male"/>
    <d v="1971-11-29T00:00:00"/>
    <s v="0903 739 699"/>
    <s v="giakhanh.doan@hanwhalife.com.vn"/>
  </r>
  <r>
    <n v="140"/>
    <x v="0"/>
    <s v="12001013"/>
    <s v="Trương Thị Ánh Hồng"/>
    <x v="0"/>
    <s v="South - HCM"/>
    <s v="N/A"/>
    <s v="NBU &amp; Claim"/>
    <s v="Claim Officer"/>
    <s v="Chuyên viên Giải quyết Quyền lợi Bảo hiểm"/>
    <s v="Back Office"/>
    <s v="Queen"/>
    <s v="Officer"/>
    <s v="Female"/>
    <d v="1991-05-17T00:00:00"/>
    <s v="0908 879 943"/>
    <s v="anhhong.truong@hanwhalife.com.vn"/>
  </r>
  <r>
    <n v="141"/>
    <x v="0"/>
    <s v="12001017"/>
    <s v="Châu Quế Anh"/>
    <x v="0"/>
    <s v="South - HCM"/>
    <s v="N/A"/>
    <s v="Customer Services"/>
    <s v="Premium Control Executive"/>
    <s v="Nhân viên Cấp trung Kiểm soát Phí"/>
    <s v="Back Office"/>
    <s v="Queen"/>
    <s v="Executive"/>
    <s v="Female"/>
    <d v="1993-04-20T00:00:00"/>
    <s v="0938 933 196"/>
    <s v="queanh.chau@hanwhalife.com.vn"/>
  </r>
  <r>
    <n v="142"/>
    <x v="0"/>
    <s v="12001020"/>
    <s v="Nguyễn Vũ Ngọc Anh Trang"/>
    <x v="0"/>
    <s v="South - HCM"/>
    <s v="N/A"/>
    <s v="Customer Services"/>
    <s v="Head of Customer Services"/>
    <s v="Trưởng Bộ phận Dịch vụ Khách hàng"/>
    <s v="BOD"/>
    <s v="Single"/>
    <s v="Vice Director"/>
    <s v="Female"/>
    <d v="1979-02-06T00:00:00"/>
    <s v="0918 650 360"/>
    <s v="anhtrang.nguyen@hanwhalife.com.vn"/>
  </r>
  <r>
    <n v="143"/>
    <x v="0"/>
    <s v="12001024"/>
    <s v="Trương Đạt Minh"/>
    <x v="0"/>
    <s v="South - HCM"/>
    <s v="N/A"/>
    <s v="IT"/>
    <s v="Program Analyst Senior Officer"/>
    <s v="Chuyên viên Cấp cao Lập trình"/>
    <s v="Back Office"/>
    <s v="Twin"/>
    <s v="Senior Officer"/>
    <s v="Male"/>
    <d v="1990-06-03T00:00:00"/>
    <s v="0989 086 670"/>
    <s v="datminh.truong@hanwhalife.com.vn"/>
  </r>
  <r>
    <n v="144"/>
    <x v="0"/>
    <s v="12001031"/>
    <s v="Lê Thị Mỹ Diễm"/>
    <x v="0"/>
    <s v="South - HCM"/>
    <s v="N/A"/>
    <s v="Actuary"/>
    <s v="Head of Actuary"/>
    <s v="Trưởng Bộ phận Định phí"/>
    <s v="BOD"/>
    <s v="Single"/>
    <s v="Senior Manager"/>
    <s v="Female"/>
    <d v="1985-03-15T00:00:00"/>
    <s v="0985 255 312"/>
    <s v="mydiem.le@hanwhalife.com.vn"/>
  </r>
  <r>
    <n v="145"/>
    <x v="0"/>
    <s v="12001034"/>
    <s v="Nguyễn Ngọc Ánh"/>
    <x v="10"/>
    <s v="North"/>
    <s v="Flight"/>
    <s v="Customer Services"/>
    <s v="Customer Services Senior Staff"/>
    <s v="Nhân viên Cấp cao Dịch vụ Khách hàng"/>
    <s v="Back Office"/>
    <s v="Queen"/>
    <s v="Senior Staff"/>
    <s v="Female"/>
    <d v="1984-04-16T00:00:00"/>
    <s v="0978 801 869"/>
    <s v="ngocanh.nguyen@hanwhalife.com.vn"/>
  </r>
  <r>
    <n v="146"/>
    <x v="0"/>
    <s v="12001035"/>
    <s v="Lê Nhật Nhung"/>
    <x v="0"/>
    <s v="South - HCM"/>
    <s v="N/A"/>
    <s v="GA Partner"/>
    <s v="GA Management Assistant Manager"/>
    <s v="Phó phòng Hỗ trợ Văn phòng Tổng Đại lý"/>
    <s v="Back Office"/>
    <s v="Queen"/>
    <s v="Assistant Manager"/>
    <s v="Female"/>
    <d v="1988-10-27T00:00:00"/>
    <s v="0707 576 276"/>
    <s v="nhatnhung.le@hanwhalife.com.vn"/>
  </r>
  <r>
    <n v="147"/>
    <x v="0"/>
    <s v="12001036"/>
    <s v="Võ Hoàng Yến"/>
    <x v="0"/>
    <s v="South - HCM"/>
    <s v="N/A"/>
    <s v="Product Development"/>
    <s v="Product Development Executive"/>
    <s v="Nhân viên Cấp trung Phát triển Sản phẩm"/>
    <s v="Back Office"/>
    <s v="Queen"/>
    <s v="Executive"/>
    <s v="Female"/>
    <d v="1990-01-08T00:00:00"/>
    <s v="0916 317 777"/>
    <s v="hoangyen.vo@hanwhalife.com.vn"/>
  </r>
  <r>
    <n v="148"/>
    <x v="0"/>
    <s v="12001039"/>
    <s v="Nguyễn Văn Nghĩa"/>
    <x v="0"/>
    <s v="South - HCM"/>
    <s v="N/A"/>
    <s v="IT"/>
    <s v="Program Analyst Senior Officer"/>
    <s v="Chuyên viên Cấp cao Lập trình"/>
    <s v="Back Office"/>
    <s v="Twin"/>
    <s v="Senior Officer"/>
    <s v="Male"/>
    <d v="1985-06-24T00:00:00"/>
    <s v="0937 575 106"/>
    <s v="nghia.nguyen@hanwhalife.com.vn"/>
  </r>
  <r>
    <n v="149"/>
    <x v="0"/>
    <s v="12001040"/>
    <s v="Nguyễn Thị Minh Thư"/>
    <x v="18"/>
    <s v="South"/>
    <s v="Bus"/>
    <s v="Customer Services"/>
    <s v="Customer Services Staff"/>
    <s v="Nhân viên Dịch vụ Khách hàng"/>
    <s v="Back Office"/>
    <s v="Queen"/>
    <s v="Staff"/>
    <s v="Female"/>
    <d v="1995-02-18T00:00:00"/>
    <s v="0364 424 502"/>
    <s v="minhthu.nguyen@hanwhalife.com.vn"/>
  </r>
  <r>
    <n v="150"/>
    <x v="0"/>
    <s v="12001047"/>
    <s v="Nguyễn Thị Cẩm Loan"/>
    <x v="0"/>
    <s v="South - HCM"/>
    <s v="N/A"/>
    <s v="IT"/>
    <s v="Program Analyst Officer"/>
    <s v="Chuyên viên Lập trình"/>
    <s v="Back Office"/>
    <s v="Queen"/>
    <s v="Officer"/>
    <s v="Female"/>
    <d v="1985-11-24T00:00:00"/>
    <s v="0987 691 896"/>
    <s v="camloan.nguyen@hanwhalife.com.vn"/>
  </r>
  <r>
    <n v="151"/>
    <x v="0"/>
    <s v="12001053"/>
    <s v="Bùi Thị Hường"/>
    <x v="19"/>
    <s v="South"/>
    <s v="Bus"/>
    <s v="Customer Services"/>
    <s v="Customer Services Staff"/>
    <s v="Nhân viên Dịch vụ Khách hàng"/>
    <s v="Back Office"/>
    <s v="Queen"/>
    <s v="Staff"/>
    <s v="Female"/>
    <d v="1992-08-16T00:00:00"/>
    <s v="0968 807 607"/>
    <s v="huong.bui@hanwhalife.com.vn"/>
  </r>
  <r>
    <n v="152"/>
    <x v="0"/>
    <s v="12001055"/>
    <s v="Hoàng Hoài Giang"/>
    <x v="0"/>
    <s v="South - HCM"/>
    <s v="N/A"/>
    <s v="CIP"/>
    <s v="Chief Investment Principal"/>
    <s v="Giám đốc Cấp cao Đầu tư"/>
    <s v="BOD"/>
    <s v="Single"/>
    <s v="Senior Director"/>
    <s v="Female"/>
    <d v="1974-01-03T00:00:00"/>
    <s v="0913 514 356"/>
    <s v="hoaigiang.hoang@hanwhalife.com.vn"/>
  </r>
  <r>
    <n v="153"/>
    <x v="0"/>
    <s v="12001056"/>
    <s v="Chu Văn Sơn"/>
    <x v="8"/>
    <s v="North"/>
    <s v="Flight"/>
    <s v="Regional Sales - Lam Kinh"/>
    <s v="Zone Director"/>
    <s v="Giám đốc Kinh doanh Khu vực"/>
    <s v="Sales Agency"/>
    <s v="Twin"/>
    <s v="Assistant Manager"/>
    <s v="Male"/>
    <d v="1978-11-26T00:00:00"/>
    <s v="0979 282 698"/>
    <s v="vanson.chu@hanwhalife.com.vn"/>
  </r>
  <r>
    <n v="154"/>
    <x v="0"/>
    <s v="12001059"/>
    <s v="Nguyễn Thị Thùy Dương"/>
    <x v="0"/>
    <s v="South - HCM"/>
    <s v="N/A"/>
    <s v="IT"/>
    <s v="Business Analyst Assistant Manager"/>
    <s v="Phó phòng Phân tích Nghiệp vụ"/>
    <s v="Back Office"/>
    <s v="Queen"/>
    <s v="Assistant Manager"/>
    <s v="Female"/>
    <d v="1983-07-06T00:00:00"/>
    <s v="0908 339 558"/>
    <s v="thuyduong.nguyen@hanwhalife.com.vn"/>
  </r>
  <r>
    <n v="155"/>
    <x v="0"/>
    <s v="12001065"/>
    <s v="Võ Thị Xuân Việt"/>
    <x v="0"/>
    <s v="South - HCM"/>
    <s v="N/A"/>
    <s v="Sales Training Support"/>
    <s v="Head of Sales Training Support"/>
    <s v="Trưởng Bộ phận Huấn luyện &amp; Hỗ trợ Kinh doanh"/>
    <s v="BOD"/>
    <s v="Single"/>
    <s v="Director"/>
    <s v="Female"/>
    <d v="1977-07-15T00:00:00"/>
    <s v="0908 804 009"/>
    <s v="xuanviet.vo@hanwhalife.com.vn"/>
  </r>
  <r>
    <n v="156"/>
    <x v="0"/>
    <s v="12001066"/>
    <s v="Văn Thị Thu Hiền"/>
    <x v="0"/>
    <s v="South - HCM"/>
    <s v="N/A"/>
    <s v="Customer Services"/>
    <s v="Customer Care Officer"/>
    <s v="Chuyên viên Chăm sóc Khách hàng"/>
    <s v="Back Office"/>
    <s v="Queen"/>
    <s v="Officer"/>
    <s v="Female"/>
    <d v="1989-03-15T00:00:00"/>
    <s v="0907 946 369"/>
    <s v="thuhien.van@hanwhalife.com.vn"/>
  </r>
  <r>
    <n v="157"/>
    <x v="0"/>
    <s v="12001069"/>
    <s v="Trương Thị Thanh Nguyệt"/>
    <x v="0"/>
    <s v="South - HCM"/>
    <s v="N/A"/>
    <s v="Customer Services"/>
    <s v="Premium Control Executive"/>
    <s v="Nhân viên Cấp trung Kiểm soát Phí"/>
    <s v="Back Office"/>
    <s v="Queen"/>
    <s v="Executive"/>
    <s v="Female"/>
    <d v="1991-04-05T00:00:00"/>
    <s v="0909 768 006"/>
    <s v="thanhnguyet.truong@hanwhalife.com.vn"/>
  </r>
  <r>
    <n v="158"/>
    <x v="0"/>
    <s v="12001071"/>
    <s v="Huỳnh Phúc Bích Tuyền"/>
    <x v="0"/>
    <s v="South - HCM"/>
    <s v="N/A"/>
    <s v="Partnership Distribution"/>
    <s v="Acting Head of Partnership Distribution"/>
    <s v="Quyền Trưởng bộ phận Kênh phân phối qua Đối tác"/>
    <s v="BOD"/>
    <s v="Single"/>
    <s v="Senior Manager"/>
    <s v="Female"/>
    <d v="1982-06-15T00:00:00"/>
    <s v="0906 624 568"/>
    <s v="bichtuyen.huynh@hanwhalife.com.vn"/>
  </r>
  <r>
    <n v="159"/>
    <x v="0"/>
    <s v="12001077"/>
    <s v="Võ Ngọc Thạch"/>
    <x v="0"/>
    <s v="South - HCM"/>
    <s v="N/A"/>
    <s v="IT"/>
    <s v="Program Analyst Senior Officer"/>
    <s v="Chuyên viên Cấp cao Lập trình"/>
    <s v="Back Office"/>
    <s v="Twin"/>
    <s v="Senior Officer"/>
    <s v="Male"/>
    <d v="1982-02-28T00:00:00"/>
    <s v="0911 755 898"/>
    <s v="ngocthach.vo@hanwhalife.com.vn"/>
  </r>
  <r>
    <n v="160"/>
    <x v="0"/>
    <s v="12001082"/>
    <s v="Lê Dũng Ngọc"/>
    <x v="0"/>
    <s v="South - HCM"/>
    <s v="N/A"/>
    <s v="IT"/>
    <s v="Program Analyst Senior Officer"/>
    <s v="Chuyên viên Cấp cao Lập trình"/>
    <s v="Back Office"/>
    <s v="Twin"/>
    <s v="Senior Officer"/>
    <s v="Male"/>
    <d v="1985-03-03T00:00:00"/>
    <s v="0385 200 455"/>
    <s v="dungngoc.le@hanwhalife.com.vn"/>
  </r>
  <r>
    <n v="161"/>
    <x v="0"/>
    <s v="12001084"/>
    <s v="Dương Văn Hiệp"/>
    <x v="24"/>
    <s v="North"/>
    <s v="Flight"/>
    <s v="Regional Sales - Thang Long"/>
    <s v="Regional Director"/>
    <s v="Giám đốc Kinh doanh Vùng"/>
    <s v="Sales Agency"/>
    <s v="Twin"/>
    <s v="Director"/>
    <s v="Male"/>
    <d v="1982-08-18T00:00:00"/>
    <s v="0984 001 411"/>
    <s v="vanhiep.duong@hanwhalife.com.vn"/>
  </r>
  <r>
    <n v="162"/>
    <x v="0"/>
    <s v="12001085"/>
    <s v="Lê Minh Hải"/>
    <x v="0"/>
    <s v="South - HCM"/>
    <s v="N/A"/>
    <s v="Product Development"/>
    <s v="Product Development Assistant Manager"/>
    <s v="Phó phòng Phát triển Sản phẩm"/>
    <s v="Back Office"/>
    <s v="Twin"/>
    <s v="Assistant Manager"/>
    <s v="Male"/>
    <d v="1990-04-25T00:00:00"/>
    <s v="0902 367 716"/>
    <s v="minhhai.le@hanwhalife.com.vn"/>
  </r>
  <r>
    <n v="163"/>
    <x v="0"/>
    <s v="12001086"/>
    <s v="Cao Hồ Quang"/>
    <x v="1"/>
    <s v="North"/>
    <s v="Flight"/>
    <s v="NBU &amp; Claim"/>
    <s v="Claim Officer"/>
    <s v="Chuyên viên Giải quyết Quyền lợi Bảo hiểm"/>
    <s v="Back Office"/>
    <s v="Twin"/>
    <s v="Officer"/>
    <s v="Male"/>
    <d v="1993-07-19T00:00:00"/>
    <s v="0334 698 617"/>
    <s v="hoquang.cao@hanwhalife.com.vn"/>
  </r>
  <r>
    <n v="164"/>
    <x v="0"/>
    <s v="12001089"/>
    <s v="Lê Tuấn Anh"/>
    <x v="0"/>
    <s v="South - HCM"/>
    <s v="N/A"/>
    <s v="Design &amp; Development"/>
    <s v="Sales Training Multimedia Design Team Leader"/>
    <s v="Phó phòng Thiết kế Đa phương tiện"/>
    <s v="Back Office"/>
    <s v="Twin"/>
    <s v="Assistant Manager"/>
    <s v="Male"/>
    <d v="1994-08-19T00:00:00"/>
    <s v="0982 099 912"/>
    <s v="anh.le@hanwhalife.com.vn"/>
  </r>
  <r>
    <n v="165"/>
    <x v="0"/>
    <s v="12001090"/>
    <s v="Nguyễn Thị Mỹ Dung"/>
    <x v="0"/>
    <s v="South - HCM"/>
    <s v="N/A"/>
    <s v="NBU &amp; Claim"/>
    <s v="Underwriter"/>
    <s v="Chuyên viên Thẩm định"/>
    <s v="Back Office"/>
    <s v="Queen"/>
    <s v="Officer"/>
    <s v="Female"/>
    <d v="1995-02-20T00:00:00"/>
    <s v="0376 093 089"/>
    <s v="mydung.nguyen@hanwhalife.com.vn"/>
  </r>
  <r>
    <n v="166"/>
    <x v="0"/>
    <s v="12101095"/>
    <s v="Ngô Đình An Hải"/>
    <x v="9"/>
    <s v="Central"/>
    <s v="Bus"/>
    <s v="Regional Sales - Hai Van"/>
    <s v="Regional Chief Agency Officer"/>
    <s v="Phó Tổng Kinh doanh Miền"/>
    <s v="Sales Agency - RCAO"/>
    <s v="Single"/>
    <s v="Senior Director"/>
    <s v="Male"/>
    <d v="1972-05-28T00:00:00"/>
    <s v="0903 555 077"/>
    <s v="anhai.ngo@hanwhalife.com.vn"/>
  </r>
  <r>
    <n v="167"/>
    <x v="0"/>
    <s v="12101098"/>
    <s v="Nguyễn Thị Tuyết Nhung"/>
    <x v="1"/>
    <s v="North"/>
    <s v="Flight"/>
    <s v="Partnership Distribution"/>
    <s v="Partnership Distribution Training Officer"/>
    <s v="Chuyên viên Huấn luyện và Phát triển Kênh Đối tác Chiến lược"/>
    <s v="Back Office"/>
    <s v="Queen"/>
    <s v="Officer"/>
    <s v="Female"/>
    <d v="1987-06-01T00:00:00"/>
    <s v="0977 325 936"/>
    <s v="tuyetnhung.nguyen@hanwhalife.com.vn"/>
  </r>
  <r>
    <n v="168"/>
    <x v="0"/>
    <s v="12101101"/>
    <s v="Trần Phúc Duy"/>
    <x v="0"/>
    <s v="South - HCM"/>
    <s v="N/A"/>
    <s v="NBU &amp; Claim"/>
    <s v="Claim Officer"/>
    <s v="Chuyên viên Giải quyết Quyền lợi Bảo hiểm"/>
    <s v="Back Office"/>
    <s v="Twin"/>
    <s v="Officer"/>
    <s v="Male"/>
    <d v="1987-09-19T00:00:00"/>
    <s v="0902 818 214"/>
    <s v="phucduy.tran@hanwhalife.com.vn"/>
  </r>
  <r>
    <n v="169"/>
    <x v="0"/>
    <s v="12101103"/>
    <s v="Lê Diễm My"/>
    <x v="25"/>
    <s v="South"/>
    <s v="Bus"/>
    <s v="Customer Services"/>
    <s v="Customer Services Senior Staff"/>
    <s v="Nhân viên Cấp cao Dịch vụ Khách hàng"/>
    <s v="Back Office"/>
    <s v="Queen"/>
    <s v="Senior Staff"/>
    <s v="Female"/>
    <d v="1989-04-11T00:00:00"/>
    <s v="0945 515 916"/>
    <s v="my.le@hanwhalife.com.vn"/>
  </r>
  <r>
    <n v="170"/>
    <x v="0"/>
    <s v="12101106"/>
    <s v="Phan Chí Khang"/>
    <x v="12"/>
    <s v="South - HCM"/>
    <s v="N/A"/>
    <s v="Sales Training Support"/>
    <s v="Agency Training Director - South"/>
    <s v="Giám đốc Huấn luyện &amp; Hỗ trợ đại lý - Miền Nam"/>
    <s v="Trainer"/>
    <s v="Twin"/>
    <s v="Senior Manager"/>
    <s v="Male"/>
    <d v="1987-02-25T00:00:00"/>
    <s v="0933 809 038"/>
    <s v="chikhang.phan@hanwhalife.com.vn"/>
  </r>
  <r>
    <n v="171"/>
    <x v="0"/>
    <s v="12101109"/>
    <s v="Đào Thị Huyền Trâm"/>
    <x v="26"/>
    <s v="South"/>
    <s v="Bus"/>
    <s v="Customer Services"/>
    <s v="Customer Services Staff"/>
    <s v="Nhân viên Dịch vụ Khách hàng"/>
    <s v="Back Office"/>
    <s v="Queen"/>
    <s v="Staff"/>
    <s v="Female"/>
    <d v="1997-02-28T00:00:00"/>
    <s v="0353 272 653"/>
    <s v="huyentram.dao@hanwhalife.com.vn"/>
  </r>
  <r>
    <n v="172"/>
    <x v="0"/>
    <s v="12101114"/>
    <s v="Nguyễn Khánh Long"/>
    <x v="0"/>
    <s v="South - HCM"/>
    <s v="N/A"/>
    <s v="IT"/>
    <s v="IT Helpdesk Staff (South)"/>
    <s v="Nhân viên Hỗ trợ Mạng máy tính"/>
    <s v="Back Office"/>
    <s v="Twin"/>
    <s v="Staff"/>
    <s v="Male"/>
    <d v="1998-08-25T00:00:00"/>
    <s v="0967 257 506"/>
    <s v="khanhlong.nguyen@hanwhalife.com.vn"/>
  </r>
  <r>
    <n v="173"/>
    <x v="0"/>
    <s v="12101115"/>
    <s v="Đặng Quỳnh Như"/>
    <x v="0"/>
    <s v="South - HCM"/>
    <s v="N/A"/>
    <s v="Product Development"/>
    <s v="Product Development Part Leader"/>
    <s v="Phó Bộ phận Phát triển Sản phẩm"/>
    <s v="BOD"/>
    <s v="Single"/>
    <s v="Senior Manager"/>
    <s v="Female"/>
    <d v="1990-10-17T00:00:00"/>
    <s v="0931 833 283"/>
    <s v="quynhnhu.dang@hanwhalife.com.vn"/>
  </r>
  <r>
    <n v="174"/>
    <x v="0"/>
    <s v="12101125"/>
    <s v="Trịnh Thị Ngọc Hà"/>
    <x v="9"/>
    <s v="Central"/>
    <s v="Bus"/>
    <s v="Sales Training Support"/>
    <s v="Agency Training Senior Executive"/>
    <s v="Nhân viên Cấp trung cao Huấn luyện &amp; Hỗ trợ đại lý"/>
    <s v="Trainer"/>
    <s v="Queen"/>
    <s v="Senior Executive"/>
    <s v="Female"/>
    <d v="1987-09-03T00:00:00"/>
    <s v="0905 887 400"/>
    <s v="ngocha.trinh@hanwhalife.com.vn"/>
  </r>
  <r>
    <n v="175"/>
    <x v="0"/>
    <s v="12101126"/>
    <s v="Nguyễn Anh Tuấn"/>
    <x v="11"/>
    <s v="Central"/>
    <s v="Bus"/>
    <s v="Regional Sales - Hai Van"/>
    <s v="Regional Director"/>
    <s v="Giám đốc Kinh doanh Vùng"/>
    <s v="Sales Agency"/>
    <s v="Twin"/>
    <s v="Senior Manager"/>
    <s v="Male"/>
    <d v="1978-12-26T00:00:00"/>
    <s v="0947 531 199"/>
    <s v="anhtuan.nguyen1@hanwhalife.com.vn"/>
  </r>
  <r>
    <n v="176"/>
    <x v="0"/>
    <s v="12101132"/>
    <s v="Trần Thị Kim Liên"/>
    <x v="14"/>
    <s v="South"/>
    <s v="Bus"/>
    <s v="Customer Services"/>
    <s v="Customer Services Staff"/>
    <s v="Nhân viên Dịch vụ Khách hàng"/>
    <s v="Back Office"/>
    <s v="Queen"/>
    <s v="Staff"/>
    <s v="Female"/>
    <d v="1983-04-20T00:00:00"/>
    <s v="0772 074 429"/>
    <s v="kimlien.tran@hanwhalife.com.vn"/>
  </r>
  <r>
    <n v="177"/>
    <x v="0"/>
    <s v="12101135"/>
    <s v="Phan Quỳnh Như"/>
    <x v="0"/>
    <s v="South - HCM"/>
    <s v="N/A"/>
    <s v="Finance &amp; Accounting"/>
    <s v="Budgeting Senior Executive"/>
    <s v="Nhân viên Cấp trung cao Kế toán Ngân sách"/>
    <s v="Back Office"/>
    <s v="Queen"/>
    <s v="Senior Executive"/>
    <s v="Female"/>
    <d v="1995-04-27T00:00:00"/>
    <s v="0909 315 487"/>
    <s v="quynhnhu.phan@hanwhalife.com.vn"/>
  </r>
  <r>
    <n v="178"/>
    <x v="0"/>
    <s v="12101139"/>
    <s v="Đỗ Thị Thu Hằng"/>
    <x v="24"/>
    <s v="North"/>
    <s v="Flight"/>
    <s v="Customer Services"/>
    <s v="Customer Services Executive"/>
    <s v="Nhân viên Cấp trung Dịch vụ Khách hàng"/>
    <s v="Back Office"/>
    <s v="Queen"/>
    <s v="Executive"/>
    <s v="Female"/>
    <d v="1981-05-13T00:00:00"/>
    <s v="0379 162 872"/>
    <s v="thuhang.do@hanwhalife.com.vn"/>
  </r>
  <r>
    <n v="179"/>
    <x v="0"/>
    <s v="12101140"/>
    <s v="Lê Thị Ngọc Ánh"/>
    <x v="0"/>
    <s v="South - HCM"/>
    <s v="N/A"/>
    <s v="Product Development"/>
    <s v="Product Development Executive"/>
    <s v="Nhân viên Cấp trung Phát triển Sản phẩm"/>
    <s v="Back Office"/>
    <s v="Queen"/>
    <s v="Executive"/>
    <s v="Female"/>
    <d v="1994-10-16T00:00:00"/>
    <s v="0985 168 246"/>
    <s v="ngocanh.le@hanwhalife.com.vn"/>
  </r>
  <r>
    <n v="180"/>
    <x v="0"/>
    <s v="12101145"/>
    <s v="Lê Thanh Đạo"/>
    <x v="8"/>
    <s v="North"/>
    <s v="Flight"/>
    <s v="Regional Sales - Lam Kinh"/>
    <s v="Zone Director"/>
    <s v="Giám đốc Kinh doanh Khu vực"/>
    <s v="Sales Agency"/>
    <s v="Twin"/>
    <s v="Officer"/>
    <s v="Male"/>
    <d v="1987-04-30T00:00:00"/>
    <s v="0979 098 262"/>
    <s v="thanhdao.le@hanwhalife.com.vn"/>
  </r>
  <r>
    <n v="181"/>
    <x v="0"/>
    <s v="12101148"/>
    <s v="Phương Kim Oanh"/>
    <x v="27"/>
    <s v="North"/>
    <s v="Flight"/>
    <s v="Regional Sales - Tay Son"/>
    <s v="Zone Director"/>
    <s v="Giám đốc Kinh doanh Khu vực"/>
    <s v="Sales Agency"/>
    <s v="Queen"/>
    <s v="Officer"/>
    <s v="Female"/>
    <d v="1984-07-02T00:00:00"/>
    <s v="0905 949 364"/>
    <s v="kimoanh.phuong@hanwhalife.com.vn"/>
  </r>
  <r>
    <n v="182"/>
    <x v="0"/>
    <s v="12101151"/>
    <s v="Nguyễn Thảo Nhung"/>
    <x v="0"/>
    <s v="South - HCM"/>
    <s v="N/A"/>
    <s v="Marketing"/>
    <s v="Digital Task Force Senior Executive"/>
    <s v="Nhân viên Cấp trung cao Dự án Chuyển đổi Kỹ thuật số"/>
    <s v="Back Office"/>
    <s v="Queen"/>
    <s v="Senior Executive"/>
    <s v="Female"/>
    <d v="1994-01-07T00:00:00"/>
    <s v="0773 069 393"/>
    <s v="thaonhung.nguyen@hanwhalife.com.vn"/>
  </r>
  <r>
    <n v="183"/>
    <x v="0"/>
    <s v="12101154"/>
    <s v="Nguyễn Hải Hưng"/>
    <x v="8"/>
    <s v="North"/>
    <s v="Flight"/>
    <s v="Regional Sales - Lam Kinh"/>
    <s v="Zone Director"/>
    <s v="Giám đốc Kinh doanh Khu vực"/>
    <s v="Sales Agency"/>
    <s v="Twin"/>
    <s v="Officer"/>
    <s v="Male"/>
    <d v="1985-01-25T00:00:00"/>
    <s v="0983 705 206"/>
    <s v="haihung.nguyen@hanwhalife.com.vn"/>
  </r>
  <r>
    <n v="184"/>
    <x v="0"/>
    <s v="12101160"/>
    <s v="Trần Minh Nhật"/>
    <x v="0"/>
    <s v="South - HCM"/>
    <s v="N/A"/>
    <s v="Design &amp; Development"/>
    <s v="Design &amp; Development Executive"/>
    <s v="Nhân viên Cấp trung Thiết Kế &amp; Phát triển Chương trình Huấn luyện Kinh doanh"/>
    <s v="Back Office"/>
    <s v="Twin"/>
    <s v="Executive"/>
    <s v="Male"/>
    <d v="1992-11-27T00:00:00"/>
    <s v="0909 004 822"/>
    <s v="minhnhat.tran@hanwhalife.com.vn"/>
  </r>
  <r>
    <n v="185"/>
    <x v="0"/>
    <s v="12101166"/>
    <s v="Lê Thị Thương"/>
    <x v="0"/>
    <s v="South - HCM"/>
    <s v="N/A"/>
    <s v="Customer Services"/>
    <s v="Call Center Senior Staff"/>
    <s v="Nhân viên Cấp cao trực Tổng đài"/>
    <s v="Back Office"/>
    <s v="Queen"/>
    <s v="Senior Staff"/>
    <s v="Female"/>
    <d v="1995-08-29T00:00:00"/>
    <s v="0779 027 794"/>
    <s v="thuong.le@hanwhalife.com.vn"/>
  </r>
  <r>
    <n v="186"/>
    <x v="0"/>
    <s v="12101169"/>
    <s v="Nguyễn Ngọc Thanh Thảo"/>
    <x v="0"/>
    <s v="South - HCM"/>
    <s v="N/A"/>
    <s v="Distribution Admin"/>
    <s v="Distribution Admin Executive"/>
    <s v="Nhân viên Cấp trung Hành chánh Đại lý &amp; Kênh Phân phối"/>
    <s v="Back Office"/>
    <s v="Queen"/>
    <s v="Executive"/>
    <s v="Female"/>
    <d v="1997-02-04T00:00:00"/>
    <s v="0906 693 932"/>
    <s v="thanhthao.nguyen@hanwhalife.com.vn"/>
  </r>
  <r>
    <n v="187"/>
    <x v="0"/>
    <s v="12101172"/>
    <s v="Nguyễn Như Thúy Uyên"/>
    <x v="0"/>
    <s v="South - HCM"/>
    <s v="N/A"/>
    <s v="Customer Services"/>
    <s v="Call Center Senior Staff"/>
    <s v="Nhân viên Cấp cao trực Tổng đài"/>
    <s v="Back Office"/>
    <s v="Queen"/>
    <s v="Senior Staff"/>
    <s v="Female"/>
    <d v="1989-11-15T00:00:00"/>
    <s v="0902 586 199"/>
    <s v="thuyuyen.nguyen@hanwhalife.com.vn"/>
  </r>
  <r>
    <n v="188"/>
    <x v="0"/>
    <s v="12101183"/>
    <s v="Phan Anh Thiên"/>
    <x v="16"/>
    <s v="North"/>
    <s v="Flight"/>
    <s v="Regional Sales - Lam Kinh"/>
    <s v="Zone Director"/>
    <s v="Giám đốc Kinh doanh Khu vực"/>
    <s v="Sales Agency"/>
    <s v="Twin"/>
    <s v="Officer"/>
    <s v="Male"/>
    <d v="1986-10-13T00:00:00"/>
    <s v="0367 507 777"/>
    <s v="anhthien.phan@hanwhalife.com.vn"/>
  </r>
  <r>
    <n v="189"/>
    <x v="0"/>
    <s v="12101184"/>
    <s v="Nguyễn Đức Anh Tuấn"/>
    <x v="8"/>
    <s v="North"/>
    <s v="Flight"/>
    <s v="Regional Sales - Lam Kinh"/>
    <s v="Zone Director"/>
    <s v="Giám đốc Kinh doanh Khu vực"/>
    <s v="Sales Agency"/>
    <s v="Twin"/>
    <s v="Executive"/>
    <s v="Male"/>
    <d v="1985-06-19T00:00:00"/>
    <s v="0962 222 297"/>
    <s v="anhtuan.nguyen2@hanwhalife.com.vn"/>
  </r>
  <r>
    <n v="190"/>
    <x v="0"/>
    <s v="12101185"/>
    <s v="Nguyễn Đức Thắng"/>
    <x v="28"/>
    <s v="North"/>
    <s v="Flight"/>
    <s v="Sales Training Support"/>
    <s v="Agency Training Senior Executive"/>
    <s v="Nhân viên Cấp trung cao Huấn luyện &amp; Hỗ trợ đại lý"/>
    <s v="Trainer"/>
    <s v="Twin"/>
    <s v="Senior Executive"/>
    <s v="Male"/>
    <d v="1991-09-09T00:00:00"/>
    <s v="0869 173 650"/>
    <s v="thang.nguyen@hanwhalife.com.vn"/>
  </r>
  <r>
    <n v="191"/>
    <x v="0"/>
    <s v="12101187"/>
    <s v="Nguyễn Đình Tuấn"/>
    <x v="1"/>
    <s v="North"/>
    <s v="Flight"/>
    <s v="Sales Training Support"/>
    <s v="Agency Training Director - North"/>
    <s v="Giám đốc Huấn luyện &amp; Hỗ trợ đại lý - Miền Bắc"/>
    <s v="Trainer"/>
    <s v="Twin"/>
    <s v="Vice Director"/>
    <s v="Male"/>
    <d v="1979-10-10T00:00:00"/>
    <s v="0915 037 868"/>
    <s v="dinhtuan.nguyen@hanwhalife.com.vn"/>
  </r>
  <r>
    <n v="192"/>
    <x v="0"/>
    <s v="12101189"/>
    <s v="Huỳnh Thị Thúy Lai"/>
    <x v="0"/>
    <s v="South - HCM"/>
    <s v="N/A"/>
    <s v="Legal &amp; Corporate Compliance"/>
    <s v="Legal Senior Executive"/>
    <s v="Nhân viên Cấp trung cao Pháp lý"/>
    <s v="Back Office"/>
    <s v="Queen"/>
    <s v="Senior Executive"/>
    <s v="Female"/>
    <d v="1996-03-27T00:00:00"/>
    <s v="0984 344 921"/>
    <s v="thuylai.huynh@hanwhalife.com.vn"/>
  </r>
  <r>
    <n v="193"/>
    <x v="0"/>
    <s v="12101192"/>
    <s v="Trần Thị Thiên Kim"/>
    <x v="0"/>
    <s v="South - HCM"/>
    <s v="N/A"/>
    <s v="Distribution Planning"/>
    <s v="Distribution Support Officer"/>
    <s v="Chuyên viên Hỗ trợ Đại lý &amp; Kênh Phân phối"/>
    <s v="Back Office"/>
    <s v="Queen"/>
    <s v="Officer"/>
    <s v="Female"/>
    <d v="1993-11-17T00:00:00"/>
    <s v="0937 864 777"/>
    <s v="thienkim.tran@hanwhalife.com.vn"/>
  </r>
  <r>
    <n v="194"/>
    <x v="0"/>
    <s v="12101195"/>
    <s v="Trần Thị Thùy Trang"/>
    <x v="0"/>
    <s v="South - HCM"/>
    <s v="N/A"/>
    <s v="Design &amp; Development"/>
    <s v="Design &amp; Development Assistant Manager"/>
    <s v="Phó phòng Thiết Kế &amp; Phát triển Chương trình Huấn luyện Kinh doanh"/>
    <s v="Back Office"/>
    <s v="Queen"/>
    <s v="Assistant Manager"/>
    <s v="Female"/>
    <d v="1989-04-24T00:00:00"/>
    <s v="0939 043 368"/>
    <s v="thuytrang.tran@hanwhalife.com.vn"/>
  </r>
  <r>
    <n v="195"/>
    <x v="0"/>
    <s v="12101201"/>
    <s v="Nguyễn Hồng Hạ Anh"/>
    <x v="0"/>
    <s v="South - HCM"/>
    <s v="N/A"/>
    <s v="NBU &amp; Claim"/>
    <s v="Claim Senior Officer"/>
    <s v="Chuyên viên Cấp cao Giải quyết Quyền lợi Bảo hiểm"/>
    <s v="Back Office"/>
    <s v="Queen"/>
    <s v="Senior Officer"/>
    <s v="Female"/>
    <d v="1993-12-21T00:00:00"/>
    <s v="0378 369 260"/>
    <s v="haanh.nguyen@hanwhalife.com.vn"/>
  </r>
  <r>
    <n v="196"/>
    <x v="0"/>
    <s v="12101204"/>
    <s v="Nguyễn Hữu Hồng Phương"/>
    <x v="11"/>
    <s v="South"/>
    <s v="Bus"/>
    <s v="Regional Sales - Hai Van"/>
    <s v="Zone Director"/>
    <s v="Giám đốc Kinh doanh Khu vực"/>
    <s v="Sales Agency"/>
    <s v="Twin"/>
    <s v="Senior Officer"/>
    <s v="Male"/>
    <d v="1985-08-26T00:00:00"/>
    <s v="0935 541 268"/>
    <s v="hongphuong.nguyen@hanwhalife.com.vn"/>
  </r>
  <r>
    <n v="197"/>
    <x v="0"/>
    <s v="12101205"/>
    <s v="Hoàng Anh"/>
    <x v="0"/>
    <s v="South - HCM"/>
    <s v="N/A"/>
    <s v="NBU &amp; Claim"/>
    <s v="Claim Senior Officer"/>
    <s v="Chuyên viên Cấp cao Giải quyết Quyền lợi Bảo hiểm"/>
    <s v="Back Office"/>
    <s v="Queen"/>
    <s v="Senior Officer"/>
    <s v="Female"/>
    <d v="1993-12-14T00:00:00"/>
    <s v="0359 463 638"/>
    <s v="anh.hoang@hanwhalife.com.vn"/>
  </r>
  <r>
    <n v="198"/>
    <x v="0"/>
    <s v="12101207"/>
    <s v="Lê Văn Tình"/>
    <x v="28"/>
    <s v="South"/>
    <s v="Bus"/>
    <s v="Regional Sales - Hai Van"/>
    <s v="Zone Director"/>
    <s v="Giám đốc Kinh doanh Khu vực"/>
    <s v="Sales Agency"/>
    <s v="Twin"/>
    <s v="Officer"/>
    <s v="Male"/>
    <d v="1990-06-02T00:00:00"/>
    <s v="0915 966 768"/>
    <s v="vantinh.le@hanwhalife.com.vn"/>
  </r>
  <r>
    <n v="199"/>
    <x v="0"/>
    <s v="12101208"/>
    <s v="Huỳnh Quốc Đại"/>
    <x v="0"/>
    <s v="South - HCM"/>
    <s v="N/A"/>
    <s v="IT"/>
    <s v="Business Analyst Senior Executive"/>
    <s v="Nhân viên Cấp trung cao Phát triển Hệ thống"/>
    <s v="Back Office"/>
    <s v="Twin"/>
    <s v="Senior Executive"/>
    <s v="Male"/>
    <d v="1996-10-20T00:00:00"/>
    <s v="0389 383 061"/>
    <s v="quocdai.huynh@hanwhalife.com.vn"/>
  </r>
  <r>
    <n v="200"/>
    <x v="0"/>
    <s v="12101212"/>
    <s v="Trần Lê Dương"/>
    <x v="20"/>
    <s v="South"/>
    <s v="Bus"/>
    <s v="Regional Sales - Lam Kinh"/>
    <s v="Zone Director"/>
    <s v="Giám đốc Kinh doanh Khu vực"/>
    <s v="Sales Agency"/>
    <s v="Twin"/>
    <s v="Executive"/>
    <s v="Male"/>
    <d v="1988-05-19T00:00:00"/>
    <s v="0919 274 360"/>
    <s v="leduong.tran@hanwhalife.com.vn"/>
  </r>
  <r>
    <n v="201"/>
    <x v="0"/>
    <s v="12101218"/>
    <s v="Nguyễn Thị Phương"/>
    <x v="1"/>
    <s v="North"/>
    <s v="Flight"/>
    <s v="NBU &amp; Claim"/>
    <s v="Claim Staff"/>
    <s v="Nhân viên Giải quyết Quyền lợi Bảo hiểm"/>
    <s v="Back Office"/>
    <s v="Queen"/>
    <s v="Staff"/>
    <s v="Female"/>
    <d v="1990-09-10T00:00:00"/>
    <s v="0977 085 513"/>
    <s v="phuong.nguyen@hanwhalife.com.vn"/>
  </r>
  <r>
    <n v="202"/>
    <x v="0"/>
    <s v="12101220"/>
    <s v="Nguyễn Việt Dũng"/>
    <x v="0"/>
    <s v="South - HCM"/>
    <s v="N/A"/>
    <s v="IT"/>
    <s v="Program Analyst Officer"/>
    <s v="Chuyên viên Lập trình"/>
    <s v="Back Office"/>
    <s v="Twin"/>
    <s v="Officer"/>
    <s v="Male"/>
    <d v="1988-04-30T00:00:00"/>
    <s v="0907 986 391"/>
    <s v="vietdung.nguyen@hanwhalife.com.vn"/>
  </r>
  <r>
    <n v="203"/>
    <x v="0"/>
    <s v="12101223"/>
    <s v="Trần Thị Thanh Huệ"/>
    <x v="0"/>
    <s v="South - HCM"/>
    <s v="N/A"/>
    <s v="Finance &amp; Accounting"/>
    <s v="General Ledger Accounting Officer"/>
    <s v="Chuyên viên Kế toán Tổng hợp"/>
    <s v="Back Office"/>
    <s v="Queen"/>
    <s v="Officer"/>
    <s v="Female"/>
    <d v="1992-05-13T00:00:00"/>
    <s v="0932 324 235"/>
    <s v="thanhhue.tran@hanwhalife.com.vn"/>
  </r>
  <r>
    <n v="204"/>
    <x v="0"/>
    <s v="12101226"/>
    <s v="Bùi Đăng Khoa"/>
    <x v="0"/>
    <s v="South - HCM"/>
    <s v="N/A"/>
    <s v="NBU &amp; Claim"/>
    <s v="Claim Officer"/>
    <s v="Chuyên viên Giải quyết Quyền lợi Bảo hiểm"/>
    <s v="Back Office"/>
    <s v="Twin"/>
    <s v="Officer"/>
    <s v="Male"/>
    <d v="1990-06-05T00:00:00"/>
    <s v="0912 109 108"/>
    <s v="dangkhoa.bui@hanwhalife.com.vn"/>
  </r>
  <r>
    <n v="205"/>
    <x v="0"/>
    <s v="12101228"/>
    <s v="Bùi Ngọc Sang"/>
    <x v="0"/>
    <s v="South - HCM"/>
    <s v="N/A"/>
    <s v="Actuary"/>
    <s v="Actuarial Analyst"/>
    <s v="Phân tích Định phí"/>
    <s v="Back Office"/>
    <s v="Queen"/>
    <s v="Senior Executive"/>
    <s v="Female"/>
    <d v="1999-12-28T00:00:00"/>
    <s v="0377 808 019"/>
    <s v="ngocsang.bui@hanwhalife.com.vn"/>
  </r>
  <r>
    <n v="206"/>
    <x v="0"/>
    <s v="12101231"/>
    <s v="Đinh Thị Thu Hà"/>
    <x v="1"/>
    <s v="North"/>
    <s v="Flight"/>
    <s v="NBU &amp; Claim"/>
    <s v="Claim Assistant Manager"/>
    <s v="Phó phòng Giải quyết Quyền lợi Bảo hiểm"/>
    <s v="Back Office"/>
    <s v="Queen"/>
    <s v="Assistant Manager"/>
    <s v="Female"/>
    <d v="1982-04-12T00:00:00"/>
    <s v="0936 196 776"/>
    <s v="thuha.dinh@hanwhalife.com.vn"/>
  </r>
  <r>
    <n v="207"/>
    <x v="0"/>
    <s v="12101234"/>
    <s v="Nguyễn Thị Thảnh"/>
    <x v="0"/>
    <s v="South - HCM"/>
    <s v="N/A"/>
    <s v="Design &amp; Development"/>
    <s v="Design &amp; Development Senior Manager"/>
    <s v="Trưởng phòng Cấp cao Thiết Kế &amp; Phát triển Chương trình Huấn luyện Kinh doanh"/>
    <s v="Back Office"/>
    <s v="Queen"/>
    <s v="Senior Manager"/>
    <s v="Female"/>
    <d v="1975-06-03T00:00:00"/>
    <s v="0985 243 989"/>
    <s v="thanh.nguyen1@hanwhalife.com.vn"/>
  </r>
  <r>
    <n v="208"/>
    <x v="0"/>
    <s v="12101236"/>
    <s v="Võ Trung Hưng"/>
    <x v="0"/>
    <s v="South - HCM"/>
    <s v="N/A"/>
    <s v="Marketing"/>
    <s v="Designer"/>
    <s v="Thiết kế"/>
    <s v="Back Office"/>
    <s v="Twin"/>
    <s v="Senior Executive"/>
    <s v="Male"/>
    <d v="1986-09-17T00:00:00"/>
    <s v="0968 223 237"/>
    <s v="trunghung.vo@hanwhalife.com.vn"/>
  </r>
  <r>
    <n v="209"/>
    <x v="0"/>
    <s v="12101238"/>
    <s v="Trần Văn Tuấn"/>
    <x v="0"/>
    <s v="South - HCM"/>
    <s v="N/A"/>
    <s v="Distribution Admin"/>
    <s v="Debt Collection Officer"/>
    <s v="Chuyên viên Thu hồi nợ"/>
    <s v="Back Office"/>
    <s v="Twin"/>
    <s v="Officer"/>
    <s v="Male"/>
    <d v="1989-07-17T00:00:00"/>
    <s v="0906 035 526"/>
    <s v="vantuan.tran@hanwhalife.com.vn"/>
  </r>
  <r>
    <n v="210"/>
    <x v="0"/>
    <s v="12101243"/>
    <s v="Nguyễn Thị Thu Phương"/>
    <x v="0"/>
    <s v="South - HCM"/>
    <s v="N/A"/>
    <s v="Legal &amp; Corporate Compliance"/>
    <s v="Corporate Compliance Officer"/>
    <s v="Chuyên viên Kiểm soát tuân thủ"/>
    <s v="Back Office"/>
    <s v="Queen"/>
    <s v="Officer"/>
    <s v="Female"/>
    <d v="1995-03-08T00:00:00"/>
    <s v="0932 154 871"/>
    <s v="thuphuong.nguyen@hanwhalife.com.vn"/>
  </r>
  <r>
    <n v="211"/>
    <x v="0"/>
    <s v="12101245"/>
    <s v="Ngô Thị Thảo Hiền"/>
    <x v="0"/>
    <s v="South - HCM"/>
    <s v="N/A"/>
    <s v="Finance &amp; Accounting"/>
    <s v="General Ledger Accounting Assistant Manager - IFRS Project"/>
    <s v="Phó phòng Kế toán Tổng hợp - dự án IFRS"/>
    <s v="Back Office"/>
    <s v="Queen"/>
    <s v="Assistant Manager"/>
    <s v="Female"/>
    <d v="1986-06-17T00:00:00"/>
    <s v="0908 087 106"/>
    <s v="thaohien.ngo@hanwhalife.com.vn"/>
  </r>
  <r>
    <n v="212"/>
    <x v="0"/>
    <s v="12101249"/>
    <s v="Nguyễn Quang Minh"/>
    <x v="0"/>
    <s v="South - HCM"/>
    <s v="N/A"/>
    <s v="Partnership Distribution"/>
    <s v="Account Head"/>
    <s v="Giám đốc Phát triển Kinh doanh (Đối tác Ngân hàng)"/>
    <s v="Sales Partnership"/>
    <s v="Twin"/>
    <s v="Manager"/>
    <s v="Male"/>
    <d v="1990-10-31T00:00:00"/>
    <s v="0935 713 246"/>
    <s v="quangminh.nguyen@hanwhalife.com.vn"/>
  </r>
  <r>
    <n v="213"/>
    <x v="0"/>
    <s v="12101252"/>
    <s v="Lê Thị Ngọc Yến"/>
    <x v="0"/>
    <s v="South - HCM"/>
    <s v="N/A"/>
    <s v="IT"/>
    <s v="Program Analyst Officer"/>
    <s v="Chuyên viên Lập trình"/>
    <s v="Back Office"/>
    <s v="Queen"/>
    <s v="Officer"/>
    <s v="Female"/>
    <d v="1983-01-06T00:00:00"/>
    <s v="0937 210 709"/>
    <s v="ngocyen.le@hanwhalife.com.vn"/>
  </r>
  <r>
    <n v="214"/>
    <x v="0"/>
    <s v="12101257"/>
    <s v="Chung Triển Nghiệp"/>
    <x v="0"/>
    <s v="South - HCM"/>
    <s v="N/A"/>
    <s v="IT"/>
    <s v="Program Analyst Officer"/>
    <s v="Chuyên viên Lập trình"/>
    <s v="Back Office"/>
    <s v="Twin"/>
    <s v="Officer"/>
    <s v="Male"/>
    <d v="1987-12-13T00:00:00"/>
    <s v="0972 440 603"/>
    <s v="triennghiep.chung@hanwhalife.com.vn"/>
  </r>
  <r>
    <n v="215"/>
    <x v="0"/>
    <s v="12101262"/>
    <s v="Văn Anh Khoa"/>
    <x v="4"/>
    <s v="South"/>
    <s v="Bus"/>
    <s v="Partnership Distribution"/>
    <s v="Sales Manager"/>
    <s v=" Quản lý Kinh doanh (Đối tác Ngân hàng)"/>
    <s v="Sales Partnership"/>
    <s v="Twin"/>
    <s v="Officer"/>
    <s v="Male"/>
    <d v="1993-05-01T00:00:00"/>
    <s v="0944 221 621"/>
    <s v="anhkhoa.van@hanwhalife.com.vn"/>
  </r>
  <r>
    <n v="216"/>
    <x v="0"/>
    <s v="12101263"/>
    <s v="Đỗ Thị Trang"/>
    <x v="9"/>
    <s v="South"/>
    <s v="Bus"/>
    <s v="Partnership Distribution"/>
    <s v="Sales Manager"/>
    <s v="Quản lý Kinh doanh (Đối tác Ngân hàng)"/>
    <s v="Sales Partnership"/>
    <s v="Queen"/>
    <s v="Senior Executive"/>
    <s v="Female"/>
    <d v="1988-09-25T00:00:00"/>
    <s v="0905 001 129"/>
    <s v="trang.do@hanwhalife.com.vn"/>
  </r>
  <r>
    <n v="217"/>
    <x v="0"/>
    <s v="12101266"/>
    <s v="Nguyễn Hữu Thành"/>
    <x v="29"/>
    <s v="North"/>
    <s v="Flight"/>
    <s v="Regional Sales - Thang Long"/>
    <s v="Zone Director"/>
    <s v="Giám đốc Kinh doanh Khu vực"/>
    <s v="Sales Agency"/>
    <s v="Twin"/>
    <s v="Assistant Manager"/>
    <s v="Male"/>
    <d v="1978-11-14T00:00:00"/>
    <s v="0968 265 656"/>
    <s v="huuthanh.nguyen@hanwhalife.com.vn"/>
  </r>
  <r>
    <n v="218"/>
    <x v="0"/>
    <s v="12101268"/>
    <s v="Võ Thị Thảo Nguyên"/>
    <x v="0"/>
    <s v="South - HCM"/>
    <s v="N/A"/>
    <s v="Distribution Admin"/>
    <s v="Distribution Admin Executive"/>
    <s v="Nhân viên Cấp trung Hành chánh Đại lý &amp; Kênh Phân phối"/>
    <s v="Back Office"/>
    <s v="Queen"/>
    <s v="Executive"/>
    <s v="Female"/>
    <d v="1993-04-17T00:00:00"/>
    <s v="0852 929 292"/>
    <s v="thaonguyen.vo@hanwhalife.com.vn"/>
  </r>
  <r>
    <n v="219"/>
    <x v="0"/>
    <s v="12101269"/>
    <s v="Nguyễn Thị Minh Tâm"/>
    <x v="1"/>
    <s v="North"/>
    <s v="Flight"/>
    <s v="NBU &amp; Claim"/>
    <s v="Claim Executive"/>
    <s v="Nhân viên Cấp trung Giải quyết Quyền lợi Bảo hiểm"/>
    <s v="Back Office"/>
    <s v="Queen"/>
    <s v="Executive"/>
    <s v="Female"/>
    <d v="1997-05-27T00:00:00"/>
    <s v="0984 159 085"/>
    <s v="tam.nguyen@hanwhalife.com.vn"/>
  </r>
  <r>
    <n v="220"/>
    <x v="0"/>
    <s v="12101270"/>
    <s v="Lê Thị Ngọc Minh"/>
    <x v="0"/>
    <s v="South - HCM"/>
    <s v="N/A"/>
    <s v="Finance &amp; Accounting"/>
    <s v="Payable Accounting Senior Staff"/>
    <s v="Nhân viên Cấp cao Kế toán Thanh toán"/>
    <s v="Back Office"/>
    <s v="Queen"/>
    <s v="Senior Staff"/>
    <s v="Female"/>
    <d v="1995-04-18T00:00:00"/>
    <s v="0774 690 045"/>
    <s v="ngocminh.le@hanwhalife.com.vn"/>
  </r>
  <r>
    <n v="221"/>
    <x v="0"/>
    <s v="12101274"/>
    <s v="Nguyễn Bá Huy"/>
    <x v="0"/>
    <s v="South - HCM"/>
    <s v="N/A"/>
    <s v="Distribution Admin"/>
    <s v="Distribution Admin Senior Executive"/>
    <s v="Nhân viên Cấp trung cao Hành chánh Đại lý &amp; Kênh Phân phối"/>
    <s v="Back Office"/>
    <s v="Twin"/>
    <s v="Senior Executive"/>
    <s v="Male"/>
    <d v="1995-10-15T00:00:00"/>
    <s v="0388 224 834"/>
    <s v="bahuy.nguyen@hanwhalife.com.vn"/>
  </r>
  <r>
    <n v="222"/>
    <x v="0"/>
    <s v="12101278"/>
    <s v="Đoàn Văn Dũng"/>
    <x v="1"/>
    <s v="North"/>
    <s v="Flight"/>
    <s v="Partnership Distribution"/>
    <s v="Sales Manager"/>
    <s v="Quản lý Kinh doanh (Đối tác Ngân hàng)"/>
    <s v="Sales Partnership"/>
    <s v="Twin"/>
    <s v="Officer"/>
    <s v="Male"/>
    <d v="1992-01-13T00:00:00"/>
    <s v="0989 523 514"/>
    <s v="vandung.doan@hanwhalife.com.vn"/>
  </r>
  <r>
    <n v="223"/>
    <x v="0"/>
    <s v="12101279"/>
    <s v="Trần Lâm Ngân Chi"/>
    <x v="0"/>
    <s v="South - HCM"/>
    <s v="N/A"/>
    <s v="NBU &amp; Claim"/>
    <s v="Claim Senior Executive"/>
    <s v="Nhân viên Cấp trung cao Giải quyết Quyền lợi Bảo hiểm"/>
    <s v="Back Office"/>
    <s v="Queen"/>
    <s v="Senior Executive"/>
    <s v="Female"/>
    <d v="1994-08-23T00:00:00"/>
    <s v="0706 768 238"/>
    <s v="nganchi.tran@hanwhalife.com.vn"/>
  </r>
  <r>
    <n v="224"/>
    <x v="0"/>
    <s v="12101281"/>
    <s v="Nguyễn Hữu Thọ"/>
    <x v="0"/>
    <s v="South - HCM"/>
    <s v="N/A"/>
    <s v="Partnership Distribution"/>
    <s v="Sales Manager"/>
    <s v="Quản lý Kinh doanh (Đối tác Ngân hàng)"/>
    <s v="Sales Partnership"/>
    <s v="Twin"/>
    <s v="Officer"/>
    <s v="Male"/>
    <d v="1993-06-23T00:00:00"/>
    <s v="0908 801 099"/>
    <s v="huutho.nguyen@hanwhalife.com.vn"/>
  </r>
  <r>
    <n v="225"/>
    <x v="0"/>
    <s v="12101282"/>
    <s v="Nguyễn Thị Khánh Ngân"/>
    <x v="0"/>
    <s v="South - HCM"/>
    <s v="N/A"/>
    <s v="Content of Digital App"/>
    <s v="Acting Head of Content of Digital App"/>
    <s v="Quyền Trưởng Bộ phận Nội dung trên Ứng dụng kỹ thuật số"/>
    <s v="BOD"/>
    <s v="Single"/>
    <s v="Manager"/>
    <s v="Female"/>
    <d v="1991-10-20T00:00:00"/>
    <s v="0901 230 699"/>
    <s v="khanhngan.nguyen@hanwhalife.com.vn"/>
  </r>
  <r>
    <n v="226"/>
    <x v="0"/>
    <s v="12101288"/>
    <s v="Nguyễn Hoàng Anh"/>
    <x v="0"/>
    <s v="South - HCM"/>
    <s v="N/A"/>
    <s v="Design &amp; Development"/>
    <s v="Photography &amp; Video Editing Senior Executive"/>
    <s v="Nhân viên Cấp Trung cao về Nhiếp ảnh và Sản xuất Nội dung Video"/>
    <s v="Back Office"/>
    <s v="Twin"/>
    <s v="Senior Executive"/>
    <s v="Male"/>
    <d v="1992-09-12T00:00:00"/>
    <s v="0975 231 126"/>
    <s v="hoanganh.nguyen@hanwhalife.com.vn"/>
  </r>
  <r>
    <n v="227"/>
    <x v="0"/>
    <s v="12101289"/>
    <s v="Lê Đức Thọ"/>
    <x v="11"/>
    <s v="South"/>
    <s v="Bus"/>
    <s v="Sales Training Support"/>
    <s v="Agency Training Executive"/>
    <s v="Nhân viên Cấp trung Huấn luyện &amp; Hỗ trợ đại lý"/>
    <s v="Trainer"/>
    <s v="Twin"/>
    <s v="Executive"/>
    <s v="Male"/>
    <d v="1996-01-06T00:00:00"/>
    <s v="0789 934 333"/>
    <s v="ductho.le@hanwhalife.com.vn"/>
  </r>
  <r>
    <n v="228"/>
    <x v="0"/>
    <s v="12101290"/>
    <s v="Nguyễn Tấn Vũ"/>
    <x v="17"/>
    <s v="Central"/>
    <s v="Bus"/>
    <s v="Regional Sales - Tay Son"/>
    <s v="Zone Director"/>
    <s v="Giám đốc Kinh doanh Khu vực"/>
    <s v="Sales Agency"/>
    <s v="Twin"/>
    <s v="Senior Executive"/>
    <s v="Male"/>
    <d v="1994-02-02T00:00:00"/>
    <s v="0974 751 253"/>
    <s v="tanvu.nguyen@hanwhalife.com.vn"/>
  </r>
  <r>
    <n v="229"/>
    <x v="0"/>
    <s v="12101296"/>
    <s v="Đặng Ngọc Minh Thy"/>
    <x v="0"/>
    <s v="South - HCM"/>
    <s v="N/A"/>
    <s v="NBU &amp; Claim"/>
    <s v="Underwriter"/>
    <s v="Chuyên viên Thẩm định"/>
    <s v="Back Office"/>
    <s v="Queen"/>
    <s v="Officer"/>
    <s v="Female"/>
    <d v="1994-05-05T00:00:00"/>
    <s v="0964 647 545"/>
    <s v="minhthy.dang@hanwhalife.com.vn"/>
  </r>
  <r>
    <n v="230"/>
    <x v="0"/>
    <s v="12101298"/>
    <s v="Phan Thị Đan Thùy"/>
    <x v="0"/>
    <s v="South - HCM"/>
    <s v="N/A"/>
    <s v="Distribution Planning"/>
    <s v="Sales Activity Supporting Senior Executive"/>
    <s v="Nhân viên Cấp trung cao Hỗ trợ Kinh doanh"/>
    <s v="Back Office"/>
    <s v="Queen"/>
    <s v="Senior Executive"/>
    <s v="Female"/>
    <d v="1993-04-10T00:00:00"/>
    <s v="0932 574 748"/>
    <s v="danthuy.phan@hanwhalife.com.vn"/>
  </r>
  <r>
    <n v="231"/>
    <x v="0"/>
    <s v="12101300"/>
    <s v="Nguyễn Thị Như Ngọc"/>
    <x v="0"/>
    <s v="South - HCM"/>
    <s v="N/A"/>
    <s v="Finance &amp; Accounting"/>
    <s v="Insurance &amp; Investment Accounting Senior Executive"/>
    <s v="Nhân viên Cấp trung cao Kế toán Đầu tư &amp; Bảo hiểm"/>
    <s v="Back Office"/>
    <s v="Queen"/>
    <s v="Senior Executive"/>
    <s v="Female"/>
    <d v="1989-10-15T00:00:00"/>
    <s v="0936 500 151"/>
    <s v="ngoc.nguyen2@hanwhalife.com.vn"/>
  </r>
  <r>
    <n v="232"/>
    <x v="0"/>
    <s v="12101304"/>
    <s v="Phan Thị Hòa"/>
    <x v="1"/>
    <s v="North"/>
    <s v="Flight"/>
    <s v="Partnership Distribution"/>
    <s v="Sales Manager"/>
    <s v="Quản lý Kinh doanh (Đối tác Ngân hàng)"/>
    <s v="Sales Partnership"/>
    <s v="Queen"/>
    <s v="Officer"/>
    <s v="Female"/>
    <d v="1993-08-20T00:00:00"/>
    <s v="0354 484 818"/>
    <s v="hoa.phan@hanwhalife.com.vn"/>
  </r>
  <r>
    <n v="233"/>
    <x v="0"/>
    <s v="12101307"/>
    <s v="Cao Tuấn Linh"/>
    <x v="7"/>
    <s v="South"/>
    <s v="Bus"/>
    <s v="Regional Sales - Gia Dinh"/>
    <s v="Regional Director"/>
    <s v="Giám đốc Kinh doanh Vùng"/>
    <s v="Sales Agency"/>
    <s v="Twin"/>
    <s v="Director"/>
    <s v="Male"/>
    <d v="1977-11-30T00:00:00"/>
    <s v="0919 177 799"/>
    <s v="tuanlinh.cao@hanwhalife.com.vn"/>
  </r>
  <r>
    <n v="234"/>
    <x v="0"/>
    <s v="12101315"/>
    <s v="Hoàng Thị Phương"/>
    <x v="8"/>
    <s v="North"/>
    <s v="Flight"/>
    <s v="Sales Training Support"/>
    <s v="Agency Training Executive"/>
    <s v="Nhân viên Cấp trung Huấn luyện &amp; Hỗ trợ đại lý"/>
    <s v="Trainer"/>
    <s v="Queen"/>
    <s v="Executive"/>
    <s v="Female"/>
    <d v="1990-10-03T00:00:00"/>
    <s v="0948 706 747"/>
    <s v="phuong.hoang@hanwhalife.com.vn"/>
  </r>
  <r>
    <n v="235"/>
    <x v="0"/>
    <s v="12101319"/>
    <s v="Tạ Văn Tùng Linh"/>
    <x v="0"/>
    <s v="South - HCM"/>
    <s v="N/A"/>
    <s v="IT"/>
    <s v="Business Analyst Officer"/>
    <s v="Chuyên viên Phát triển Hệ thống"/>
    <s v="Back Office"/>
    <s v="Twin"/>
    <s v="Officer"/>
    <s v="Male"/>
    <d v="1993-10-31T00:00:00"/>
    <s v="0949 663 609"/>
    <s v="tunglinh.ta@hanwhalife.com.vn"/>
  </r>
  <r>
    <n v="236"/>
    <x v="0"/>
    <s v="12101324"/>
    <s v="Trần Thị Tuyết Nhung"/>
    <x v="0"/>
    <s v="South - HCM"/>
    <s v="N/A"/>
    <s v="Human Resources"/>
    <s v="Talent Acquisition Business Partner Executive"/>
    <s v="Nhân viên Cấp trung Đối tác Thu hút Nhân tài"/>
    <s v="Back Office"/>
    <s v="Queen"/>
    <s v="Executive"/>
    <s v="Female"/>
    <d v="1997-09-04T00:00:00"/>
    <s v="0332 009 188"/>
    <s v="tuyetnhung.tran@hanwhalife.com.vn"/>
  </r>
  <r>
    <n v="237"/>
    <x v="0"/>
    <s v="12201327"/>
    <s v="Nguyễn Đình Thắng"/>
    <x v="6"/>
    <s v="South"/>
    <s v="Bus"/>
    <s v="Regional Sales - Tay Son"/>
    <s v="Zone Director"/>
    <s v="Giám đốc Kinh doanh Khu vực"/>
    <s v="Sales Agency"/>
    <s v="Twin"/>
    <s v="Executive"/>
    <s v="Male"/>
    <d v="1990-11-06T00:00:00"/>
    <s v="0977 413 269"/>
    <s v="dinhthang.nguyen@hanwhalife.com.vn"/>
  </r>
  <r>
    <n v="238"/>
    <x v="0"/>
    <s v="12201337"/>
    <s v="Diệp Kim Hằng"/>
    <x v="0"/>
    <s v="South - HCM"/>
    <s v="N/A"/>
    <s v="Customer Services"/>
    <s v="Policy Owner Services Manager"/>
    <s v="Trưởng phòng Quản lý Hợp đồng"/>
    <s v="Back Office"/>
    <s v="Queen"/>
    <s v="Manager"/>
    <s v="Female"/>
    <d v="1984-05-07T00:00:00"/>
    <s v="0906 008 694"/>
    <s v="kimhang.diep@hanwhalife.com.vn"/>
  </r>
  <r>
    <n v="239"/>
    <x v="1"/>
    <s v="12201340"/>
    <s v="Hwang Jun Hwan"/>
    <x v="0"/>
    <s v="South - HCM"/>
    <s v="N/A"/>
    <s v="CEO"/>
    <s v="Chairman of Member Council cum CEO"/>
    <s v="Chủ Tịch Hội Đồng Thành viên kiêm Tổng Giám đốc"/>
    <s v="Korean expat"/>
    <s v="Single"/>
    <s v="Chief Executive Officer"/>
    <s v="Male"/>
    <d v="1977-07-04T00:00:00"/>
    <n v="0"/>
    <s v="junhwan628@hanwhalife.com.vn"/>
  </r>
  <r>
    <n v="240"/>
    <x v="1"/>
    <s v="12201342"/>
    <s v="Baek Jin Wook"/>
    <x v="0"/>
    <s v="South - HCM"/>
    <s v="N/A"/>
    <s v="Management Advisor"/>
    <s v="Management Advisor"/>
    <s v="Cố vấn quản lý kinh doanh bảo hiểm"/>
    <s v="Korean expat"/>
    <s v="Single"/>
    <s v="Director"/>
    <s v="Male"/>
    <d v="1981-12-11T00:00:00"/>
    <n v="0"/>
    <s v="jinwook.baek@hanwhalife.com.vn"/>
  </r>
  <r>
    <n v="241"/>
    <x v="0"/>
    <s v="12201343"/>
    <s v="Phạm Nguyễn Thế Huy"/>
    <x v="4"/>
    <s v="South"/>
    <s v="Bus"/>
    <s v="Regional Sales - Gia Dinh"/>
    <s v="Regional Director"/>
    <s v="Giám đốc Kinh doanh Vùng"/>
    <s v="Sales Agency"/>
    <s v="Twin"/>
    <s v="Senior Manager"/>
    <s v="Male"/>
    <d v="1984-01-06T00:00:00"/>
    <s v="0909 076 467"/>
    <s v="thehuy.pham@hanwhalife.com.vn"/>
  </r>
  <r>
    <n v="242"/>
    <x v="0"/>
    <s v="12201346"/>
    <s v="Nguyễn Thị Thu Tâm"/>
    <x v="0"/>
    <s v="South - HCM"/>
    <s v="N/A"/>
    <s v="NBU &amp; Claim"/>
    <s v="New Business Staff"/>
    <s v="Nhân viên Phát hành Hợp đồng"/>
    <s v="Back Office"/>
    <s v="Queen"/>
    <s v="Staff"/>
    <s v="Female"/>
    <d v="1992-02-06T00:00:00"/>
    <s v="0937 791 741"/>
    <s v="thutam.nguyen@hanwhalife.com.vn"/>
  </r>
  <r>
    <n v="243"/>
    <x v="0"/>
    <s v="12201347"/>
    <s v="Lã Thị Trinh Thục"/>
    <x v="0"/>
    <s v="South - HCM"/>
    <s v="N/A"/>
    <s v="Finance &amp; Accounting"/>
    <s v="Financial Reporting Officer"/>
    <s v="Chuyên viên Kế toán Lập báo cáo"/>
    <s v="Back Office"/>
    <s v="Queen"/>
    <s v="Officer"/>
    <s v="Female"/>
    <d v="1989-07-25T00:00:00"/>
    <s v="0902 447 569"/>
    <s v="trinhthuc.la@hanwhalife.com.vn"/>
  </r>
  <r>
    <n v="244"/>
    <x v="0"/>
    <s v="12201350"/>
    <s v="Nguyễn Thái Hoàng"/>
    <x v="8"/>
    <s v="North"/>
    <s v="Flight"/>
    <s v="Sales Training Support"/>
    <s v="Agency Training Manager"/>
    <s v="Trưởng phòng Huấn luyện &amp; Hỗ trợ đại lý"/>
    <s v="Trainer"/>
    <s v="Twin"/>
    <s v="Manager"/>
    <s v="Male"/>
    <d v="1987-01-20T00:00:00"/>
    <s v="0974 251 878"/>
    <s v="thaihoang.nguyen@hanwhalife.com.vn"/>
  </r>
  <r>
    <n v="245"/>
    <x v="0"/>
    <s v="12201351"/>
    <s v="Nguyễn Thị Trúc Linh"/>
    <x v="0"/>
    <s v="South - HCM"/>
    <s v="N/A"/>
    <s v="GA Partner"/>
    <s v="FTA Trainer"/>
    <s v="Chuyên viên Huấn luyện kênh FTA"/>
    <s v="Back Office"/>
    <s v="Queen"/>
    <s v="Senior Officer"/>
    <s v="Female"/>
    <d v="1989-06-21T00:00:00"/>
    <s v="0931 773 951"/>
    <s v="truclinh.nguyen@hanwhalife.com.vn"/>
  </r>
  <r>
    <n v="246"/>
    <x v="0"/>
    <s v="12201356"/>
    <s v="Đỗ Thị Ngọc Minh"/>
    <x v="0"/>
    <s v="South - HCM"/>
    <s v="N/A"/>
    <s v="Partnership Distribution"/>
    <s v="Sales Manager"/>
    <s v=" Quản lý Kinh doanh (Đối tác Ngân hàng)"/>
    <s v="Sales Partnership"/>
    <s v="Queen"/>
    <s v="Officer"/>
    <s v="Female"/>
    <d v="1992-12-26T00:00:00"/>
    <s v="0939 272 567"/>
    <s v="ngocminh.do@hanwhalife.com.vn"/>
  </r>
  <r>
    <n v="247"/>
    <x v="0"/>
    <s v="12201360"/>
    <s v="Đào Thị Hòa"/>
    <x v="1"/>
    <s v="North"/>
    <s v="Flight"/>
    <s v="NBU &amp; Claim"/>
    <s v="Claim Executive"/>
    <s v="Nhân viên Cấp trung Giải quyết Quyền lợi Bảo hiểm"/>
    <s v="Back Office"/>
    <s v="Queen"/>
    <s v="Executive"/>
    <s v="Female"/>
    <d v="1997-08-26T00:00:00"/>
    <s v="0334 999 564"/>
    <s v="hoa.dao@hanwhalife.com.vn"/>
  </r>
  <r>
    <n v="248"/>
    <x v="0"/>
    <s v="12201363"/>
    <s v="Bùi Hồng Ngọc"/>
    <x v="0"/>
    <s v="South - HCM"/>
    <s v="N/A"/>
    <s v="NBU &amp; Claim"/>
    <s v="New Business &amp; Underwriting Senior Officer"/>
    <s v="Chuyên viên Cấp cao Thẩm định &amp; Phát hành Hợp đồng"/>
    <s v="Back Office"/>
    <s v="Queen"/>
    <s v="Senior Officer"/>
    <s v="Female"/>
    <d v="1989-07-12T00:00:00"/>
    <s v="0902 326 475"/>
    <s v="hongngoc.bui@hanwhalife.com.vn"/>
  </r>
  <r>
    <n v="249"/>
    <x v="0"/>
    <s v="12201364"/>
    <s v="Nguyễn Thị An Thương"/>
    <x v="0"/>
    <s v="South - HCM"/>
    <s v="N/A"/>
    <s v="Customer Services"/>
    <s v="Policy Owner Services Executive"/>
    <s v="Nhân viên Cấp trung Quản lý Hợp đồng"/>
    <s v="Back Office"/>
    <s v="Queen"/>
    <s v="Executive"/>
    <s v="Female"/>
    <d v="1995-06-14T00:00:00"/>
    <s v="0778 985 372"/>
    <s v="anthuong.nguyen@hanwhalife.com.vn"/>
  </r>
  <r>
    <n v="250"/>
    <x v="0"/>
    <s v="12201366"/>
    <s v="Trần Thị Kim Ngọc"/>
    <x v="0"/>
    <s v="South - HCM"/>
    <s v="N/A"/>
    <s v="Customer Services"/>
    <s v="Policy Owner Services Executive"/>
    <s v="Nhân viên Cấp trung Quản lý Hợp đồng"/>
    <s v="Back Office"/>
    <s v="Queen"/>
    <s v="Executive"/>
    <s v="Female"/>
    <d v="1993-10-14T00:00:00"/>
    <s v="0932 651 517"/>
    <s v="ngoc.tran@hanwhalife.com.vn"/>
  </r>
  <r>
    <n v="251"/>
    <x v="0"/>
    <s v="12201370"/>
    <s v="Nguyễn Ngọc Cẩm Hương"/>
    <x v="0"/>
    <s v="South - HCM"/>
    <s v="N/A"/>
    <s v="Content of Digital App"/>
    <s v="Content Translator"/>
    <s v="Chuyên viên Cấp cao Dịch thuật nội dung"/>
    <s v="Back Office"/>
    <s v="Queen"/>
    <s v="Senior Officer"/>
    <s v="Female"/>
    <d v="1987-05-22T00:00:00"/>
    <s v="0988 485 753"/>
    <s v="camhuong.nguyen@hanwhalife.com.vn"/>
  </r>
  <r>
    <n v="252"/>
    <x v="0"/>
    <s v="12201378"/>
    <s v="Đỗ Thị Kim Anh"/>
    <x v="0"/>
    <s v="South - HCM"/>
    <s v="N/A"/>
    <s v="Customer Services"/>
    <s v="Premium Control Senior Executive"/>
    <s v="Nhân viên Cấp trung cao Kiểm soát Phí"/>
    <s v="Back Office"/>
    <s v="Queen"/>
    <s v="Senior Executive"/>
    <s v="Female"/>
    <d v="1992-03-01T00:00:00"/>
    <s v="0937 833 192"/>
    <s v="kimanh.do@hanwhalife.com.vn"/>
  </r>
  <r>
    <n v="253"/>
    <x v="0"/>
    <s v="12201382"/>
    <s v="Bùi Thị Thanh Hoa"/>
    <x v="1"/>
    <s v="North"/>
    <s v="Flight"/>
    <s v="Sales Training Support"/>
    <s v="Agency Training Coordinator Staff"/>
    <s v="Nhân viên Điều phối Huấn luyện Kênh Đại lý"/>
    <s v="Back Office"/>
    <s v="Queen"/>
    <s v="Staff"/>
    <s v="Female"/>
    <d v="1998-08-26T00:00:00"/>
    <s v="0336 964 829"/>
    <s v="thanhhoa.bui@hanwhalife.com.vn"/>
  </r>
  <r>
    <n v="254"/>
    <x v="0"/>
    <s v="12201385"/>
    <s v="Lê Thị Út Em"/>
    <x v="30"/>
    <s v="North"/>
    <s v="Flight"/>
    <s v="Regional Sales - Gia Dinh"/>
    <s v="Zone Director"/>
    <s v="Giám đốc Kinh doanh Khu vực"/>
    <s v="Sales Agency"/>
    <s v="Queen"/>
    <s v="Officer"/>
    <s v="Female"/>
    <d v="1983-01-01T00:00:00"/>
    <s v="0899 068 869"/>
    <s v="utem.le@hanwhalife.com.vn"/>
  </r>
  <r>
    <n v="255"/>
    <x v="0"/>
    <s v="12201391"/>
    <s v="Nguyễn Lê Hương Diệu"/>
    <x v="17"/>
    <s v="South"/>
    <s v="Bus"/>
    <s v="Sales Training Support"/>
    <s v="Agency Training Executive"/>
    <s v="Nhân viên Cấp trung Huấn luyện &amp; Hỗ trợ đại lý"/>
    <s v="Trainer"/>
    <s v="Queen"/>
    <s v="Executive"/>
    <s v="Female"/>
    <d v="1994-05-10T00:00:00"/>
    <s v="0337 642 647"/>
    <s v="huongdieu.nguyen@hanwhalife.com.vn"/>
  </r>
  <r>
    <n v="256"/>
    <x v="0"/>
    <s v="12201393"/>
    <s v="Trần Thanh Vũ"/>
    <x v="0"/>
    <s v="South - HCM"/>
    <s v="N/A"/>
    <s v="Customer Services"/>
    <s v="Policy Owner Services Senior Staff"/>
    <s v="Nhân viên Cấp cao Quản lý Hợp đồng"/>
    <s v="Back Office"/>
    <s v="Twin"/>
    <s v="Senior Staff"/>
    <s v="Male"/>
    <d v="1984-11-24T00:00:00"/>
    <s v="0938 596 150"/>
    <s v="thanhvu.tran@hanwhalife.com.vn"/>
  </r>
  <r>
    <n v="257"/>
    <x v="0"/>
    <s v="12201395"/>
    <s v="Phan Thị Phương Giang"/>
    <x v="1"/>
    <s v="North"/>
    <s v="Flight"/>
    <s v="Partnership Distribution"/>
    <s v="Partnership Distribution Training Officer"/>
    <s v="Chuyên viên Huấn luyện và Phát triển Kênh Đối tác Chiến lược"/>
    <s v="Back Office"/>
    <s v="Queen"/>
    <s v="Officer"/>
    <s v="Female"/>
    <d v="1989-09-23T00:00:00"/>
    <s v="0984 003 289"/>
    <s v="phuonggiang.phan@hanwhalife.com.vn"/>
  </r>
  <r>
    <n v="258"/>
    <x v="0"/>
    <s v="12201403"/>
    <s v="Nguyễn Thị Như Lê"/>
    <x v="0"/>
    <s v="South - HCM"/>
    <s v="N/A"/>
    <s v="General Administration"/>
    <s v="Head of General Administration"/>
    <s v="Trưởng bộ phận Hành Chánh"/>
    <s v="BOD"/>
    <s v="Single"/>
    <s v="Senior Manager"/>
    <s v="Female"/>
    <d v="1985-04-21T00:00:00"/>
    <s v="0938 989 298"/>
    <s v="nhule.nguyen@hanwhalife.com.vn"/>
  </r>
  <r>
    <n v="259"/>
    <x v="0"/>
    <s v="12201410"/>
    <s v="Trần Thành Đạt"/>
    <x v="0"/>
    <s v="South - HCM"/>
    <s v="N/A"/>
    <s v="Customer Services"/>
    <s v="Call Center Executive"/>
    <s v="Nhân viên Cấp trung trực Tổng đài"/>
    <s v="Back Office"/>
    <s v="Twin"/>
    <s v="Executive"/>
    <s v="Male"/>
    <d v="1996-12-20T00:00:00"/>
    <s v="0935 431 250"/>
    <s v="thanhdat.tran@hanwhalife.com.vn"/>
  </r>
  <r>
    <n v="260"/>
    <x v="0"/>
    <s v="12201411"/>
    <s v="Trần Nguyễn Hùng"/>
    <x v="0"/>
    <s v="South - HCM"/>
    <s v="N/A"/>
    <s v="Distribution Planning"/>
    <s v="Distribution Planning Executive"/>
    <s v="Nhân viên Cấp trung Kế hoạch Kinh doanh"/>
    <s v="Back Office"/>
    <s v="Twin"/>
    <s v="Executive"/>
    <s v="Male"/>
    <d v="1994-02-28T00:00:00"/>
    <s v="0907 080 294"/>
    <s v="nguyenhung.tran@hanwhalife.com.vn"/>
  </r>
  <r>
    <n v="261"/>
    <x v="0"/>
    <s v="12201412"/>
    <s v="Trần Thanh Hiền"/>
    <x v="0"/>
    <s v="South - HCM"/>
    <s v="N/A"/>
    <s v="Distribution Planning"/>
    <s v="Partnership Support Senior Staff"/>
    <s v="Nhân viên Cấp cao Hỗ trợ Kênh Đối tác Chiến lược"/>
    <s v="Back Office"/>
    <s v="Queen"/>
    <s v="Senior Staff"/>
    <s v="Female"/>
    <d v="1995-10-28T00:00:00"/>
    <s v="0985 665 810"/>
    <s v="thanhhien.tran@hanwhalife.com.vn"/>
  </r>
  <r>
    <n v="262"/>
    <x v="0"/>
    <s v="12201413"/>
    <s v="Phạm Thúy Quỳnh"/>
    <x v="0"/>
    <s v="South - HCM"/>
    <s v="N/A"/>
    <s v="Management Advisor"/>
    <s v="Management Advisor Assistant"/>
    <s v="Trợ lý Cố vấn Quản lý"/>
    <s v="Back Office"/>
    <s v="Queen"/>
    <s v="Staff"/>
    <s v="Female"/>
    <d v="1999-03-19T00:00:00"/>
    <s v="0386 621 903"/>
    <s v="thuyquynh.pham@hanwhalife.com.vn"/>
  </r>
  <r>
    <n v="263"/>
    <x v="0"/>
    <s v="12201416"/>
    <s v="Nguyễn Ngọc Hải"/>
    <x v="0"/>
    <s v="South - HCM"/>
    <s v="N/A"/>
    <s v="Distribution Admin"/>
    <s v="Distribution Report Senior Executive"/>
    <s v="Nhân viên Cấp trung cao Báo cáo kênh phân phối"/>
    <s v="Back Office"/>
    <s v="Twin"/>
    <s v="Senior Executive"/>
    <s v="Male"/>
    <d v="1997-11-26T00:00:00"/>
    <s v="0931 814 945"/>
    <s v="ngochai.nguyen@hanwhalife.com.vn"/>
  </r>
  <r>
    <n v="264"/>
    <x v="0"/>
    <s v="12201419"/>
    <s v="Nguyễn Thị Hà Trang"/>
    <x v="0"/>
    <s v="South - HCM"/>
    <s v="N/A"/>
    <s v="Agency Compliance"/>
    <s v="Agency Compliance Officer"/>
    <s v="Chuyên viên Pháp chế Đại lý"/>
    <s v="Back Office"/>
    <s v="Queen"/>
    <s v="Officer"/>
    <s v="Female"/>
    <d v="1992-11-07T00:00:00"/>
    <s v="0972 585 107"/>
    <s v="hatrang.nguyen@hanwhalife.com.vn"/>
  </r>
  <r>
    <n v="265"/>
    <x v="0"/>
    <s v="12201421"/>
    <s v="Nguyễn Thị Thanh Thúy"/>
    <x v="0"/>
    <s v="South - HCM"/>
    <s v="N/A"/>
    <s v="Sales Training Support"/>
    <s v="Agency Training Coordinator"/>
    <s v="Điều phối Huấn luyện Kênh Đại lý"/>
    <s v="Back Office"/>
    <s v="Queen"/>
    <s v="Senior Staff"/>
    <s v="Female"/>
    <d v="1999-10-07T00:00:00"/>
    <s v="0974 459 264"/>
    <s v="thuy.nguyen1@hanwhalife.com.vn"/>
  </r>
  <r>
    <n v="266"/>
    <x v="0"/>
    <s v="12201425"/>
    <s v="Hồ Thị Kiều Trang"/>
    <x v="1"/>
    <s v="North"/>
    <s v="Flight"/>
    <s v="Partnership Distribution"/>
    <s v="Partnership Distribution Recruitment Executive"/>
    <s v="Nhân viên Cấp trung Tuyển dụng kênh Đối tác Chiến lược"/>
    <s v="Back Office"/>
    <s v="Queen"/>
    <s v="Executive"/>
    <s v="Female"/>
    <d v="1997-09-25T00:00:00"/>
    <s v="0963 789 612"/>
    <s v="kieutrang.ho@hanwhalife.com.vn"/>
  </r>
  <r>
    <n v="267"/>
    <x v="0"/>
    <s v="12201428"/>
    <s v="Lê Anh Thy"/>
    <x v="0"/>
    <s v="South - HCM"/>
    <s v="N/A"/>
    <s v="Customer Services"/>
    <s v="Policy Owner Services Officer"/>
    <s v="Chuyên viên Quản lý Hợp đồng"/>
    <s v="Back Office"/>
    <s v="Queen"/>
    <s v="Officer"/>
    <s v="Female"/>
    <d v="1994-08-13T00:00:00"/>
    <s v="0919 590 894"/>
    <s v="thy.le@hanwhalife.com.vn"/>
  </r>
  <r>
    <n v="268"/>
    <x v="0"/>
    <s v="12201429"/>
    <s v="Trần Đức Anh"/>
    <x v="0"/>
    <s v="South - HCM"/>
    <s v="N/A"/>
    <s v="Actuary"/>
    <s v="Actuarial Analyst"/>
    <s v="Phân tích Định phí"/>
    <s v="Back Office"/>
    <s v="Twin"/>
    <s v="Senior Executive"/>
    <s v="Male"/>
    <d v="1998-01-30T00:00:00"/>
    <s v="0869 604 330"/>
    <s v="ducanh.tran@hanwhalife.com.vn"/>
  </r>
  <r>
    <n v="269"/>
    <x v="0"/>
    <s v="12201431"/>
    <s v="Nguyễn Thị Diệu Hương"/>
    <x v="31"/>
    <s v="South"/>
    <s v="Bus"/>
    <s v="Customer Services"/>
    <s v="Customer Services Senior Staff"/>
    <s v="Nhân viên Cấp cao Dịch vụ Khách hàng"/>
    <s v="Back Office"/>
    <s v="Queen"/>
    <s v="Senior Staff"/>
    <s v="Female"/>
    <d v="1990-04-01T00:00:00"/>
    <s v="0932 983 577"/>
    <s v="dieuhuong.nguyen@hanwhalife.com.vn"/>
  </r>
  <r>
    <n v="270"/>
    <x v="0"/>
    <s v="12201433"/>
    <s v="Nguyễn Thái Thụy"/>
    <x v="9"/>
    <s v="South"/>
    <s v="Bus"/>
    <s v="Regional Sales - Hai Van"/>
    <s v="Zone Director"/>
    <s v="Giám đốc Kinh doanh Khu vực"/>
    <s v="Sales Agency"/>
    <s v="Twin"/>
    <s v="Officer"/>
    <s v="Male"/>
    <d v="1987-12-21T00:00:00"/>
    <s v="0961 230 789"/>
    <s v="thaithuy.nguyen@hanwhalife.com.vn"/>
  </r>
  <r>
    <n v="271"/>
    <x v="0"/>
    <s v="12201434"/>
    <s v="Phạm Trần Phương Hằng"/>
    <x v="0"/>
    <s v="South - HCM"/>
    <s v="N/A"/>
    <s v="Agency Compliance"/>
    <s v="Agency Compliance Executive"/>
    <s v="Nhân viên Cấp trung Pháp chế Đại lý"/>
    <s v="Back Office"/>
    <s v="Queen"/>
    <s v="Executive"/>
    <s v="Female"/>
    <d v="1991-08-20T00:00:00"/>
    <s v="0356 180 391"/>
    <s v="phuonghang.pham@hanwhalife.com.vn"/>
  </r>
  <r>
    <n v="272"/>
    <x v="0"/>
    <s v="12201436"/>
    <s v="Bùi Thị Thu Hiền"/>
    <x v="0"/>
    <s v="South - HCM"/>
    <s v="N/A"/>
    <s v="NBU &amp; Claim"/>
    <s v="Claim Admin Senior Staff"/>
    <s v="Nhân viên Cấp cao Hành chánh Giải quyết Quyền lợi Bảo hiểm"/>
    <s v="Back Office"/>
    <s v="Queen"/>
    <s v="Senior Staff"/>
    <s v="Female"/>
    <d v="1989-02-18T00:00:00"/>
    <s v="0356 191 398"/>
    <s v="hien.bui@hanwhalife.com.vn"/>
  </r>
  <r>
    <n v="273"/>
    <x v="0"/>
    <s v="12201437"/>
    <s v="Tăng Kiến Luân"/>
    <x v="0"/>
    <s v="South - HCM"/>
    <s v="N/A"/>
    <s v="IT"/>
    <s v="Digital Project Manager"/>
    <s v="Quản lý Dự án Kỹ thuật số"/>
    <s v="Back Office"/>
    <s v="Twin"/>
    <s v="Senior Officer"/>
    <s v="Male"/>
    <d v="1987-01-31T00:00:00"/>
    <s v="0764 737 800"/>
    <s v="kienluan.tang@hanwhalife.com.vn"/>
  </r>
  <r>
    <n v="274"/>
    <x v="0"/>
    <s v="12201438"/>
    <s v="Nguyễn Lý Bửu Ngọc"/>
    <x v="0"/>
    <s v="South - HCM"/>
    <s v="N/A"/>
    <s v="Customer Services"/>
    <s v="Premium Control Senior Executive"/>
    <s v="Nhân viên Cấp trung cao Kiểm soát Phí"/>
    <s v="Back Office"/>
    <s v="Queen"/>
    <s v="Senior Executive"/>
    <s v="Female"/>
    <d v="1993-10-13T00:00:00"/>
    <s v="0767 372 113"/>
    <s v="buungoc.nguyen@hanwhalife.com.vn"/>
  </r>
  <r>
    <n v="275"/>
    <x v="0"/>
    <s v="12201440"/>
    <s v="Phạm Thị Mỹ Phượng"/>
    <x v="12"/>
    <s v="South - HCM"/>
    <s v="N/A"/>
    <s v="Customer Services"/>
    <s v="Customer Services Assistant Manager"/>
    <s v="Phó phòng Dịch vụ khách hàng"/>
    <s v="Back Office"/>
    <s v="Queen"/>
    <s v="Assistant Manager"/>
    <s v="Female"/>
    <d v="1983-08-18T00:00:00"/>
    <s v="0933 252 266"/>
    <s v="myphuong.pham@hanwhalife.com.vn"/>
  </r>
  <r>
    <n v="276"/>
    <x v="0"/>
    <s v="12201441"/>
    <s v="Nguyễn Thị Vân Anh"/>
    <x v="20"/>
    <s v="South"/>
    <s v="Bus"/>
    <s v="Sales Training Support"/>
    <s v="Agency Training Executive"/>
    <s v="Nhân viên Cấp trung Huấn luyện &amp; Hỗ trợ đại lý"/>
    <s v="Trainer"/>
    <s v="Queen"/>
    <s v="Executive"/>
    <s v="Female"/>
    <d v="1995-01-14T00:00:00"/>
    <s v="0363 267 886"/>
    <s v="vananh.nguyen1@hanwhalife.com.vn"/>
  </r>
  <r>
    <n v="277"/>
    <x v="0"/>
    <s v="12201442"/>
    <s v="Hoàng Văn Hiệu"/>
    <x v="1"/>
    <s v="North"/>
    <s v="Flight"/>
    <s v="Customer Services"/>
    <s v="Complaint Handling Officer"/>
    <s v="Chuyên viên xử lý khiếu nại"/>
    <s v="Back Office"/>
    <s v="Twin"/>
    <s v="Officer"/>
    <s v="Male"/>
    <d v="1991-09-29T00:00:00"/>
    <s v="0981 231 885"/>
    <s v="vanhieu.hoang@hanwhalife.com.vn"/>
  </r>
  <r>
    <n v="278"/>
    <x v="0"/>
    <s v="12201444"/>
    <s v="Mai Đặng Huyền Trang"/>
    <x v="0"/>
    <s v="South - HCM"/>
    <s v="N/A"/>
    <s v="Human resources"/>
    <s v="Talent Acquisition Business Partner Part Leader"/>
    <s v="Phó Bộ phận Nhân sự phụ trách Đối tác Thu hút Nhân tài"/>
    <s v="BOD"/>
    <s v="Single"/>
    <s v="Senior Manager"/>
    <s v="Female"/>
    <d v="1988-07-13T00:00:00"/>
    <s v="0903 444 134"/>
    <s v="huyentrang.mai@hanwhalife.com.vn"/>
  </r>
  <r>
    <n v="279"/>
    <x v="0"/>
    <s v="12201446"/>
    <s v="Trịnh Xuân Quỳnh"/>
    <x v="0"/>
    <s v="South - HCM"/>
    <s v="N/A"/>
    <s v="NBU &amp; Claim"/>
    <s v="New Business Executive"/>
    <s v="Nhân viên Cấp trung Phát hành Hợp đồng"/>
    <s v="Back Office"/>
    <s v="Twin"/>
    <s v="Executive"/>
    <s v="Male"/>
    <d v="1991-11-26T00:00:00"/>
    <s v="0796 081 238"/>
    <s v="xuanquynh.trinh@hanwhalife.com.vn"/>
  </r>
  <r>
    <n v="280"/>
    <x v="0"/>
    <s v="12201447"/>
    <s v="Nguyễn Danh Huy"/>
    <x v="0"/>
    <s v="South - HCM"/>
    <s v="N/A"/>
    <s v="NBU &amp; Claim"/>
    <s v="New Business Executive"/>
    <s v="Nhân viên Cấp trung Phát hành Hợp đồng"/>
    <s v="Back Office"/>
    <s v="Twin"/>
    <s v="Executive"/>
    <s v="Male"/>
    <d v="1992-04-03T00:00:00"/>
    <s v="0382 956 674"/>
    <s v="danhhuy.nguyen@hanwhalife.com.vn"/>
  </r>
  <r>
    <n v="281"/>
    <x v="0"/>
    <s v="12201453"/>
    <s v="Nguyễn Thị Ngọc Nhi"/>
    <x v="0"/>
    <s v="South - HCM"/>
    <s v="N/A"/>
    <s v="Distribution Planning"/>
    <s v="Distribution Support Executive"/>
    <s v="Nhân viên Cấp trung Hỗ trợ Đại lý &amp; Kênh Phân phối"/>
    <s v="Back Office"/>
    <s v="Queen"/>
    <s v="Executive"/>
    <s v="Female"/>
    <d v="1991-04-27T00:00:00"/>
    <s v="0906 197 417"/>
    <s v="ngocnhi.nguyen@hanwhalife.com.vn"/>
  </r>
  <r>
    <n v="282"/>
    <x v="0"/>
    <s v="12201457"/>
    <s v="Huỳnh Đức Khôi"/>
    <x v="0"/>
    <s v="South - HCM"/>
    <s v="N/A"/>
    <s v="Distribution Admin"/>
    <s v="Distribution Compensation Officer"/>
    <s v="Chuyên viên Phụ trách Thu nhập Đại lý &amp; Kênh Phân phối"/>
    <s v="Back Office"/>
    <s v="Twin"/>
    <s v="Officer"/>
    <s v="Male"/>
    <d v="1989-09-06T00:00:00"/>
    <s v="0902 791 570"/>
    <s v="duckhoi.huynh@hanwhalife.com.vn"/>
  </r>
  <r>
    <n v="283"/>
    <x v="0"/>
    <s v="12201458"/>
    <s v="Dương Đức Hải"/>
    <x v="1"/>
    <s v="North"/>
    <s v="Flight"/>
    <s v="NBU &amp; Claim"/>
    <s v="Claim Senior Executive"/>
    <s v="Nhân viên Cấp trung cao Giải quyết Quyền lợi Bảo hiểm"/>
    <s v="Back Office"/>
    <s v="Twin"/>
    <s v="Senior Executive"/>
    <s v="Male"/>
    <d v="1990-10-30T00:00:00"/>
    <s v="0388 666 886"/>
    <s v="duchai.duong@hanwhalife.com.vn"/>
  </r>
  <r>
    <n v="284"/>
    <x v="0"/>
    <s v="12201459"/>
    <s v="Nguyễn Công Minh Hoàng"/>
    <x v="0"/>
    <s v="South - HCM"/>
    <s v="N/A"/>
    <s v="Actuary"/>
    <s v="Actuarial Analyst"/>
    <s v="Phân tích Định phí"/>
    <s v="Back Office"/>
    <s v="Twin"/>
    <s v="Assistant Manager"/>
    <s v="Male"/>
    <d v="1996-01-24T00:00:00"/>
    <s v="0939 128 062"/>
    <s v="hoang.nguyen@hanwhalife.com.vn"/>
  </r>
  <r>
    <n v="285"/>
    <x v="0"/>
    <s v="12201460"/>
    <s v="Nguyễn Thị Phương Thảo"/>
    <x v="0"/>
    <s v="South - HCM"/>
    <s v="N/A"/>
    <s v="NBU &amp; Claim"/>
    <s v="Underwriter"/>
    <s v="Thẩm định"/>
    <s v="Back Office"/>
    <s v="Queen"/>
    <s v="Officer"/>
    <s v="Female"/>
    <d v="1988-09-05T00:00:00"/>
    <s v="0395 173 023"/>
    <s v="thao.nguyen3@hanwhalife.com.vn"/>
  </r>
  <r>
    <n v="286"/>
    <x v="0"/>
    <s v="12201461"/>
    <s v="Nguyễn Trần Tuấn Anh"/>
    <x v="0"/>
    <s v="South - HCM"/>
    <s v="N/A"/>
    <s v="IT"/>
    <s v="IT Security Officer"/>
    <s v="Chuyên viên Bảo mật &amp; An toàn Thông tin"/>
    <s v="Back Office"/>
    <s v="Twin"/>
    <s v="Officer"/>
    <s v="Male"/>
    <d v="1983-05-21T00:00:00"/>
    <s v="0907 252 183"/>
    <s v="anh.nguyen2@hanwhalife.com.vn"/>
  </r>
  <r>
    <n v="287"/>
    <x v="0"/>
    <s v="12201464"/>
    <s v="Khương Thanh Liêm"/>
    <x v="0"/>
    <s v="South - HCM"/>
    <s v="N/A"/>
    <s v="Distribution Planning"/>
    <s v="Distribution Planning Senior Officer"/>
    <s v="Chuyên viên Cấp cao Lập Kế hoạch Kênh Đối tác"/>
    <s v="Back Office"/>
    <s v="Twin"/>
    <s v="Senior Officer"/>
    <s v="Male"/>
    <d v="1994-03-20T00:00:00"/>
    <s v="0902 268 022"/>
    <s v="thanhliem.khuong@hanwhalife.com.vn"/>
  </r>
  <r>
    <n v="288"/>
    <x v="0"/>
    <s v="12201466"/>
    <s v="Trần Thị Năm Thanh"/>
    <x v="1"/>
    <s v="North"/>
    <s v="Flight"/>
    <s v="Agency Compliance"/>
    <s v="Agency Compliance Assistant Manager"/>
    <s v="Phó phòng Pháp chế Đại lý "/>
    <s v="Back Office"/>
    <s v="Queen"/>
    <s v="Assistant Manager"/>
    <s v="Female"/>
    <d v="1984-05-19T00:00:00"/>
    <s v="0989 655 599"/>
    <s v="namthanh.tran@hanwhalife.com.vn"/>
  </r>
  <r>
    <n v="289"/>
    <x v="0"/>
    <s v="12201477"/>
    <s v="Trần Phú Lập"/>
    <x v="0"/>
    <s v="South - HCM"/>
    <s v="N/A"/>
    <s v="Distribution Admin"/>
    <s v="Distribution Admin Team Leader"/>
    <s v="Trưởng Nhóm phụ trách Hành chánh đại lý &amp; Kênh Phân phối"/>
    <s v="Back Office"/>
    <s v="Twin"/>
    <s v="Officer"/>
    <s v="Male"/>
    <d v="1994-04-28T00:00:00"/>
    <s v="0567 217 843"/>
    <s v="phulap.tran@hanwhalife.com.vn"/>
  </r>
  <r>
    <n v="290"/>
    <x v="0"/>
    <s v="12201478"/>
    <s v="Nguyễn Huỳnh Thanh Thủy"/>
    <x v="0"/>
    <s v="South - HCM"/>
    <s v="N/A"/>
    <s v="Marketing"/>
    <s v="Brand &amp; Marketing Senior Manager"/>
    <s v="Trưởng phòng Cấp cao Xây dựng &amp; Phát triển Thương hiệu&amp; Marketing"/>
    <s v="Back Office"/>
    <s v="Queen"/>
    <s v="Senior Manager"/>
    <s v="Female"/>
    <d v="1989-10-08T00:00:00"/>
    <s v="0982 025 094"/>
    <s v="thanhthuy.nguyen1@hanwhalife.com.vn"/>
  </r>
  <r>
    <n v="291"/>
    <x v="0"/>
    <s v="12201484"/>
    <s v="Nguyễn Thị Thùy"/>
    <x v="32"/>
    <s v="North"/>
    <s v="Flight"/>
    <s v="Sales Training Support"/>
    <s v="Agency Training Executive"/>
    <s v="Nhân viên Cấp trung Huấn luyện &amp; Hỗ trợ đại lý"/>
    <s v="Trainer"/>
    <s v="Queen"/>
    <s v="Executive"/>
    <s v="Female"/>
    <d v="1987-02-16T00:00:00"/>
    <s v="0976 541 293"/>
    <s v="thuy.nguyen2@hanwhalife.com.vn"/>
  </r>
  <r>
    <n v="292"/>
    <x v="0"/>
    <s v="12201486"/>
    <s v="Trần Ngọc Thảo My"/>
    <x v="0"/>
    <s v="South - HCM"/>
    <s v="N/A"/>
    <s v="NBU &amp; Claim"/>
    <s v="Claim Senior Executive"/>
    <s v="Nhân viên Cấp trung cao Giải quyết Quyền lợi Bảo hiểm"/>
    <s v="Back Office"/>
    <s v="Queen"/>
    <s v="Senior Executive"/>
    <s v="Female"/>
    <d v="1987-09-01T00:00:00"/>
    <s v="0983 908 599"/>
    <s v="thaomy.tran@hanwhalife.com.vn"/>
  </r>
  <r>
    <n v="293"/>
    <x v="0"/>
    <s v="12201487"/>
    <s v="Huỳnh Vương Quốc"/>
    <x v="0"/>
    <s v="South - HCM"/>
    <s v="N/A"/>
    <s v="Partnership Distribution"/>
    <s v="Head of South"/>
    <s v="Giám Đốc Kinh Doanh Miền Nam"/>
    <s v="Back Office"/>
    <s v="Twin"/>
    <s v="Assistant Manager"/>
    <s v="Male"/>
    <d v="1986-04-04T00:00:00"/>
    <s v="0938 881 615"/>
    <s v="vuongquoc.huynh@hanwhalife.com.vn"/>
  </r>
  <r>
    <n v="294"/>
    <x v="0"/>
    <s v="12201488"/>
    <s v="Nguyễn Tấn Cường"/>
    <x v="0"/>
    <s v="South - HCM"/>
    <s v="N/A"/>
    <s v="IT"/>
    <s v="Program Analyst Officer"/>
    <s v="Chuyên viên Lập trình"/>
    <s v="Back Office"/>
    <s v="Twin"/>
    <s v="Officer"/>
    <s v="Male"/>
    <d v="1987-11-19T00:00:00"/>
    <s v="0902 333 064"/>
    <s v="tancuong.nguyen@hanwhalife.com.vn"/>
  </r>
  <r>
    <n v="295"/>
    <x v="0"/>
    <s v="12201489"/>
    <s v="Nguyễn Thị Thu Thảo"/>
    <x v="0"/>
    <s v="South - HCM"/>
    <s v="N/A"/>
    <s v="NBU &amp; Claim"/>
    <s v="Underwriter"/>
    <s v="Thẩm định"/>
    <s v="Back Office"/>
    <s v="Queen"/>
    <s v="Senior Executive"/>
    <s v="Female"/>
    <d v="1995-05-10T00:00:00"/>
    <s v="0778 884 532"/>
    <s v="thuthao.nguyen@hanwhalife.com.vn"/>
  </r>
  <r>
    <n v="296"/>
    <x v="0"/>
    <s v="12201490"/>
    <s v="Trần Thảo Nguyên"/>
    <x v="0"/>
    <s v="South - HCM"/>
    <s v="N/A"/>
    <s v="Customer Services"/>
    <s v="Policy Owner Services Officer"/>
    <s v="Chuyên viên Quản lý Hợp đồng"/>
    <s v="Back Office"/>
    <s v="Queen"/>
    <s v="Officer"/>
    <s v="Female"/>
    <d v="1992-01-11T00:00:00"/>
    <s v="0938 680 383"/>
    <s v="nguyen.tran@hanwhalife.com.vn"/>
  </r>
  <r>
    <n v="297"/>
    <x v="0"/>
    <s v="12201491"/>
    <s v="Trần Thị Như Tình"/>
    <x v="20"/>
    <s v="South"/>
    <s v="Bus"/>
    <s v="Sales Training Support"/>
    <s v="Agency Training Executive"/>
    <s v="Nhân viên Cấp trung Huấn luyện &amp; Hỗ trợ đại lý"/>
    <s v="Trainer"/>
    <s v="Queen"/>
    <s v="Executive"/>
    <s v="Female"/>
    <d v="1996-10-14T00:00:00"/>
    <s v="0935 040 075"/>
    <s v="nhutinh.tran@hanwhalife.com.vn"/>
  </r>
  <r>
    <n v="298"/>
    <x v="0"/>
    <s v="12201492"/>
    <s v="Cao Ngọc Ly"/>
    <x v="0"/>
    <s v="South - HCM"/>
    <s v="N/A"/>
    <s v="Customer Services"/>
    <s v="Call Center Senior Staff"/>
    <s v="Nhân viên Cấp cao trực Tổng đài"/>
    <s v="Back Office"/>
    <s v="Queen"/>
    <s v="Senior Staff"/>
    <s v="Female"/>
    <d v="1992-10-19T00:00:00"/>
    <s v="0912 423 455"/>
    <s v="ngocly.cao@hanwhalife.com.vn"/>
  </r>
  <r>
    <n v="299"/>
    <x v="0"/>
    <s v="12201497"/>
    <s v="Nguyễn Đinh Bảo Ngọc"/>
    <x v="0"/>
    <s v="South - HCM"/>
    <s v="N/A"/>
    <s v="IT"/>
    <s v="Business Analyst Senior Executive"/>
    <s v="Nhân viên Cấp trung cao Phát triển Hệ thống"/>
    <s v="Back Office"/>
    <s v="Queen"/>
    <s v="Senior Executive"/>
    <s v="Female"/>
    <d v="1995-11-08T00:00:00"/>
    <s v="0769 968 045"/>
    <s v="baongoc.nguyen1@hanwhalife.com.vn"/>
  </r>
  <r>
    <n v="300"/>
    <x v="0"/>
    <s v="12201498"/>
    <s v="Nguyễn Đức Trọng"/>
    <x v="0"/>
    <s v="South - HCM"/>
    <s v="N/A"/>
    <s v="IT"/>
    <s v="Network Administrator Executive"/>
    <s v="Nhân viên Cấp trung Quản trị Hệ thống"/>
    <s v="Back Office"/>
    <s v="Twin"/>
    <s v="Executive"/>
    <s v="Male"/>
    <d v="1985-04-01T00:00:00"/>
    <s v="0905 756 856"/>
    <s v="ductrong.nguyen@hanwhalife.com.vn"/>
  </r>
  <r>
    <n v="301"/>
    <x v="0"/>
    <s v="12201499"/>
    <s v="Nguyễn Thị Như Ý"/>
    <x v="0"/>
    <s v="South - HCM"/>
    <s v="N/A"/>
    <s v="Distribution Admin"/>
    <s v="Report &amp; Compensation Part Leader"/>
    <s v="Phó Bộ phận Hành chánh đại lý &amp; Kênh Phân phối, Phụ trách Báo cáo &amp; Thu nhập Đại lý"/>
    <s v="BOD"/>
    <s v="Single"/>
    <s v="Senior Manager"/>
    <s v="Female"/>
    <d v="1985-09-01T00:00:00"/>
    <s v="0989 044 861"/>
    <s v="nhuy.nguyen1@hanwhalife.com.vn"/>
  </r>
  <r>
    <n v="302"/>
    <x v="0"/>
    <s v="12201500"/>
    <s v="Phạm Ngọc Huyền Chi"/>
    <x v="0"/>
    <s v="South - HCM"/>
    <s v="N/A"/>
    <s v="Distribution Admin"/>
    <s v="Distribution Report Senior Executive"/>
    <s v="Nhân viên cấp trung cao báo cáo kênh phân phối"/>
    <s v="Back Office"/>
    <s v="Queen"/>
    <s v="Senior Executive"/>
    <s v="Female"/>
    <d v="1993-05-26T00:00:00"/>
    <s v="0962 725 331"/>
    <s v="huyenchi.pham@hanwhalife.com.vn"/>
  </r>
  <r>
    <n v="303"/>
    <x v="0"/>
    <s v="12201504"/>
    <s v="Nguyễn Lê Ngọc Huỳnh Hoa"/>
    <x v="0"/>
    <s v="South - HCM"/>
    <s v="N/A"/>
    <s v="Distribution Planning"/>
    <s v="Partnership Support Senior Executive"/>
    <s v="Nhân viên Cấp trung cao Hỗ trợ Kênh Đối tác Chiến lược"/>
    <s v="Back Office"/>
    <s v="Queen"/>
    <s v="Senior Executive"/>
    <s v="Female"/>
    <d v="1995-07-12T00:00:00"/>
    <s v="0777 044 744"/>
    <s v="huynhhoa.nguyen@hanwhalife.com.vn"/>
  </r>
  <r>
    <n v="304"/>
    <x v="0"/>
    <s v="12201505"/>
    <s v="Phạm Thị Dương Linh"/>
    <x v="1"/>
    <s v="North"/>
    <s v="Flight"/>
    <s v="NBU &amp; Claim"/>
    <s v="Claim Executive"/>
    <s v="Nhân viên Cấp trung Giải quyết Quyền lợi Bảo hiểm"/>
    <s v="Back Office"/>
    <s v="Queen"/>
    <s v="Executive"/>
    <s v="Female"/>
    <d v="1997-09-05T00:00:00"/>
    <s v="0355 790 874"/>
    <s v="duonglinh.pham@hanwhalife.com.vn"/>
  </r>
  <r>
    <n v="305"/>
    <x v="0"/>
    <s v="12201506"/>
    <s v="Nguyễn Thị Hương"/>
    <x v="0"/>
    <s v="South - HCM"/>
    <s v="N/A"/>
    <s v="IT"/>
    <s v="Business Analyst Senior Executive"/>
    <s v="Nhân viên Cấp trung cao Phát triển Hệ thống"/>
    <s v="Back Office"/>
    <s v="Queen"/>
    <s v="Senior Executive"/>
    <s v="Female"/>
    <d v="1994-06-12T00:00:00"/>
    <s v="0964 701 610"/>
    <s v="huong.nguyen3@hanwhalife.com.vn"/>
  </r>
  <r>
    <n v="306"/>
    <x v="0"/>
    <s v="12201509"/>
    <s v="Nguyễn Thị Hải Yên"/>
    <x v="17"/>
    <s v="North"/>
    <s v="Flight"/>
    <s v="Sales Training Support"/>
    <s v="Agency Training Executive"/>
    <s v="Nhân viên Cấp trung Huấn luyện &amp; Hỗ trợ đại lý"/>
    <s v="Trainer"/>
    <s v="Queen"/>
    <s v="Executive"/>
    <s v="Female"/>
    <d v="1994-12-27T00:00:00"/>
    <s v="0987 383 342"/>
    <s v="haiyen.nguyen1@hanwhalife.com.vn"/>
  </r>
  <r>
    <n v="307"/>
    <x v="0"/>
    <s v="12201510"/>
    <s v="Tô Phạm Quỳnh Anh"/>
    <x v="0"/>
    <s v="South - HCM"/>
    <s v="N/A"/>
    <s v="Distribution Planning"/>
    <s v="Partnership Support Senior Executive"/>
    <s v="Nhân viên Cấp trung cao Hỗ trợ Kênh Đối tác Chiến lược"/>
    <s v="Back Office"/>
    <s v="Queen"/>
    <s v="Senior Executive"/>
    <s v="Female"/>
    <d v="1995-11-01T00:00:00"/>
    <s v="0902 862913"/>
    <s v="quynhanh.to@hanwhalife.com.vn"/>
  </r>
  <r>
    <n v="308"/>
    <x v="0"/>
    <s v="12201511"/>
    <s v="Nguyễn Vũ Tịnh Đan"/>
    <x v="0"/>
    <s v="South - HCM"/>
    <s v="N/A"/>
    <s v="Sales Support Task Force"/>
    <s v="Sales Admin Executive"/>
    <s v="Nhân viên Cấp trung Hỗ trợ kinh doanh"/>
    <s v="Back Office"/>
    <s v="Queen"/>
    <s v="Executive"/>
    <s v="Female"/>
    <d v="1995-04-12T00:00:00"/>
    <s v="0971 116 295"/>
    <s v="tinhdan.nguyen@hanwhalife.com.vn"/>
  </r>
  <r>
    <n v="309"/>
    <x v="0"/>
    <s v="12201512"/>
    <s v="Đặng Hồng Duyên"/>
    <x v="0"/>
    <s v="South - HCM"/>
    <s v="N/A"/>
    <s v="Customer Services"/>
    <s v="Call Center Senior Staff"/>
    <s v="Nhân viên Cấp cao trực Tổng đài"/>
    <s v="Back Office"/>
    <s v="Queen"/>
    <s v="Senior Staff"/>
    <s v="Female"/>
    <d v="1994-05-22T00:00:00"/>
    <s v="0833 063 278"/>
    <s v="hongduyen.dang@hanwhalife.com.vn"/>
  </r>
  <r>
    <n v="310"/>
    <x v="0"/>
    <s v="12201513"/>
    <s v="Nguyễn Đình Hưng"/>
    <x v="22"/>
    <s v="North"/>
    <s v="Flight"/>
    <s v="Regional Sales - Thang Long"/>
    <s v="Zone Director"/>
    <s v="Giám đốc Kinh doanh Khu vực"/>
    <s v="Sales Agency"/>
    <s v="Twin"/>
    <s v="Senior Executive"/>
    <s v="Male"/>
    <d v="1990-04-10T00:00:00"/>
    <s v="0948 975 050"/>
    <s v="dinhhung.nguyen@hanwhalife.com.vn"/>
  </r>
  <r>
    <n v="311"/>
    <x v="0"/>
    <s v="12201519"/>
    <s v="Đào Thị Vương"/>
    <x v="0"/>
    <s v="South - HCM"/>
    <s v="N/A"/>
    <s v="Customer Services"/>
    <s v="Call Center Staff"/>
    <s v="Nhân viên trực Tổng đài"/>
    <s v="Back Office"/>
    <s v="Queen"/>
    <s v="Staff"/>
    <s v="Female"/>
    <d v="1994-01-31T00:00:00"/>
    <s v="0909 600 526"/>
    <s v="vuong.dao@hanwhalife.com.vn"/>
  </r>
  <r>
    <n v="312"/>
    <x v="0"/>
    <s v="12201522"/>
    <s v="Mai Vạn Hạnh"/>
    <x v="0"/>
    <s v="South - HCM"/>
    <s v="N/A"/>
    <s v="Customer Services"/>
    <s v="Call Center Assistant Manager"/>
    <s v="Phó phòng trực Tổng đài"/>
    <s v="Back Office"/>
    <s v="Queen"/>
    <s v="Assistant Manager"/>
    <s v="Female"/>
    <d v="1988-05-13T00:00:00"/>
    <s v="0903 601 309"/>
    <s v="vanhanh.mai@hanwhalife.com.vn"/>
  </r>
  <r>
    <n v="313"/>
    <x v="0"/>
    <s v="12201524"/>
    <s v="Đào Nguyễn Xuân Phước"/>
    <x v="0"/>
    <s v="South - HCM"/>
    <s v="N/A"/>
    <s v="Distribution Admin"/>
    <s v="Distribution Report Senior Officer"/>
    <s v="Chuyên viên Cấp cao Hành chánh Đại lý &amp; Kênh phân phối"/>
    <s v="Back Office"/>
    <s v="Twin"/>
    <s v="Senior Officer"/>
    <s v="Male"/>
    <d v="1994-01-30T00:00:00"/>
    <s v="0327 695 141"/>
    <s v="xuanphuoc.dao@hanwhalife.com.vn"/>
  </r>
  <r>
    <n v="314"/>
    <x v="0"/>
    <s v="12201525"/>
    <s v="Lê Thị Bích Tiên"/>
    <x v="0"/>
    <s v="South - HCM"/>
    <s v="N/A"/>
    <s v="Human resources"/>
    <s v="Employee Engagement &amp; Internal Communication Senior Executive"/>
    <s v="Nhân viên Cấp trung cao Hoạt Động Gắn Kết và Truyền Thông Nội Bộ"/>
    <s v="Back Office"/>
    <s v="Queen"/>
    <s v="Senior Executive"/>
    <s v="Female"/>
    <d v="1994-12-12T00:00:00"/>
    <s v="0934 056 977"/>
    <s v="bichtien.le@hanwhalife.com.vn"/>
  </r>
  <r>
    <n v="315"/>
    <x v="0"/>
    <s v="12201531"/>
    <s v="Nguyễn Anh Tuấn"/>
    <x v="0"/>
    <s v="South - HCM"/>
    <s v="N/A"/>
    <s v="Actuary"/>
    <s v="Actuarial Analyst"/>
    <s v="Phân tích Định phí"/>
    <s v="Back Office"/>
    <s v="Twin"/>
    <s v="Manager"/>
    <s v="Male"/>
    <d v="1985-10-22T00:00:00"/>
    <s v="0982 378 285"/>
    <s v="anhtuan.nguyen4@hanwhalife.com.vn"/>
  </r>
  <r>
    <n v="316"/>
    <x v="0"/>
    <s v="12201532"/>
    <s v="Phạm Hải Huy"/>
    <x v="0"/>
    <s v="South - HCM"/>
    <s v="N/A"/>
    <s v="NBU &amp; Claim"/>
    <s v="Claim Assistant Manager"/>
    <s v="Phó phòng Giải quyết Quyền lợi Bảo hiểm"/>
    <s v="Back Office"/>
    <s v="Twin"/>
    <s v="Assistant Manager"/>
    <s v="Male"/>
    <d v="1983-10-20T00:00:00"/>
    <s v="0982 908 020"/>
    <s v="haihuy.pham@hanwhalife.com.vn"/>
  </r>
  <r>
    <n v="317"/>
    <x v="0"/>
    <s v="12201533"/>
    <s v="Mai Hữu Tín"/>
    <x v="0"/>
    <s v="South - HCM"/>
    <s v="N/A"/>
    <s v="NBU &amp; Claim"/>
    <s v="Underwriter"/>
    <s v="Chuyên viên Thẩm định"/>
    <s v="Back Office"/>
    <s v="Twin"/>
    <s v="Senior Executive"/>
    <s v="Male"/>
    <d v="1993-02-24T00:00:00"/>
    <s v=" 0983 790 609"/>
    <s v="huutin.mai@hanwhalife.com.vn"/>
  </r>
  <r>
    <n v="318"/>
    <x v="0"/>
    <s v="12201534"/>
    <s v="Phạm Thị Hằng"/>
    <x v="0"/>
    <s v="South - HCM"/>
    <s v="N/A"/>
    <s v="Design &amp; Development"/>
    <s v="Design &amp; Development Officer"/>
    <s v="Chuyên viên Thiết Kế &amp; Phát triển Chương trình Huấn luyện Kinh doanh"/>
    <s v="Back Office"/>
    <s v="Queen"/>
    <s v="Officer"/>
    <s v="Female"/>
    <d v="1984-10-10T00:00:00"/>
    <s v="0813 390 539"/>
    <s v="hang.pham@hanwhalife.com.vn"/>
  </r>
  <r>
    <n v="319"/>
    <x v="0"/>
    <s v="12201536"/>
    <s v="Tất An Đông Nghi"/>
    <x v="0"/>
    <s v="South - HCM"/>
    <s v="N/A"/>
    <s v="Marketing"/>
    <s v="Corporate Brand Manager"/>
    <s v="Trưởng phòng Quản lý Thương hiệu"/>
    <s v="Back Office"/>
    <s v="Twin"/>
    <s v="Manager"/>
    <s v="Male"/>
    <d v="1991-08-13T00:00:00"/>
    <s v="0965 266 718"/>
    <s v="dongnghi.tat@hanwhalife.com.vn"/>
  </r>
  <r>
    <n v="320"/>
    <x v="0"/>
    <s v="12201538"/>
    <s v="Nguyễn Thiên Hương"/>
    <x v="0"/>
    <s v="South - HCM"/>
    <s v="N/A"/>
    <s v="Human resources"/>
    <s v="Corporate Learning &amp; Talent Development Manager"/>
    <s v="Trưởng phòng Đào tạo và Phát triển Nhân tài"/>
    <s v="Back Office"/>
    <s v="Queen"/>
    <s v="Manager"/>
    <s v="Female"/>
    <d v="1992-04-11T00:00:00"/>
    <s v="0906 879 842"/>
    <s v="thienhuong.nguyen@hanwhalife.com.vn"/>
  </r>
  <r>
    <n v="321"/>
    <x v="0"/>
    <s v="12201539"/>
    <s v="Nguyễn Trà Nhật Trinh"/>
    <x v="0"/>
    <s v="South - HCM"/>
    <s v="N/A"/>
    <s v="Distribution Admin"/>
    <s v="Distribution Compensation Manager"/>
    <s v="Trưởng phòng Phụ trách Thu nhập Đại lý &amp; Kênh Phân phối"/>
    <s v="Back Office"/>
    <s v="Queen"/>
    <s v="Manager"/>
    <s v="Female"/>
    <d v="1987-08-28T00:00:00"/>
    <s v="0909 478 716"/>
    <s v="nhattrinh.nguyen@hanwhalife.com.vn"/>
  </r>
  <r>
    <n v="322"/>
    <x v="0"/>
    <s v="12201544"/>
    <s v="Phạm Thị Diệp Quỳnh"/>
    <x v="0"/>
    <s v="South - HCM"/>
    <s v="N/A"/>
    <s v="Customer Services"/>
    <s v="Digital Customer Services Manager"/>
    <s v="Trưởng phòng Dịch vụ Kỹ thuật số"/>
    <s v="Back Office"/>
    <s v="Queen"/>
    <s v="Manager"/>
    <s v="Female"/>
    <d v="1979-10-05T00:00:00"/>
    <s v="0916 798 389"/>
    <s v="diepquynh.pham@hanwhalife.com.vn"/>
  </r>
  <r>
    <n v="323"/>
    <x v="0"/>
    <s v="12201547"/>
    <s v="Nguyễn Thị Hoài Thu"/>
    <x v="0"/>
    <s v="South - HCM"/>
    <s v="N/A"/>
    <s v="Customer Services"/>
    <s v="Customer Care Manager"/>
    <s v="Trưởng phòng Chăm sóc Khách Hàng"/>
    <s v="Back Office"/>
    <s v="Queen"/>
    <s v="Manager"/>
    <s v="Female"/>
    <d v="1984-03-27T00:00:00"/>
    <s v="0932 493 481"/>
    <s v="hoaithu.nguyen@hanwhalife.com.vn"/>
  </r>
  <r>
    <n v="324"/>
    <x v="0"/>
    <s v="12201549"/>
    <s v="Du Gia Khang"/>
    <x v="0"/>
    <s v="South - HCM"/>
    <s v="N/A"/>
    <s v="NBU &amp; Claim"/>
    <s v="New Business Staff"/>
    <s v="Nhân viên Phát hành Hợp đồng"/>
    <s v="Back Office"/>
    <s v="Twin"/>
    <s v="Staff"/>
    <s v="Male"/>
    <d v="1996-11-15T00:00:00"/>
    <s v="0773 116 510"/>
    <s v="giakhang.du@hanwhalife.com.vn"/>
  </r>
  <r>
    <n v="325"/>
    <x v="0"/>
    <s v="12201550"/>
    <s v="Nguyễn Bùi Thanh An"/>
    <x v="0"/>
    <s v="South - HCM"/>
    <s v="N/A"/>
    <s v="GA Partner"/>
    <s v="GA Development Senior Executive"/>
    <s v="Nhân viên Cấp trung Cao Phát triển Văn phòng Tổng đại lý"/>
    <s v="Back Office"/>
    <s v="Queen"/>
    <s v="Senior Executive"/>
    <s v="Female"/>
    <d v="1995-03-29T00:00:00"/>
    <s v="0919 103 045"/>
    <s v="thanhan.nguyen@hanwhalife.com.vn"/>
  </r>
  <r>
    <n v="326"/>
    <x v="0"/>
    <s v="12201551"/>
    <s v="Nguyễn Thị Quyên"/>
    <x v="0"/>
    <s v="South - HCM"/>
    <s v="N/A"/>
    <s v="Actuary"/>
    <s v="Actuarial Analyst"/>
    <s v="Phân tích Định phí"/>
    <s v="Back Office"/>
    <s v="Queen"/>
    <s v="Senior Executive"/>
    <s v="Female"/>
    <d v="1995-05-19T00:00:00"/>
    <s v="0365 947 196"/>
    <s v="quyen.nguyen@hanwhalife.com.vn"/>
  </r>
  <r>
    <n v="327"/>
    <x v="0"/>
    <s v="12201553"/>
    <s v="Nguyễn Phụng Trí"/>
    <x v="2"/>
    <s v="South"/>
    <s v="Bus"/>
    <s v="Regional Sales - Tay Son"/>
    <s v="Regional Director"/>
    <s v="Giám đốc Kinh doanh Vùng"/>
    <s v="Sales Agency"/>
    <s v="Twin"/>
    <s v="Vice Director"/>
    <s v="Male"/>
    <d v="1978-09-18T00:00:00"/>
    <s v="0917 985 225"/>
    <s v="phungtri.nguyen@hanwhalife.com.vn"/>
  </r>
  <r>
    <n v="328"/>
    <x v="0"/>
    <s v="12201556"/>
    <s v="Đoàn Ngọc Thanh Tâm"/>
    <x v="0"/>
    <s v="South - HCM"/>
    <s v="N/A"/>
    <s v="Distribution Planning"/>
    <s v="Distribution Support Executive"/>
    <s v="Nhân viên Cấp trung Hỗ trợ Đại lý &amp; Kênh Phân phối"/>
    <s v="Back Office"/>
    <s v="Queen"/>
    <s v="Executive"/>
    <s v="Female"/>
    <d v="2000-08-19T00:00:00"/>
    <s v="0589 798 647"/>
    <s v="thanhtam.doan@hanwhalife.com.vn"/>
  </r>
  <r>
    <n v="329"/>
    <x v="0"/>
    <s v="12201557"/>
    <s v="Nguyễn Văn Bảo"/>
    <x v="0"/>
    <s v="South - HCM"/>
    <s v="N/A"/>
    <s v="IT"/>
    <s v="IT Helpdesk Staff"/>
    <s v="Nhân viên Hỗ trợ Mạng máy tính"/>
    <s v="Back Office"/>
    <s v="Twin"/>
    <s v="Staff"/>
    <s v="Male"/>
    <d v="1996-02-20T00:00:00"/>
    <s v="0974 504 924"/>
    <s v="vanbao.nguyen@hanwhalife.com.vn"/>
  </r>
  <r>
    <n v="330"/>
    <x v="0"/>
    <s v="12201558"/>
    <s v="Nguyễn Duy Thanh"/>
    <x v="0"/>
    <s v="South - HCM"/>
    <s v="N/A"/>
    <s v="IT"/>
    <s v="Program Analyst Senior Officer"/>
    <s v="Chuyên viên Cấp cao Lập trình"/>
    <s v="Back Office"/>
    <s v="Twin"/>
    <s v="Senior Officer"/>
    <s v="Male"/>
    <d v="1990-04-11T00:00:00"/>
    <s v="0987 506 370"/>
    <s v="duythanh.nguyen1@hanwhalife.com.vn"/>
  </r>
  <r>
    <n v="331"/>
    <x v="0"/>
    <s v="12201562"/>
    <s v="Đỗ Thị Linh Nhạn"/>
    <x v="24"/>
    <s v="North"/>
    <s v="Flight"/>
    <s v="Customer Services"/>
    <s v="Customer Services Senior Staff"/>
    <s v="Nhân viên Cấp cao Dịch vụ Khách hàng"/>
    <s v="Back Office"/>
    <s v="Queen"/>
    <s v="Senior Staff"/>
    <s v="Female"/>
    <d v="1992-10-05T00:00:00"/>
    <s v="0398 558 689"/>
    <s v="linhnhan.do@hanwhalife.com.vn"/>
  </r>
  <r>
    <n v="332"/>
    <x v="0"/>
    <s v="12201563"/>
    <s v="Hoàng Minh Tú"/>
    <x v="0"/>
    <s v="South - HCM"/>
    <s v="N/A"/>
    <s v="Actuary"/>
    <s v="Actuarial Analyst"/>
    <s v="Phân tích Định phí"/>
    <s v="Back Office"/>
    <s v="Queen"/>
    <s v="Executive"/>
    <s v="Female"/>
    <d v="1998-10-28T00:00:00"/>
    <s v="0777 613 369"/>
    <s v="minhtu.hoang@hanwhalife.com.vn"/>
  </r>
  <r>
    <n v="333"/>
    <x v="0"/>
    <s v="12201565"/>
    <s v="Trương Mạnh Dũng"/>
    <x v="0"/>
    <s v="South - HCM"/>
    <s v="N/A"/>
    <s v="IT"/>
    <s v="Program Analyst Officer"/>
    <s v="Chuyên viên Lập trình"/>
    <s v="Back Office"/>
    <s v="Twin"/>
    <s v="Officer"/>
    <s v="Male"/>
    <d v="1986-12-02T00:00:00"/>
    <s v="0935 004 507"/>
    <s v="manhdung.truong@hanwhalife.com.vn"/>
  </r>
  <r>
    <n v="334"/>
    <x v="0"/>
    <s v="12201567"/>
    <s v="Lâm Vũ"/>
    <x v="0"/>
    <s v="South - HCM"/>
    <s v="N/A"/>
    <s v="Product Development"/>
    <s v="Product Development Senior Executive"/>
    <s v="Nhân viên Cấp trung cao Phát triển Sản phẩm"/>
    <s v="Back Office"/>
    <s v="Twin"/>
    <s v="Senior Executive"/>
    <s v="Male"/>
    <d v="1991-03-17T00:00:00"/>
    <s v="0908 803 939"/>
    <s v="vu.lam@hanwhalife.com.vn"/>
  </r>
  <r>
    <n v="335"/>
    <x v="0"/>
    <s v="12201569"/>
    <s v="Nguyễn Lê Tuyết Nhiên"/>
    <x v="0"/>
    <s v="South - HCM"/>
    <s v="N/A"/>
    <s v="Sales Training Support"/>
    <s v="Agency Training Coordinator"/>
    <s v="Điều phối Huấn luyện Kênh Đại lý"/>
    <s v="Back Office"/>
    <s v="Queen"/>
    <s v="Executive"/>
    <s v="Female"/>
    <d v="1995-01-14T00:00:00"/>
    <s v="0933 743 436"/>
    <s v="tuyetnhien.nguyen@hanwhalife.com.vn"/>
  </r>
  <r>
    <n v="336"/>
    <x v="0"/>
    <s v="12201570"/>
    <s v="Lê Nhật Hà Vy"/>
    <x v="0"/>
    <s v="South - HCM"/>
    <s v="N/A"/>
    <s v="Marketing"/>
    <s v="PR &amp; CSR Manager"/>
    <s v="Trưởng phòng Truyền thông và CSR"/>
    <s v="Back Office"/>
    <s v="Queen"/>
    <s v="Manager"/>
    <s v="Female"/>
    <d v="1991-12-11T00:00:00"/>
    <s v="0934 457 535"/>
    <s v="havy.le@hanwhalife.com.vn"/>
  </r>
  <r>
    <n v="337"/>
    <x v="0"/>
    <s v="12201571"/>
    <s v="Huỳnh Thị Hồng Gấm"/>
    <x v="0"/>
    <s v="South - HCM"/>
    <s v="N/A"/>
    <s v="Distribution Admin"/>
    <s v="Distribution Compensation Executive"/>
    <s v="Nhân viên Cấp trung phụ trách Thu nhập Đại lý &amp; Kênh Phân phối"/>
    <s v="Back Office"/>
    <s v="Queen"/>
    <s v="Executive"/>
    <s v="Female"/>
    <d v="1995-03-15T00:00:00"/>
    <s v="0388 552 912"/>
    <s v="honggam.huynh@hanwhalife.com.vn"/>
  </r>
  <r>
    <n v="338"/>
    <x v="0"/>
    <s v="12201572"/>
    <s v="Nguyễn Anh Tuấn"/>
    <x v="24"/>
    <s v="North"/>
    <s v="Flight"/>
    <s v="Regional Sales - Thang Long"/>
    <s v="Zone Director"/>
    <s v="Giám đốc Kinh doanh Khu vực"/>
    <s v="Sales Agency"/>
    <s v="Twin"/>
    <s v="Senior Officer"/>
    <s v="Male"/>
    <d v="1985-02-06T00:00:00"/>
    <s v="0928 336 999"/>
    <s v="tuan.nguyen1@hanwhalife.com.vn"/>
  </r>
  <r>
    <n v="339"/>
    <x v="0"/>
    <s v="12201575"/>
    <s v="Phạm Văn Chung"/>
    <x v="10"/>
    <s v="North"/>
    <s v="Flight"/>
    <s v="Regional Sales - Thang Long"/>
    <s v="Zone Director"/>
    <s v="Giám đốc Kinh doanh Khu vực"/>
    <s v="Sales Agency"/>
    <s v="Twin"/>
    <s v="Senior Executive"/>
    <s v="Male"/>
    <d v="1990-04-23T00:00:00"/>
    <s v="0961 625 788"/>
    <s v="vanchung.pham@hanwhalife.com.vn"/>
  </r>
  <r>
    <n v="340"/>
    <x v="0"/>
    <s v="12201577"/>
    <s v="Trần Minh Tâm"/>
    <x v="8"/>
    <s v="North"/>
    <s v="Flight"/>
    <s v="Regional Sales - Lam Kinh"/>
    <s v="Zone Director"/>
    <s v="Giám đốc Kinh doanh Khu vực"/>
    <s v="Sales Agency"/>
    <s v="Twin"/>
    <s v="Officer"/>
    <s v="Male"/>
    <d v="1990-05-19T00:00:00"/>
    <s v="0985 999 881"/>
    <s v="tam.tran@hanwhalife.com.vn"/>
  </r>
  <r>
    <n v="341"/>
    <x v="0"/>
    <s v="12201579"/>
    <s v="Nguyễn Bình An"/>
    <x v="0"/>
    <s v="South - HCM"/>
    <s v="N/A"/>
    <s v="Product Development"/>
    <s v="Product Development Senior Executive"/>
    <s v="Nhân viên Cấp trung cao Phát triển Sản phẩm"/>
    <s v="Back Office"/>
    <s v="Twin"/>
    <s v="Senior Executive"/>
    <s v="Male"/>
    <d v="1996-02-12T00:00:00"/>
    <s v="0379 362 759"/>
    <s v="binhan.nguyen@hanwhalife.com.vn"/>
  </r>
  <r>
    <n v="342"/>
    <x v="0"/>
    <s v="12201582"/>
    <s v="Lê Thị Hường"/>
    <x v="20"/>
    <s v="North"/>
    <s v="Flight"/>
    <s v="Customer Services"/>
    <s v="Customer Services Senior Staff"/>
    <s v="Nhân viên Cấp cao Dịch vụ Khách hàng"/>
    <s v="Back Office"/>
    <s v="Queen"/>
    <s v="Senior Staff"/>
    <s v="Female"/>
    <d v="1992-05-19T00:00:00"/>
    <s v="0981 431 074"/>
    <s v="huong.le2@hanwhalife.com.vn"/>
  </r>
  <r>
    <n v="343"/>
    <x v="0"/>
    <s v="12201584"/>
    <s v="Trương Thái Bão"/>
    <x v="2"/>
    <s v="North"/>
    <s v="Flight"/>
    <s v="Sales Training Support"/>
    <s v="Agency Training Senior Executive"/>
    <s v="Nhân viên Cấp trung cao Huấn luyện &amp; Hỗ trợ đại lý"/>
    <s v="Trainer"/>
    <s v="Twin"/>
    <s v="Senior Executive"/>
    <s v="Male"/>
    <d v="1992-08-20T00:00:00"/>
    <s v="0941 430 707"/>
    <s v="thaibao.truong@hanwhalife.com.vn"/>
  </r>
  <r>
    <n v="344"/>
    <x v="0"/>
    <s v="12201585"/>
    <s v="Mai Hồng Phương Thảo"/>
    <x v="0"/>
    <s v="South - HCM"/>
    <s v="N/A"/>
    <s v="Distribution Planning"/>
    <s v="Quality Control Senior Executive"/>
    <s v="Nhân viên Cấp trung cao Kiểm soát Chất lượng"/>
    <s v="Back Office"/>
    <s v="Queen"/>
    <s v="Senior Executive"/>
    <s v="Female"/>
    <d v="1989-10-11T00:00:00"/>
    <s v="0355 551 520"/>
    <s v="phuongthao.mai@hanwhalife.com.vn"/>
  </r>
  <r>
    <n v="345"/>
    <x v="0"/>
    <s v="12201588"/>
    <s v="Lê Nguyễn Ngọc Trâm"/>
    <x v="25"/>
    <s v="South"/>
    <s v="Bus"/>
    <s v="Customer Services"/>
    <s v="Customer Services Senior Staff"/>
    <s v="Nhân viên Cấp cao Dịch vụ Khách hàng"/>
    <s v="Back Office"/>
    <s v="Queen"/>
    <s v="Senior Staff"/>
    <s v="Female"/>
    <d v="1994-06-15T00:00:00"/>
    <s v="0912 369 411"/>
    <s v="ngoctram.le@hanwhalife.com.vn"/>
  </r>
  <r>
    <n v="346"/>
    <x v="0"/>
    <s v="12201590"/>
    <s v="Nguyễn Quang Thiện"/>
    <x v="0"/>
    <s v="South - HCM"/>
    <s v="N/A"/>
    <s v="IT"/>
    <s v="Program Analyst Executive"/>
    <s v="Nhân viên Cấp trung Lập trình"/>
    <s v="Back Office"/>
    <s v="Twin"/>
    <s v="Executive"/>
    <s v="Male"/>
    <d v="1998-01-09T00:00:00"/>
    <s v="0829 900 345"/>
    <s v="quangthien.nguyen@hanwhalife.com.vn"/>
  </r>
  <r>
    <n v="347"/>
    <x v="0"/>
    <s v="12201593"/>
    <s v="Nguyễn Thị Quỳnh Nga"/>
    <x v="0"/>
    <s v="South - HCM"/>
    <s v="N/A"/>
    <s v="Product Development"/>
    <s v="Product Development Officer"/>
    <s v="Chuyên viên Phát triển Sản Phẩm"/>
    <s v="Back Office"/>
    <s v="Queen"/>
    <s v="Officer"/>
    <s v="Female"/>
    <d v="1987-04-28T00:00:00"/>
    <s v="0977 347 967"/>
    <s v="quynhnga.nguyen@hanwhalife.com.vn"/>
  </r>
  <r>
    <n v="348"/>
    <x v="0"/>
    <s v="12201594"/>
    <s v="Nguyễn Anh Tú"/>
    <x v="21"/>
    <s v="North"/>
    <s v="Flight"/>
    <s v="Regional Sales - Thang Long"/>
    <s v="Zone Director"/>
    <s v="Giám đốc Kinh doanh Khu vực"/>
    <s v="Sales Agency"/>
    <s v="Twin"/>
    <s v="Senior Executive"/>
    <s v="Male"/>
    <d v="1992-07-20T00:00:00"/>
    <s v="0962 480 526"/>
    <s v="anhtu.nguyen@hanwhalife.com.vn"/>
  </r>
  <r>
    <n v="349"/>
    <x v="0"/>
    <s v="12201596"/>
    <s v="Lê Thị Thanh Xuân"/>
    <x v="0"/>
    <s v="South - HCM"/>
    <s v="N/A"/>
    <s v="COP"/>
    <s v="Chief Operations Principal"/>
    <s v="Giám Đốc Cấp cao Nghiệp vụ Bảo Hiểm"/>
    <s v="BOD"/>
    <s v="Single"/>
    <s v="Senior Director"/>
    <s v="Female"/>
    <d v="1972-03-27T00:00:00"/>
    <s v="0916 758 841"/>
    <s v="thanhxuan.le1@hanwhalife.com.vn"/>
  </r>
  <r>
    <n v="350"/>
    <x v="0"/>
    <s v="12201597"/>
    <s v="Lê Nguyễn Bảo Thi"/>
    <x v="0"/>
    <s v="South - HCM"/>
    <s v="N/A"/>
    <s v="Distribution Planning"/>
    <s v="Distribution Support Executive"/>
    <s v="Nhân viên Cấp trung Hỗ trợ Đại lý &amp; Kênh Phân phối"/>
    <s v="Back Office"/>
    <s v="Queen"/>
    <s v="Executive"/>
    <s v="Female"/>
    <d v="1996-11-27T00:00:00"/>
    <s v="0359 264 829"/>
    <s v="baothi.le@hanwhalife.com.vn"/>
  </r>
  <r>
    <n v="351"/>
    <x v="0"/>
    <s v="12201598"/>
    <s v="Nguyễn Thị Thúy Hằng"/>
    <x v="21"/>
    <s v="North"/>
    <s v="Flight"/>
    <s v="Regional Sales - Thang Long"/>
    <s v="Zone Director"/>
    <s v="Giám đốc Kinh doanh Khu vực"/>
    <s v="Sales Agency"/>
    <s v="Queen"/>
    <s v="Executive"/>
    <s v="Female"/>
    <d v="1983-08-20T00:00:00"/>
    <s v="0986 517 083"/>
    <s v="thuyhang.nguyen@hanwhalife.com.vn"/>
  </r>
  <r>
    <n v="352"/>
    <x v="0"/>
    <s v="12201599"/>
    <s v="Trần Trung Nguyên"/>
    <x v="0"/>
    <s v="South - HCM"/>
    <s v="N/A"/>
    <s v="IT"/>
    <s v="Program Analyst Senior Executive"/>
    <s v="Nhân viên Cấp trung cao Lập trình"/>
    <s v="Back Office"/>
    <s v="Twin"/>
    <s v="Senior Executive"/>
    <s v="Male"/>
    <d v="1996-01-01T00:00:00"/>
    <s v="0969 981 853"/>
    <s v="trungnguyen.tran@hanwhalife.com.vn"/>
  </r>
  <r>
    <n v="353"/>
    <x v="0"/>
    <s v="12201601"/>
    <s v="Hồ Mẫn Trí"/>
    <x v="0"/>
    <s v="South - HCM"/>
    <s v="N/A"/>
    <s v="IT"/>
    <s v="Business Analyst Senior Officer"/>
    <s v="Chuyên viên Cấp cao Phát triển Hệ thống"/>
    <s v="Back Office"/>
    <s v="Twin"/>
    <s v="Senior Officer"/>
    <s v="Male"/>
    <d v="1982-05-22T00:00:00"/>
    <s v="0982 179 176"/>
    <s v="mantri.ho@hanwhalife.com.vn"/>
  </r>
  <r>
    <n v="354"/>
    <x v="0"/>
    <s v="12201602"/>
    <s v="Phạm Thị Thanh Tú"/>
    <x v="0"/>
    <s v="South - HCM"/>
    <s v="N/A"/>
    <s v="Human Resources"/>
    <s v="Talent Development Senior Officer"/>
    <s v="Chuyên viên Cấp cao Phát triển Nhân tài"/>
    <s v="Back Office"/>
    <s v="Queen"/>
    <s v="Senior Officer"/>
    <s v="Female"/>
    <d v="1997-02-01T00:00:00"/>
    <s v="0942 155 282"/>
    <s v="thanhtu.pham1@hanwhalife.com.vn"/>
  </r>
  <r>
    <n v="355"/>
    <x v="0"/>
    <s v="12201603"/>
    <s v="Văn Công Nho"/>
    <x v="33"/>
    <s v="South"/>
    <s v="Bus"/>
    <s v="Sales Training Support"/>
    <s v="Agency Training Executive"/>
    <s v="Nhân viên Cấp trung Huấn luyện &amp; Hỗ trợ đại lý"/>
    <s v="Trainer"/>
    <s v="Twin"/>
    <s v="Executive"/>
    <s v="Male"/>
    <d v="1993-09-04T00:00:00"/>
    <s v="0903 543 006"/>
    <s v="congnho.van@hanwhalife.com.vn"/>
  </r>
  <r>
    <n v="356"/>
    <x v="0"/>
    <s v="12201605"/>
    <s v="Trần Thị Diệu Hằng"/>
    <x v="0"/>
    <s v="South - HCM"/>
    <s v="N/A"/>
    <s v="Distribution Planning"/>
    <s v="Distribution Support Senior Executive"/>
    <s v="Nhân viên Cấp trung cao Đại lý &amp; Kênh Phân phối"/>
    <s v="Back Office"/>
    <s v="Queen"/>
    <s v="Senior Executive"/>
    <s v="Female"/>
    <d v="1997-04-14T00:00:00"/>
    <s v="0367 340 943"/>
    <s v="dieuhang.tran@hanwhalife.com.vn"/>
  </r>
  <r>
    <n v="357"/>
    <x v="0"/>
    <s v="12201606"/>
    <s v="Ngô Thu Huyền"/>
    <x v="0"/>
    <s v="South - HCM"/>
    <s v="N/A"/>
    <s v="NBU &amp; Claim"/>
    <s v="Claim Officer"/>
    <s v="Chuyên viên Giải quyết Quyền lợi Bảo hiểm"/>
    <s v="Back Office"/>
    <s v="Queen"/>
    <s v="Officer"/>
    <s v="Female"/>
    <d v="1992-10-14T00:00:00"/>
    <s v="0974 339 529"/>
    <s v="thuhuyen.ngo@hanwhalife.com.vn"/>
  </r>
  <r>
    <n v="358"/>
    <x v="0"/>
    <s v="12201610"/>
    <s v="Đinh Nho Hoàng"/>
    <x v="0"/>
    <s v="South - HCM"/>
    <s v="N/A"/>
    <s v="Distribution Admin"/>
    <s v="Distribution Report Senior Executive"/>
    <s v="Nhân viên cấp trung cao báo cáo kênh phân phối"/>
    <s v="Back Office"/>
    <s v="Twin"/>
    <s v="Senior Executive"/>
    <s v="Male"/>
    <d v="1993-02-21T00:00:00"/>
    <s v="0854 549 245"/>
    <s v="nhohoang.dinh@hanwhalife.com.vn"/>
  </r>
  <r>
    <n v="359"/>
    <x v="0"/>
    <s v="12201612"/>
    <s v="Trần Lê Huyền Anh"/>
    <x v="0"/>
    <s v="South - HCM"/>
    <s v="N/A"/>
    <s v="Marketing"/>
    <s v="PR &amp; CSR Senior Officer"/>
    <s v="Chuyên viên Cấp cao Truyền thông và CSR"/>
    <s v="Back Office"/>
    <s v="Queen"/>
    <s v="Senior Officer"/>
    <s v="Female"/>
    <d v="1993-03-21T00:00:00"/>
    <s v="0937 210 393"/>
    <s v="huyenanh.tran@hanwhalife.com.vn"/>
  </r>
  <r>
    <n v="360"/>
    <x v="0"/>
    <s v="12301614"/>
    <s v="Diệp Tú Khanh"/>
    <x v="7"/>
    <s v="South"/>
    <s v="Bus"/>
    <s v="Sales Training Support"/>
    <s v="Agency Training Officer"/>
    <s v="Chuyên viên Huấn luyện &amp; Hỗ trợ Đại lý"/>
    <s v="Trainer"/>
    <s v="Queen"/>
    <s v="Officer"/>
    <s v="Female"/>
    <d v="1987-06-22T00:00:00"/>
    <s v="0907 769 008"/>
    <s v="tukhanh.diep@hanwhalife.com.vn"/>
  </r>
  <r>
    <n v="361"/>
    <x v="0"/>
    <s v="12301617"/>
    <s v="Vũ Thị Thịnh"/>
    <x v="0"/>
    <s v="South - HCM"/>
    <s v="N/A"/>
    <s v="Internal Audit"/>
    <s v="Internal Audit Senior Executive"/>
    <s v="Nhân viên Cấp trung cao Kiểm toán Nội bộ"/>
    <s v="Back Office"/>
    <s v="Queen"/>
    <s v="Senior Executive"/>
    <s v="Female"/>
    <d v="1998-11-28T00:00:00"/>
    <s v="0919 287 011"/>
    <s v="thinh.vu@hanwhalife.com.vn"/>
  </r>
  <r>
    <n v="362"/>
    <x v="0"/>
    <s v="12301618"/>
    <s v="Đặng Trung Dũng"/>
    <x v="1"/>
    <s v="North"/>
    <s v="Flight"/>
    <s v="NBU &amp; Claim"/>
    <s v="Claim Senior Executive"/>
    <s v="Nhân viên Cấp trung cao Giải quyết Quyền lợi Bảo hiểm"/>
    <s v="Back Office"/>
    <s v="Twin"/>
    <s v="Senior Executive"/>
    <s v="Male"/>
    <d v="1984-05-30T00:00:00"/>
    <s v="0904 198 484"/>
    <s v="trungdung.dang@hanwhalife.com.vn"/>
  </r>
  <r>
    <n v="363"/>
    <x v="0"/>
    <s v="12301619"/>
    <s v="Quách Thị Ngọc"/>
    <x v="0"/>
    <s v="South - HCM"/>
    <s v="N/A"/>
    <s v="Legal &amp; Corporate Compliance"/>
    <s v="Corporate Compliance Senior Executive"/>
    <s v="Nhân viên cấp trung cao Kiểm soát tuân thủ"/>
    <s v="Back Office"/>
    <s v="Queen"/>
    <s v="Senior Executive"/>
    <s v="Female"/>
    <d v="1996-06-06T00:00:00"/>
    <s v="0369 715 375"/>
    <s v="ngoc.quach@hanwhalife.com.vn"/>
  </r>
  <r>
    <n v="364"/>
    <x v="0"/>
    <s v="12301623"/>
    <s v="Nguyễn Thị Cẩm Thạch"/>
    <x v="22"/>
    <s v="North"/>
    <s v="Flight"/>
    <s v="Sales Training Support"/>
    <s v="Agency Training Executive"/>
    <s v="Nhân viên Cấp trung Huấn luyện &amp; Hỗ trợ Đại lý"/>
    <s v="Trainer"/>
    <s v="Queen"/>
    <s v="Executive"/>
    <s v="Female"/>
    <d v="1984-05-27T00:00:00"/>
    <s v="0945 627 218"/>
    <s v="camthach.nguyen@hanwhalife.com.vn"/>
  </r>
  <r>
    <n v="365"/>
    <x v="0"/>
    <s v="12301631"/>
    <s v="Nguyễn Ngọc Đan Vy"/>
    <x v="0"/>
    <s v="South - HCM"/>
    <s v="N/A"/>
    <s v="Customer Services"/>
    <s v="Customer Services Senior Staff"/>
    <s v="Nhân viên Cấp cao Dịch vụ Khách hàng"/>
    <s v="Back Office"/>
    <s v="Queen"/>
    <s v="Senior Staff"/>
    <s v="Female"/>
    <d v="1994-12-12T00:00:00"/>
    <s v="0397 275 343"/>
    <s v="danvy.nguyen@hanwhalife.com.vn"/>
  </r>
  <r>
    <n v="366"/>
    <x v="0"/>
    <s v="12301633"/>
    <s v="Phan Thị Hồng Gấm"/>
    <x v="0"/>
    <s v="South - HCM"/>
    <s v="N/A"/>
    <s v="Customer Services"/>
    <s v="Call Center Senior Staff"/>
    <s v="Nhân viên Cấp cao trực Tổng đài"/>
    <s v="Back Office"/>
    <s v="Queen"/>
    <s v="Senior Staff"/>
    <s v="Female"/>
    <d v="1995-02-06T00:00:00"/>
    <s v="0932 860 295"/>
    <s v="honggam.phan@hanwhalife.com.vn"/>
  </r>
  <r>
    <n v="367"/>
    <x v="0"/>
    <s v="12301635"/>
    <s v="Cao Đức Trọng"/>
    <x v="0"/>
    <s v="South - HCM"/>
    <s v="N/A"/>
    <s v="IT"/>
    <s v="Program Analyst Senior Executive"/>
    <s v="Nhân viên Cấp trung cao Lập trình"/>
    <s v="Back Office"/>
    <s v="Twin"/>
    <s v="Senior Executive"/>
    <s v="Male"/>
    <d v="1991-04-12T00:00:00"/>
    <s v="0349 775 906"/>
    <s v="ductrong.cao@hanwhalife.com.vn"/>
  </r>
  <r>
    <n v="368"/>
    <x v="0"/>
    <s v="12301639"/>
    <s v="Phạm Viết Đạt"/>
    <x v="4"/>
    <s v="South"/>
    <s v="Bus"/>
    <s v="Sales Training Support"/>
    <s v="Agency Training Senior Officer"/>
    <s v="Chuyên viên Cấp cao Huấn luyện &amp; Hỗ trợ đại lý"/>
    <s v="Trainer"/>
    <s v="Twin"/>
    <s v="Senior Officer"/>
    <s v="Male"/>
    <d v="1984-11-01T00:00:00"/>
    <s v="0329 102 828"/>
    <s v="vietdat.pham1@hanwhalife.com.vn"/>
  </r>
  <r>
    <n v="369"/>
    <x v="0"/>
    <s v="12301642"/>
    <s v="Phạm Thoại Mỹ"/>
    <x v="0"/>
    <s v="South - HCM"/>
    <s v="N/A"/>
    <s v="Customer Services"/>
    <s v="Premium Control Staff"/>
    <s v="Nhân viên Kiểm soát Phí"/>
    <s v="Back Office"/>
    <s v="Queen"/>
    <s v="Staff"/>
    <s v="Female"/>
    <d v="2000-03-21T00:00:00"/>
    <s v="0815 555 253"/>
    <s v="thoaimy.pham@hanwhalife.com.vn"/>
  </r>
  <r>
    <n v="370"/>
    <x v="0"/>
    <s v="12301647"/>
    <s v="Trần Đình Đố"/>
    <x v="0"/>
    <s v="South - HCM"/>
    <s v="N/A"/>
    <s v="IT"/>
    <s v="Program Analyst Senior Executive"/>
    <s v="Nhân viên Cấp trung cao Lập trình"/>
    <s v="Back Office"/>
    <s v="Twin"/>
    <s v="Senior Executive"/>
    <s v="Male"/>
    <d v="1993-06-04T00:00:00"/>
    <s v="0353 082 513"/>
    <s v="dinhdo.tran@hanwhalife.com.vn"/>
  </r>
  <r>
    <n v="371"/>
    <x v="0"/>
    <s v="12301648"/>
    <s v="Phạm Vi Quỳnh Trang"/>
    <x v="0"/>
    <s v="South - HCM"/>
    <s v="N/A"/>
    <s v="Distribution Admin"/>
    <s v="Distribution Report Senior Executive"/>
    <s v="Nhân viên cấp trung cao báo cáo kênh phân phối"/>
    <s v="Back Office"/>
    <s v="Queen"/>
    <s v="Senior Executive"/>
    <s v="Female"/>
    <d v="1994-10-20T00:00:00"/>
    <s v="0369 220 907"/>
    <s v="quynhtrang.pham@hanwhalife.com.vn"/>
  </r>
  <r>
    <n v="372"/>
    <x v="0"/>
    <s v="12301660"/>
    <s v="Phạm Ngọc Tân"/>
    <x v="0"/>
    <s v="South - HCM"/>
    <s v="N/A"/>
    <s v="Investment"/>
    <s v="Investment Assistant Manager"/>
    <s v="Phó phòng Đầu tư"/>
    <s v="Back Office"/>
    <s v="Twin"/>
    <s v="Assistant Manager"/>
    <s v="Male"/>
    <d v="1995-04-20T00:00:00"/>
    <s v="0906 792 478"/>
    <s v="ngoctan.pham@hanwhalife.com.vn"/>
  </r>
  <r>
    <n v="373"/>
    <x v="0"/>
    <s v="12301661"/>
    <s v="Trần Ngọc Kim Ngân"/>
    <x v="0"/>
    <s v="South - HCM"/>
    <s v="N/A"/>
    <s v="General Administration"/>
    <s v="General Admin Staff"/>
    <s v="Nhân viên Hành chánh"/>
    <s v="Back Office"/>
    <s v="Queen"/>
    <s v="Staff"/>
    <s v="Female"/>
    <d v="1990-01-29T00:00:00"/>
    <s v="0374 587 427"/>
    <s v="kimngan.tran@hanwhalife.com.vn"/>
  </r>
  <r>
    <n v="374"/>
    <x v="0"/>
    <s v="12301663"/>
    <s v="Lê Thị Mỹ Dung"/>
    <x v="0"/>
    <s v="South - HCM"/>
    <s v="N/A"/>
    <s v="Distribution Admin"/>
    <s v="Distribution Admin Executive"/>
    <s v="Nhân viên Cấp trung Hành chánh Đại lý &amp; Kênh Phân phối"/>
    <s v="Back Office"/>
    <s v="Queen"/>
    <s v="Executive"/>
    <s v="Female"/>
    <d v="1993-03-01T00:00:00"/>
    <s v="0909 497 793"/>
    <s v="mydung.le@hanwhalife.com.vn"/>
  </r>
  <r>
    <n v="375"/>
    <x v="0"/>
    <s v="12301665"/>
    <s v="Nguyễn Thị Giang"/>
    <x v="0"/>
    <s v="South - HCM"/>
    <s v="N/A"/>
    <s v="Distribution Planning"/>
    <s v="Distribution Planning Manager"/>
    <s v="Trưởng phòng Kế hoạch Kinh doanh"/>
    <s v="Back Office"/>
    <s v="Queen"/>
    <s v="Manager"/>
    <s v="Female"/>
    <d v="1989-08-16T00:00:00"/>
    <s v="0909 011 608"/>
    <s v="giang.nguyen1@hanwhalife.com.vn"/>
  </r>
  <r>
    <n v="376"/>
    <x v="0"/>
    <s v="12301666"/>
    <s v="Nguyễn Trường Mỹ Anh"/>
    <x v="30"/>
    <s v="South"/>
    <s v="Bus"/>
    <s v="Customer Services"/>
    <s v="Customer Services Senior Staff"/>
    <s v="Nhân viên Cấp cao Dịch vụ Khách hàng"/>
    <s v="Back Office"/>
    <s v="Queen"/>
    <s v="Senior Staff"/>
    <s v="Female"/>
    <d v="1994-10-10T00:00:00"/>
    <s v="0907 855 358"/>
    <s v="myanh.nguyen@hanwhalife.com.vn"/>
  </r>
  <r>
    <n v="377"/>
    <x v="0"/>
    <s v="12301667"/>
    <s v="Trần Thị Đăng Châu"/>
    <x v="0"/>
    <s v="South - HCM"/>
    <s v="N/A"/>
    <s v="Corporate Planning &amp; Management"/>
    <s v="Corporate Planning &amp; Management Part Leader"/>
    <s v="Phó Bộ phận Quản trị và Kế hoạch Tổng hợp"/>
    <s v="BOD"/>
    <s v="Single"/>
    <s v="Senior Manager"/>
    <s v="Female"/>
    <d v="1993-08-21T00:00:00"/>
    <s v="0942 909 893"/>
    <s v="dangchau.tran@hanwhalife.com.vn"/>
  </r>
  <r>
    <n v="378"/>
    <x v="0"/>
    <s v="12301669"/>
    <s v="Trần Thị Hoàng Oanh"/>
    <x v="0"/>
    <s v="South - HCM"/>
    <s v="N/A"/>
    <s v="Marketing"/>
    <s v="Graphic Designer"/>
    <s v="Thiết kế Đồ họa"/>
    <s v="Back Office"/>
    <s v="Queen"/>
    <s v="Executive"/>
    <s v="Female"/>
    <d v="1994-02-15T00:00:00"/>
    <s v="0961 135 267"/>
    <s v="hoangoanh.tran@hanwhalife.com.vn"/>
  </r>
  <r>
    <n v="379"/>
    <x v="0"/>
    <s v="12301671"/>
    <s v="Nguyễn Thị Quỳnh Hương"/>
    <x v="0"/>
    <s v="South - HCM"/>
    <s v="N/A"/>
    <s v="NBU &amp; Claim"/>
    <s v="Underwriter"/>
    <s v="Thẩm định"/>
    <s v="Back Office"/>
    <s v="Queen"/>
    <s v="Officer"/>
    <s v="Female"/>
    <d v="1993-03-29T00:00:00"/>
    <s v="0769 890 908"/>
    <s v="quynhhuong.nguyen@hanwhalife.com.vn"/>
  </r>
  <r>
    <n v="380"/>
    <x v="0"/>
    <s v="12301672"/>
    <s v="Phạm Thị Anh Thư"/>
    <x v="0"/>
    <s v="South - HCM"/>
    <s v="N/A"/>
    <s v="Customer Services"/>
    <s v="Premium Control Officer"/>
    <s v="Chuyên viên Kiểm soát Phí"/>
    <s v="Back Office"/>
    <s v="Queen"/>
    <s v="Officer"/>
    <s v="Female"/>
    <d v="1989-01-12T00:00:00"/>
    <s v="0774 983 635"/>
    <s v="anhthu.pham@hanwhalife.com.vn"/>
  </r>
  <r>
    <n v="381"/>
    <x v="0"/>
    <s v="12301674"/>
    <s v="Đào Phương Thúy"/>
    <x v="0"/>
    <s v="South - HCM"/>
    <s v="N/A"/>
    <s v="CHGP"/>
    <s v="Chief HR &amp; GA Principal"/>
    <s v="Giám đốc Cấp cao Nhân sự &amp; Hành chánh"/>
    <s v="BOD"/>
    <s v="Single"/>
    <s v="Director"/>
    <s v="Female"/>
    <d v="1983-10-26T00:00:00"/>
    <s v="0935 922 441"/>
    <s v="phuongthuy.dao@hanwhalife.com.vn"/>
  </r>
  <r>
    <n v="382"/>
    <x v="0"/>
    <s v="12301676"/>
    <s v="Nguyễn Quốc Nam"/>
    <x v="12"/>
    <s v="South - HCM"/>
    <s v="N/A"/>
    <s v="Sales Training Support"/>
    <s v="Agency Training Executive"/>
    <s v="Nhân viên Cấp trung Huấn luyện &amp; Hỗ trợ đại lý"/>
    <s v="Trainer"/>
    <s v="Twin"/>
    <s v="Executive"/>
    <s v="Male"/>
    <d v="1995-03-02T00:00:00"/>
    <s v="0867 997 613"/>
    <s v="quocnam.nguyen1@hanwhalife.com.vn"/>
  </r>
  <r>
    <n v="383"/>
    <x v="0"/>
    <s v="12301678"/>
    <s v="Khổng Tiến Mạnh"/>
    <x v="21"/>
    <s v="North"/>
    <s v="Flight"/>
    <s v="Sales Training Support"/>
    <s v="Agency Training Senior Executive"/>
    <s v="Nhân viên Cấp trung cao Huấn luyện &amp; Hỗ trợ đại lý"/>
    <s v="Trainer"/>
    <s v="Twin"/>
    <s v="Senior Executive"/>
    <s v="Male"/>
    <d v="1992-07-08T00:00:00"/>
    <s v="0368 080 792"/>
    <s v="tienmanh.khong@hanwhalife.com.vn"/>
  </r>
  <r>
    <n v="384"/>
    <x v="0"/>
    <s v="12301679"/>
    <s v="Hoàng Thị Tuyết"/>
    <x v="1"/>
    <s v="North"/>
    <s v="Flight"/>
    <s v="Customer Services"/>
    <s v="Customer Services Executive"/>
    <s v="Nhân viên Cấp trung Dịch vụ Khách hàng"/>
    <s v="Back Office"/>
    <s v="Queen"/>
    <s v="Executive"/>
    <s v="Female"/>
    <d v="1996-02-19T00:00:00"/>
    <s v="0333 739 178"/>
    <s v="tuyet.hoang@hanwhalife.com.vn"/>
  </r>
  <r>
    <n v="385"/>
    <x v="0"/>
    <s v="12301680"/>
    <s v="Đào Ngọc Linh"/>
    <x v="1"/>
    <s v="North"/>
    <s v="Flight"/>
    <s v="Agency Compliance"/>
    <s v="Agency Compliance Executive"/>
    <s v="Nhân viên Cấp trung Pháp chế Đại lý"/>
    <s v="Back Office"/>
    <s v="Twin"/>
    <s v="Executive"/>
    <s v="Male"/>
    <d v="1992-05-08T00:00:00"/>
    <s v="0335 508 685"/>
    <s v="ngoclinh.dao@hanwhalife.com.vn"/>
  </r>
  <r>
    <n v="386"/>
    <x v="0"/>
    <s v="12301684"/>
    <s v="Nguyễn Thị Ngọc Ánh"/>
    <x v="1"/>
    <s v="North"/>
    <s v="Flight"/>
    <s v="Partnership Distribution"/>
    <s v="Sales Manager"/>
    <s v=" Quản lý Kinh doanh (Đối tác Ngân hàng)"/>
    <s v="Sales Partnership"/>
    <s v="Queen"/>
    <s v="Senior Executive"/>
    <s v="Female"/>
    <d v="1989-09-24T00:00:00"/>
    <s v="083 55 33 274"/>
    <s v="ngocanh.nguyen1@hanwhalife.com.vn"/>
  </r>
  <r>
    <n v="387"/>
    <x v="0"/>
    <s v="12301685"/>
    <s v="Nguyễn Thùy Trang"/>
    <x v="0"/>
    <s v="South - HCM"/>
    <s v="N/A"/>
    <s v="Distribution Planning"/>
    <s v="Distribution Support Senior Officer"/>
    <s v="Chuyên viên Cấp cao Hỗ trợ Đại lý &amp; Kênh Phân phối"/>
    <s v="Back Office"/>
    <s v="Queen"/>
    <s v="Senior Officer"/>
    <s v="Female"/>
    <d v="1995-11-28T00:00:00"/>
    <s v="0835 533 274"/>
    <s v="thuytrang.nguyen1@hanwhalife.com.vn"/>
  </r>
  <r>
    <n v="388"/>
    <x v="0"/>
    <s v="12301686"/>
    <s v="Trần Thị Kim Thanh"/>
    <x v="0"/>
    <s v="South - HCM"/>
    <s v="N/A"/>
    <s v="Distribution Planning"/>
    <s v="Partnership Planning Officer"/>
    <s v="Chuyên viên Lập kế hoạch Kênh đối tác"/>
    <s v="Back Office"/>
    <s v="Queen"/>
    <s v="Officer"/>
    <s v="Female"/>
    <d v="1991-07-09T00:00:00"/>
    <s v="0937 090 791"/>
    <s v="kimthanh.tran@hanwhalife.com.vn"/>
  </r>
  <r>
    <n v="389"/>
    <x v="0"/>
    <s v="12301687"/>
    <s v="Nguyễn Ngọc Hòa"/>
    <x v="33"/>
    <s v="North"/>
    <s v="Flight"/>
    <s v="Regional Sales - Hai Van"/>
    <s v="Zone Director"/>
    <s v="Giám đốc Kinh doanh Khu vực"/>
    <s v="Sales Agency"/>
    <s v="Twin"/>
    <s v="Assistant Manager"/>
    <s v="Male"/>
    <d v="1983-10-20T00:00:00"/>
    <s v="0935 353 518"/>
    <s v="ngochoa.nguyen@hanwhalife.com.vn"/>
  </r>
  <r>
    <n v="390"/>
    <x v="0"/>
    <s v="12301689"/>
    <s v="Hoàng Trọng"/>
    <x v="12"/>
    <s v="South - HCM"/>
    <s v="N/A"/>
    <s v="Customer Services"/>
    <s v="Customer Services Senior Staff"/>
    <s v="Nhân viên Cấp cao Dịch vụ Khách hàng"/>
    <s v="Back Office"/>
    <s v="Twin"/>
    <s v="Senior Staff"/>
    <s v="Male"/>
    <d v="1990-04-15T00:00:00"/>
    <s v="0908 739 514"/>
    <s v="trong.hoang@hanwhalife.com.vn"/>
  </r>
  <r>
    <n v="391"/>
    <x v="0"/>
    <s v="12301690"/>
    <s v="Phạm Phương Đan Quyên"/>
    <x v="0"/>
    <s v="South - HCM"/>
    <s v="N/A"/>
    <s v="Distribution Planning"/>
    <s v="Group Sales Support Executive"/>
    <s v="Nhân viên Cấp trung Hỗ trợ Phát triển Kinh Doanh - Khách hàng Doanh nghiệp"/>
    <s v="Back Office"/>
    <s v="Queen"/>
    <s v="Executive"/>
    <s v="Female"/>
    <d v="1996-08-20T00:00:00"/>
    <s v="0978 893 111"/>
    <s v="danquyen.pham@hanwhalife.com.vn"/>
  </r>
  <r>
    <n v="392"/>
    <x v="0"/>
    <s v="12301693"/>
    <s v="Vương Trường Giang"/>
    <x v="0"/>
    <s v="South - HCM"/>
    <s v="N/A"/>
    <s v="Sales Support Task Force"/>
    <s v="Task Force Senior Manager"/>
    <s v="Trưởng phòng Cấp cao Quản lý Dự án"/>
    <s v="Back Office"/>
    <s v="Twin"/>
    <s v="Senior Manager"/>
    <s v="Male"/>
    <d v="1991-08-19T00:00:00"/>
    <s v="0901 354 456"/>
    <s v="truonggiang.vuong@hanwhalife.com.vn"/>
  </r>
  <r>
    <n v="393"/>
    <x v="0"/>
    <s v="12301695"/>
    <s v="Phạm Thị Ngát"/>
    <x v="1"/>
    <s v="North"/>
    <s v="Flight"/>
    <s v="Customer Services"/>
    <s v="Customer Services Senior Staff"/>
    <s v="Nhân viên Cấp cao Dịch vụ Khách hàng"/>
    <s v="Back Office"/>
    <s v="Queen"/>
    <s v="Senior Staff"/>
    <s v="Female"/>
    <d v="1995-02-23T00:00:00"/>
    <s v="0968 642 302"/>
    <s v="ngat.pham@hanwhalife.com.vn"/>
  </r>
  <r>
    <n v="394"/>
    <x v="0"/>
    <s v="12301697"/>
    <s v="Nguyễn Thị Mai"/>
    <x v="0"/>
    <s v="South - HCM"/>
    <s v="N/A"/>
    <s v="Distribution Admin"/>
    <s v="Distribution Compensation Senior Executive"/>
    <s v="Nhân viên Cấp trung cao phụ trách Thu nhập Đại lý &amp; Kênh Phân phối"/>
    <s v="Back Office"/>
    <s v="Queen"/>
    <s v="Senior Executive"/>
    <s v="Female"/>
    <d v="1992-10-19T00:00:00"/>
    <s v="0937 740 832"/>
    <s v="mai.nguyen@hanwhalife.com.vn"/>
  </r>
  <r>
    <n v="395"/>
    <x v="0"/>
    <s v="12301698"/>
    <s v="Nguyễn Phan Phương Thảo"/>
    <x v="10"/>
    <s v="North"/>
    <s v="Flight"/>
    <s v="Sales Training Support"/>
    <s v="Agency Training Executive"/>
    <s v="Nhân viên Cấp trung Huấn luyện &amp; Hỗ trợ đại lý"/>
    <s v="Trainer"/>
    <s v="Queen"/>
    <s v="Executive"/>
    <s v="Female"/>
    <d v="1991-09-16T00:00:00"/>
    <s v="0777 386 986"/>
    <s v="phuongthao.nguyen3@hanwhalife.com.vn"/>
  </r>
  <r>
    <n v="396"/>
    <x v="0"/>
    <s v="12301702"/>
    <s v="Phạm Thị Hải"/>
    <x v="20"/>
    <s v="North"/>
    <s v="Flight"/>
    <s v="Customer Services"/>
    <s v="Customer Services Executive"/>
    <s v="Nhân viên Cấp trung Dịch vụ Khách hàng"/>
    <s v="Back Office"/>
    <s v="Queen"/>
    <s v="Executive"/>
    <s v="Female"/>
    <d v="1988-10-03T00:00:00"/>
    <s v="0948 298 111"/>
    <s v="hai.pham@hanwhalife.com.vn"/>
  </r>
  <r>
    <n v="397"/>
    <x v="0"/>
    <s v="12301704"/>
    <s v="Lê Thùy Linh"/>
    <x v="0"/>
    <s v="South - HCM"/>
    <s v="N/A"/>
    <s v="Customer Services"/>
    <s v="Policy Owner Services Senior Executive"/>
    <s v="Nhân viên Cấp trung cao Quản lý Hợp đồng"/>
    <s v="Back Office"/>
    <s v="Queen"/>
    <s v="Senior Executive"/>
    <s v="Female"/>
    <d v="1991-07-25T00:00:00"/>
    <s v="0902 884 457"/>
    <s v="thuylinh.le@hanwhalife.com.vn"/>
  </r>
  <r>
    <n v="398"/>
    <x v="0"/>
    <s v="12301709"/>
    <s v="Trần Huỳnh Trang Đài"/>
    <x v="7"/>
    <s v="South"/>
    <s v="Bus"/>
    <s v="Partnership Distribution"/>
    <s v="Sales Manager"/>
    <s v=" Quản lý Kinh doanh (Đối tác Ngân hàng)"/>
    <s v="Sales Partnership"/>
    <s v="Queen"/>
    <s v="Senior Executive"/>
    <s v="Female"/>
    <d v="1993-05-01T00:00:00"/>
    <s v="0327 877 855"/>
    <s v="trangdai.tran@hanwhalife.com.vn"/>
  </r>
  <r>
    <n v="399"/>
    <x v="0"/>
    <s v="12301711"/>
    <s v="Ông Thị Bích Thảo"/>
    <x v="9"/>
    <s v="North"/>
    <s v="Flight"/>
    <s v="Customer Services"/>
    <s v="Customer Services Executive"/>
    <s v="Nhân viên Cấp trung Dịch vụ Khách hàng"/>
    <s v="Back Office"/>
    <s v="Queen"/>
    <s v="Executive"/>
    <s v="Female"/>
    <d v="1991-08-23T00:00:00"/>
    <s v="0905 973 449"/>
    <s v="bichthao.ong@hanwhalife.com.vn"/>
  </r>
  <r>
    <n v="400"/>
    <x v="0"/>
    <s v="12301712"/>
    <s v="Nguyễn Thị Lan"/>
    <x v="18"/>
    <s v="South"/>
    <s v="Bus"/>
    <s v="Regional Sales - Gia Dinh"/>
    <s v="Zone Director"/>
    <s v="Giám đốc Kinh doanh Khu vực"/>
    <s v="Sales Agency"/>
    <s v="Queen"/>
    <s v="Officer"/>
    <s v="Female"/>
    <d v="1981-01-26T00:00:00"/>
    <s v="0933 626 679"/>
    <s v="lan.nguyen2@hanwhalife.com.vn"/>
  </r>
  <r>
    <n v="401"/>
    <x v="0"/>
    <s v="12301714"/>
    <s v="Nguyễn Thu Hoài"/>
    <x v="0"/>
    <s v="South - HCM"/>
    <s v="N/A"/>
    <s v="CEO Office"/>
    <s v="Assistant to CEO"/>
    <s v="Trợ lý Tổng Giám đốc"/>
    <s v="Back Office"/>
    <s v="Queen"/>
    <s v="Staff"/>
    <s v="Female"/>
    <d v="2001-04-03T00:00:00"/>
    <s v="0352 707 858"/>
    <s v="thuhoai.nguyen@hanwhalife.com.vn"/>
  </r>
  <r>
    <n v="402"/>
    <x v="0"/>
    <s v="12301716"/>
    <s v="Hà Thị Thúy"/>
    <x v="34"/>
    <s v="North"/>
    <s v="Flight"/>
    <s v="Customer Services"/>
    <s v="Customer Services Staff"/>
    <s v="Nhân viên Dịch vụ Khách hàng"/>
    <s v="Back Office"/>
    <s v="Queen"/>
    <s v="Staff"/>
    <s v="Female"/>
    <d v="1984-12-15T00:00:00"/>
    <s v="0826 707 668"/>
    <s v="thuy.ha@hanwhalife.com.vn"/>
  </r>
  <r>
    <n v="403"/>
    <x v="0"/>
    <s v="12301720"/>
    <s v="Nguyễn Gia Huy"/>
    <x v="0"/>
    <s v="South - HCM"/>
    <s v="N/A"/>
    <s v="Distribution Admin"/>
    <s v="Distribution Admin Executive"/>
    <s v="Nhân viên Cấp trung Hành chánh Đại lý &amp; Kênh Phân phối"/>
    <s v="Back Office"/>
    <s v="Twin"/>
    <s v="Executive"/>
    <s v="Male"/>
    <d v="1996-10-20T00:00:00"/>
    <s v="0938 819 439"/>
    <s v="giahuy.nguyen1@hanwhalife.com.vn"/>
  </r>
  <r>
    <n v="404"/>
    <x v="0"/>
    <s v="12301721"/>
    <s v="Võ Nguyễn Kiều Minh"/>
    <x v="0"/>
    <s v="South - HCM"/>
    <s v="N/A"/>
    <s v="NBU &amp; Claim"/>
    <s v="Claim Senior Officer"/>
    <s v="Chuyên viên Cấp cao Giải quyết Quyền lợi Bảo hiểm"/>
    <s v="Back Office"/>
    <s v="Queen"/>
    <s v="Senior Officer"/>
    <s v="Female"/>
    <d v="1987-08-06T00:00:00"/>
    <s v="0932 083 350"/>
    <s v="kieuminh.vo@hanwhalife.com.vn"/>
  </r>
  <r>
    <n v="405"/>
    <x v="0"/>
    <s v="12301728"/>
    <s v="Đàm Phương Hoa"/>
    <x v="1"/>
    <s v="North"/>
    <s v="Flight"/>
    <s v="Customer Services"/>
    <s v="Quality Assurance Officer"/>
    <s v="Chuyên viên Kiểm soát Chất lượng Dịch vụ Khách hàng"/>
    <s v="Back Office"/>
    <s v="Queen"/>
    <s v="Officer"/>
    <s v="Female"/>
    <d v="1993-03-18T00:00:00"/>
    <s v="0966 047 173"/>
    <s v="phuonghoa.dam@hanwhalife.com.vn"/>
  </r>
  <r>
    <n v="406"/>
    <x v="0"/>
    <s v="12301729"/>
    <s v="Võ Thị Xuân Trang"/>
    <x v="0"/>
    <s v="South - HCM"/>
    <s v="N/A"/>
    <s v="Customer Services"/>
    <s v="Policy Owner Services Officer"/>
    <s v="Chuyên viên Quản lý Hợp đồng"/>
    <s v="Back Office"/>
    <s v="Queen"/>
    <s v="Officer"/>
    <s v="Female"/>
    <d v="1990-01-11T00:00:00"/>
    <s v="0973 776 616"/>
    <s v="xuantrang.vo@hanwhalife.com.vn"/>
  </r>
  <r>
    <n v="407"/>
    <x v="0"/>
    <s v="12301730"/>
    <s v="Trần Cẩm Tú"/>
    <x v="20"/>
    <s v="South"/>
    <s v="Bus"/>
    <s v="Regional Sales - Lam Kinh"/>
    <s v="Zone Director"/>
    <s v="Giám đốc Kinh doanh Khu vực"/>
    <s v="Sales Agency"/>
    <s v="Queen"/>
    <s v="Senior Executive"/>
    <s v="Female"/>
    <d v="1990-05-07T00:00:00"/>
    <s v="0986 186 978"/>
    <s v="camtu.tran@hanwhalife.com.vn"/>
  </r>
  <r>
    <n v="408"/>
    <x v="0"/>
    <s v="12301732"/>
    <s v="Nguyễn Thị Hoài"/>
    <x v="8"/>
    <s v="North"/>
    <s v="Flight"/>
    <s v="Customer Services"/>
    <s v="Customer Services Senior Staff"/>
    <s v="Nhân viên Dịch vụ Khách hàng"/>
    <s v="Back Office"/>
    <s v="Queen"/>
    <s v="Senior Staff"/>
    <s v="Female"/>
    <d v="1993-07-04T00:00:00"/>
    <s v="0963 001 034"/>
    <s v="hoai.nguyen@hanwhalife.com.vn"/>
  </r>
  <r>
    <n v="409"/>
    <x v="0"/>
    <s v="12301734"/>
    <s v="Đỗ Công Tiền"/>
    <x v="0"/>
    <s v="South - HCM"/>
    <s v="N/A"/>
    <s v="IT"/>
    <s v="Program Analyst Officer"/>
    <s v="Chuyên viên Lập trình"/>
    <s v="Back Office"/>
    <s v="Twin"/>
    <s v="Officer"/>
    <s v="Male"/>
    <d v="1993-04-30T00:00:00"/>
    <s v="0933 971 818"/>
    <s v="congtien.do@hanwhalife.com.vn"/>
  </r>
  <r>
    <n v="410"/>
    <x v="0"/>
    <s v="12301735"/>
    <s v="Nguyễn Thị Thu Trúc"/>
    <x v="0"/>
    <s v="South - HCM"/>
    <s v="N/A"/>
    <s v="NBU &amp; Claim"/>
    <s v="Claim Senior Executive"/>
    <s v="Nhân viên Cấp trung cao Giải quyết Quyền lợi Bảo hiểm"/>
    <s v="Back Office"/>
    <s v="Queen"/>
    <s v="Senior Executive"/>
    <s v="Female"/>
    <d v="1995-07-15T00:00:00"/>
    <s v="0902 449 272"/>
    <s v="thutruc.nguyen@hanwhalife.com.vn"/>
  </r>
  <r>
    <n v="411"/>
    <x v="0"/>
    <s v="12301736"/>
    <s v="Phạm Long Vinh"/>
    <x v="17"/>
    <s v="North"/>
    <s v="Flight"/>
    <s v="Regional Sales - Tay Son"/>
    <s v="Zone Director"/>
    <s v="Giám đốc Kinh doanh Khu vực"/>
    <s v="Sales Agency"/>
    <s v="Twin"/>
    <s v="Senior Executive"/>
    <s v="Male"/>
    <d v="1987-05-28T00:00:00"/>
    <s v="0983 746 544"/>
    <s v="longvinh.pham@hanwhalife.com.vn"/>
  </r>
  <r>
    <n v="412"/>
    <x v="0"/>
    <s v="12301737"/>
    <s v="Nguyễn Thị Phương"/>
    <x v="1"/>
    <s v="North"/>
    <s v="Flight"/>
    <s v="Customer Services"/>
    <s v="Quality Assurance Senior Executive"/>
    <s v="Nhân viên Cấp trung cao Kiểm soát Chất lượng Dịch vụ Khách hàng"/>
    <s v="Back Office"/>
    <s v="Queen"/>
    <s v="Senior Executive"/>
    <s v="Female"/>
    <d v="1995-10-06T00:00:00"/>
    <s v="0987 424 615"/>
    <s v="phuong.nguyen2@hanwhalife.com.vn"/>
  </r>
  <r>
    <n v="413"/>
    <x v="0"/>
    <s v="12301739"/>
    <s v="Nguyễn Thị Đỗ An"/>
    <x v="0"/>
    <s v="South - HCM"/>
    <s v="N/A"/>
    <s v="Actuary"/>
    <s v="Actuarial Analyst"/>
    <s v="Phân tích Định phí"/>
    <s v="Back Office"/>
    <s v="Queen"/>
    <s v="Senior Executive"/>
    <s v="Female"/>
    <d v="1993-11-10T00:00:00"/>
    <s v="0938 652 655"/>
    <s v="doan.nguyen@hanwhalife.com.vn"/>
  </r>
  <r>
    <n v="414"/>
    <x v="0"/>
    <s v="12301742"/>
    <s v="Nguyễn Thị Thiện"/>
    <x v="0"/>
    <s v="South - HCM"/>
    <s v="N/A"/>
    <s v="General Administration"/>
    <s v="General Admin Staff"/>
    <s v="Nhân viên Hành chánh"/>
    <s v="Back Office"/>
    <s v="Queen"/>
    <s v="Staff"/>
    <s v="Female"/>
    <d v="1991-01-01T00:00:00"/>
    <s v="0932 131 538"/>
    <s v="thien.nguyen@hanwhalife.com.vn"/>
  </r>
  <r>
    <n v="415"/>
    <x v="0"/>
    <s v="12301744"/>
    <s v="Trần Thị Thường"/>
    <x v="0"/>
    <s v="South - HCM"/>
    <s v="N/A"/>
    <s v="Distribution Planning"/>
    <s v="Distribution Quality Assurance Manager"/>
    <s v="Trưởng phòng Phân tích &amp; Kiểm soát Chất lượng Kinh doanh"/>
    <s v="Back Office"/>
    <s v="Queen"/>
    <s v="Manager"/>
    <s v="Female"/>
    <d v="1991-09-25T00:00:00"/>
    <s v="0356 694 042"/>
    <s v="thuong.tran1@hanwhalife.com.vn"/>
  </r>
  <r>
    <n v="416"/>
    <x v="0"/>
    <s v="12301750"/>
    <s v="Phạm Minh Châu"/>
    <x v="0"/>
    <s v="South - HCM"/>
    <s v="N/A"/>
    <s v="Design &amp; Development"/>
    <s v="Graphic Designer"/>
    <s v="Thiết kế Đồ họa"/>
    <s v="Back Office"/>
    <s v="Twin"/>
    <s v="Executive"/>
    <s v="Male"/>
    <d v="1995-10-20T00:00:00"/>
    <s v="0909 483 961"/>
    <s v="minhchau.pham@hanwhalife.com.vn"/>
  </r>
  <r>
    <n v="417"/>
    <x v="0"/>
    <s v="12301751"/>
    <s v="Phạm Văn Thông"/>
    <x v="0"/>
    <s v="South - HCM"/>
    <s v="N/A"/>
    <s v="Risk Management"/>
    <s v="Risk Officer"/>
    <s v="Chuyên viên Quản lý Rủi ro"/>
    <s v="Back Office"/>
    <s v="Twin"/>
    <s v="Officer"/>
    <s v="Male"/>
    <d v="1996-09-16T00:00:00"/>
    <s v="0382 818 569"/>
    <s v="vanthong.pham@hanwhalife.com.vn"/>
  </r>
  <r>
    <n v="418"/>
    <x v="0"/>
    <s v="12301752"/>
    <s v="Hoàng Thị Thu Hương"/>
    <x v="4"/>
    <s v="South"/>
    <s v="Bus"/>
    <s v="Partnership Distribution"/>
    <s v="Sales Manager"/>
    <s v=" Quản lý Kinh doanh (Đối tác Ngân hàng)"/>
    <s v="Sales Partnership"/>
    <s v="Queen"/>
    <s v="Senior Executive"/>
    <s v="Female"/>
    <d v="1995-10-12T00:00:00"/>
    <s v="0938 784 984"/>
    <s v="thuhuong.hoang@hanwhalife.com.vn"/>
  </r>
  <r>
    <n v="419"/>
    <x v="0"/>
    <s v="12301753"/>
    <s v="Nguyễn Ngọc Thùy Nguyên"/>
    <x v="12"/>
    <s v="South - HCM"/>
    <s v="N/A"/>
    <s v="Customer Services"/>
    <s v="Customer Services Executive"/>
    <s v="Nhân viên Cấp trung Dịch vụ Khách hàng"/>
    <s v="Back Office"/>
    <s v="Queen"/>
    <s v="Executive"/>
    <s v="Female"/>
    <d v="1996-12-25T00:00:00"/>
    <s v="0903 149 094"/>
    <s v="thuynguyen.nguyen@hanwhalife.com.vn"/>
  </r>
  <r>
    <n v="420"/>
    <x v="0"/>
    <s v="12301756"/>
    <s v="Đỗ Thị Minh Thư"/>
    <x v="0"/>
    <s v="South - HCM"/>
    <s v="N/A"/>
    <s v="Distribution Admin"/>
    <s v="Distribution Compensation Executive"/>
    <s v="Nhân viên Cấp trung phụ trách Thu nhập Đại lý &amp; Kênh Phân phối"/>
    <s v="Back Office"/>
    <s v="Queen"/>
    <s v="Executive"/>
    <s v="Female"/>
    <d v="1996-10-27T00:00:00"/>
    <s v="0909 102 796"/>
    <s v="minhthu.do1@hanwhalife.com.vn"/>
  </r>
  <r>
    <n v="421"/>
    <x v="0"/>
    <s v="12301758"/>
    <s v="Nguyễn Thị Thúy Vi"/>
    <x v="0"/>
    <s v="South - HCM"/>
    <s v="N/A"/>
    <s v="Human Resources"/>
    <s v="HR Operations Officer"/>
    <s v="Chuyên viên Quản lý Vận hành Nhân sự"/>
    <s v="Back Office"/>
    <s v="Queen"/>
    <s v="Officer"/>
    <s v="Female"/>
    <d v="1997-04-11T00:00:00"/>
    <s v="0932 010 352"/>
    <s v="thuyvi.nguyen@hanwhalife.com.vn"/>
  </r>
  <r>
    <n v="422"/>
    <x v="0"/>
    <s v="12301760"/>
    <s v="Lý Quí Thủy Chung"/>
    <x v="0"/>
    <s v="South - HCM"/>
    <s v="N/A"/>
    <s v="Actuary"/>
    <s v="Actuarial Analyst"/>
    <s v="Phân tích Định phí"/>
    <s v="Back Office"/>
    <s v="Queen"/>
    <s v="Senior Executive"/>
    <s v="Female"/>
    <d v="2001-04-27T00:00:00"/>
    <s v="0933 667 840"/>
    <s v="thuychung.ly@hanwhalife.com.vn"/>
  </r>
  <r>
    <n v="423"/>
    <x v="0"/>
    <s v="12301761"/>
    <s v="Nguyễn Duy Khánh Nam"/>
    <x v="0"/>
    <s v="South - HCM"/>
    <s v="N/A"/>
    <s v="Distribution Planning"/>
    <s v="Partnership Planning Senior Executive"/>
    <s v="Nhân viên Cấp trung cao Kế hoạch Kinh doanh"/>
    <s v="Back Office"/>
    <s v="Twin"/>
    <s v="Senior Executive"/>
    <s v="Male"/>
    <d v="1998-07-27T00:00:00"/>
    <s v="0794 894 498"/>
    <s v="khanhnam.nguyen@hanwhalife.com.vn"/>
  </r>
  <r>
    <n v="424"/>
    <x v="0"/>
    <s v="12301762"/>
    <s v="Lý Mỹ Anh"/>
    <x v="0"/>
    <s v="South - HCM"/>
    <s v="N/A"/>
    <s v="Sales Advisor"/>
    <s v="Sales Advisor Assistant"/>
    <s v="Trợ lý Cố vấn Kinh doanh"/>
    <s v="Back Office"/>
    <s v="Queen"/>
    <s v="Senior Staff"/>
    <s v="Female"/>
    <d v="1997-02-05T00:00:00"/>
    <s v="0769 895 009"/>
    <s v="myanh.ly@hanwhalife.com.vn"/>
  </r>
  <r>
    <n v="425"/>
    <x v="0"/>
    <s v="12301763"/>
    <s v="Bùi Thị Như Ngọc"/>
    <x v="0"/>
    <s v="South - HCM"/>
    <s v="N/A"/>
    <s v="Partnership Distribution"/>
    <s v="Account Head"/>
    <s v="Giám đốc Phát triển Kinh doanh (Đối tác Ngân hàng)"/>
    <s v="Sales Partnership"/>
    <s v="Queen"/>
    <s v="Manager"/>
    <s v="Female"/>
    <d v="1990-08-23T00:00:00"/>
    <s v="0932 802 369"/>
    <s v="nhungoc.bui@hanwhalife.com.vn"/>
  </r>
  <r>
    <n v="426"/>
    <x v="0"/>
    <s v="12301764"/>
    <s v="Đoàn Thị Hương"/>
    <x v="26"/>
    <s v="South"/>
    <s v="Bus"/>
    <s v="Partnership Distribution"/>
    <s v="Sales Manager"/>
    <s v=" Quản lý Kinh doanh (Đối tác Ngân hàng)"/>
    <s v="Sales Partnership"/>
    <s v="Queen"/>
    <s v="Officer"/>
    <s v="Female"/>
    <d v="1992-12-29T00:00:00"/>
    <s v="0939 741 740"/>
    <s v="huong.doan@hanwhalife.com.vn"/>
  </r>
  <r>
    <n v="427"/>
    <x v="0"/>
    <s v="12301765"/>
    <s v="Nguyễn Thị Hồng Diệp"/>
    <x v="7"/>
    <s v="South"/>
    <s v="Bus"/>
    <s v="Partnership Distribution"/>
    <s v="Sales Manager"/>
    <s v=" Quản lý Kinh doanh (Đối tác Ngân hàng)"/>
    <s v="Sales Partnership"/>
    <s v="Queen"/>
    <s v="Officer"/>
    <s v="Female"/>
    <d v="1986-09-22T00:00:00"/>
    <s v="0916 249 900"/>
    <s v="hongdiep.nguyen@hanwhalife.com.vn"/>
  </r>
  <r>
    <n v="428"/>
    <x v="0"/>
    <s v="12301767"/>
    <s v="Lê Thị Kiên"/>
    <x v="20"/>
    <s v="South"/>
    <s v="Bus"/>
    <s v="Regional Sales - Lam Kinh"/>
    <s v="Zone Director"/>
    <s v="Giám đốc Kinh doanh Khu vực"/>
    <s v="Sales Agency"/>
    <s v="Queen"/>
    <s v="Executive"/>
    <s v="Female"/>
    <d v="1993-04-25T00:00:00"/>
    <s v="0948 056 448"/>
    <s v="kien.le@hanwhalife.com.vn"/>
  </r>
  <r>
    <n v="429"/>
    <x v="0"/>
    <s v="12301768"/>
    <s v="Huỳnh Võ Lan Vy"/>
    <x v="0"/>
    <s v="South - HCM"/>
    <s v="N/A"/>
    <s v="Content of Digital App"/>
    <s v="Multimedia Designer"/>
    <s v="Thiết kế Đa phương tiện"/>
    <s v="Back Office"/>
    <s v="Queen"/>
    <s v="Senior Executive"/>
    <s v="Female"/>
    <d v="1998-07-29T00:00:00"/>
    <s v="0906 432 798"/>
    <s v="lanvy.huynh@hanwhalife.com.vn"/>
  </r>
  <r>
    <n v="430"/>
    <x v="0"/>
    <s v="12301769"/>
    <s v="Nguyễn Thị Diễm Quỳnh"/>
    <x v="0"/>
    <s v="South - HCM"/>
    <s v="N/A"/>
    <s v="Human Resources"/>
    <s v="HR Operations Assistant Manager"/>
    <s v="Phó phòng Quản lý Vận hành Nhân sự"/>
    <s v="Back Office"/>
    <s v="Queen"/>
    <s v="Assistant Manager"/>
    <s v="Female"/>
    <d v="1991-12-20T00:00:00"/>
    <s v="0919 765 919"/>
    <s v="diemquynh.nguyen1@hanwhalife.com.vn"/>
  </r>
  <r>
    <n v="431"/>
    <x v="0"/>
    <s v="12301771"/>
    <s v="Nguyễn Thị Diệu Huyền"/>
    <x v="0"/>
    <s v="South - HCM"/>
    <s v="N/A"/>
    <s v="Internal Audit"/>
    <s v="Internal Audit Executive"/>
    <s v="Nhân viên Cấp trung Kiểm toán Nội bộ"/>
    <s v="Back Office"/>
    <s v="Queen"/>
    <s v="Executive"/>
    <s v="Female"/>
    <d v="1997-01-16T00:00:00"/>
    <s v="0350 242 958"/>
    <s v="dieuhuyen.nguyen@hanwhalife.com.vn"/>
  </r>
  <r>
    <n v="432"/>
    <x v="0"/>
    <s v="12301772"/>
    <s v="Nguyễn Văn Thái"/>
    <x v="35"/>
    <s v="South"/>
    <s v="Bus"/>
    <s v="Partnership Distribution"/>
    <s v="Sales Manager"/>
    <s v="Quản lý Kinh doanh (Đối tác Ngân hàng)"/>
    <s v="Sales Partnership"/>
    <s v="Twin"/>
    <s v="Senior Officer"/>
    <s v="Male"/>
    <d v="1985-10-09T00:00:00"/>
    <s v="0916 992 061"/>
    <s v="vanthai.nguyen@hanwhalife.com.vn"/>
  </r>
  <r>
    <n v="433"/>
    <x v="0"/>
    <s v="12301774"/>
    <s v="Từ Châu Trúc Dân"/>
    <x v="0"/>
    <s v="South - HCM"/>
    <s v="N/A"/>
    <s v="Customer Services"/>
    <s v="Call Center Senior Staff"/>
    <s v="Nhân viên Cấp cao trực Tổng đài"/>
    <s v="Back Office"/>
    <s v="Queen"/>
    <s v="Senior Staff"/>
    <s v="Female"/>
    <d v="1997-11-14T00:00:00"/>
    <s v="0327 244 075"/>
    <s v="trucdan.tu@hanwhalife.com.vn"/>
  </r>
  <r>
    <n v="434"/>
    <x v="0"/>
    <s v="12301775"/>
    <s v="Lê Quang Hiệp"/>
    <x v="1"/>
    <s v="North"/>
    <s v="Flight"/>
    <s v="Partnership Distribution"/>
    <s v="Sales Manager"/>
    <s v="Quản lý Kinh doanh (Đối tác Ngân hàng)"/>
    <s v="Sales Partnership"/>
    <s v="Twin"/>
    <s v="Officer"/>
    <s v="Male"/>
    <d v="1994-02-10T00:00:00"/>
    <s v="0985 222 669"/>
    <s v="quanghiep.le@hanwhalife.com.vn"/>
  </r>
  <r>
    <n v="435"/>
    <x v="0"/>
    <s v="12301777"/>
    <s v="Lê Thị Minh Tuyền"/>
    <x v="0"/>
    <s v="South - HCM"/>
    <s v="N/A"/>
    <s v="Customer Services"/>
    <s v="Policy Owner Services Executive"/>
    <s v="Nhân viên Cấp trung Quản lý Hợp đồng"/>
    <s v="Back Office"/>
    <s v="Queen"/>
    <s v="Executive"/>
    <s v="Female"/>
    <d v="1990-03-21T00:00:00"/>
    <s v="0934 093 880"/>
    <s v="minhtuyen.le@hanwhalife.com.vn"/>
  </r>
  <r>
    <n v="436"/>
    <x v="0"/>
    <s v="12301779"/>
    <s v="Lê Văn Quân"/>
    <x v="0"/>
    <s v="South - HCM"/>
    <s v="N/A"/>
    <s v="Legal &amp; Corporate Compliance"/>
    <s v="Legal Officer"/>
    <s v="Chuyên viên Pháp lý"/>
    <s v="Back Office"/>
    <s v="Twin"/>
    <s v="Officer"/>
    <s v="Male"/>
    <d v="1997-08-04T00:00:00"/>
    <s v="0362 355 984"/>
    <s v="vanquan.le@hanwhalife.com.vn"/>
  </r>
  <r>
    <n v="437"/>
    <x v="0"/>
    <s v="12301780"/>
    <s v="Đỗ Quỳnh Hương"/>
    <x v="0"/>
    <s v="South - HCM"/>
    <s v="N/A"/>
    <s v="Corporate Planning &amp; Management"/>
    <s v="Management Reporting Analysis Senior Staff"/>
    <s v="Nhân viên Cấp cao Quản trị và Phân tích Báo cáo"/>
    <s v="Back Office"/>
    <s v="Queen"/>
    <s v="Senior Staff"/>
    <s v="Female"/>
    <d v="2000-01-29T00:00:00"/>
    <s v="0816 046 328"/>
    <s v="quynhhuong.do@hanwhalife.com.vn"/>
  </r>
  <r>
    <n v="438"/>
    <x v="0"/>
    <s v="12301782"/>
    <s v="Nguyễn Phúc Thịnh"/>
    <x v="36"/>
    <s v="South"/>
    <s v="Bus"/>
    <s v="Partnership Distribution"/>
    <s v="Sales Manager"/>
    <s v="Quản lý Kinh doanh (Đối tác Ngân hàng)"/>
    <s v="Sales Partnership"/>
    <s v="Twin"/>
    <s v="Senior Executive"/>
    <s v="Male"/>
    <d v="1995-09-06T00:00:00"/>
    <s v="0935 961 896"/>
    <s v="phucthinh.nguyen1@hanwhalife.com.vn"/>
  </r>
  <r>
    <n v="439"/>
    <x v="0"/>
    <s v="12301785"/>
    <s v="Nguyễn Thị Mai"/>
    <x v="0"/>
    <s v="South - HCM"/>
    <s v="N/A"/>
    <s v="Finance &amp; Accounting"/>
    <s v="Payable Accounting Senior Staff"/>
    <s v="Nhân viên Cấp cao Kế toán Thanh toán"/>
    <s v="Back Office"/>
    <s v="Queen"/>
    <s v="Senior Staff"/>
    <s v="Female"/>
    <d v="1998-10-18T00:00:00"/>
    <s v="0906 902 357"/>
    <s v="mai.nguyen1@hanwhalife.com.vn"/>
  </r>
  <r>
    <n v="440"/>
    <x v="0"/>
    <s v="12301786"/>
    <s v="Trịnh Minh Nhật"/>
    <x v="0"/>
    <s v="South - HCM"/>
    <s v="N/A"/>
    <s v="IT"/>
    <s v="Database Administrator Officer"/>
    <s v="Chuyên viên Dữ liệu"/>
    <s v="Back Office"/>
    <s v="Twin"/>
    <s v="Officer"/>
    <s v="Male"/>
    <d v="1991-09-23T00:00:00"/>
    <s v="0356 155 762"/>
    <s v="minhnhat.trinh@hanwhalife.com.vn"/>
  </r>
  <r>
    <n v="441"/>
    <x v="0"/>
    <s v="12301788"/>
    <s v="Nguyễn Tường Vy"/>
    <x v="0"/>
    <s v="South - HCM"/>
    <s v="N/A"/>
    <s v="IT"/>
    <s v="Business Analyst Senior Executive"/>
    <s v="Nhân viên Cấp trung cao Phát triển Hệ thống"/>
    <s v="Back Office"/>
    <s v="Queen"/>
    <s v="Senior Executive"/>
    <s v="Female"/>
    <d v="1996-11-20T00:00:00"/>
    <s v="0906 809 657"/>
    <s v="tuongvy.nguyen1@hanwhalife.com.vn"/>
  </r>
  <r>
    <n v="442"/>
    <x v="0"/>
    <s v="12301789"/>
    <s v="Phạm Hữu Lợi"/>
    <x v="0"/>
    <s v="South - HCM"/>
    <s v="N/A"/>
    <s v="IT"/>
    <s v="Program Analyst Senior Executive"/>
    <s v="Nhân viên Cấp trung cao Lập trình"/>
    <s v="Back Office"/>
    <s v="Twin"/>
    <s v="Senior Executive"/>
    <s v="Male"/>
    <d v="1992-10-23T00:00:00"/>
    <s v="0799 007 138"/>
    <s v="huuloi.pham@hanwhalife.com.vn"/>
  </r>
  <r>
    <n v="443"/>
    <x v="0"/>
    <s v="12401790"/>
    <s v="Trương Thị Vân Anh"/>
    <x v="0"/>
    <s v="South - HCM"/>
    <s v="N/A"/>
    <s v="Marketing"/>
    <s v="Head of Marketing"/>
    <s v="Trưởng Bộ phận Marketing"/>
    <s v="BOD"/>
    <s v="Single"/>
    <s v="Director"/>
    <s v="Female"/>
    <d v="1982-08-04T00:00:00"/>
    <s v="0903 799 275"/>
    <s v="vananh.truong1@hanwhalife.com.vn"/>
  </r>
  <r>
    <n v="444"/>
    <x v="0"/>
    <s v="12401791"/>
    <s v="Nguyễn Phương Hưng"/>
    <x v="0"/>
    <s v="South - HCM"/>
    <s v="N/A"/>
    <s v="IT"/>
    <s v="Program Analyst Officer"/>
    <s v="Chuyên viên Lập trình"/>
    <s v="Back Office"/>
    <s v="Twin"/>
    <s v="Officer"/>
    <s v="Male"/>
    <d v="1994-04-18T00:00:00"/>
    <s v="0967 399 603"/>
    <s v="phuonghung.nguyen@hanwhalife.com.vn"/>
  </r>
  <r>
    <n v="445"/>
    <x v="0"/>
    <s v="12401792"/>
    <s v="Hồ Trịnh Ngọc Diễm"/>
    <x v="0"/>
    <s v="South - HCM"/>
    <s v="N/A"/>
    <s v="Customer Services"/>
    <s v="Customer Care Assistant Manager"/>
    <s v="Phó phòng Chăm sóc Khách hàng"/>
    <s v="Back Office"/>
    <s v="Queen"/>
    <s v="Assistant Manager"/>
    <s v="Female"/>
    <d v="1986-02-05T00:00:00"/>
    <s v="0963 781 109"/>
    <s v="ngocdiem.ho@hanwhalife.com.vn"/>
  </r>
  <r>
    <n v="446"/>
    <x v="0"/>
    <s v="12401793"/>
    <s v="Nguyễn Cẩm Dương"/>
    <x v="0"/>
    <s v="South - HCM"/>
    <s v="N/A"/>
    <s v="Legal &amp; Corporate Compliance"/>
    <s v="Corporate Compliance Assistant Manager"/>
    <s v="Phó phòng Kiểm soát tuân thủ"/>
    <s v="Back Office"/>
    <s v="Queen"/>
    <s v="Assistant Manager"/>
    <s v="Female"/>
    <d v="1993-05-04T00:00:00"/>
    <s v="0982 533 424"/>
    <s v="camduong.nguyen@hanwhalife.com.vn"/>
  </r>
  <r>
    <n v="447"/>
    <x v="0"/>
    <s v="12401796"/>
    <s v="Huỳnh Thị Phương Thảo"/>
    <x v="0"/>
    <s v="South - HCM"/>
    <s v="N/A"/>
    <s v="Human Resources"/>
    <s v="Corporate Learning Officer"/>
    <s v="Chuyên viên Đào tạo"/>
    <s v="Back Office"/>
    <s v="Queen"/>
    <s v="Officer"/>
    <s v="Female"/>
    <d v="1991-04-23T00:00:00"/>
    <s v="0908 300 183"/>
    <s v="phuongthao.huynh@hanwhalife.com.vn"/>
  </r>
  <r>
    <n v="448"/>
    <x v="0"/>
    <s v="12401799"/>
    <s v="Đặng Nguyễn Hoàng Tuấn"/>
    <x v="0"/>
    <s v="South - HCM"/>
    <s v="N/A"/>
    <s v="Customer Services"/>
    <s v="Quality Assurance Officer"/>
    <s v="Chuyên viên Kiểm soát Chất lượng Dịch vụ Khách hàng"/>
    <s v="Back Office"/>
    <s v="Twin"/>
    <s v="Officer"/>
    <s v="Male"/>
    <d v="1993-05-18T00:00:00"/>
    <s v="0942 263 613"/>
    <s v="hoangtuan.dang@hanwhalife.com.vn"/>
  </r>
  <r>
    <n v="449"/>
    <x v="0"/>
    <s v="12401800"/>
    <s v="Phan Thị Thu Hà"/>
    <x v="0"/>
    <s v="South - HCM"/>
    <s v="N/A"/>
    <s v="Distribution Planning"/>
    <s v="Multimedia Designer"/>
    <s v="Thiết kế Đa phương tiện"/>
    <s v="Back Office"/>
    <s v="Queen"/>
    <s v="Officer"/>
    <s v="Female"/>
    <d v="1991-06-12T00:00:00"/>
    <s v="0907 979 546"/>
    <s v="thuha.phan@hanwhalife.com.vn"/>
  </r>
  <r>
    <n v="450"/>
    <x v="0"/>
    <s v="12401801"/>
    <s v="Hà Xuân Huy"/>
    <x v="12"/>
    <s v="South - HCM"/>
    <s v="N/A"/>
    <s v="Regional Sales - Gia Dinh"/>
    <s v="Zone Director"/>
    <s v="Giám đốc Kinh doanh Khu vực"/>
    <s v="Sales Agency"/>
    <s v="Twin"/>
    <s v="Officer"/>
    <s v="Male"/>
    <d v="1980-08-25T00:00:00"/>
    <s v="0917 161 525"/>
    <s v="xuanhuy.ha@hanwhalife.com.vn"/>
  </r>
  <r>
    <n v="451"/>
    <x v="0"/>
    <s v="12401802"/>
    <s v="Nguyễn Thị Minh Nguyệt"/>
    <x v="0"/>
    <s v="South - HCM"/>
    <s v="N/A"/>
    <s v="Human Resources"/>
    <s v="Employer Brand Officer"/>
    <s v="Chuyên viên Phát triển Thương hiệu Tuyển dụng"/>
    <s v="Back Office"/>
    <s v="Queen"/>
    <s v="Officer"/>
    <s v="Female"/>
    <d v="2000-11-16T00:00:00"/>
    <s v="0843 467 367"/>
    <s v="minhnguyet.nguyen1@hanwhalife.com.vn"/>
  </r>
  <r>
    <n v="452"/>
    <x v="0"/>
    <s v="12401803"/>
    <s v="Trần Minh Thuận"/>
    <x v="37"/>
    <s v="North"/>
    <s v="Flight"/>
    <s v="Regional Sales - Thang Long"/>
    <s v="Zone Director"/>
    <s v="Giám đốc Kinh doanh Khu vực"/>
    <s v="Sales Agency"/>
    <s v="Twin"/>
    <s v="Executive"/>
    <s v="Male"/>
    <d v="1989-07-12T00:00:00"/>
    <s v="0913 338 689"/>
    <s v="minhthuan.tran@hanwhalife.com.vn"/>
  </r>
  <r>
    <n v="453"/>
    <x v="0"/>
    <s v="12401804"/>
    <s v="Trà Quốc Khanh"/>
    <x v="0"/>
    <s v="South - HCM"/>
    <s v="N/A"/>
    <s v="Actuary"/>
    <s v="Actuarial Analyst"/>
    <s v="Phân tích Định phí"/>
    <s v="Back Office"/>
    <s v="Twin"/>
    <s v="Manager"/>
    <s v="Male"/>
    <d v="1988-09-28T00:00:00"/>
    <s v="0947 418 735"/>
    <s v="quockhanh.tra@hanwhalife.com.vn"/>
  </r>
  <r>
    <n v="454"/>
    <x v="0"/>
    <s v="12401805"/>
    <s v="Lê Khánh Hoàng"/>
    <x v="30"/>
    <s v="South"/>
    <s v="Bus"/>
    <s v="Partnership Distribution"/>
    <s v="Sales Manager"/>
    <s v="Quản lý Kinh doanh (Đối tác Ngân hàng)"/>
    <s v="Sales Partnership"/>
    <s v="Twin"/>
    <s v="Senior Executive"/>
    <s v="Male"/>
    <d v="1993-10-01T00:00:00"/>
    <s v="0327 432 402"/>
    <s v="khanhhoang.le@hanwhalife.com.vn"/>
  </r>
  <r>
    <n v="455"/>
    <x v="0"/>
    <s v="12401807"/>
    <s v="Nguyễn Hữu Thành"/>
    <x v="0"/>
    <s v="South - HCM"/>
    <s v="N/A"/>
    <s v="Customer Services"/>
    <s v="Policy Owner Services Officer"/>
    <s v="Chuyên viên Quản lý Hợp đồng"/>
    <s v="Back Office"/>
    <s v="Twin"/>
    <s v="g"/>
    <s v="Male"/>
    <d v="1993-05-15T00:00:00"/>
    <s v="0706 891 055"/>
    <s v="huuthanh.nguyen1@hanwhalife.com.vn"/>
  </r>
  <r>
    <n v="456"/>
    <x v="0"/>
    <s v="12401808"/>
    <s v="Trần Văn Vàng"/>
    <x v="0"/>
    <s v="South - HCM"/>
    <s v="N/A"/>
    <s v="CAO"/>
    <s v="Chief Agency Officer"/>
    <s v="Phó Tổng Giám đốc Kinh doanh"/>
    <s v="BOD"/>
    <s v="Single"/>
    <s v="Chief Officer"/>
    <s v="Male"/>
    <d v="1972-08-20T00:00:00"/>
    <s v="0903 975 429"/>
    <s v="vanvang.tran@hanwhalife.com.vn"/>
  </r>
  <r>
    <n v="457"/>
    <x v="0"/>
    <s v="12401809"/>
    <s v="Lê Minh Tuấn"/>
    <x v="1"/>
    <s v="North"/>
    <s v="Flight"/>
    <s v="Regional Sales - Thang Long"/>
    <s v="Zone Director"/>
    <s v="Giám đốc Kinh doanh Khu vực"/>
    <s v="Sales Agency"/>
    <s v="Twin"/>
    <s v="Assistant Manager"/>
    <s v="Male"/>
    <d v="1976-11-26T00:00:00"/>
    <s v="0975 248 688"/>
    <s v="minhtuan.le1@hanwhalife.com.vn"/>
  </r>
  <r>
    <n v="458"/>
    <x v="0"/>
    <s v="12401811"/>
    <s v="Phạm Thị Diễm My"/>
    <x v="0"/>
    <s v="South - HCM"/>
    <s v="N/A"/>
    <s v="Sales Support Task Force"/>
    <s v="Task Force Senior Officer"/>
    <s v="Chuyên viên Cấp cao Quản lý Dự án"/>
    <s v="Back Office"/>
    <s v="Queen"/>
    <s v="Senior Officer"/>
    <s v="Female"/>
    <d v="1994-08-27T00:00:00"/>
    <s v="0932 430 094"/>
    <s v="diemmy.pham@hanwhalife.com.vn"/>
  </r>
  <r>
    <n v="459"/>
    <x v="0"/>
    <s v="12401813"/>
    <s v="Tạ Hữu Phương"/>
    <x v="3"/>
    <s v="North"/>
    <s v="Flight"/>
    <s v="Regional Sales - Thang Long"/>
    <s v="Zone Director"/>
    <s v="Giám đốc Kinh doanh Khu vực"/>
    <s v="Sales Agency"/>
    <s v="Twin"/>
    <s v="Senior Officer"/>
    <s v="Male"/>
    <d v="1983-08-26T00:00:00"/>
    <s v="0943 989 389"/>
    <s v="huuphuong.ta@hanwhalife.com.vn"/>
  </r>
  <r>
    <n v="460"/>
    <x v="0"/>
    <s v="12401814"/>
    <s v="Trần Nhật Thảo Nguyên"/>
    <x v="0"/>
    <s v="South - HCM"/>
    <s v="N/A"/>
    <s v="Human Resources"/>
    <s v="Talent Acquisition Business Partner Manager"/>
    <s v="Trưởng phòng Đối tác Thu hút Nhân tài"/>
    <s v="Back Office"/>
    <s v="Queen"/>
    <s v="Manager"/>
    <s v="Female"/>
    <d v="1993-02-02T00:00:00"/>
    <s v="0949 314 399"/>
    <s v="thaonguyen.tran2@hanwhalife.com.vn"/>
  </r>
  <r>
    <n v="461"/>
    <x v="0"/>
    <s v="12401822"/>
    <s v="Huỳnh Nhật Huy"/>
    <x v="0"/>
    <s v="South - HCM"/>
    <s v="N/A"/>
    <s v="Customer Services"/>
    <s v="Policy Owner Services Senior Executive"/>
    <s v="Nhân viên Cấp trung cao Quản lý Hợp đồng"/>
    <s v="Back Office"/>
    <s v="Twin"/>
    <s v="Senior Executive"/>
    <s v="Male"/>
    <d v="1998-10-08T00:00:00"/>
    <s v="0903 721 875"/>
    <s v="nhathuy.huynh@hanwhalife.com.vn"/>
  </r>
  <r>
    <n v="462"/>
    <x v="0"/>
    <s v="12401823"/>
    <s v="Đoàn Ngọc Anh"/>
    <x v="12"/>
    <s v="South - HCM"/>
    <s v="N/A"/>
    <s v="Regional Sales - Gia Dinh"/>
    <s v="Territory Director"/>
    <s v="Giám đốc Kinh doanh Miền"/>
    <s v="Sales Agency"/>
    <s v="Twin"/>
    <s v="Director"/>
    <s v="Male"/>
    <d v="1984-05-20T00:00:00"/>
    <s v="0915 959 592"/>
    <s v="ngocanh.doan@hanwhalife.com.vn"/>
  </r>
  <r>
    <n v="463"/>
    <x v="0"/>
    <s v="12401824"/>
    <s v="Trần Hữu Lê Huỳnh Tâm"/>
    <x v="17"/>
    <s v="North"/>
    <s v="Flight"/>
    <s v="Regional Sales - Tay Son"/>
    <s v="Territory Director"/>
    <s v="Giám đốc Kinh doanh Miền"/>
    <s v="Sales Agency"/>
    <s v="Twin"/>
    <s v="Director"/>
    <s v="Male"/>
    <d v="1982-08-16T00:00:00"/>
    <s v="0913 610 699"/>
    <s v="huynhtam.tran@hanwhalife.com.vn"/>
  </r>
  <r>
    <n v="464"/>
    <x v="0"/>
    <s v="12401825"/>
    <s v="Nguyễn Thị Cẩm Hà"/>
    <x v="0"/>
    <s v="South - HCM"/>
    <s v="N/A"/>
    <s v="NBU &amp; Claim"/>
    <s v="Claim Assistant Manager"/>
    <s v="Phó phòng Giải quyết Quyền lợi Bảo hiểm"/>
    <s v="Back Office"/>
    <s v="Queen"/>
    <s v="Assistant Manager"/>
    <s v="Female"/>
    <d v="1994-01-01T00:00:00"/>
    <s v="0974 905 926"/>
    <s v="camha.nguyen@hanwhalife.com.vn"/>
  </r>
  <r>
    <n v="465"/>
    <x v="0"/>
    <s v="12401826"/>
    <s v="Bùi Thị Xuân Diệu"/>
    <x v="0"/>
    <s v="South - HCM"/>
    <s v="N/A"/>
    <s v="Customer Services"/>
    <s v="Complaint Handling Senior Officer"/>
    <s v="Chuyên viên Cấp cao Xử lí Khiếu nại"/>
    <s v="Back Office"/>
    <s v="Queen"/>
    <s v="Senior Officer"/>
    <s v="Female"/>
    <d v="1995-11-15T00:00:00"/>
    <s v="0979 918 957"/>
    <s v="xuandieu.bui@hanwhalife.com.vn"/>
  </r>
  <r>
    <n v="466"/>
    <x v="0"/>
    <s v="12401831"/>
    <s v="Nguyễn Thị Phương Loan"/>
    <x v="36"/>
    <s v="South"/>
    <s v="Bus"/>
    <s v="Regional Sales - Tay Son"/>
    <s v="Zone Director"/>
    <s v="Giám đốc Kinh doanh khu vực"/>
    <s v="Sales Agency"/>
    <s v="Queen"/>
    <s v="Assistant Manager"/>
    <s v="Female"/>
    <d v="1980-03-02T00:00:00"/>
    <s v="0942 568 113"/>
    <s v="phuongloan.nguyen1@hanwhalife.com.vn"/>
  </r>
  <r>
    <n v="467"/>
    <x v="0"/>
    <s v="12401834"/>
    <s v="Nguyễn Hoài Thương"/>
    <x v="0"/>
    <s v="South - HCM"/>
    <s v="N/A"/>
    <s v="Human Resources"/>
    <s v="HR Operations Senior Executive"/>
    <s v="Nhân viên Cấp trung cao Quản lý Vận hành Nhân sự"/>
    <s v="Back Office"/>
    <s v="Queen"/>
    <s v="Senior Executive"/>
    <s v="Female"/>
    <d v="2000-01-21T00:00:00"/>
    <s v="0334 618 399"/>
    <s v=" hoaithuong.nguyen@hanwhalife.com.vn"/>
  </r>
  <r>
    <n v="468"/>
    <x v="0"/>
    <s v="12401835"/>
    <s v="Lê Thị Như Quỳnh"/>
    <x v="0"/>
    <s v="South - HCM"/>
    <s v="N/A"/>
    <s v="Marketing"/>
    <s v="Marketing Communications Manager"/>
    <s v="Trưởng phòng Truyền thông Tiếp thị"/>
    <s v="Back Office"/>
    <s v="Queen"/>
    <s v="Manager"/>
    <s v="Female"/>
    <d v="1988-11-10T00:00:00"/>
    <s v="0933 308 672"/>
    <s v="nhuquynh.le@hanwhalife.com.vn"/>
  </r>
  <r>
    <n v="469"/>
    <x v="0"/>
    <s v="12401836"/>
    <s v="Lê Thị Ánh Vân"/>
    <x v="0"/>
    <s v="South - HCM"/>
    <s v="N/A"/>
    <s v="Actuary"/>
    <s v="Actuarial Analyst"/>
    <s v="Phân tích Định phí"/>
    <s v="Back Office"/>
    <s v="Queen"/>
    <s v="Assistant Manager"/>
    <s v="Female"/>
    <d v="1996-04-19T00:00:00"/>
    <s v="0906 355 695"/>
    <s v="anhvan.le@hanwhalife.com.vn"/>
  </r>
  <r>
    <n v="470"/>
    <x v="0"/>
    <s v="12401837"/>
    <s v="Lê Văn Bình"/>
    <x v="28"/>
    <s v="Central"/>
    <s v="Bus"/>
    <s v="Regional Sales - Hai Van"/>
    <s v="Zone Director"/>
    <s v="Giám đốc Kinh doanh khu vực"/>
    <s v="Sales Agency"/>
    <s v="Twin"/>
    <s v="Officer"/>
    <s v="Male"/>
    <d v="1983-09-05T00:00:00"/>
    <s v="0905 915 868"/>
    <s v="vanbinh.le1@hanwhalife.com.vn"/>
  </r>
  <r>
    <n v="471"/>
    <x v="0"/>
    <s v="12401838"/>
    <s v="Mai Nguyên Anh Thư"/>
    <x v="0"/>
    <s v="South - HCM"/>
    <s v="N/A"/>
    <s v="Content of Digital App"/>
    <s v="Content Creator"/>
    <s v="Chuyên viên Sáng tạo nội dung"/>
    <s v="Back Office"/>
    <s v="Queen"/>
    <s v="Senior Staff"/>
    <s v="Female"/>
    <d v="2000-01-20T00:00:00"/>
    <s v="0388 063 220 "/>
    <s v="anhthu.mai@hanwhalife.com.vn"/>
  </r>
  <r>
    <n v="472"/>
    <x v="0"/>
    <s v="12401839"/>
    <s v="Võ Thị Quỳnh Nga"/>
    <x v="2"/>
    <s v="South"/>
    <s v="Bus"/>
    <s v="Customer Services"/>
    <s v="Customer Services Senior Staff"/>
    <s v="Nhân viên Cấp cao Dịch vụ Khách hàng"/>
    <s v="Back Office"/>
    <s v="Queen"/>
    <s v="Senior Staff"/>
    <s v="Female"/>
    <d v="1989-03-06T00:00:00"/>
    <s v="0965 849 293 "/>
    <s v="quynhnga.vo@hanwhalife.com.vn"/>
  </r>
  <r>
    <n v="473"/>
    <x v="0"/>
    <s v="12401840"/>
    <s v="Nguyễn Thị Lê Hằng"/>
    <x v="0"/>
    <s v="South - HCM"/>
    <s v="N/A"/>
    <s v="Marketing"/>
    <s v="Marketing Communications Executive"/>
    <s v="Nhân viên Cấp trung Truyền thông Tiếp thị"/>
    <s v="Back Office"/>
    <s v="Queen"/>
    <s v="Executive"/>
    <s v="Female"/>
    <d v="1999-11-12T00:00:00"/>
    <s v="0388 013 118 "/>
    <s v="lehang.nguyen@hanwhalife.com.vn"/>
  </r>
  <r>
    <n v="474"/>
    <x v="0"/>
    <s v="12401842"/>
    <s v="Nguyễn Phước Cát Ngọc"/>
    <x v="0"/>
    <s v="South - HCM"/>
    <s v="N/A"/>
    <s v="Customer Services"/>
    <s v="Digital Customer Services Officer"/>
    <s v="Chuyên viên Dịch vụ Kỹ thuật số"/>
    <s v="Back Office"/>
    <s v="Queen"/>
    <s v="Officer"/>
    <s v="Female"/>
    <d v="1992-04-25T00:00:00"/>
    <s v="0932 566 254"/>
    <s v="catngoc.nguyen@hanwhalife.com.vn"/>
  </r>
  <r>
    <n v="475"/>
    <x v="0"/>
    <s v="12401843"/>
    <s v="Đỗ Anh Khoa"/>
    <x v="0"/>
    <s v="South - HCM"/>
    <s v="N/A"/>
    <s v="General Administration"/>
    <s v="General Admin Assistant Manager"/>
    <s v="Phó phòng Hành chánh"/>
    <s v="Back Office"/>
    <s v="Twin"/>
    <s v="Assistant Manager"/>
    <s v="Male"/>
    <d v="1987-03-22T00:00:00"/>
    <s v="0919 255 274"/>
    <s v="anhkhoa.do@hanwhalife.com.vn"/>
  </r>
  <r>
    <n v="476"/>
    <x v="0"/>
    <s v="12401844"/>
    <s v="Lâm Thái Ngọc"/>
    <x v="0"/>
    <s v="South - HCM"/>
    <s v="N/A"/>
    <s v="Management Advisor"/>
    <s v="Management Advisor Assistant"/>
    <s v="Trợ lý Cố vấn Quản lý"/>
    <s v="Back Office"/>
    <s v="Queen"/>
    <s v="Executive"/>
    <s v="Female"/>
    <d v="1999-01-07T00:00:00"/>
    <s v="0946 828 477"/>
    <s v="thaingoc.lam@hanwhalife.com.vn"/>
  </r>
  <r>
    <n v="477"/>
    <x v="0"/>
    <s v="12401845"/>
    <s v="Nguyễn Xuân Tấn"/>
    <x v="36"/>
    <s v="South"/>
    <s v="Bus"/>
    <s v="Regional Sales - Tay Son"/>
    <s v="Regional Director"/>
    <s v="Giám đốc Kinh doanh Vùng"/>
    <s v="Sales Agency"/>
    <s v="Twin"/>
    <s v="Senior Manager"/>
    <s v="Male"/>
    <d v="1986-09-02T00:00:00"/>
    <s v="0914 717 749"/>
    <s v="xuantan.nguyen@hanwhalife.com.vn"/>
  </r>
  <r>
    <n v="478"/>
    <x v="0"/>
    <s v="12401846"/>
    <s v="Huỳnh Tăng Phú"/>
    <x v="12"/>
    <s v="South - HCM"/>
    <s v="N/A"/>
    <s v="Regional Sales - Gia Dinh"/>
    <s v="Regional Director"/>
    <s v="Giám đốc Kinh doanh Vùng"/>
    <s v="Sales Agency"/>
    <s v="Twin"/>
    <s v="Senior Manager"/>
    <s v="Male"/>
    <d v="1983-08-20T00:00:00"/>
    <s v="0907 713 556"/>
    <s v="tangphu.huynh@hanwhalife.com.vn"/>
  </r>
  <r>
    <n v="479"/>
    <x v="0"/>
    <s v="12401847"/>
    <s v="Võ Thị Hồng Na"/>
    <x v="0"/>
    <s v="South - HCM"/>
    <s v="N/A"/>
    <s v="Human Resources"/>
    <s v="Rewards &amp; Data Analysis Manager "/>
    <s v="Trưởng phòng Phúc lợi và Phân tích dữ liệu"/>
    <s v="Back Office"/>
    <s v="Queen"/>
    <s v="Manager"/>
    <s v="Female"/>
    <d v="1991-08-31T00:00:00"/>
    <s v="0985 528 843 "/>
    <s v="hongna.vo@hanwhalife.com.vn"/>
  </r>
  <r>
    <n v="480"/>
    <x v="0"/>
    <s v="12401848"/>
    <s v="Nguyễn Hoàng Yến"/>
    <x v="0"/>
    <s v="South - HCM"/>
    <s v="N/A"/>
    <s v="Customer Services"/>
    <s v="Call Center Senior Staff"/>
    <s v="Nhân viên Cấp cao trực Tổng đài"/>
    <s v="Back Office"/>
    <s v="Queen"/>
    <s v="Senior Staff"/>
    <s v="Female"/>
    <d v="1998-05-02T00:00:00"/>
    <s v="0708 289 969"/>
    <s v="hoangyen.nguyen2@hanwhalife.com.vn"/>
  </r>
  <r>
    <n v="481"/>
    <x v="0"/>
    <s v="12401849"/>
    <s v="Nguyễn Thị Bé"/>
    <x v="0"/>
    <s v="South - HCM"/>
    <s v="N/A"/>
    <s v="Finance &amp; Accounting"/>
    <s v="Budgeting Senior Staff"/>
    <s v="Nhân viên Cấp cao Kế toán Ngân Sách"/>
    <s v="Back Office"/>
    <s v="Queen"/>
    <s v="Senior Staff"/>
    <s v="Female"/>
    <d v="1991-04-29T00:00:00"/>
    <s v="0982 504 408 "/>
    <s v="be.nguyen@hanwhalife.com.vn"/>
  </r>
  <r>
    <n v="482"/>
    <x v="0"/>
    <s v="12401850"/>
    <s v="Lê Thị Ngọc Châu"/>
    <x v="0"/>
    <s v="South - HCM"/>
    <s v="N/A"/>
    <s v="Sales Support Task Force"/>
    <s v="Sales Admin Senior Executive"/>
    <s v="Nhân viên Cấp trung cao Hỗ trợ Kinh doanh"/>
    <s v="Back Office"/>
    <s v="Queen"/>
    <s v="Senior Executive"/>
    <s v="Female"/>
    <d v="1983-07-01T00:00:00"/>
    <s v="0909 721 766 "/>
    <s v="ngocchau.le@hanwhalife.com.vn"/>
  </r>
  <r>
    <n v="483"/>
    <x v="0"/>
    <s v="12401851"/>
    <s v="Lê Thị Minh Thư"/>
    <x v="12"/>
    <s v="South - HCM"/>
    <s v="N/A"/>
    <s v="Regional Sales - Gia Dinh"/>
    <s v="Zone Director"/>
    <s v="Giám đốc Kinh doanh khu vực"/>
    <s v="Sales Agency"/>
    <s v="Queen"/>
    <s v="Senior Officer"/>
    <s v="Female"/>
    <d v="1991-09-13T00:00:00"/>
    <s v="0969 870 008"/>
    <s v="minhthu.le@hanwhalife.com.vn"/>
  </r>
  <r>
    <n v="484"/>
    <x v="0"/>
    <s v="12401852"/>
    <s v="Lữ Phạm Quốc An"/>
    <x v="0"/>
    <s v="South - HCM"/>
    <s v="N/A"/>
    <s v="Legal &amp; Corporate Compliance"/>
    <s v="Corporate Compliance Senior Officer"/>
    <s v="Chuyên viên Cấp cao Kiểm soát tuân thủ"/>
    <s v="Back Office"/>
    <s v="Twin"/>
    <s v="Senior Officer"/>
    <s v="Male"/>
    <d v="1991-04-17T00:00:00"/>
    <s v="0907 104 775"/>
    <s v="quocan.lu@hanwhalife.com.vn"/>
  </r>
  <r>
    <n v="485"/>
    <x v="0"/>
    <s v="12401853"/>
    <s v="Thi Hoàng Khôi"/>
    <x v="12"/>
    <s v="South - HCM"/>
    <s v="N/A"/>
    <s v="Regional Sales - Gia Dinh"/>
    <s v="Zone Director"/>
    <s v="Giám đốc Kinh doanh khu vực"/>
    <s v="Sales Agency"/>
    <s v="Twin"/>
    <s v="Senior Officer"/>
    <s v="Male"/>
    <d v="1984-10-05T00:00:00"/>
    <s v="0909 401 084"/>
    <s v="hoangkhoi.thi@hanwhalife.com.vn"/>
  </r>
  <r>
    <n v="486"/>
    <x v="0"/>
    <s v="12401854"/>
    <s v="Nguyễn Lưu Hoàng Quân"/>
    <x v="12"/>
    <s v="South - HCM"/>
    <s v="N/A"/>
    <s v="Regional Sales - Gia Dinh"/>
    <s v="Zone Director"/>
    <s v="Giám đốc Kinh doanh khu vực"/>
    <s v="Sales Agency"/>
    <s v="Twin"/>
    <s v="Senior Officer"/>
    <s v="Male"/>
    <d v="1988-11-24T00:00:00"/>
    <s v="0902 692 118 "/>
    <s v="hoangquan.nguyen@hanwhalife.com.vn"/>
  </r>
  <r>
    <n v="487"/>
    <x v="0"/>
    <s v="12401855"/>
    <s v="Đặng Ngọc Trí"/>
    <x v="8"/>
    <s v="North"/>
    <s v="Flight"/>
    <s v="Regional Sales - Lam Kinh"/>
    <s v="Territory Director"/>
    <s v="Giám đốc Kinh doanh Miền"/>
    <s v="Sales Agency"/>
    <s v="Twin"/>
    <s v="Director"/>
    <s v="Male"/>
    <d v="1976-08-07T00:00:00"/>
    <s v=" 0916 232 225"/>
    <s v="ngoctri.dang@hanwhalife.com.vn"/>
  </r>
  <r>
    <n v="488"/>
    <x v="0"/>
    <s v="12401857"/>
    <s v="Phạm Ngọc Anh Thư"/>
    <x v="0"/>
    <s v="South - HCM"/>
    <s v="N/A"/>
    <s v="Design &amp; Development"/>
    <s v="Design &amp; Development Senior Manager"/>
    <s v="Trưởng phòng Cấp cao Thiết Kế &amp; Phát triển Chương trình Huấn luyện Kinh doanh"/>
    <s v="Back Office"/>
    <s v="Queen"/>
    <s v="Senior Manager"/>
    <s v="Female"/>
    <d v="1984-11-20T00:00:00"/>
    <s v="0908 010 081"/>
    <s v="anhthu.pham1@hanwhalife.com.vn"/>
  </r>
  <r>
    <n v="489"/>
    <x v="0"/>
    <s v="12401858"/>
    <s v="Đặng Tương Thuấn"/>
    <x v="0"/>
    <s v="South - HCM"/>
    <s v="N/A"/>
    <s v="Investment"/>
    <s v="Investment Assistant Manager"/>
    <s v="Phó phòng đầu tư"/>
    <s v="Back Office"/>
    <s v="Queen"/>
    <s v="Assistant Manager"/>
    <s v="Female"/>
    <d v="1991-08-11T00:00:00"/>
    <s v="0933 821 108"/>
    <s v="tuongthuan.dang@hanwhalife.com.vn"/>
  </r>
  <r>
    <n v="490"/>
    <x v="0"/>
    <s v="12401859"/>
    <s v="Trầm Minh Hoàng"/>
    <x v="0"/>
    <s v="South - HCM"/>
    <s v="N/A"/>
    <s v="Customer Services"/>
    <s v="Call Center Senior Staff"/>
    <s v="Nhân viên Cấp cao trực Tổng đài"/>
    <s v="Back Office"/>
    <s v="Twin"/>
    <s v="Senior Staff"/>
    <s v="Male"/>
    <d v="1995-04-05T00:00:00"/>
    <s v="0766 989 789"/>
    <s v="minhhoang.tram@hanwhalife.com.vn"/>
  </r>
  <r>
    <n v="491"/>
    <x v="0"/>
    <s v="12401862"/>
    <s v="Huỳnh Đức Duy"/>
    <x v="0"/>
    <s v="South - HCM"/>
    <s v="N/A"/>
    <s v="IT"/>
    <s v="IT Security Assistant Manager"/>
    <s v="Phó phòng Bảo mật &amp; An toàn Thông tin"/>
    <s v="Back Office"/>
    <s v="Twin"/>
    <s v="Assistant Manager"/>
    <s v="Male"/>
    <d v="1985-06-01T00:00:00"/>
    <s v="0918 844 944"/>
    <s v="ducduy.huynh@hanwhalife.com.vn"/>
  </r>
  <r>
    <n v="492"/>
    <x v="0"/>
    <s v="12401863"/>
    <s v="Đỗ Phương Nhung"/>
    <x v="0"/>
    <s v="South - HCM"/>
    <s v="N/A"/>
    <s v="Human Resources"/>
    <s v="Talent Acquisition Business Partner Officer"/>
    <s v="Chuyên viên Đối tác Thu hút Nhân tài"/>
    <s v="Back Office"/>
    <s v="Queen"/>
    <s v="Officer"/>
    <s v="Female"/>
    <d v="1996-09-16T00:00:00"/>
    <s v="0936 477 197 "/>
    <s v="phuongnhung.do@hanwhalife.com.vn"/>
  </r>
  <r>
    <n v="493"/>
    <x v="0"/>
    <s v="12401864"/>
    <s v="Nguyễn Thị Yến Nhi"/>
    <x v="0"/>
    <s v="South - HCM"/>
    <s v="N/A"/>
    <s v="Actuary"/>
    <s v="Actuarial Analyst"/>
    <s v="Phân tích Định phí"/>
    <s v="Back Office"/>
    <s v="Queen"/>
    <s v="Executive"/>
    <s v="Female"/>
    <d v="2002-09-25T00:00:00"/>
    <s v="0918 340 119"/>
    <s v="yennhi.nguyen1@hanwhalife.com.vn"/>
  </r>
  <r>
    <n v="494"/>
    <x v="0"/>
    <s v="12401866"/>
    <s v="Nguyễn Quốc Tuấn"/>
    <x v="0"/>
    <s v="South - HCM"/>
    <s v="N/A"/>
    <s v="Marketing"/>
    <s v="Multimedia Designer"/>
    <s v="Thiết kế Đa phương tiện"/>
    <s v="Back Office"/>
    <s v="Twin"/>
    <s v="Officer"/>
    <s v="Male"/>
    <d v="1994-04-25T00:00:00"/>
    <s v="0962 936 711"/>
    <s v="quoctuan.nguyen@hanwhalife.com.vn"/>
  </r>
  <r>
    <n v="495"/>
    <x v="0"/>
    <s v="12401867"/>
    <s v="Hứa Lê Thiên Bảo"/>
    <x v="12"/>
    <s v="South - HCM"/>
    <s v="N/A"/>
    <s v="Sales Training Support"/>
    <s v="Agency Training Officer"/>
    <s v="Chuyên viên Huấn luyện &amp; Hỗ trợ Đại lý"/>
    <s v="Trainer"/>
    <s v="Twin"/>
    <s v="Officer"/>
    <s v="Male"/>
    <d v="1995-11-19T00:00:00"/>
    <s v="0348 941 412"/>
    <s v="thienbao.hua@hanwhalife.com.vn"/>
  </r>
  <r>
    <n v="496"/>
    <x v="0"/>
    <s v="12401868"/>
    <s v="Huỳnh Sơn Phong"/>
    <x v="12"/>
    <s v="South - HCM"/>
    <s v="N/A"/>
    <s v="Regional Sales - Gia Dinh"/>
    <s v="Zone Director"/>
    <s v="Giám đốc Kinh doanh khu vực"/>
    <s v="Sales Agency"/>
    <s v="Twin"/>
    <s v="Senior Officer"/>
    <s v="Male"/>
    <d v="1989-11-30T00:00:00"/>
    <s v="0918 918 995 "/>
    <s v="sonphong.huynh@hanwhalife.com.vn"/>
  </r>
  <r>
    <n v="497"/>
    <x v="0"/>
    <s v="12401869"/>
    <s v="Trần Ngọc Hải"/>
    <x v="3"/>
    <s v="North"/>
    <s v="Flight"/>
    <s v="Regional Sales - Thang Long"/>
    <s v="Regional Director "/>
    <s v="Giám đốc Kinh doanh Vùng"/>
    <s v="Sales Agency"/>
    <s v="Twin"/>
    <s v="Senior Manager"/>
    <s v="Male"/>
    <d v="1976-04-13T00:00:00"/>
    <s v="0915 966 616 "/>
    <s v="ngochai.tran1@hanwhalife.com.vn"/>
  </r>
  <r>
    <n v="498"/>
    <x v="0"/>
    <s v="12401870"/>
    <s v="Đinh Đức Thắng"/>
    <x v="3"/>
    <s v="North"/>
    <s v="Flight"/>
    <s v="Regional Sales - Thang Long_x0009_"/>
    <s v="Zone Director"/>
    <s v="Giám đốc Kinh doanh khu vực"/>
    <s v="Sales Agency"/>
    <s v="Twin"/>
    <s v="Senior Officer"/>
    <s v="Male"/>
    <d v="1984-08-25T00:00:00"/>
    <s v="0985 830 304"/>
    <s v="ducthang.dinh@hanwhalife.com.vn"/>
  </r>
  <r>
    <n v="499"/>
    <x v="0"/>
    <s v="12401871"/>
    <s v="Trần Thúy Vy"/>
    <x v="0"/>
    <s v="South - HCM"/>
    <s v="N/A"/>
    <s v="Agency Compliance"/>
    <s v="Agency Compliance Executive"/>
    <s v="Nhân viên Cấp trung Pháp chế Đại lý"/>
    <s v="Back Office"/>
    <s v="Queen"/>
    <s v="Executive"/>
    <s v="Female"/>
    <d v="2000-03-28T00:00:00"/>
    <s v="0792 111 868 "/>
    <s v="thuyvy.tran@hanwhalife.com.vn"/>
  </r>
  <r>
    <n v="500"/>
    <x v="0"/>
    <s v="12401872"/>
    <s v="Lê Nhân Tín"/>
    <x v="0"/>
    <s v="South - HCM"/>
    <s v="N/A"/>
    <s v="Agency Training Operations"/>
    <s v="Agency Training Operations Senior Manager"/>
    <s v="Trưởng phòng Cấp cao Vận hành Huấn luyện Kinh doanh"/>
    <s v="Back Office"/>
    <s v="Twin"/>
    <s v="Senior Manager"/>
    <s v="Male"/>
    <d v="1987-09-09T00:00:00"/>
    <s v="0933 228 359"/>
    <s v="nhantin.le@hanwhalife.com.vn"/>
  </r>
  <r>
    <n v="501"/>
    <x v="0"/>
    <s v="12401873"/>
    <s v="Trần Phạm Hoàng Yến"/>
    <x v="0"/>
    <s v="South - HCM"/>
    <s v="N/A"/>
    <s v="Customer Services"/>
    <s v="Call Center Senior Staff"/>
    <s v="Nhân viên Cấp cao trực Tổng đài"/>
    <s v="Back Office"/>
    <s v="Queen"/>
    <s v="Senior Staff"/>
    <s v="Female"/>
    <d v="1994-12-26T00:00:00"/>
    <s v="0375 411 233"/>
    <s v="hoangyen.tran@hanwhalife.com.vn"/>
  </r>
  <r>
    <n v="502"/>
    <x v="0"/>
    <s v="12401874"/>
    <s v="Đỗ Thùy Dinh"/>
    <x v="3"/>
    <s v="North"/>
    <s v="Flight"/>
    <s v="Sales Training Support"/>
    <s v="Agency Training Coordinator "/>
    <s v="Nhân viên Cấp trung Điều phối Huấn luyện Kênh Đại lý"/>
    <s v="Back Office"/>
    <s v="Queen"/>
    <s v="Executive"/>
    <s v="Female"/>
    <d v="1994-03-24T00:00:00"/>
    <s v="0988 923 917 "/>
    <s v="thuydinh.do@hanwhalife.com.vn"/>
  </r>
  <r>
    <n v="503"/>
    <x v="0"/>
    <s v="12401875"/>
    <s v="Trần Thị Thanh Thảo"/>
    <x v="0"/>
    <s v="South - HCM"/>
    <s v="N/A"/>
    <s v="Sales Advisor"/>
    <s v="Sales Advisor Assistant"/>
    <s v="Trợ lý Cố vấn Kinh doanh"/>
    <s v="Back Office"/>
    <s v="Queen"/>
    <s v="Executive"/>
    <s v="Female"/>
    <d v="1999-01-27T00:00:00"/>
    <s v="039 638 2989 "/>
    <s v="thanhthao.tran@hanwhalife.com.vn"/>
  </r>
  <r>
    <n v="504"/>
    <x v="0"/>
    <s v="12401876"/>
    <s v="Dương Hà Thanh"/>
    <x v="0"/>
    <s v="South - HCM"/>
    <s v="N/A"/>
    <s v="Human Resources"/>
    <s v="Talent Acquisition Business Partner Manager"/>
    <s v="Trưởng phòng Đối tác Thu hút Nhân tài"/>
    <s v="Back Office"/>
    <s v="Queen"/>
    <s v="Manager"/>
    <s v="Female"/>
    <d v="1987-10-25T00:00:00"/>
    <s v="0908 507 706"/>
    <s v="hathanh.duong@hanwhalife.com.vn"/>
  </r>
  <r>
    <n v="505"/>
    <x v="0"/>
    <s v="12401877"/>
    <s v="Nguyễn Đại Đức"/>
    <x v="0"/>
    <s v="South - HCM"/>
    <s v="N/A"/>
    <s v="Partnership Distribution"/>
    <s v="Sales Manager"/>
    <s v=" Quản lý Kinh doanh (Đối tác Ngân hàng)"/>
    <s v="Sales Partnership"/>
    <s v="Twin"/>
    <s v="Officer"/>
    <s v="Male"/>
    <d v="1995-08-04T00:00:00"/>
    <s v="0845 047 547"/>
    <s v="daiduc.nguyen@hanwhalife.com.vn"/>
  </r>
  <r>
    <n v="506"/>
    <x v="0"/>
    <s v="12401878"/>
    <s v="Mai Ngọc Thanh"/>
    <x v="0"/>
    <s v="South - HCM"/>
    <s v="N/A"/>
    <s v="Agency Training Operations"/>
    <s v="Agency Training Operations Assistant Manager"/>
    <s v="Phó phòng Vận hành Huấn luyện Kinh doanh"/>
    <s v="Back Office"/>
    <s v="Twin"/>
    <s v="Assistant Manager"/>
    <s v="Male"/>
    <d v="1994-01-07T00:00:00"/>
    <s v="0936 340 989"/>
    <s v="ngocthanh.mai@hanwhalife.com.vn"/>
  </r>
  <r>
    <n v="507"/>
    <x v="0"/>
    <s v="12401879"/>
    <s v="Trần Phú Lĩnh"/>
    <x v="0"/>
    <s v="South - HCM"/>
    <s v="N/A"/>
    <s v="IT"/>
    <s v="Business Analyst Senior Officer"/>
    <s v="Chuyên viên Cấp cao Phát triển Hệ thống"/>
    <s v="Back Office"/>
    <s v="Twin"/>
    <s v="Senior Officer"/>
    <s v="Male"/>
    <d v="1989-02-06T00:00:00"/>
    <s v="0906 990 602"/>
    <s v=" phulinh.tran@hanwhalife.com.vn"/>
  </r>
  <r>
    <n v="508"/>
    <x v="0"/>
    <s v="12401880"/>
    <s v="Trần Quang Hiếu"/>
    <x v="38"/>
    <s v="Central"/>
    <s v="Bus"/>
    <s v="Regional Sales - Tay Son"/>
    <s v="Zone Director"/>
    <s v="Giám đốc Kinh doanh khu vực"/>
    <s v="Sales Agency"/>
    <s v="Twin"/>
    <s v="Assistant Manager"/>
    <s v="Male"/>
    <d v="1982-02-03T00:00:00"/>
    <s v="0346 333 777"/>
    <s v="quanghieu.tran1@hanwhalife.com.vn"/>
  </r>
  <r>
    <n v="509"/>
    <x v="0"/>
    <s v="12401881"/>
    <s v="Trần Thị Thanh Lê"/>
    <x v="0"/>
    <s v="South - HCM"/>
    <s v="N/A"/>
    <s v="Partnership Distribution"/>
    <s v="Partnership Distribution Design &amp; Development Assistant Manager"/>
    <s v="Phó phòng Thiết kế và Phát triển Chương trình Huấn luyện Kênh Đối tác "/>
    <s v="Back Office"/>
    <s v="Queen"/>
    <s v="Assistant Manager"/>
    <s v="Female"/>
    <d v="1983-09-27T00:00:00"/>
    <s v="0909 177 882"/>
    <s v="thanhle.tran@hanwhalife.com.vn"/>
  </r>
  <r>
    <n v="510"/>
    <x v="0"/>
    <s v="12401882"/>
    <s v="Nguyễn Thái Nguyên"/>
    <x v="39"/>
    <s v="North"/>
    <s v="Flight"/>
    <s v="Regional Sales - Thang Long_x0009_"/>
    <s v="Zone Director"/>
    <s v="Giám đốc Kinh doanh khu vực"/>
    <s v="Sales Agency"/>
    <s v="Twin"/>
    <s v="Senior Officer"/>
    <s v="Male"/>
    <d v="1994-07-04T00:00:00"/>
    <s v="0395 515 444"/>
    <s v="thainguyen.nguyen@hanwhalife.com.vn"/>
  </r>
  <r>
    <n v="511"/>
    <x v="0"/>
    <s v="12401883"/>
    <s v="Huỳnh Ngọc Khánh Yên"/>
    <x v="0"/>
    <s v="South - HCM"/>
    <s v="N/A"/>
    <s v="Marketing"/>
    <s v="PR &amp; CSR Senior Executive"/>
    <s v="Nhân viên Cấp trung cao Truyền thông và CSR"/>
    <s v="Back Office"/>
    <s v="Queen"/>
    <s v="Senior Executive"/>
    <s v="Female"/>
    <d v="1997-10-04T00:00:00"/>
    <s v="0916 598 217 "/>
    <s v=" khanhyen.huynh@hanwhalife.com.vn"/>
  </r>
  <r>
    <n v="512"/>
    <x v="0"/>
    <s v="12401884"/>
    <s v="Nguyễn Thế Thiêm"/>
    <x v="12"/>
    <s v="South - HCM"/>
    <s v="N/A"/>
    <s v="Regional Sales - Gia Dinh"/>
    <s v="Regional Director "/>
    <s v="Giám đốc Kinh doanh Vùng"/>
    <s v="Sales Agency"/>
    <s v="Twin"/>
    <s v="Senior Manager"/>
    <s v="Male"/>
    <d v="1988-08-01T00:00:00"/>
    <s v="0904 054 151"/>
    <s v="thethiem.nguyen@hanwhalife.com.vn"/>
  </r>
  <r>
    <n v="513"/>
    <x v="0"/>
    <s v="12401885"/>
    <s v="Trương Thùy Trang"/>
    <x v="0"/>
    <s v="South - HCM"/>
    <s v="N/A"/>
    <s v="Finance &amp; Accounting"/>
    <s v="General Ledger Accounting Assistant Manager"/>
    <s v="Phó phòng Kế toán Tổng hợp"/>
    <s v="Back Office"/>
    <s v="Queen"/>
    <s v="Assistant Manager"/>
    <s v="Female"/>
    <d v="1983-03-23T00:00:00"/>
    <s v="0983 230 383"/>
    <s v="thuytrang.truong@hanwhalife.com.vn"/>
  </r>
  <r>
    <n v="514"/>
    <x v="0"/>
    <s v="12401886"/>
    <s v="Nguyễn Quỳnh Như"/>
    <x v="0"/>
    <s v="South - HCM"/>
    <s v="N/A"/>
    <s v="Agency Training Operations"/>
    <s v="Agency Training Operations Officer"/>
    <s v="Chuyên viên Vận hành Huấn luyện Kinh doanh"/>
    <s v="Back Office"/>
    <s v="Queen"/>
    <s v="Officer"/>
    <s v="Female"/>
    <d v="1997-05-01T00:00:00"/>
    <s v="0347 971 515"/>
    <s v="quynhnhu.nguyen1@hanwhalife.com.vn"/>
  </r>
  <r>
    <n v="515"/>
    <x v="0"/>
    <s v="12401887"/>
    <s v="Hồ Hoàng Lâm"/>
    <x v="12"/>
    <s v="South - HCM"/>
    <s v="N/A"/>
    <s v="Regional Sales - Gia Dinh"/>
    <s v="Zone Director"/>
    <s v="Giám đốc Kinh doanh khu vực"/>
    <s v="Sales Agency"/>
    <s v="Twin"/>
    <s v="Senior Officer"/>
    <s v="Male"/>
    <d v="1988-10-06T00:00:00"/>
    <s v="0937 166 556"/>
    <s v=" _x000a_hoanglam.ho@hanwhalife.com.vn"/>
  </r>
  <r>
    <n v="516"/>
    <x v="2"/>
    <s v="#N/A"/>
    <s v="Park Mi Sook"/>
    <x v="0"/>
    <s v="South - HCM"/>
    <s v="N/A"/>
    <s v="Distribution Admin"/>
    <s v="Sales Manager - Korean Market"/>
    <m/>
    <s v="Temporary"/>
    <s v="Queen"/>
    <s v="Senior Manager"/>
    <s v="Female"/>
    <m/>
    <m/>
    <s v="park.misook@hanwhalife.com.vn"/>
  </r>
  <r>
    <n v="517"/>
    <x v="2"/>
    <s v="#N/A"/>
    <s v="Thái Thị Thanh Xuân"/>
    <x v="0"/>
    <s v="South - HCM"/>
    <s v="N/A"/>
    <s v="Human Resources"/>
    <s v="Talent Acquisition Business Partner Coordinator"/>
    <m/>
    <s v="Temporary"/>
    <s v="Queen"/>
    <s v="Officer"/>
    <s v="Female"/>
    <m/>
    <s v="0342 747 399"/>
    <s v="thanhxuan.thai@hanwhalife.com.vn"/>
  </r>
  <r>
    <n v="518"/>
    <x v="1"/>
    <s v="#N/A"/>
    <s v="Mr. Lee"/>
    <x v="0"/>
    <s v="South - HCM"/>
    <s v="N/A"/>
    <m/>
    <m/>
    <m/>
    <s v="Korean expat"/>
    <s v="Single"/>
    <m/>
    <s v="Male"/>
    <m/>
    <m/>
    <m/>
  </r>
  <r>
    <n v="519"/>
    <x v="1"/>
    <s v="#N/A"/>
    <s v="Mr. Yoo"/>
    <x v="0"/>
    <s v="South - HCM"/>
    <s v="N/A"/>
    <m/>
    <m/>
    <m/>
    <s v="Korean expat"/>
    <s v="Single"/>
    <m/>
    <s v="Male"/>
    <m/>
    <m/>
    <m/>
  </r>
  <r>
    <n v="520"/>
    <x v="3"/>
    <s v="#N/A"/>
    <s v="Phạm Ngọc Phương Bình"/>
    <x v="0"/>
    <s v="South - HCM"/>
    <s v="N/A"/>
    <s v="NBU &amp; Claim"/>
    <s v="Binding"/>
    <m/>
    <s v="Outsource"/>
    <s v="Twin"/>
    <m/>
    <s v="Male"/>
    <m/>
    <m/>
    <m/>
  </r>
  <r>
    <n v="521"/>
    <x v="3"/>
    <s v="#N/A"/>
    <s v="Lâm Kim Linh"/>
    <x v="0"/>
    <s v="South - HCM"/>
    <s v="N/A"/>
    <s v="NBU &amp; Claim"/>
    <s v="Key-in"/>
    <m/>
    <s v="Outsource"/>
    <s v="Queen"/>
    <m/>
    <s v="Female"/>
    <m/>
    <m/>
    <m/>
  </r>
  <r>
    <n v="522"/>
    <x v="3"/>
    <s v="#N/A"/>
    <s v="Huỳnh Thị Mỹ Duyên"/>
    <x v="40"/>
    <s v="South - HCM"/>
    <s v="N/A"/>
    <s v="NBU &amp; Claim"/>
    <s v="Key-in"/>
    <m/>
    <s v="Outsource"/>
    <s v="Queen"/>
    <m/>
    <s v="Female"/>
    <m/>
    <m/>
    <m/>
  </r>
  <r>
    <n v="523"/>
    <x v="3"/>
    <s v="#N/A"/>
    <s v="Phạm Hồng Anh"/>
    <x v="0"/>
    <s v="South - HCM"/>
    <s v="N/A"/>
    <s v="NBU &amp; Claim"/>
    <s v="Key-in"/>
    <m/>
    <s v="Outsource"/>
    <s v="Queen"/>
    <m/>
    <s v="Female"/>
    <m/>
    <m/>
    <m/>
  </r>
  <r>
    <n v="524"/>
    <x v="3"/>
    <s v="#N/A"/>
    <s v="Võ Đan Phượng"/>
    <x v="0"/>
    <s v="South - HCM"/>
    <s v="N/A"/>
    <s v="NBU &amp; Claim"/>
    <s v="Key-in"/>
    <m/>
    <s v="Outsource"/>
    <s v="Twin"/>
    <m/>
    <s v="Male"/>
    <m/>
    <m/>
    <m/>
  </r>
  <r>
    <n v="525"/>
    <x v="3"/>
    <s v="#N/A"/>
    <s v="Đào Nguyễn Nhựt Nguyên"/>
    <x v="40"/>
    <s v="South - HCM"/>
    <s v="N/A"/>
    <s v="NBU &amp; Claim"/>
    <s v="Admin claim"/>
    <m/>
    <s v="Outsource"/>
    <s v="Queen"/>
    <m/>
    <s v="Female"/>
    <m/>
    <m/>
    <m/>
  </r>
  <r>
    <n v="526"/>
    <x v="3"/>
    <s v="#N/A"/>
    <s v="Đinh Ngọc Trân"/>
    <x v="0"/>
    <s v="South - HCM"/>
    <s v="N/A"/>
    <s v="NBU &amp; Claim"/>
    <s v="Key-in"/>
    <m/>
    <s v="Outsource"/>
    <s v="Queen"/>
    <m/>
    <s v="Female"/>
    <m/>
    <m/>
    <m/>
  </r>
  <r>
    <n v="527"/>
    <x v="3"/>
    <s v="#N/A"/>
    <s v="Nguyễn Ngọc Khánh Ly"/>
    <x v="0"/>
    <s v="South - HCM"/>
    <s v="N/A"/>
    <s v="NBU &amp; Claim"/>
    <s v="Key-in"/>
    <m/>
    <s v="Outsource"/>
    <s v="Twin"/>
    <m/>
    <s v="Male"/>
    <m/>
    <m/>
    <m/>
  </r>
  <r>
    <n v="528"/>
    <x v="3"/>
    <s v="#N/A"/>
    <s v="Nguyễn Thị Mỹ Hằng"/>
    <x v="0"/>
    <s v="South - HCM"/>
    <s v="N/A"/>
    <s v="NBU &amp; Claim"/>
    <s v="Key-in"/>
    <m/>
    <s v="Outsource"/>
    <s v="Queen"/>
    <m/>
    <s v="Female"/>
    <m/>
    <m/>
    <m/>
  </r>
  <r>
    <n v="529"/>
    <x v="3"/>
    <s v="#N/A"/>
    <s v="Tạ Ngọc Mẫn Uyên"/>
    <x v="0"/>
    <s v="South - HCM"/>
    <s v="N/A"/>
    <s v="NBU &amp; Claim"/>
    <s v="Key-in"/>
    <m/>
    <s v="Outsource"/>
    <s v="Queen"/>
    <m/>
    <s v="Female"/>
    <m/>
    <m/>
    <m/>
  </r>
  <r>
    <n v="530"/>
    <x v="3"/>
    <s v="#N/A"/>
    <s v="Trương Tường Vy"/>
    <x v="0"/>
    <s v="South - HCM"/>
    <s v="N/A"/>
    <s v="NBU &amp; Claim"/>
    <s v="Admin Claim"/>
    <m/>
    <s v="Outsource"/>
    <s v="Queen"/>
    <m/>
    <s v="Female"/>
    <m/>
    <m/>
    <m/>
  </r>
  <r>
    <n v="531"/>
    <x v="4"/>
    <s v="#N/A"/>
    <s v="Nguyễn Trung Kiên"/>
    <x v="0"/>
    <s v="South - HCM"/>
    <s v="N/A"/>
    <s v="Content of Digital App"/>
    <s v="Graphic Designer"/>
    <m/>
    <s v="Forecast - Outsource"/>
    <s v="TBC"/>
    <m/>
    <m/>
    <m/>
    <m/>
    <s v="x"/>
  </r>
  <r>
    <n v="532"/>
    <x v="4"/>
    <s v="#N/A"/>
    <s v="Nguyen Phan Bao An"/>
    <x v="0"/>
    <s v="South - HCM"/>
    <s v="N/A"/>
    <s v="Investment"/>
    <s v="Investment Assistant Manager"/>
    <d v="2024-09-23T00:00:00"/>
    <s v="Forecast Back Office"/>
    <s v="TBC"/>
    <m/>
    <m/>
    <m/>
    <m/>
    <m/>
  </r>
  <r>
    <n v="533"/>
    <x v="4"/>
    <s v="#N/A"/>
    <s v="TBC"/>
    <x v="0"/>
    <s v="South - HCM"/>
    <s v="N/A"/>
    <s v="Legal &amp; Corporate Compliance"/>
    <s v="Legal Manager"/>
    <d v="2024-09-30T00:00:00"/>
    <s v="Forecast Back Office"/>
    <s v="TBC"/>
    <m/>
    <m/>
    <m/>
    <m/>
    <m/>
  </r>
  <r>
    <n v="534"/>
    <x v="4"/>
    <s v="#N/A"/>
    <s v="TBC"/>
    <x v="0"/>
    <s v="South - HCM"/>
    <s v="N/A"/>
    <s v="Customer Services"/>
    <s v="Quality Assurance Officer"/>
    <s v="September"/>
    <s v="Forecast Back Office"/>
    <s v="TBC"/>
    <m/>
    <m/>
    <m/>
    <m/>
    <m/>
  </r>
  <r>
    <n v="535"/>
    <x v="4"/>
    <s v="#N/A"/>
    <s v="TBC"/>
    <x v="0"/>
    <s v="South - HCM"/>
    <s v="N/A"/>
    <s v="Customer Services"/>
    <s v="Quality Assurance Officer"/>
    <s v="September"/>
    <s v="Forecast Back Office"/>
    <s v="TBC"/>
    <m/>
    <m/>
    <m/>
    <m/>
    <m/>
  </r>
  <r>
    <n v="536"/>
    <x v="4"/>
    <s v="#N/A"/>
    <s v="TBC"/>
    <x v="0"/>
    <s v="South - HCM"/>
    <s v="N/A"/>
    <s v="Investment"/>
    <s v="Investment Assistant Manager"/>
    <s v="September"/>
    <s v="Forecast Back Office"/>
    <s v="TBC"/>
    <m/>
    <m/>
    <m/>
    <m/>
    <m/>
  </r>
  <r>
    <n v="537"/>
    <x v="4"/>
    <s v="#N/A"/>
    <s v="TBC"/>
    <x v="3"/>
    <s v="North"/>
    <s v="Flight"/>
    <s v="Customer Services"/>
    <s v="CS Staff (Pacific)"/>
    <s v="September"/>
    <s v="Forecast Back Office"/>
    <s v="TBC"/>
    <m/>
    <m/>
    <m/>
    <m/>
    <m/>
  </r>
  <r>
    <n v="538"/>
    <x v="4"/>
    <s v="#N/A"/>
    <s v="TBC"/>
    <x v="0"/>
    <s v="South - HCM"/>
    <s v="N/A"/>
    <s v="IT"/>
    <s v="System &amp; Network Senior Executive"/>
    <s v="September"/>
    <s v="Forecast Back Office"/>
    <s v="TBC"/>
    <m/>
    <m/>
    <m/>
    <m/>
    <m/>
  </r>
  <r>
    <n v="539"/>
    <x v="4"/>
    <s v="#N/A"/>
    <s v="TBC"/>
    <x v="0"/>
    <s v="South - HCM"/>
    <s v="N/A"/>
    <s v="Agency Compliance"/>
    <s v="Agency Compliance Executive"/>
    <s v="September"/>
    <s v="Forecast Back Office"/>
    <s v="TBC"/>
    <m/>
    <m/>
    <m/>
    <m/>
    <m/>
  </r>
  <r>
    <n v="540"/>
    <x v="4"/>
    <s v="#N/A"/>
    <s v="TBC"/>
    <x v="0"/>
    <s v="South - HCM"/>
    <s v="N/A"/>
    <s v="Corporate Planning &amp; Management"/>
    <s v="Management Reporting Analysis Sr. Officer"/>
    <s v="September"/>
    <s v="Forecast Back Office"/>
    <s v="TBC"/>
    <m/>
    <m/>
    <m/>
    <m/>
    <m/>
  </r>
  <r>
    <n v="541"/>
    <x v="4"/>
    <s v="#N/A"/>
    <s v="TBC"/>
    <x v="0"/>
    <s v="South - HCM"/>
    <s v="N/A"/>
    <s v="Finance &amp; Accounting"/>
    <s v="General Ledger Accounting Assistant Manager"/>
    <s v="September"/>
    <s v="Forecast Back Office"/>
    <s v="TBC"/>
    <m/>
    <m/>
    <m/>
    <m/>
    <m/>
  </r>
  <r>
    <n v="542"/>
    <x v="4"/>
    <s v="#N/A"/>
    <s v="TBC"/>
    <x v="0"/>
    <s v="South - HCM"/>
    <s v="N/A"/>
    <s v="FTA"/>
    <s v="FTA Office Director "/>
    <s v="September"/>
    <s v="Forecast Sales Agency"/>
    <s v="TBC"/>
    <m/>
    <m/>
    <m/>
    <m/>
    <m/>
  </r>
  <r>
    <n v="543"/>
    <x v="4"/>
    <s v="#N/A"/>
    <s v="TBC"/>
    <x v="12"/>
    <s v="South - HCM"/>
    <s v="N/A"/>
    <s v="Customer Services"/>
    <s v="CS Officer"/>
    <s v="September"/>
    <s v="Forecast Back Office"/>
    <s v="TBC"/>
    <m/>
    <m/>
    <m/>
    <m/>
    <m/>
  </r>
  <r>
    <n v="544"/>
    <x v="4"/>
    <s v="#N/A"/>
    <s v="TBC"/>
    <x v="0"/>
    <s v="South - HCM"/>
    <s v="N/A"/>
    <s v="HR"/>
    <s v="CEO Assistant"/>
    <s v="September"/>
    <s v="Forecast Back Office"/>
    <s v="TBC"/>
    <m/>
    <m/>
    <m/>
    <m/>
    <m/>
  </r>
  <r>
    <n v="545"/>
    <x v="4"/>
    <s v="#N/A"/>
    <s v="TBC"/>
    <x v="0"/>
    <s v="South - HCM"/>
    <s v="N/A"/>
    <s v="FTA"/>
    <s v="FTA RD"/>
    <s v="September"/>
    <s v="Forecast Sales Agency"/>
    <s v="TBC"/>
    <m/>
    <m/>
    <m/>
    <m/>
    <m/>
  </r>
  <r>
    <n v="546"/>
    <x v="4"/>
    <s v="#N/A"/>
    <s v="TBC"/>
    <x v="0"/>
    <s v="South - HCM"/>
    <s v="N/A"/>
    <s v="Agency Training Operations"/>
    <s v="Agency Training Operations Officer"/>
    <s v="September"/>
    <s v="Forecast Back Office"/>
    <s v="TBC"/>
    <m/>
    <m/>
    <m/>
    <m/>
    <m/>
  </r>
  <r>
    <n v="547"/>
    <x v="4"/>
    <s v="#N/A"/>
    <s v="TBC"/>
    <x v="0"/>
    <s v="South - HCM"/>
    <s v="N/A"/>
    <s v="Agency Training Operations"/>
    <s v="Agency Training Operations Officer"/>
    <s v="September"/>
    <s v="Forecast Back Office"/>
    <s v="TBC"/>
    <m/>
    <m/>
    <m/>
    <m/>
    <m/>
  </r>
  <r>
    <n v="548"/>
    <x v="4"/>
    <s v="#N/A"/>
    <s v="TBC"/>
    <x v="0"/>
    <s v="South - HCM"/>
    <s v="N/A"/>
    <s v="Agency Compliance"/>
    <s v="Agency Compliance Assistant Manager"/>
    <s v="September"/>
    <s v="Forecast Back Office"/>
    <s v="TBC"/>
    <m/>
    <m/>
    <m/>
    <m/>
    <m/>
  </r>
  <r>
    <n v="549"/>
    <x v="4"/>
    <s v="#N/A"/>
    <s v="TBC"/>
    <x v="0"/>
    <s v="South - HCM"/>
    <s v="N/A"/>
    <s v="Customer Services"/>
    <s v="Policy Owner Services Senior Officer"/>
    <s v="September"/>
    <s v="Forecast Back Office"/>
    <s v="TBC"/>
    <m/>
    <m/>
    <m/>
    <m/>
    <m/>
  </r>
  <r>
    <n v="550"/>
    <x v="4"/>
    <s v="#N/A"/>
    <s v="TBC"/>
    <x v="12"/>
    <s v="South - HCM"/>
    <s v="N/A"/>
    <s v="Regional Sales - Gia Dinh"/>
    <s v="Zone Director"/>
    <s v="September"/>
    <s v="Forecast Sales Agency"/>
    <s v="TBC"/>
    <m/>
    <m/>
    <m/>
    <m/>
    <m/>
  </r>
  <r>
    <n v="551"/>
    <x v="4"/>
    <s v="#N/A"/>
    <s v="TBC"/>
    <x v="9"/>
    <s v="South"/>
    <s v="Bus"/>
    <s v="Regional Sales - Hai Van"/>
    <s v="Regional Director"/>
    <s v="September"/>
    <s v="Forecast Sales Agency"/>
    <s v="TBC"/>
    <m/>
    <m/>
    <m/>
    <m/>
    <m/>
  </r>
  <r>
    <n v="552"/>
    <x v="4"/>
    <s v="#N/A"/>
    <s v="TBC"/>
    <x v="8"/>
    <s v="North"/>
    <s v="Flight"/>
    <s v="Regional Sales - Lam Kinh"/>
    <s v="Zone Director"/>
    <s v="September"/>
    <s v="Forecast Sales Agency"/>
    <s v="TBC"/>
    <m/>
    <m/>
    <m/>
    <m/>
    <m/>
  </r>
  <r>
    <n v="553"/>
    <x v="4"/>
    <s v="#N/A"/>
    <s v="TBC"/>
    <x v="8"/>
    <s v="North"/>
    <s v="Flight"/>
    <s v="Regional Sales - Lam Kinh"/>
    <s v="Zone Director"/>
    <s v="September"/>
    <s v="Forecast Sales Agency"/>
    <s v="TBC"/>
    <m/>
    <m/>
    <m/>
    <m/>
    <m/>
  </r>
  <r>
    <n v="554"/>
    <x v="4"/>
    <s v="#N/A"/>
    <s v="TBC"/>
    <x v="8"/>
    <s v="North"/>
    <s v="Flight"/>
    <s v="Regional Sales - Lam Kinh"/>
    <s v="Regional Director"/>
    <s v="September"/>
    <s v="Forecast Sales Agency"/>
    <s v="TBC"/>
    <m/>
    <m/>
    <m/>
    <m/>
    <m/>
  </r>
  <r>
    <n v="555"/>
    <x v="4"/>
    <s v="#N/A"/>
    <s v="TBC"/>
    <x v="39"/>
    <s v="North"/>
    <s v="Flight"/>
    <s v="Regional Sales - Thang Long"/>
    <s v="Zone Director"/>
    <s v="September"/>
    <s v="Forecast Sales Agency"/>
    <s v="TBC"/>
    <m/>
    <m/>
    <m/>
    <m/>
    <m/>
  </r>
  <r>
    <n v="556"/>
    <x v="4"/>
    <s v="#N/A"/>
    <s v="TBC"/>
    <x v="41"/>
    <s v="North"/>
    <s v="Flight"/>
    <s v="Regional Sales - Thang Long"/>
    <s v="Zone Director"/>
    <s v="September"/>
    <s v="Forecast Sales Agency"/>
    <s v="TBC"/>
    <m/>
    <m/>
    <m/>
    <m/>
    <m/>
  </r>
  <r>
    <n v="557"/>
    <x v="4"/>
    <s v="#N/A"/>
    <s v="TBC"/>
    <x v="10"/>
    <s v="North"/>
    <s v="Flight"/>
    <s v="Regional Sales - Thang Long"/>
    <s v="Zone Director"/>
    <s v="September"/>
    <s v="Forecast Sales Agency"/>
    <s v="TBC"/>
    <m/>
    <m/>
    <m/>
    <m/>
    <m/>
  </r>
  <r>
    <n v="558"/>
    <x v="4"/>
    <s v="#N/A"/>
    <s v="TBC"/>
    <x v="0"/>
    <s v="South - HCM"/>
    <s v="N/A"/>
    <s v="Customer Services"/>
    <s v="Call Center Senior Staff"/>
    <s v="September"/>
    <s v="Forecast Back Office"/>
    <s v="TBC"/>
    <m/>
    <m/>
    <m/>
    <m/>
    <m/>
  </r>
  <r>
    <n v="559"/>
    <x v="4"/>
    <s v="#N/A"/>
    <s v="TBC"/>
    <x v="0"/>
    <s v="South - HCM"/>
    <s v="N/A"/>
    <s v="IT"/>
    <s v="IT System Administrator"/>
    <s v="October"/>
    <s v="Forecast Back Office"/>
    <s v="TBC"/>
    <m/>
    <m/>
    <m/>
    <m/>
    <m/>
  </r>
  <r>
    <n v="560"/>
    <x v="4"/>
    <s v="#N/A"/>
    <s v="TBC"/>
    <x v="0"/>
    <s v="South - HCM"/>
    <s v="N/A"/>
    <s v="Investment"/>
    <s v="Investment Operations Senior Officer"/>
    <s v="October"/>
    <s v="Forecast Back Office"/>
    <s v="TBC"/>
    <m/>
    <m/>
    <m/>
    <m/>
    <m/>
  </r>
  <r>
    <n v="561"/>
    <x v="4"/>
    <s v="#N/A"/>
    <s v="TBC"/>
    <x v="0"/>
    <s v="South - HCM"/>
    <s v="N/A"/>
    <s v="Customer Services"/>
    <s v="Complaint Handling Assistant Manager"/>
    <s v="October"/>
    <s v="Forecast Back Office"/>
    <s v="TBC"/>
    <m/>
    <m/>
    <m/>
    <m/>
    <m/>
  </r>
  <r>
    <n v="562"/>
    <x v="4"/>
    <s v="#N/A"/>
    <s v="TBC"/>
    <x v="0"/>
    <s v="South - HCM"/>
    <s v="N/A"/>
    <s v="Legal &amp; Corporate Compliance"/>
    <s v="Head of Legal &amp; Corporate Compliance"/>
    <s v="October"/>
    <s v="Forecast - BOD"/>
    <s v="TBC"/>
    <m/>
    <m/>
    <m/>
    <m/>
    <m/>
  </r>
  <r>
    <n v="563"/>
    <x v="4"/>
    <s v="#N/A"/>
    <s v="TBC"/>
    <x v="0"/>
    <s v="South - HCM"/>
    <s v="N/A"/>
    <s v="IT"/>
    <s v="Program Analyst Officer (Non-core)"/>
    <s v="October"/>
    <s v="Forecast Back Office"/>
    <s v="TBC"/>
    <m/>
    <m/>
    <m/>
    <m/>
    <m/>
  </r>
  <r>
    <n v="564"/>
    <x v="4"/>
    <s v="#N/A"/>
    <s v="TBC"/>
    <x v="0"/>
    <s v="South - HCM"/>
    <s v="N/A"/>
    <s v="Actuary"/>
    <s v="Actuarial Analyst "/>
    <s v="October"/>
    <s v="Forecast Back Office"/>
    <s v="TBC"/>
    <m/>
    <m/>
    <m/>
    <m/>
    <m/>
  </r>
  <r>
    <n v="565"/>
    <x v="4"/>
    <s v="#N/A"/>
    <s v="TBC"/>
    <x v="0"/>
    <s v="South - HCM"/>
    <s v="N/A"/>
    <s v="NBU &amp; Claim"/>
    <s v="Claim Part Leader"/>
    <s v="October"/>
    <s v="Forecast - BOD"/>
    <s v="TBC"/>
    <m/>
    <m/>
    <m/>
    <m/>
    <m/>
  </r>
  <r>
    <n v="566"/>
    <x v="4"/>
    <s v="#N/A"/>
    <s v="TBC"/>
    <x v="25"/>
    <s v="South"/>
    <s v="Bus"/>
    <s v="Regional Sales - Gia Dinh"/>
    <s v="Zone Director"/>
    <s v="October"/>
    <s v="Forecast Sales Agency"/>
    <s v="TBC"/>
    <m/>
    <m/>
    <m/>
    <m/>
    <m/>
  </r>
  <r>
    <n v="567"/>
    <x v="4"/>
    <s v="#N/A"/>
    <s v="TBC"/>
    <x v="25"/>
    <s v="South"/>
    <s v="Bus"/>
    <s v="Regional Sales - Gia Dinh"/>
    <s v="Zone Director"/>
    <s v="October"/>
    <s v="Forecast Sales Agency"/>
    <s v="TBC"/>
    <m/>
    <m/>
    <m/>
    <m/>
    <m/>
  </r>
  <r>
    <n v="568"/>
    <x v="4"/>
    <s v="#N/A"/>
    <s v="TBC"/>
    <x v="35"/>
    <s v="South"/>
    <s v="Bus"/>
    <s v="Regional Sales - Gia Dinh"/>
    <s v="Zone Director"/>
    <s v="October"/>
    <s v="Forecast Sales Agency"/>
    <s v="TBC"/>
    <m/>
    <m/>
    <m/>
    <m/>
    <m/>
  </r>
  <r>
    <n v="569"/>
    <x v="4"/>
    <s v="#N/A"/>
    <s v="TBC"/>
    <x v="42"/>
    <s v="North"/>
    <s v="Flight"/>
    <s v="Regional Sales - Gia Dinh"/>
    <s v="Zone Director"/>
    <s v="October"/>
    <s v="Forecast Sales Agency"/>
    <s v="TBC"/>
    <m/>
    <m/>
    <m/>
    <m/>
    <m/>
  </r>
  <r>
    <n v="570"/>
    <x v="4"/>
    <s v="#N/A"/>
    <s v="TBC"/>
    <x v="43"/>
    <s v="North"/>
    <s v="Flight"/>
    <s v="Regional Sales - Hai Van"/>
    <s v="Zone Director"/>
    <s v="October"/>
    <s v="Forecast Sales Agency"/>
    <s v="TBC"/>
    <m/>
    <m/>
    <m/>
    <m/>
    <m/>
  </r>
  <r>
    <n v="571"/>
    <x v="4"/>
    <s v="#N/A"/>
    <s v="TBC"/>
    <x v="8"/>
    <s v="North"/>
    <s v="Flight"/>
    <s v="Regional Sales - Lam Kinh"/>
    <s v="Regional Director"/>
    <s v="October"/>
    <s v="Forecast Sales Agency"/>
    <s v="TBC"/>
    <m/>
    <m/>
    <m/>
    <m/>
    <m/>
  </r>
  <r>
    <n v="572"/>
    <x v="4"/>
    <s v="#N/A"/>
    <s v="TBC"/>
    <x v="8"/>
    <s v="North"/>
    <s v="Flight"/>
    <s v="Regional Sales - Lam Kinh"/>
    <s v="Zone Director"/>
    <s v="October"/>
    <s v="Forecast Sales Agency"/>
    <s v="TBC"/>
    <m/>
    <m/>
    <m/>
    <m/>
    <m/>
  </r>
  <r>
    <n v="573"/>
    <x v="4"/>
    <s v="#N/A"/>
    <s v="TBC"/>
    <x v="0"/>
    <s v="South - HCM"/>
    <s v="N/A"/>
    <s v="Distribution Planning"/>
    <s v="Partnership Planning Executive "/>
    <s v="October"/>
    <s v="Forecast Back Office"/>
    <s v="TBC"/>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3">
  <r>
    <n v="1"/>
    <x v="0"/>
    <s v="10800025"/>
    <s v="Nguyễn Thị Thanh Lan"/>
    <x v="0"/>
    <d v="2008-11-03T00:00:00"/>
    <s v="South - HCM"/>
    <x v="0"/>
    <s v="Distribution Admin"/>
    <s v="Distribution Compensation Manager"/>
    <s v="Trưởng phòng Phụ trách Thu nhập Đại lý &amp; Kênh Phân phối"/>
    <x v="0"/>
    <x v="0"/>
    <s v="Manager"/>
    <s v="Female"/>
    <d v="1977-10-24T00:00:00"/>
    <s v="0869 893 898"/>
    <s v="thanhlan.nguyen@hanwhalife.com.vn"/>
  </r>
  <r>
    <n v="2"/>
    <x v="0"/>
    <s v="10900044"/>
    <s v="Nguyễn Thị Bạch Huệ"/>
    <x v="0"/>
    <d v="2009-01-05T00:00:00"/>
    <s v="South - HCM"/>
    <x v="0"/>
    <s v="Agency Compliance"/>
    <s v="Agency Compliance Part Leader"/>
    <s v="Phó Bộ phận Pháp chế Đại lý"/>
    <x v="1"/>
    <x v="1"/>
    <s v="Senior Manager"/>
    <s v="Female"/>
    <d v="1971-07-13T00:00:00"/>
    <s v="0903 750 919"/>
    <s v="bachhue.nguyen@hanwhalife.com.vn"/>
  </r>
  <r>
    <n v="3"/>
    <x v="0"/>
    <s v="10900057"/>
    <s v="Nguyễn Thanh Hà"/>
    <x v="1"/>
    <d v="2009-04-01T00:00:00"/>
    <s v="North"/>
    <x v="1"/>
    <s v="Customer Services"/>
    <s v="Customer Services Manager"/>
    <s v="Trưởng phòng Dịch vụ khách hàng"/>
    <x v="0"/>
    <x v="0"/>
    <s v="Manager"/>
    <s v="Female"/>
    <d v="1982-07-05T00:00:00"/>
    <s v="0916 037 565"/>
    <s v="thanhhacs.nguyen@hanwhalife.com.vn"/>
  </r>
  <r>
    <n v="4"/>
    <x v="0"/>
    <s v="10900059"/>
    <s v="Nguyễn Thị Diễm Phúc"/>
    <x v="0"/>
    <d v="2009-04-01T00:00:00"/>
    <s v="South - HCM"/>
    <x v="0"/>
    <s v="Human Resources"/>
    <s v="Compensation &amp; Reward Part Leader"/>
    <s v="Phó Bộ phận Nhân sự phụ trách Lương thưởng &amp; Đãi ngộ"/>
    <x v="1"/>
    <x v="1"/>
    <s v="Senior Manager"/>
    <s v="Female"/>
    <d v="1983-11-18T00:00:00"/>
    <s v="0935 010 934"/>
    <s v="diemphuc.nguyen@hanwhalife.com.vn"/>
  </r>
  <r>
    <n v="5"/>
    <x v="0"/>
    <s v="10900073"/>
    <s v="Ông Thị Hoàng Linh"/>
    <x v="0"/>
    <d v="2009-07-02T00:00:00"/>
    <s v="South - HCM"/>
    <x v="0"/>
    <s v="General Administration"/>
    <s v="Purchasing and Property Senior Manager"/>
    <s v="Trưởng phòng Cấp cao Mua hàng và Quản lý Tài sản"/>
    <x v="0"/>
    <x v="0"/>
    <s v="Senior Manager"/>
    <s v="Female"/>
    <d v="1976-12-14T00:00:00"/>
    <s v="0908 337 925"/>
    <s v="hoanglinh.ong@hanwhalife.com.vn"/>
  </r>
  <r>
    <n v="6"/>
    <x v="0"/>
    <s v="10900082"/>
    <s v="Vũ Phi Hoài"/>
    <x v="1"/>
    <d v="2009-11-10T00:00:00"/>
    <s v="North"/>
    <x v="1"/>
    <s v="CEO"/>
    <s v="External Relations Vice Director"/>
    <s v="Phó Giám đốc Quan hệ Đối ngoại"/>
    <x v="2"/>
    <x v="1"/>
    <s v="Vice Director"/>
    <s v="Male"/>
    <d v="1976-03-08T00:00:00"/>
    <s v="0772 362 222"/>
    <s v="phihoai.vu@hanwhalife.com.vn"/>
  </r>
  <r>
    <n v="7"/>
    <x v="0"/>
    <s v="10900083"/>
    <s v="Đoàn Thị Hồng Thơm"/>
    <x v="2"/>
    <d v="2009-12-01T00:00:00"/>
    <s v="Central"/>
    <x v="2"/>
    <s v="Customer Services"/>
    <s v="Customer Services Senior Officer"/>
    <s v="Chuyên viên Cấp cao Dịch vụ khách hàng"/>
    <x v="0"/>
    <x v="0"/>
    <s v="Senior Officer"/>
    <s v="Female"/>
    <d v="1985-03-14T00:00:00"/>
    <s v="0973 304 079"/>
    <s v="hongthom.doan@hanwhalife.com.vn"/>
  </r>
  <r>
    <n v="8"/>
    <x v="0"/>
    <s v="11000092"/>
    <s v="Hsiang Kau"/>
    <x v="0"/>
    <d v="2010-01-11T00:00:00"/>
    <s v="South - HCM"/>
    <x v="0"/>
    <s v="CRO"/>
    <s v="Chief Risk Officer cum. Appointed Actuary"/>
    <s v="Chuyên gia Tính toán"/>
    <x v="1"/>
    <x v="1"/>
    <s v="Chief Officer"/>
    <s v="Male"/>
    <d v="1965-07-30T00:00:00"/>
    <s v="0903 835 528"/>
    <s v="sean.kau@hanwhalife.com.vn"/>
  </r>
  <r>
    <n v="9"/>
    <x v="0"/>
    <s v="11000095"/>
    <s v="Trần Quang Sơn"/>
    <x v="0"/>
    <d v="2010-03-01T00:00:00"/>
    <s v="South - HCM"/>
    <x v="0"/>
    <s v="IT"/>
    <s v="Network Administrator Assistant Manager"/>
    <s v="Phó phòng Quản trị Hệ thống"/>
    <x v="0"/>
    <x v="0"/>
    <s v="Assistant Manager"/>
    <s v="Male"/>
    <d v="1981-06-09T00:00:00"/>
    <s v="0903 003 707"/>
    <s v="quangson.tran@hanwhalife.com.vn"/>
  </r>
  <r>
    <n v="10"/>
    <x v="0"/>
    <s v="11000107"/>
    <s v="Huỳnh Ngọc Quí Mai"/>
    <x v="0"/>
    <d v="2010-05-17T00:00:00"/>
    <s v="South - HCM"/>
    <x v="0"/>
    <s v="Customer Services"/>
    <s v="Policy Owner Services Officer"/>
    <s v="Chuyên viên Quản lý Hợp đồng"/>
    <x v="0"/>
    <x v="0"/>
    <s v="Officer"/>
    <s v="Female"/>
    <d v="1987-06-14T00:00:00"/>
    <s v="0908 950 747"/>
    <s v="quimai.huynh@hanwhalife.com.vn"/>
  </r>
  <r>
    <n v="11"/>
    <x v="0"/>
    <s v="11000113"/>
    <s v="Ngô Duy Sỹ"/>
    <x v="3"/>
    <d v="2010-07-15T00:00:00"/>
    <s v="North"/>
    <x v="1"/>
    <s v="Regional Sales - Thang Long"/>
    <s v="Territory Director"/>
    <s v="Giám đốc Kinh doanh Miền"/>
    <x v="3"/>
    <x v="0"/>
    <s v="Senior Director"/>
    <s v="Male"/>
    <d v="1971-02-23T00:00:00"/>
    <s v="0904 306 892"/>
    <s v="duysy.ngo@hanwhalife.com.vn"/>
  </r>
  <r>
    <n v="12"/>
    <x v="0"/>
    <s v="11000121"/>
    <s v="Đào Duy Ninh"/>
    <x v="0"/>
    <d v="2010-09-01T00:00:00"/>
    <s v="South - HCM"/>
    <x v="0"/>
    <s v="CDO"/>
    <s v="Chief Distribution Officer"/>
    <s v="Phó Tổng Giám đốc Phát triển Chiến lược và Kênh Phân phối"/>
    <x v="1"/>
    <x v="1"/>
    <s v="Chief Officer"/>
    <s v="Male"/>
    <d v="1969-11-29T00:00:00"/>
    <s v="0966 662 911"/>
    <s v="duyninh.dao@hanwhalife.com.vn"/>
  </r>
  <r>
    <n v="13"/>
    <x v="0"/>
    <s v="11000122"/>
    <s v="Lê Thị Mộng Lưu"/>
    <x v="4"/>
    <d v="2010-09-06T00:00:00"/>
    <s v="South"/>
    <x v="2"/>
    <s v="Customer Services"/>
    <s v="Customer Services Officer"/>
    <s v="Chuyên viên Dịch vụ Khách hàng"/>
    <x v="0"/>
    <x v="0"/>
    <s v="Officer"/>
    <s v="Female"/>
    <d v="1985-05-04T00:00:00"/>
    <s v="0822 537 698"/>
    <s v="mongluu.le@hanwhalife.com.vn"/>
  </r>
  <r>
    <n v="14"/>
    <x v="0"/>
    <s v="11000130"/>
    <s v="Nguyễn Tấn Duy"/>
    <x v="0"/>
    <d v="2010-10-04T00:00:00"/>
    <s v="South - HCM"/>
    <x v="0"/>
    <s v="Actuary"/>
    <s v="Actuarial Analyst"/>
    <s v="Phân tích Định phí"/>
    <x v="0"/>
    <x v="0"/>
    <s v="Officer"/>
    <s v="Male"/>
    <d v="1985-04-04T00:00:00"/>
    <s v="0909 000 481"/>
    <s v="tanduy.nguyen@hanwhalife.com.vn"/>
  </r>
  <r>
    <n v="15"/>
    <x v="0"/>
    <s v="11000134"/>
    <s v="Nguyễn Phạm Quỳnh Thư"/>
    <x v="5"/>
    <d v="2010-10-27T00:00:00"/>
    <s v="Central"/>
    <x v="2"/>
    <s v="Customer Services"/>
    <s v="Customer Services Officer"/>
    <s v="Chuyên viên Dịch vụ Khách hàng"/>
    <x v="0"/>
    <x v="0"/>
    <s v="Officer"/>
    <s v="Female"/>
    <d v="1983-02-12T00:00:00"/>
    <s v="0906 099 673"/>
    <s v="quynhthu.nguyen@hanwhalife.com.vn"/>
  </r>
  <r>
    <n v="16"/>
    <x v="0"/>
    <s v="11100162"/>
    <s v="Vũ Thanh Phương"/>
    <x v="0"/>
    <d v="2011-04-25T00:00:00"/>
    <s v="South - HCM"/>
    <x v="0"/>
    <s v="IT"/>
    <s v="Infrastructure &amp; Security Part Leader"/>
    <s v="Phó Bộ phận Công nghệ Thông tin phụ trách Hạ tầng Công nghệ Thông tin"/>
    <x v="1"/>
    <x v="1"/>
    <s v="Senior Manager"/>
    <s v="Male"/>
    <d v="1973-03-14T00:00:00"/>
    <s v="0908 155 149"/>
    <s v="thanhphuong.vu@hanwhalife.com.vn"/>
  </r>
  <r>
    <n v="17"/>
    <x v="0"/>
    <s v="11100174"/>
    <s v="Nguyễn Thanh Vân"/>
    <x v="0"/>
    <d v="2011-07-01T00:00:00"/>
    <s v="South - HCM"/>
    <x v="0"/>
    <s v="Finance &amp; Accounting"/>
    <s v="Head of Finance &amp; Accounting"/>
    <s v="Trưởng Bộ phận Tài chính kế toán"/>
    <x v="1"/>
    <x v="1"/>
    <s v="Senior Manager"/>
    <s v="Female"/>
    <d v="1975-10-06T00:00:00"/>
    <s v="0909 772 778"/>
    <s v="thanhvan.nguyen@hanwhalife.com.vn"/>
  </r>
  <r>
    <n v="18"/>
    <x v="0"/>
    <s v="11100177"/>
    <s v="Lê Quang Khanh"/>
    <x v="0"/>
    <d v="2011-07-06T00:00:00"/>
    <s v="South - HCM"/>
    <x v="0"/>
    <s v="NBU &amp; Claim"/>
    <s v="Head of NBU &amp; Claim"/>
    <s v="Trưởng Bộ Phận Thẩm định &amp; Giải quyết Quyền lợi Bảo hiểm"/>
    <x v="1"/>
    <x v="1"/>
    <s v="Senior Manager"/>
    <s v="Male"/>
    <d v="1977-03-08T00:00:00"/>
    <s v="0918 117 917"/>
    <s v="quangkhanh.le@hanwhalife.com.vn"/>
  </r>
  <r>
    <n v="19"/>
    <x v="0"/>
    <s v="11100200"/>
    <s v="Võ Thị Thanh Lan"/>
    <x v="0"/>
    <d v="2011-09-30T00:00:00"/>
    <s v="South - HCM"/>
    <x v="0"/>
    <s v="Customer Services"/>
    <s v="Quality Assurance Manager"/>
    <s v="Trưởng phòng Kiểm soát Chất lượng Dịch vụ khách hàng"/>
    <x v="0"/>
    <x v="0"/>
    <s v="Manager"/>
    <s v="Female"/>
    <d v="1977-07-30T00:00:00"/>
    <s v="0906 812 646"/>
    <s v="thanhlan.vo@hanwhalife.com.vn"/>
  </r>
  <r>
    <n v="20"/>
    <x v="0"/>
    <s v="11100213"/>
    <s v="Trần Thị Thùy Linh"/>
    <x v="6"/>
    <d v="2011-12-19T00:00:00"/>
    <s v="Central"/>
    <x v="2"/>
    <s v="Customer Services"/>
    <s v="Customer Services Senior Executive"/>
    <s v="Nhân viên Cấp trung cao Dịch vụ Khách hàng"/>
    <x v="0"/>
    <x v="0"/>
    <s v="Senior Executive"/>
    <s v="Female"/>
    <d v="1984-10-14T00:00:00"/>
    <s v="0984 797 980"/>
    <s v="thuylinh.tran@hanwhalife.com.vn"/>
  </r>
  <r>
    <n v="21"/>
    <x v="0"/>
    <s v="11200216"/>
    <s v="Lê Hoàng Mạnh"/>
    <x v="7"/>
    <d v="2012-01-03T00:00:00"/>
    <s v="South"/>
    <x v="2"/>
    <s v="Customer Services"/>
    <s v="Customer Services Senior Officer"/>
    <s v="Chuyên viên Cấp cao Dịch vụ khách hàng"/>
    <x v="0"/>
    <x v="0"/>
    <s v="Senior Officer"/>
    <s v="Male"/>
    <d v="1968-10-01T00:00:00"/>
    <s v="0989 797 968"/>
    <s v="hoangmanh.le@hanwhalife.com.vn"/>
  </r>
  <r>
    <n v="22"/>
    <x v="0"/>
    <s v="11200236"/>
    <s v="Nguyễn Thái Sơn"/>
    <x v="0"/>
    <d v="2012-05-15T00:00:00"/>
    <s v="South - HCM"/>
    <x v="0"/>
    <s v="IT"/>
    <s v="IT System cum Operator Senior Executive"/>
    <s v="Nhân viên Cấp trung cao Điều hành Hệ thống"/>
    <x v="0"/>
    <x v="0"/>
    <s v="Senior Executive"/>
    <s v="Male"/>
    <d v="1987-09-15T00:00:00"/>
    <s v="0933 844 244"/>
    <s v="thaison.nguyen@hanwhalife.com.vn"/>
  </r>
  <r>
    <n v="23"/>
    <x v="0"/>
    <s v="11200242"/>
    <s v="Nguyễn Thị Phương Anh"/>
    <x v="0"/>
    <d v="2012-06-20T00:00:00"/>
    <s v="South - HCM"/>
    <x v="0"/>
    <s v="General Administration"/>
    <s v="General Admin Officer"/>
    <s v="Chuyên viên Hành chánh"/>
    <x v="0"/>
    <x v="0"/>
    <s v="Officer"/>
    <s v="Female"/>
    <d v="1989-11-09T00:00:00"/>
    <s v="0938 971 189"/>
    <s v="phuonganh.nguyen@hanwhalife.com.vn"/>
  </r>
  <r>
    <n v="24"/>
    <x v="0"/>
    <s v="11200260"/>
    <s v="Bùi Thị Hải"/>
    <x v="8"/>
    <d v="2012-08-27T00:00:00"/>
    <s v="North"/>
    <x v="1"/>
    <s v="Customer Services"/>
    <s v="Customer Services Officer"/>
    <s v="Chuyên viên Dịch vụ Khách hàng"/>
    <x v="0"/>
    <x v="0"/>
    <s v="Officer"/>
    <s v="Female"/>
    <d v="1990-05-06T00:00:00"/>
    <s v="0904 897 733"/>
    <s v="hai.bui@hanwhalife.com.vn"/>
  </r>
  <r>
    <n v="25"/>
    <x v="0"/>
    <s v="11200262"/>
    <s v="Phạm Hồng Lam"/>
    <x v="9"/>
    <d v="2012-09-14T00:00:00"/>
    <s v="Central"/>
    <x v="2"/>
    <s v="Sales Training Support"/>
    <s v="Agency Training Director - Central"/>
    <s v="Giám đốc Huấn luyện &amp; Hỗ trợ đại lý  - Miền Trung"/>
    <x v="4"/>
    <x v="0"/>
    <s v="Vice Director"/>
    <s v="Male"/>
    <d v="1977-10-26T00:00:00"/>
    <s v="0905 999 030"/>
    <s v="honglam.pham@hanwhalife.com.vn"/>
  </r>
  <r>
    <n v="26"/>
    <x v="0"/>
    <s v="11200263"/>
    <s v="Châu Văn Mười"/>
    <x v="0"/>
    <d v="2012-09-17T00:00:00"/>
    <s v="South - HCM"/>
    <x v="0"/>
    <s v="General Administration"/>
    <s v="Property Senior Executive"/>
    <s v="Nhân viên Cấp trung cao Quản lý Tài sản"/>
    <x v="0"/>
    <x v="0"/>
    <s v="Senior Executive"/>
    <s v="Male"/>
    <d v="1988-09-30T00:00:00"/>
    <s v="0983 690 593"/>
    <s v="vanmuoi.chau@hanwhalife.com.vn"/>
  </r>
  <r>
    <n v="27"/>
    <x v="0"/>
    <s v="11200265"/>
    <s v="Phạm Thị Dung"/>
    <x v="8"/>
    <d v="2012-09-24T00:00:00"/>
    <s v="North"/>
    <x v="1"/>
    <s v="Customer Services"/>
    <s v="Customer Services Senior Officer"/>
    <s v="Chuyên viên Cấp cao Dịch vụ khách hàng"/>
    <x v="0"/>
    <x v="0"/>
    <s v="Senior Officer"/>
    <s v="Female"/>
    <d v="1974-05-28T00:00:00"/>
    <s v="0913 360 677"/>
    <s v="dung.pham@hanwhalife.com.vn"/>
  </r>
  <r>
    <n v="28"/>
    <x v="0"/>
    <s v="11300328"/>
    <s v="Đỗ Huy Tùng"/>
    <x v="0"/>
    <d v="2013-09-23T00:00:00"/>
    <s v="South - HCM"/>
    <x v="0"/>
    <s v="General Administration"/>
    <s v="Property Senior Executive"/>
    <s v="Nhân viên Cấp trung cao Quản lý Tài sản"/>
    <x v="0"/>
    <x v="0"/>
    <s v="Senior Executive"/>
    <s v="Male"/>
    <d v="1988-12-17T00:00:00"/>
    <s v="0357 330 165"/>
    <s v="huytung.do@hanwhalife.com.vn"/>
  </r>
  <r>
    <n v="29"/>
    <x v="0"/>
    <s v="11300337"/>
    <s v="Nguyễn Trường Sơn"/>
    <x v="10"/>
    <d v="2013-11-18T00:00:00"/>
    <s v="North"/>
    <x v="1"/>
    <s v="Regional Sales - Thang Long"/>
    <s v="Regional Director"/>
    <s v="Giám đốc Kinh doanh Vùng"/>
    <x v="3"/>
    <x v="0"/>
    <s v="Manager"/>
    <s v="Male"/>
    <d v="1985-10-25T00:00:00"/>
    <s v="0963 483 686"/>
    <s v="truongson.nguyen@hanwhalife.com.vn"/>
  </r>
  <r>
    <n v="30"/>
    <x v="0"/>
    <s v="11400369"/>
    <s v="Đinh Thị Mỹ Phượng"/>
    <x v="0"/>
    <d v="2014-08-25T00:00:00"/>
    <s v="South - HCM"/>
    <x v="0"/>
    <s v="NBU &amp; Claim"/>
    <s v="New Business Assistant Manager"/>
    <s v="Phó phòng  Phát hành Hợp đồng"/>
    <x v="0"/>
    <x v="0"/>
    <s v="Assistant Manager"/>
    <s v="Female"/>
    <d v="1984-10-23T00:00:00"/>
    <s v="0909 344 035"/>
    <s v="myphuong.dinh@hanwhalife.com.vn"/>
  </r>
  <r>
    <n v="31"/>
    <x v="0"/>
    <s v="11400370"/>
    <s v="Cao Thế Hà"/>
    <x v="6"/>
    <d v="2014-09-03T00:00:00"/>
    <s v="Central"/>
    <x v="2"/>
    <s v="Sales Training Support"/>
    <s v="Agency Training Senior Officer"/>
    <s v="Chuyên viên Cấp cao Huấn luyện &amp; Hỗ trợ đại lý"/>
    <x v="4"/>
    <x v="0"/>
    <s v="Senior Officer"/>
    <s v="Male"/>
    <d v="1982-07-24T00:00:00"/>
    <s v="0937 202 407"/>
    <s v="theha.cao@hanwhalife.com.vn"/>
  </r>
  <r>
    <n v="32"/>
    <x v="0"/>
    <s v="11400374"/>
    <s v="Lê Thị Diệu"/>
    <x v="11"/>
    <d v="2014-09-03T00:00:00"/>
    <s v="Central"/>
    <x v="2"/>
    <s v="Customer Services"/>
    <s v="Customer Services Senior Executive"/>
    <s v="Nhân viên Cấp trung cao Dịch vụ Khách hàng"/>
    <x v="0"/>
    <x v="0"/>
    <s v="Senior Executive"/>
    <s v="Female"/>
    <d v="1992-03-21T00:00:00"/>
    <s v="0946 938 001"/>
    <s v="dieu.le@hanwhalife.com.vn"/>
  </r>
  <r>
    <n v="33"/>
    <x v="0"/>
    <s v="11400394"/>
    <s v="Nguyễn Thị Kim Thúy"/>
    <x v="0"/>
    <d v="2014-10-23T00:00:00"/>
    <s v="South - HCM"/>
    <x v="0"/>
    <s v="General Administration"/>
    <s v="Purchasing Executive"/>
    <s v="Nhân viên Cấp trung Mua Hàng"/>
    <x v="0"/>
    <x v="0"/>
    <s v="Executive"/>
    <s v="Female"/>
    <d v="1993-12-15T00:00:00"/>
    <s v="0909 133 707"/>
    <s v="kimthuy.nguyen@hanwhalife.com.vn"/>
  </r>
  <r>
    <n v="34"/>
    <x v="0"/>
    <s v="11400397"/>
    <s v="Hồ Phúc Đồng"/>
    <x v="8"/>
    <d v="2014-11-06T00:00:00"/>
    <s v="North"/>
    <x v="1"/>
    <s v="Regional Sales - Lam Kinh"/>
    <s v="Regional Director"/>
    <s v="Giám đốc Kinh doanh Vùng"/>
    <x v="3"/>
    <x v="0"/>
    <s v="Senior Manager"/>
    <s v="Male"/>
    <d v="1984-02-05T00:00:00"/>
    <s v="0983 986 984"/>
    <s v="phucdong.ho@hanwhalife.com.vn"/>
  </r>
  <r>
    <n v="35"/>
    <x v="0"/>
    <s v="11400398"/>
    <s v="Bùi Thị Khánh Đoan"/>
    <x v="0"/>
    <d v="2014-11-17T00:00:00"/>
    <s v="South - HCM"/>
    <x v="0"/>
    <s v="CEO Office"/>
    <s v="CEO Office Part Leader"/>
    <s v="Phó Bộ phận phụ trách Văn phòng Tổng Giám đốc"/>
    <x v="1"/>
    <x v="1"/>
    <s v="Assistant Manager"/>
    <s v="Female"/>
    <d v="1985-10-22T00:00:00"/>
    <s v="0906 792 788"/>
    <s v="khanhdoan.bui@hanwhalife.com.vn"/>
  </r>
  <r>
    <n v="36"/>
    <x v="0"/>
    <s v="11400399"/>
    <s v="Phùng Thị Kim Hào"/>
    <x v="3"/>
    <d v="2014-11-18T00:00:00"/>
    <s v="North"/>
    <x v="1"/>
    <s v="Sales Training Support"/>
    <s v="Agency Trainer"/>
    <s v="Chuyên viên Huấn luyện Đại lý"/>
    <x v="4"/>
    <x v="0"/>
    <s v="Manager"/>
    <s v="Female"/>
    <d v="1978-12-16T00:00:00"/>
    <s v="0973 962 299"/>
    <s v="kimhao.phung@hanwhalife.com.vn"/>
  </r>
  <r>
    <n v="37"/>
    <x v="0"/>
    <s v="11400401"/>
    <s v="Nguyễn Văn Thắng"/>
    <x v="2"/>
    <d v="2014-11-25T00:00:00"/>
    <s v="Central"/>
    <x v="2"/>
    <s v="Regional Sales - Tay Son"/>
    <s v="Zone Director"/>
    <s v="Giám đốc Kinh doanh Khu vực"/>
    <x v="3"/>
    <x v="0"/>
    <s v="Assistant Manager"/>
    <s v="Male"/>
    <d v="1978-04-07T00:00:00"/>
    <s v="0935 854 567"/>
    <s v="vanthang.nguyen@hanwhalife.com.vn"/>
  </r>
  <r>
    <n v="38"/>
    <x v="0"/>
    <s v="11400407"/>
    <s v="Nguyễn Quốc Duy"/>
    <x v="0"/>
    <d v="2014-12-15T00:00:00"/>
    <s v="South - HCM"/>
    <x v="0"/>
    <s v="IT"/>
    <s v="Database Administrator Officer"/>
    <s v="Chuyên viên Dữ liệu"/>
    <x v="0"/>
    <x v="0"/>
    <s v="Officer"/>
    <s v="Male"/>
    <d v="1985-11-06T00:00:00"/>
    <s v="0909 575 942"/>
    <s v="quocduy.nguyen@hanwhalife.com.vn"/>
  </r>
  <r>
    <n v="39"/>
    <x v="0"/>
    <s v="11400410"/>
    <s v="Ngôn Thị Dung"/>
    <x v="0"/>
    <d v="2014-12-22T00:00:00"/>
    <s v="South - HCM"/>
    <x v="0"/>
    <s v="NBU &amp; Claim"/>
    <s v="New Business Officer"/>
    <s v="Chuyên viên Phát hành Hợp đồng"/>
    <x v="0"/>
    <x v="0"/>
    <s v="Officer"/>
    <s v="Female"/>
    <d v="1982-10-20T00:00:00"/>
    <s v="0978 242 292"/>
    <s v="dung.ngon@hanwhalife.com.vn"/>
  </r>
  <r>
    <n v="40"/>
    <x v="0"/>
    <s v="11400413"/>
    <s v="Lê Thị Thúy Ân"/>
    <x v="11"/>
    <d v="2015-01-05T00:00:00"/>
    <s v="Central"/>
    <x v="2"/>
    <s v="Customer Services"/>
    <s v="Customer Services Officer"/>
    <s v="Chuyên viên Dịch vụ Khách hàng"/>
    <x v="0"/>
    <x v="0"/>
    <s v="Officer"/>
    <s v="Female"/>
    <d v="1987-11-04T00:00:00"/>
    <s v="0906 388 995"/>
    <s v="thuyan.le@hanwhalife.com.vn"/>
  </r>
  <r>
    <n v="41"/>
    <x v="0"/>
    <s v="11500436"/>
    <s v="Trần Mỹ Hương"/>
    <x v="0"/>
    <d v="2015-06-11T00:00:00"/>
    <s v="South - HCM"/>
    <x v="0"/>
    <s v="NBU &amp; Claim"/>
    <s v="New Business Officer"/>
    <s v="Chuyên viên Phát hành Hợp đồng"/>
    <x v="0"/>
    <x v="0"/>
    <s v="Officer"/>
    <s v="Female"/>
    <d v="1980-04-24T00:00:00"/>
    <s v="0908 504 487"/>
    <s v="myhuong.tran@hanwhalife.com.vn"/>
  </r>
  <r>
    <n v="42"/>
    <x v="0"/>
    <s v="11500438"/>
    <s v="Nguyễn Đức Mạnh"/>
    <x v="1"/>
    <d v="2015-07-03T00:00:00"/>
    <s v="North"/>
    <x v="1"/>
    <s v="NBU &amp; Claim"/>
    <s v="Claim Manager"/>
    <s v="Trưởng phòng Giải quyết Quyền lợi Bảo hiểm"/>
    <x v="0"/>
    <x v="0"/>
    <s v="Manager"/>
    <s v="Male"/>
    <d v="1981-03-14T00:00:00"/>
    <s v="0907 686 179"/>
    <s v="ducmanh.nguyen@hanwhalife.com.vn"/>
  </r>
  <r>
    <n v="43"/>
    <x v="0"/>
    <s v="11500465"/>
    <s v="Phạm Phú Quí"/>
    <x v="0"/>
    <d v="2016-01-04T00:00:00"/>
    <s v="South - HCM"/>
    <x v="0"/>
    <s v="Distribution Planning"/>
    <s v="Head of Distribution Planning"/>
    <s v="Trưởng Bộ phận Kế hoạch Kinh doanh"/>
    <x v="1"/>
    <x v="1"/>
    <s v="Senior Manager"/>
    <s v="Male"/>
    <d v="1983-07-25T00:00:00"/>
    <s v="0902 528 385"/>
    <s v="phuqui.pham@hanwhalife.com.vn"/>
  </r>
  <r>
    <n v="44"/>
    <x v="0"/>
    <s v="11500470"/>
    <s v="Nguyễn Văn Sỹ"/>
    <x v="1"/>
    <d v="2016-01-18T00:00:00"/>
    <s v="North"/>
    <x v="1"/>
    <s v="IT"/>
    <s v="IT Helpdesk Senior Executive (North)"/>
    <s v="Nhân viên Cấp trung cao Hỗ trợ Mạng máy tính"/>
    <x v="0"/>
    <x v="0"/>
    <s v="Senior Executive"/>
    <s v="Male"/>
    <d v="1984-02-29T00:00:00"/>
    <s v="0979 174 589"/>
    <s v="vansy.nguyen@hanwhalife.com.vn"/>
  </r>
  <r>
    <n v="45"/>
    <x v="0"/>
    <s v="11600474"/>
    <s v="Nguyễn Thành Nhân"/>
    <x v="0"/>
    <d v="2016-02-22T00:00:00"/>
    <s v="South - HCM"/>
    <x v="0"/>
    <s v="General Administration"/>
    <s v="Purchasing Senior Executive"/>
    <s v="Nhân viên Cấp trung cao Mua Hàng"/>
    <x v="0"/>
    <x v="0"/>
    <s v="Senior Executive"/>
    <s v="Male"/>
    <d v="1989-11-30T00:00:00"/>
    <s v="0938 346 489"/>
    <s v="nhan.nguyen@hanwhalife.com.vn"/>
  </r>
  <r>
    <n v="46"/>
    <x v="0"/>
    <s v="11600476"/>
    <s v="Nguyễn Thị Thuận"/>
    <x v="10"/>
    <d v="2016-03-01T00:00:00"/>
    <s v="North"/>
    <x v="1"/>
    <s v="Customer Services"/>
    <s v="Customer Services Officer"/>
    <s v="Chuyên viên Dịch vụ Khách hàng"/>
    <x v="0"/>
    <x v="0"/>
    <s v="Officer"/>
    <s v="Female"/>
    <d v="1984-04-15T00:00:00"/>
    <s v="0936 868 196"/>
    <s v="thuan.nguyen@hanwhalife.com.vn"/>
  </r>
  <r>
    <n v="47"/>
    <x v="0"/>
    <s v="11600483"/>
    <s v="Phan Phương Thảo"/>
    <x v="0"/>
    <d v="2016-04-04T00:00:00"/>
    <s v="South - HCM"/>
    <x v="0"/>
    <s v="Distribution Planning"/>
    <s v="Distribution Support Senior Officer"/>
    <s v="Chuyên viên Cấp cao Hỗ trợ Đại lý &amp; Kênh Phân phối"/>
    <x v="0"/>
    <x v="0"/>
    <s v="Senior Officer"/>
    <s v="Female"/>
    <d v="1988-12-24T00:00:00"/>
    <s v="0906752099 - 0902548880"/>
    <s v="phuongthao.phan@hanwhalife.com.vn"/>
  </r>
  <r>
    <n v="48"/>
    <x v="0"/>
    <s v="11600485"/>
    <s v="Lê Thị Phương Dung"/>
    <x v="0"/>
    <d v="2016-05-01T00:00:00"/>
    <s v="South - HCM"/>
    <x v="0"/>
    <s v="CAP"/>
    <s v="Chief Accounting Principal"/>
    <s v="Giám đốc Cấp cao Tài chính"/>
    <x v="1"/>
    <x v="1"/>
    <s v="Vice Chief Officer"/>
    <s v="Female"/>
    <d v="1967-11-22T00:00:00"/>
    <s v="0918 333 083"/>
    <s v="phuongdung.le@hanwhalife.com.vn"/>
  </r>
  <r>
    <n v="49"/>
    <x v="0"/>
    <s v="11600489"/>
    <s v="Trần Nguyên Kiều Thanh"/>
    <x v="9"/>
    <d v="2016-05-04T00:00:00"/>
    <s v="Central"/>
    <x v="2"/>
    <s v="Customer Services"/>
    <s v="Customer Services Assistant Manager"/>
    <s v="Phó phòng Dịch vụ Khách hàng"/>
    <x v="0"/>
    <x v="0"/>
    <s v="Assistant Manager"/>
    <s v="Female"/>
    <d v="1978-06-11T00:00:00"/>
    <s v="0903 685 439"/>
    <s v="kieuthanh.tran@hanwhalife.com.vn"/>
  </r>
  <r>
    <n v="50"/>
    <x v="0"/>
    <s v="11600497"/>
    <s v="Phan Thanh Ngọc"/>
    <x v="1"/>
    <d v="2016-05-24T00:00:00"/>
    <s v="North"/>
    <x v="1"/>
    <s v="NBU &amp; Claim"/>
    <s v="Claim Executive"/>
    <s v="Nhân viên Cấp trung Giải quyết Quyền lợi Bảo hiểm"/>
    <x v="0"/>
    <x v="0"/>
    <s v="Executive"/>
    <s v="Female"/>
    <d v="1987-12-05T00:00:00"/>
    <s v="0906 019 295"/>
    <s v="thanhngoc.phan@hanwhalife.com.vn"/>
  </r>
  <r>
    <n v="51"/>
    <x v="0"/>
    <s v="11600505"/>
    <s v="Dương Thị Hồng Ánh"/>
    <x v="0"/>
    <d v="2016-06-20T00:00:00"/>
    <s v="South - HCM"/>
    <x v="0"/>
    <s v="NBU &amp; Claim"/>
    <s v="Claim Admin Senior Executive"/>
    <s v="Nhân viên Cấp trung cao Hành chánh Giải quyết Quyền lợi Bảo hiểm"/>
    <x v="0"/>
    <x v="0"/>
    <s v="Senior Executive"/>
    <s v="Female"/>
    <d v="1993-07-14T00:00:00"/>
    <s v="0932 007 352"/>
    <s v="honganh.duong@hanwhalife.com.vn"/>
  </r>
  <r>
    <n v="52"/>
    <x v="0"/>
    <s v="11600516"/>
    <s v="Lê Thanh Hoàng"/>
    <x v="12"/>
    <d v="2016-08-01T00:00:00"/>
    <s v="South - HCM"/>
    <x v="0"/>
    <s v="Regional Sales - Gia Dinh"/>
    <s v="Regional Director"/>
    <s v="Giám đốc Kinh doanh Vùng"/>
    <x v="3"/>
    <x v="0"/>
    <s v="Director"/>
    <s v="Male"/>
    <d v="1973-05-08T00:00:00"/>
    <s v="0913 900 390"/>
    <s v="thanhhoang.le@hanwhalife.com.vn"/>
  </r>
  <r>
    <n v="53"/>
    <x v="0"/>
    <s v="11600521"/>
    <s v="Nguyễn Anh Tuấn"/>
    <x v="2"/>
    <d v="2016-08-01T00:00:00"/>
    <s v="Central"/>
    <x v="2"/>
    <s v="Sales Training Support"/>
    <s v="Agency Training Senior Officer"/>
    <s v="Chuyên viên Cấp cao Huấn luyện &amp; Hỗ trợ đại lý"/>
    <x v="4"/>
    <x v="0"/>
    <s v="Senior Officer"/>
    <s v="Male"/>
    <d v="1984-06-01T00:00:00"/>
    <s v="0903 592 737"/>
    <s v="anhtuan.nguyen@hanwhalife.com.vn"/>
  </r>
  <r>
    <n v="54"/>
    <x v="0"/>
    <s v="11600533"/>
    <s v="Ca Duy Đức"/>
    <x v="0"/>
    <d v="2016-09-12T00:00:00"/>
    <s v="South - HCM"/>
    <x v="0"/>
    <s v="NBU &amp; Claim"/>
    <s v="New Business Senior Executive"/>
    <s v="Nhân viên Cấp trung cao Phát hành Hợp đồng"/>
    <x v="0"/>
    <x v="0"/>
    <s v="Senior Executive"/>
    <s v="Male"/>
    <d v="1989-11-20T00:00:00"/>
    <s v="0908 976 411"/>
    <s v="duyduc.ca@hanwhalife.com.vn"/>
  </r>
  <r>
    <n v="55"/>
    <x v="0"/>
    <s v="11600535"/>
    <s v="Hoàng Đình Toàn"/>
    <x v="0"/>
    <d v="2016-09-26T00:00:00"/>
    <s v="South - HCM"/>
    <x v="0"/>
    <s v="Distribution Admin"/>
    <s v="Debt Collection Assistant Manager"/>
    <s v="Phó phòng Thu hồi nợ"/>
    <x v="0"/>
    <x v="0"/>
    <s v="Assistant Manager"/>
    <s v="Male"/>
    <d v="1974-01-15T00:00:00"/>
    <s v="0908 247 098"/>
    <s v="dinhtoan.hoang@hanwhalife.com.vn"/>
  </r>
  <r>
    <n v="56"/>
    <x v="0"/>
    <s v="11600537"/>
    <s v="Trần Thị Thanh Hoan"/>
    <x v="2"/>
    <d v="2016-10-03T00:00:00"/>
    <s v="Central"/>
    <x v="2"/>
    <s v="Customer Services"/>
    <s v="Customer Services Executive"/>
    <s v="Nhân viên Cấp trung Dịch vụ Khách hàng"/>
    <x v="0"/>
    <x v="0"/>
    <s v="Executive"/>
    <s v="Female"/>
    <d v="1988-10-02T00:00:00"/>
    <s v="0934 021 088"/>
    <s v="thanhhoan.tran@hanwhalife.com.vn"/>
  </r>
  <r>
    <n v="57"/>
    <x v="0"/>
    <s v="11600539"/>
    <s v="Nguyễn Thị Hồng Vân"/>
    <x v="0"/>
    <d v="2016-10-03T00:00:00"/>
    <s v="South - HCM"/>
    <x v="0"/>
    <s v="General Administration"/>
    <s v="General Admin Executive"/>
    <s v="Nhân viên Cấp trung Hành chánh"/>
    <x v="0"/>
    <x v="0"/>
    <s v="Executive"/>
    <s v="Female"/>
    <d v="1987-01-15T00:00:00"/>
    <s v="0799 933 833"/>
    <s v="hongvan.nguyen@hanwhalife.com.vn"/>
  </r>
  <r>
    <n v="58"/>
    <x v="0"/>
    <s v="11700561"/>
    <s v="Trần Thị Hồng Hạnh"/>
    <x v="0"/>
    <d v="2017-02-20T00:00:00"/>
    <s v="South - HCM"/>
    <x v="0"/>
    <s v="Finance &amp; Accounting"/>
    <s v="General Ledger Accounting Senior Officer"/>
    <s v="Chuyên viên Cấp cao Kế toán Tổng hợp"/>
    <x v="0"/>
    <x v="0"/>
    <s v="Senior Officer"/>
    <s v="Female"/>
    <d v="1980-11-30T00:00:00"/>
    <s v="0983 422 680"/>
    <s v="honghanh.tran@hanwhalife.com.vn"/>
  </r>
  <r>
    <n v="59"/>
    <x v="0"/>
    <s v="11700569"/>
    <s v="Trần Nguyễn Hồng Vân"/>
    <x v="0"/>
    <d v="2017-04-11T00:00:00"/>
    <s v="South - HCM"/>
    <x v="0"/>
    <s v="Partnership Distribution"/>
    <s v="Sales Manager"/>
    <s v="Quản lý Kinh doanh"/>
    <x v="5"/>
    <x v="0"/>
    <s v="Senior Officer"/>
    <s v="Female"/>
    <d v="1984-01-07T00:00:00"/>
    <s v="0816 117 665"/>
    <s v="hongvan.tran@hanwhalife.com.vn"/>
  </r>
  <r>
    <n v="60"/>
    <x v="0"/>
    <s v="11700576"/>
    <s v="Danh Hoàng Long"/>
    <x v="0"/>
    <d v="2017-05-22T00:00:00"/>
    <s v="South - HCM"/>
    <x v="0"/>
    <s v="NBU &amp; Claim"/>
    <s v="Underwriter"/>
    <s v="Phó phòng Thẩm định"/>
    <x v="0"/>
    <x v="0"/>
    <s v="Assistant Manager"/>
    <s v="Male"/>
    <d v="1990-04-26T00:00:00"/>
    <s v="0367 068 898"/>
    <s v="hoanglong.danh@hanwhalife.com.vn"/>
  </r>
  <r>
    <n v="61"/>
    <x v="0"/>
    <s v="11700583"/>
    <s v="Nguyễn Thị Băng Tâm"/>
    <x v="13"/>
    <d v="2017-06-12T00:00:00"/>
    <s v="North"/>
    <x v="1"/>
    <s v="Sales Training Support"/>
    <s v="Agency Training Senior Officer"/>
    <s v="Chuyên viên Cấp cao Huấn luyện &amp; Hỗ trợ đại lý"/>
    <x v="4"/>
    <x v="0"/>
    <s v="Senior Officer"/>
    <s v="Female"/>
    <d v="1976-10-29T00:00:00"/>
    <s v="0904 781 118"/>
    <s v="bangtam.nguyen@hanwhalife.com.vn"/>
  </r>
  <r>
    <n v="62"/>
    <x v="0"/>
    <s v="11700595"/>
    <s v="Nguyễn Thành Hưng"/>
    <x v="11"/>
    <d v="2017-07-26T00:00:00"/>
    <s v="Central"/>
    <x v="2"/>
    <s v="Regional Sales - Hai Van"/>
    <s v="Zone Director"/>
    <s v="Giám đốc Kinh doanh Khu vực"/>
    <x v="3"/>
    <x v="0"/>
    <s v="Senior Officer"/>
    <s v="Male"/>
    <d v="1990-03-15T00:00:00"/>
    <s v="0914 137 575"/>
    <s v="thanhhung.nguyen@hanwhalife.com.vn"/>
  </r>
  <r>
    <n v="63"/>
    <x v="0"/>
    <s v="11700603"/>
    <s v="Nguyễn Thị Nhung"/>
    <x v="6"/>
    <d v="2017-08-07T00:00:00"/>
    <s v="Central"/>
    <x v="2"/>
    <s v="Customer Services"/>
    <s v="Customer Services Executive"/>
    <s v="Nhân viên Cấp trung Dịch vụ Khách hàng"/>
    <x v="0"/>
    <x v="0"/>
    <s v="Executive"/>
    <s v="Female"/>
    <d v="1986-01-23T00:00:00"/>
    <s v="0917 904 686"/>
    <s v="nhung.nguyen@hanwhalife.com.vn"/>
  </r>
  <r>
    <n v="64"/>
    <x v="0"/>
    <s v="11700616"/>
    <s v="Nguyễn Thị Thái Hòa"/>
    <x v="0"/>
    <d v="2017-09-18T00:00:00"/>
    <s v="South - HCM"/>
    <x v="0"/>
    <s v="NBU &amp; Claim"/>
    <s v="New Business Senior Executive"/>
    <s v="Nhân viên cấp trung cao Phát hành Hợp đồng"/>
    <x v="0"/>
    <x v="0"/>
    <s v="Senior Executive"/>
    <s v="Female"/>
    <d v="1972-12-09T00:00:00"/>
    <s v="0909 227 215"/>
    <s v="thaihoa.nguyen@hanwhalife.com.vn"/>
  </r>
  <r>
    <n v="65"/>
    <x v="0"/>
    <s v="11700622"/>
    <s v="Hồ Ngọc Tiên"/>
    <x v="12"/>
    <d v="2017-10-05T00:00:00"/>
    <s v="South - HCM"/>
    <x v="0"/>
    <s v="Customer Services"/>
    <s v="Customer Services Senior Staff"/>
    <s v="Nhân viên Cấp cao Dịch vụ Khách hàng"/>
    <x v="0"/>
    <x v="0"/>
    <s v="Senior Staff"/>
    <s v="Female"/>
    <d v="1988-10-23T00:00:00"/>
    <s v="0905 449 509"/>
    <s v="ngoctien.ho@hanwhalife.com.vn"/>
  </r>
  <r>
    <n v="66"/>
    <x v="0"/>
    <s v="11700634"/>
    <s v="Nguyễn Tuấn Duy"/>
    <x v="14"/>
    <d v="2017-12-06T00:00:00"/>
    <s v="South"/>
    <x v="2"/>
    <s v="Regional Sales - Gia Dinh"/>
    <s v="Zone Director"/>
    <s v="Giám đốc Kinh doanh Khu vực"/>
    <x v="3"/>
    <x v="0"/>
    <s v="Senior Officer"/>
    <s v="Male"/>
    <d v="1989-03-02T00:00:00"/>
    <s v="0907 749 966"/>
    <s v="tuanduy.nguyen@hanwhalife.com.vn"/>
  </r>
  <r>
    <n v="67"/>
    <x v="0"/>
    <s v="11800647"/>
    <s v="Trần Huy Hùng"/>
    <x v="15"/>
    <d v="2018-02-01T00:00:00"/>
    <s v="North"/>
    <x v="1"/>
    <s v="Regional Sales - Lam Kinh"/>
    <s v="Zone Director"/>
    <s v="Giám đốc Kinh doanh Khu vực"/>
    <x v="3"/>
    <x v="0"/>
    <s v="Senior Officer"/>
    <s v="Male"/>
    <d v="1986-05-02T00:00:00"/>
    <s v="0965 699 166"/>
    <s v="huyhung.tran@hanwhalife.com.vn"/>
  </r>
  <r>
    <n v="68"/>
    <x v="0"/>
    <s v="11800678"/>
    <s v="Phan Đông Nhi"/>
    <x v="0"/>
    <d v="2018-05-21T00:00:00"/>
    <s v="South - HCM"/>
    <x v="0"/>
    <s v="Distribution Admin"/>
    <s v="Distribution Admin Executive"/>
    <s v="Nhân viên Cấp trung Hành chánh Đại lý &amp; Kênh Phân phối"/>
    <x v="0"/>
    <x v="0"/>
    <s v="Executive"/>
    <s v="Female"/>
    <d v="1994-09-24T00:00:00"/>
    <s v="0969 064 426"/>
    <s v="dongnhi.phan@hanwhalife.com.vn"/>
  </r>
  <r>
    <n v="69"/>
    <x v="0"/>
    <s v="11800680"/>
    <s v="Trần Văn Tư"/>
    <x v="2"/>
    <d v="2018-05-21T00:00:00"/>
    <s v="Central"/>
    <x v="2"/>
    <s v="Regional Sales - Tay Son"/>
    <s v="Zone Director"/>
    <s v="Giám đốc Kinh doanh Khu vực"/>
    <x v="3"/>
    <x v="0"/>
    <s v="Officer"/>
    <s v="Male"/>
    <d v="1987-08-13T00:00:00"/>
    <s v="0963 571 886"/>
    <s v="vantu.tran@hanwhalife.com.vn"/>
  </r>
  <r>
    <n v="70"/>
    <x v="0"/>
    <s v="11800689"/>
    <s v="Ngô Thụy Hoàng Oanh"/>
    <x v="0"/>
    <d v="2018-06-04T00:00:00"/>
    <s v="South - HCM"/>
    <x v="0"/>
    <s v="NBU &amp; Claim"/>
    <s v="New Business Senior Executive"/>
    <s v="Nhân viên Cấp trung cao Phát hành Hợp đồng"/>
    <x v="0"/>
    <x v="0"/>
    <s v="Senior Executive"/>
    <s v="Female"/>
    <d v="1982-10-09T00:00:00"/>
    <s v="0909 704 292"/>
    <s v="hoangoanh.ngo@hanwhalife.com.vn"/>
  </r>
  <r>
    <n v="71"/>
    <x v="0"/>
    <s v="11800694"/>
    <s v="Trần Thị Thùy Dương"/>
    <x v="0"/>
    <d v="2018-06-18T00:00:00"/>
    <s v="South - HCM"/>
    <x v="0"/>
    <s v="NBU &amp; Claim"/>
    <s v="New Business Officer"/>
    <s v="Chuyên viên Phát hành Hợp đồng"/>
    <x v="0"/>
    <x v="0"/>
    <s v="Officer"/>
    <s v="Female"/>
    <d v="1986-03-10T00:00:00"/>
    <s v="0986 226 657"/>
    <s v="thuyduong.tran@hanwhalife.com.vn"/>
  </r>
  <r>
    <n v="72"/>
    <x v="0"/>
    <s v="11800699"/>
    <s v="Đoàn Cao Sơn"/>
    <x v="16"/>
    <d v="2018-06-18T00:00:00"/>
    <s v="North"/>
    <x v="1"/>
    <s v="Regional Sales - Lam Kinh"/>
    <s v="Zone Director"/>
    <s v="Giám đốc Kinh doanh Khu vực"/>
    <x v="3"/>
    <x v="0"/>
    <s v="Senior Executive"/>
    <s v="Male"/>
    <d v="1993-01-26T00:00:00"/>
    <s v="0969 994 333"/>
    <s v="caoson.doan@hanwhalife.com.vn"/>
  </r>
  <r>
    <n v="73"/>
    <x v="0"/>
    <s v="11800702"/>
    <s v="Phạm Trường Khánh"/>
    <x v="0"/>
    <d v="2018-07-02T00:00:00"/>
    <s v="South - HCM"/>
    <x v="0"/>
    <s v="GA Partner"/>
    <s v="Head of GA Partner"/>
    <s v="Trưởng Bộ phận Đối tác Tổng Đại lý"/>
    <x v="1"/>
    <x v="1"/>
    <s v="Director"/>
    <s v="Male"/>
    <d v="1973-11-02T00:00:00"/>
    <s v="0903 926 873"/>
    <s v="truongkhanh.pham@hanwhalife.com.vn"/>
  </r>
  <r>
    <n v="74"/>
    <x v="0"/>
    <s v="11800704"/>
    <s v="Đinh Công Sa"/>
    <x v="17"/>
    <d v="2018-07-02T00:00:00"/>
    <s v="Central"/>
    <x v="2"/>
    <s v="Regional Sales - Tay Son"/>
    <s v="Zone Director"/>
    <s v="Giám đốc Kinh doanh Khu vực"/>
    <x v="3"/>
    <x v="0"/>
    <s v="Senior Officer"/>
    <s v="Male"/>
    <d v="1986-09-03T00:00:00"/>
    <s v="0977 190 677"/>
    <s v="congsa.dinh@hanwhalife.com.vn"/>
  </r>
  <r>
    <n v="75"/>
    <x v="0"/>
    <s v="11800713"/>
    <s v="Phạm Thanh Tú"/>
    <x v="0"/>
    <d v="2018-07-23T00:00:00"/>
    <s v="South - HCM"/>
    <x v="0"/>
    <s v="Customer Services"/>
    <s v="Premium Control Senior Officer"/>
    <s v="Chuyên viên Cấp cao Kiểm soát Phí"/>
    <x v="0"/>
    <x v="0"/>
    <s v="Senior Officer"/>
    <s v="Female"/>
    <d v="1985-03-31T00:00:00"/>
    <s v="0904 277 348"/>
    <s v="thanhtu.pham@hanwhalife.com.vn"/>
  </r>
  <r>
    <n v="76"/>
    <x v="0"/>
    <s v="11800720"/>
    <s v="Nguyễn Thị Lê Na"/>
    <x v="18"/>
    <d v="2018-08-10T00:00:00"/>
    <s v="South"/>
    <x v="2"/>
    <s v="Customer Services"/>
    <s v="Customer Services Executive"/>
    <s v="Nhân viên Cấp trung Dịch vụ Khách hàng"/>
    <x v="0"/>
    <x v="0"/>
    <s v="Executive"/>
    <s v="Female"/>
    <d v="1990-03-28T00:00:00"/>
    <s v="0977 497 757"/>
    <s v="lena.nguyen@hanwhalife.com.vn"/>
  </r>
  <r>
    <n v="77"/>
    <x v="0"/>
    <s v="11800724"/>
    <s v="Nguyễn Thanh Lập"/>
    <x v="0"/>
    <d v="2018-09-04T00:00:00"/>
    <s v="South - HCM"/>
    <x v="0"/>
    <s v="IT"/>
    <s v="Program Analyst Assistant Manager"/>
    <s v="Phó phòng Phân tích Ứng dụng"/>
    <x v="0"/>
    <x v="0"/>
    <s v="Assistant Manager"/>
    <s v="Male"/>
    <d v="1983-02-25T00:00:00"/>
    <s v="0932 600 804"/>
    <s v="thanhlap.nguyen@hanwhalife.com.vn"/>
  </r>
  <r>
    <n v="78"/>
    <x v="0"/>
    <s v="11800735"/>
    <s v="Đoàn Kiều Ngọt"/>
    <x v="7"/>
    <d v="2018-10-01T00:00:00"/>
    <s v="South"/>
    <x v="2"/>
    <s v="Customer Services"/>
    <s v="Customer Services Executive"/>
    <s v="Nhân viên Cấp trung Dịch vụ Khách hàng"/>
    <x v="0"/>
    <x v="0"/>
    <s v="Executive"/>
    <s v="Female"/>
    <d v="1990-02-20T00:00:00"/>
    <s v="0944 963 129"/>
    <s v="kieungot.doan@hanwhalife.com.vn"/>
  </r>
  <r>
    <n v="79"/>
    <x v="0"/>
    <s v="11800738"/>
    <s v="Lưu Vũ Minh Quân"/>
    <x v="1"/>
    <d v="2018-10-15T00:00:00"/>
    <s v="North"/>
    <x v="1"/>
    <s v="NBU &amp; Claim"/>
    <s v="Claim Admin Staff"/>
    <s v="Nhân viên Hành chánh Giải quyết Quyền lợi Bảo hiểm"/>
    <x v="0"/>
    <x v="0"/>
    <s v="Staff"/>
    <s v="Male"/>
    <d v="1986-03-11T00:00:00"/>
    <s v="0906 315 569"/>
    <s v="minhquan.luu@hanwhalife.com.vn"/>
  </r>
  <r>
    <n v="80"/>
    <x v="0"/>
    <s v="11800739"/>
    <s v="Trương Quang Vỷ"/>
    <x v="0"/>
    <d v="2018-10-22T00:00:00"/>
    <s v="South - HCM"/>
    <x v="0"/>
    <s v="NBU &amp; Claim"/>
    <s v="New Business Executive"/>
    <s v="Nhân viên Cấp trung Phát hành Hợp đồng"/>
    <x v="0"/>
    <x v="0"/>
    <s v="Executive"/>
    <s v="Male"/>
    <d v="1995-08-05T00:00:00"/>
    <s v="0343 563 136"/>
    <s v="quangvy.truong@hanwhalife.com.vn"/>
  </r>
  <r>
    <n v="81"/>
    <x v="0"/>
    <s v="11800740"/>
    <s v="Lê Thu Huyền"/>
    <x v="0"/>
    <d v="2018-10-22T00:00:00"/>
    <s v="South - HCM"/>
    <x v="0"/>
    <s v="NBU &amp; Claim"/>
    <s v="New Business Executive"/>
    <s v="Nhân viên Cấp trung Phát hành Hợp đồng"/>
    <x v="0"/>
    <x v="0"/>
    <s v="Executive"/>
    <s v="Female"/>
    <d v="1993-09-03T00:00:00"/>
    <s v="0972 656 474"/>
    <s v="thuhuyen.le@hanwhalife.com.vn"/>
  </r>
  <r>
    <n v="82"/>
    <x v="0"/>
    <s v="11800741"/>
    <s v="Phạm Thị Hồng Phúc"/>
    <x v="0"/>
    <d v="2018-11-01T00:00:00"/>
    <s v="South - HCM"/>
    <x v="0"/>
    <s v="NBU &amp; Claim"/>
    <s v="Claim Admin Senior Staff"/>
    <s v="Nhân viên Cấp cao Hành chánh Giải quyết Quyền lợi Bảo hiểm"/>
    <x v="0"/>
    <x v="0"/>
    <s v="Senior Staff"/>
    <s v="Female"/>
    <d v="1986-12-25T00:00:00"/>
    <s v="0909 361 688"/>
    <s v="hongphuc.pham@hanwhalife.com.vn"/>
  </r>
  <r>
    <n v="83"/>
    <x v="0"/>
    <s v="11800761"/>
    <s v="Phan Thị Diễm Quỳnh"/>
    <x v="0"/>
    <d v="2018-12-14T00:00:00"/>
    <s v="South - HCM"/>
    <x v="0"/>
    <s v="Distribution Planning"/>
    <s v="Distribution Support Manager"/>
    <s v="Trưởng phòng Hỗ trợ Đại lý &amp; Kênh Phân phối"/>
    <x v="0"/>
    <x v="0"/>
    <s v="Manager"/>
    <s v="Female"/>
    <d v="1989-12-26T00:00:00"/>
    <s v="0933 891 226"/>
    <s v="diemquynh.phan@hanwhalife.com.vn"/>
  </r>
  <r>
    <n v="84"/>
    <x v="0"/>
    <s v="11900765"/>
    <s v="Lê Thị Thảo Nga"/>
    <x v="2"/>
    <d v="2019-01-01T00:00:00"/>
    <s v="Central"/>
    <x v="2"/>
    <s v="Sales Training Support"/>
    <s v="Agency Training &amp; Development Admin Executive"/>
    <s v="Nhân viên Cấp trung Hành chánh Huấn luyện &amp; Phát triển Đại lý"/>
    <x v="0"/>
    <x v="0"/>
    <s v="Executive"/>
    <s v="Female"/>
    <d v="1988-05-01T00:00:00"/>
    <s v="0905 684 774"/>
    <s v="thaonga.le@hanwhalife.com.vn"/>
  </r>
  <r>
    <n v="85"/>
    <x v="0"/>
    <s v="11900772"/>
    <s v="Phan Ngọc Thái Hậu"/>
    <x v="0"/>
    <d v="2019-01-07T00:00:00"/>
    <s v="South - HCM"/>
    <x v="0"/>
    <s v="Distribution Planning"/>
    <s v="Distribution Support Senior Executive"/>
    <s v="Nhân viên Cấp trung cao Hỗ trợ Đại lý &amp; Kênh Phân phối"/>
    <x v="0"/>
    <x v="0"/>
    <s v="Senior Executive"/>
    <s v="Female"/>
    <d v="1989-03-18T00:00:00"/>
    <s v="0933 112 204"/>
    <s v="thaihau.phan@hanwhalife.com.vn"/>
  </r>
  <r>
    <n v="86"/>
    <x v="0"/>
    <s v="11900773"/>
    <s v="Lương Thị Mơ Thơm"/>
    <x v="8"/>
    <d v="2019-01-07T00:00:00"/>
    <s v="North"/>
    <x v="1"/>
    <s v="Customer Services"/>
    <s v="Customer Services Senior Staff"/>
    <s v="Nhân viên Cấp cao Dịch vụ Khách hàng"/>
    <x v="0"/>
    <x v="0"/>
    <s v="Senior Staff"/>
    <s v="Female"/>
    <d v="1991-03-10T00:00:00"/>
    <s v="0904 741 737"/>
    <s v="mothom.luong@hanwhalife.com.vn"/>
  </r>
  <r>
    <n v="87"/>
    <x v="0"/>
    <s v="11900780"/>
    <s v="Nguyễn Ngọc Thanh Phong"/>
    <x v="0"/>
    <d v="2019-02-11T00:00:00"/>
    <s v="South - HCM"/>
    <x v="0"/>
    <s v="Partnership Distribution"/>
    <s v="Partnership Distribution Training Part Leader"/>
    <s v="Phó Bộ phận phụ trách Huấn luyện Kênh phân phối qua Đối tác"/>
    <x v="1"/>
    <x v="1"/>
    <s v="Senior Manager"/>
    <s v="Male"/>
    <d v="1981-02-15T00:00:00"/>
    <s v="0937 609 357"/>
    <s v="thanhphong.nguyen@hanwhalife.com.vn"/>
  </r>
  <r>
    <n v="88"/>
    <x v="0"/>
    <s v="11900783"/>
    <s v="Lê Thị Thanh Hải"/>
    <x v="6"/>
    <d v="2019-02-11T00:00:00"/>
    <s v="Central"/>
    <x v="2"/>
    <s v="Sales Training Support"/>
    <s v="Agency Training Senior Executive"/>
    <s v="Nhân viên Cấp trung cao Huấn luyện &amp; Hỗ trợ đại lý"/>
    <x v="4"/>
    <x v="0"/>
    <s v="Senior Executive"/>
    <s v="Female"/>
    <d v="1984-03-24T00:00:00"/>
    <s v="0976 133 777"/>
    <s v="thanhhai.le@hanwhalife.com.vn"/>
  </r>
  <r>
    <n v="89"/>
    <x v="0"/>
    <s v="11900797"/>
    <s v="Đặng Thị Thùy Dung"/>
    <x v="8"/>
    <d v="2019-03-04T00:00:00"/>
    <s v="North"/>
    <x v="1"/>
    <s v="Sales Training Support"/>
    <s v="Agency Training Executive"/>
    <s v="Nhân viên Cấp trung Huấn luyện &amp; Hỗ trợ đại lý"/>
    <x v="4"/>
    <x v="0"/>
    <s v="Executive"/>
    <s v="Female"/>
    <d v="1990-12-22T00:00:00"/>
    <s v="0986 547 005"/>
    <s v="thuydung.dang@hanwhalife.com.vn"/>
  </r>
  <r>
    <n v="90"/>
    <x v="0"/>
    <s v="11900804"/>
    <s v="Phan Thị Thùy Linh"/>
    <x v="5"/>
    <d v="2019-04-01T00:00:00"/>
    <s v="Central"/>
    <x v="2"/>
    <s v="Customer Services"/>
    <s v="Customer Services Senior Staff"/>
    <s v="Nhân viên Cấp cao Dịch vụ Khách hàng"/>
    <x v="0"/>
    <x v="0"/>
    <s v="Senior Staff"/>
    <s v="Female"/>
    <d v="1993-03-20T00:00:00"/>
    <s v="0989 725 447"/>
    <s v="thuylinh.phan@hanwhalife.com.vn"/>
  </r>
  <r>
    <n v="91"/>
    <x v="0"/>
    <s v="11900805"/>
    <s v="Đỗ Thị Trung Hòa"/>
    <x v="8"/>
    <d v="2019-04-01T00:00:00"/>
    <s v="North"/>
    <x v="1"/>
    <s v="Sales Training Support"/>
    <s v="Agency Training Officer"/>
    <s v="Chuyên viên Huấn luyện &amp; Hỗ trợ đại lý"/>
    <x v="4"/>
    <x v="0"/>
    <s v="Officer"/>
    <s v="Female"/>
    <d v="1988-02-23T00:00:00"/>
    <s v="0934 468 567"/>
    <s v="trunghoa.do@hanwhalife.com.vn"/>
  </r>
  <r>
    <n v="92"/>
    <x v="0"/>
    <s v="11900808"/>
    <s v="Lưu Thị Xuân Trang"/>
    <x v="0"/>
    <d v="2019-04-08T00:00:00"/>
    <s v="South - HCM"/>
    <x v="0"/>
    <s v="Customer Services"/>
    <s v="Premium Control Executive"/>
    <s v="Nhân viên Cấp trung Kiểm soát Phí"/>
    <x v="0"/>
    <x v="0"/>
    <s v="Executive"/>
    <s v="Female"/>
    <d v="1991-02-15T00:00:00"/>
    <s v="0933 383 401"/>
    <s v="xuantrang.luu@hanwhalife.com.vn"/>
  </r>
  <r>
    <n v="93"/>
    <x v="0"/>
    <s v="11900809"/>
    <s v="Lâm Ngọc Ái Như"/>
    <x v="0"/>
    <d v="2019-04-17T00:00:00"/>
    <s v="South - HCM"/>
    <x v="0"/>
    <s v="Partnership Distribution"/>
    <s v="Partnership Distribution Training Senior Officer"/>
    <s v="Chuyên viên Cấp cao Huấn luyện và Phát triển Kênh Đối tác Chiến lược"/>
    <x v="0"/>
    <x v="0"/>
    <s v="Senior Officer"/>
    <s v="Female"/>
    <d v="1987-10-24T00:00:00"/>
    <s v="0932 802 007"/>
    <s v="ainhu.lam@hanwhalife.com.vn"/>
  </r>
  <r>
    <n v="94"/>
    <x v="0"/>
    <s v="11900814"/>
    <s v="Nguyễn Thị Linh Kiều"/>
    <x v="0"/>
    <d v="2019-04-24T00:00:00"/>
    <s v="South - HCM"/>
    <x v="0"/>
    <s v="Customer Services"/>
    <s v="Premium Control Executive"/>
    <s v="Nhân viên Cấp trung Kiểm soát Phí"/>
    <x v="0"/>
    <x v="0"/>
    <s v="Executive"/>
    <s v="Female"/>
    <d v="1992-01-19T00:00:00"/>
    <s v="0903 600 857"/>
    <s v="linhkieu.nguyen@hanwhalife.com.vn"/>
  </r>
  <r>
    <n v="95"/>
    <x v="0"/>
    <s v="11900815"/>
    <s v="Phan Doành Ngân"/>
    <x v="4"/>
    <d v="2019-04-24T00:00:00"/>
    <s v="South"/>
    <x v="2"/>
    <s v="Customer Services"/>
    <s v="Customer Services Senior Staff"/>
    <s v="Nhân viên Cấp cao Dịch vụ Khách hàng"/>
    <x v="0"/>
    <x v="0"/>
    <s v="Senior Staff"/>
    <s v="Female"/>
    <d v="1990-05-22T00:00:00"/>
    <s v="0908 456 922"/>
    <s v="doanhngan.phan@hanwhalife.com.vn"/>
  </r>
  <r>
    <n v="96"/>
    <x v="0"/>
    <s v="10900046"/>
    <s v="Vương Thị Lương"/>
    <x v="0"/>
    <d v="2009-02-02T00:00:00"/>
    <s v="South - HCM"/>
    <x v="0"/>
    <s v="Internal Audit"/>
    <s v="Internal Audit Part Leader"/>
    <s v="Phó Bộ phận Kiểm toán Nội bộ"/>
    <x v="1"/>
    <x v="1"/>
    <s v="Senior Manager"/>
    <s v="Female"/>
    <d v="1975-10-16T00:00:00"/>
    <s v="0907 288 831"/>
    <s v="luong.vuong@hanwhalife.com.vn"/>
  </r>
  <r>
    <n v="97"/>
    <x v="1"/>
    <s v="11900825"/>
    <s v="Cho Tae Won"/>
    <x v="0"/>
    <d v="2019-05-01T00:00:00"/>
    <s v="South - HCM"/>
    <x v="0"/>
    <s v="Special Sales Task Force"/>
    <s v="Sales Advisor cum Head of Korean Customer Sales Team"/>
    <s v="Cố vấn Kinh doanh Bảo hiểm kiêm Trưởng Bộ phận Kinh doanh khách hàng Hàn Quốc"/>
    <x v="6"/>
    <x v="1"/>
    <s v="Director"/>
    <s v="Male"/>
    <d v="1976-09-19T00:00:00"/>
    <s v="0903 377 967"/>
    <s v="taewon.cho@hanwhalife.com.vn"/>
  </r>
  <r>
    <n v="98"/>
    <x v="0"/>
    <s v="11900828"/>
    <s v="Quách Bảo Nguyên"/>
    <x v="0"/>
    <d v="2019-05-27T00:00:00"/>
    <s v="South - HCM"/>
    <x v="0"/>
    <s v="IT"/>
    <s v="Application Development Part Leader"/>
    <s v="Phó Bộ phận Công nghệ Thông tin phụ trách Phát triển Ứng dụng"/>
    <x v="1"/>
    <x v="1"/>
    <s v="Senior Manager"/>
    <s v="Male"/>
    <d v="1977-12-03T00:00:00"/>
    <s v="0903 306 461"/>
    <s v="baonguyen.quach@hanwhalife.com.vn"/>
  </r>
  <r>
    <n v="99"/>
    <x v="0"/>
    <s v="11900842"/>
    <s v="Nguyễn Trần Phúc Thịnh"/>
    <x v="0"/>
    <d v="2019-06-21T00:00:00"/>
    <s v="South - HCM"/>
    <x v="0"/>
    <s v="Distribution Planning"/>
    <s v="Group Sales Manager"/>
    <s v="Trưởng phòng Phát triển Kinh Doanh - Khách hàng Doanh nghiệp"/>
    <x v="7"/>
    <x v="0"/>
    <s v="Manager"/>
    <s v="Male"/>
    <d v="1985-08-22T00:00:00"/>
    <s v="0909 861 920"/>
    <s v="phucthinh.nguyen@hanwhalife.com.vn"/>
  </r>
  <r>
    <n v="100"/>
    <x v="0"/>
    <s v="11900845"/>
    <s v="Hoàng Thị Mỹ Linh"/>
    <x v="11"/>
    <d v="2019-07-08T00:00:00"/>
    <s v="Central"/>
    <x v="2"/>
    <s v="Sales Training Support"/>
    <s v="Agency Training Senior Executive"/>
    <s v="Nhân viên Cấp trung cao Huấn luyện &amp; Hỗ trợ đại lý"/>
    <x v="4"/>
    <x v="0"/>
    <s v="Senior Executive"/>
    <s v="Female"/>
    <d v="1993-01-06T00:00:00"/>
    <s v="0963 549 893"/>
    <s v="mylinh.hoang@hanwhalife.com.vn"/>
  </r>
  <r>
    <n v="101"/>
    <x v="0"/>
    <s v="11900847"/>
    <s v="Nguyễn Thị Thùy Nhiên"/>
    <x v="0"/>
    <d v="2019-07-08T00:00:00"/>
    <s v="South - HCM"/>
    <x v="0"/>
    <s v="Corporate Planning &amp; Management"/>
    <s v="Corporate Planning &amp; Management Executive"/>
    <s v="Nhân viên Cấp trung Quản trị &amp; Kế hoạch Tổng hợp"/>
    <x v="0"/>
    <x v="0"/>
    <s v="Executive"/>
    <s v="Female"/>
    <d v="1994-03-19T00:00:00"/>
    <s v="0353 350 771"/>
    <s v="thuynhien.nguyen@hanwhalife.com.vn"/>
  </r>
  <r>
    <n v="102"/>
    <x v="0"/>
    <s v="11900851"/>
    <s v="Nguyễn Văn Thiên Phú"/>
    <x v="19"/>
    <d v="2019-07-17T00:00:00"/>
    <s v="South"/>
    <x v="2"/>
    <s v="Regional Sales - Gia Dinh"/>
    <s v="Zone Director"/>
    <s v="Giám đốc Kinh doanh Khu vực"/>
    <x v="3"/>
    <x v="0"/>
    <s v="Senior Executive"/>
    <s v="Male"/>
    <d v="1989-03-24T00:00:00"/>
    <s v="0913 569 252"/>
    <s v="thienphu.nguyen@hanwhalife.com.vn"/>
  </r>
  <r>
    <n v="103"/>
    <x v="0"/>
    <s v="11900854"/>
    <s v="Hồ Lê Duy"/>
    <x v="0"/>
    <d v="2019-07-22T00:00:00"/>
    <s v="South - HCM"/>
    <x v="0"/>
    <s v="IT"/>
    <s v="Program Analyst Assistant Manager"/>
    <s v="Phó phòng Lập trình"/>
    <x v="0"/>
    <x v="0"/>
    <s v="Assistant Manager"/>
    <s v="Male"/>
    <d v="1984-09-29T00:00:00"/>
    <s v="0908 465 584"/>
    <s v="leduy.ho@hanwhalife.com.vn"/>
  </r>
  <r>
    <n v="104"/>
    <x v="0"/>
    <s v="11900856"/>
    <s v="Đặng Thị Thu Giang"/>
    <x v="0"/>
    <d v="2019-07-22T00:00:00"/>
    <s v="South - HCM"/>
    <x v="0"/>
    <s v="NBU &amp; Claim"/>
    <s v="Underwriter"/>
    <s v="Nhân viên Cấp trung cao Thẩm định"/>
    <x v="0"/>
    <x v="0"/>
    <s v="Senior Executive"/>
    <s v="Female"/>
    <d v="1993-10-25T00:00:00"/>
    <s v="0347 230 898"/>
    <s v="thugiang.dang@hanwhalife.com.vn"/>
  </r>
  <r>
    <n v="105"/>
    <x v="0"/>
    <s v="11900865"/>
    <s v="Mai Nguyễn Minh Hương"/>
    <x v="9"/>
    <d v="2019-08-05T00:00:00"/>
    <s v="Central"/>
    <x v="2"/>
    <s v="Customer Services"/>
    <s v="Customer Services Executive"/>
    <s v="Nhân viên Cấp trung Dịch vụ Khách hàng"/>
    <x v="0"/>
    <x v="0"/>
    <s v="Executive"/>
    <s v="Female"/>
    <d v="1991-08-01T00:00:00"/>
    <s v="0932 441 421"/>
    <s v="minhhuong.mai@hanwhalife.com.vn"/>
  </r>
  <r>
    <n v="106"/>
    <x v="0"/>
    <s v="11900880"/>
    <s v="Nguyễn Văn Thuyết"/>
    <x v="16"/>
    <d v="2019-08-28T00:00:00"/>
    <s v="North"/>
    <x v="1"/>
    <s v="Regional Sales - Lam Kinh"/>
    <s v="Zone Director"/>
    <s v="Giám đốc Kinh doanh Khu vực"/>
    <x v="3"/>
    <x v="0"/>
    <s v="Senior Executive"/>
    <s v="Male"/>
    <d v="1988-02-18T00:00:00"/>
    <s v="0985 322 323"/>
    <s v="vanthuyet.nguyen@hanwhalife.com.vn"/>
  </r>
  <r>
    <n v="107"/>
    <x v="0"/>
    <s v="11900891"/>
    <s v="Nguyễn Phước Vĩnh Bảo"/>
    <x v="2"/>
    <d v="2019-09-09T00:00:00"/>
    <s v="Central"/>
    <x v="2"/>
    <s v="IT"/>
    <s v="IT Helpdesk Staff (Central)"/>
    <s v="Nhân viên Hỗ trợ Mạng máy tính"/>
    <x v="0"/>
    <x v="0"/>
    <s v="Staff"/>
    <s v="Male"/>
    <d v="1986-08-22T00:00:00"/>
    <s v="0942 211 911"/>
    <s v="vinhbao.nguyen@hanwhalife.com.vn"/>
  </r>
  <r>
    <n v="108"/>
    <x v="0"/>
    <s v="11900893"/>
    <s v="Nguyễn Thụy Ngọc Lan"/>
    <x v="0"/>
    <d v="2019-09-09T00:00:00"/>
    <s v="South - HCM"/>
    <x v="0"/>
    <s v="Customer Services"/>
    <s v="Premium Control Officer"/>
    <s v="Chuyên viên Kiểm soát Phí"/>
    <x v="0"/>
    <x v="0"/>
    <s v="Officer"/>
    <s v="Female"/>
    <d v="1976-08-18T00:00:00"/>
    <s v="0901 383 193"/>
    <s v="ngoclan.nguyen@hanwhalife.com.vn"/>
  </r>
  <r>
    <n v="109"/>
    <x v="0"/>
    <s v="11900894"/>
    <s v="Phạm Thị Kim Phương"/>
    <x v="0"/>
    <d v="2019-09-16T00:00:00"/>
    <s v="South - HCM"/>
    <x v="0"/>
    <s v="Risk Management"/>
    <s v="Risk Manager"/>
    <s v="Trưởng phòng Quản lý Rủi ro"/>
    <x v="0"/>
    <x v="0"/>
    <s v="Manager"/>
    <s v="Female"/>
    <d v="1985-03-20T00:00:00"/>
    <s v="0938 069 685"/>
    <s v="kimphuong.pham@hanwhalife.com.vn"/>
  </r>
  <r>
    <n v="110"/>
    <x v="0"/>
    <s v="11900898"/>
    <s v="Nguyễn Sơn Hải"/>
    <x v="1"/>
    <d v="2019-09-23T00:00:00"/>
    <s v="North"/>
    <x v="1"/>
    <s v="NBU &amp; Claim"/>
    <s v="Claim Officer"/>
    <s v="Chuyên viên Giải quyết Quyền lợi Bảo hiểm"/>
    <x v="0"/>
    <x v="0"/>
    <s v="Officer"/>
    <s v="Male"/>
    <d v="1993-05-11T00:00:00"/>
    <s v="0879 866 693"/>
    <s v="sonhai.nguyen@hanwhalife.com.vn"/>
  </r>
  <r>
    <n v="111"/>
    <x v="0"/>
    <s v="11900911"/>
    <s v="Trần Thị Hương Ly"/>
    <x v="0"/>
    <d v="2019-10-21T00:00:00"/>
    <s v="South - HCM"/>
    <x v="0"/>
    <s v="Customer Services"/>
    <s v="Call Center Senior Executive"/>
    <s v="Nhân viên Cấp trung cao Trực Tổng đài"/>
    <x v="0"/>
    <x v="0"/>
    <s v="Senior Executive "/>
    <s v="Female"/>
    <d v="1994-10-20T00:00:00"/>
    <s v="0349 795 339"/>
    <s v="huongly.tran@hanwhalife.com.vn"/>
  </r>
  <r>
    <n v="112"/>
    <x v="0"/>
    <s v="11900915"/>
    <s v="Lê Ta Chi"/>
    <x v="0"/>
    <d v="2019-11-05T00:00:00"/>
    <s v="South - HCM"/>
    <x v="0"/>
    <s v="NBU &amp; Claim"/>
    <s v="Claim Assistant Manager"/>
    <s v="Phó phòng Giải quyết Quyền lợi Bảo hiểm"/>
    <x v="0"/>
    <x v="0"/>
    <s v="Assistant Manager"/>
    <s v="Male"/>
    <d v="1989-01-29T00:00:00"/>
    <s v="0903 877 391"/>
    <s v="tachi.le@hanwhalife.com.vn"/>
  </r>
  <r>
    <n v="113"/>
    <x v="0"/>
    <s v="11900917"/>
    <s v="Trương Phương Hậu"/>
    <x v="0"/>
    <d v="2019-11-05T00:00:00"/>
    <s v="South - HCM"/>
    <x v="0"/>
    <s v="Agency Compliance"/>
    <s v="Agency Compliance Senior Executive"/>
    <s v="Nhân viên Cấp trung cao Pháp chế Đại lý"/>
    <x v="0"/>
    <x v="0"/>
    <s v="Senior Executive"/>
    <s v="Female"/>
    <d v="1994-12-13T00:00:00"/>
    <s v="0904 603 069"/>
    <s v="phuonghau.truong@hanwhalife.com.vn"/>
  </r>
  <r>
    <n v="114"/>
    <x v="0"/>
    <s v="11900920"/>
    <s v="Ngô Thị Đào"/>
    <x v="20"/>
    <d v="2019-11-18T00:00:00"/>
    <s v="North"/>
    <x v="1"/>
    <s v="Customer Services"/>
    <s v="Customer Services Senior Executive"/>
    <s v="Nhân viên Cấp trung cao Dịch vụ Khách hàng"/>
    <x v="0"/>
    <x v="0"/>
    <s v="Senior Executive"/>
    <s v="Female"/>
    <d v="1986-05-10T00:00:00"/>
    <s v="0976 338 589"/>
    <s v="dao.ngo@hanwhalife.com.vn"/>
  </r>
  <r>
    <n v="115"/>
    <x v="0"/>
    <s v="11900924"/>
    <s v="Ngô Tuấn Trường"/>
    <x v="0"/>
    <d v="2019-11-25T00:00:00"/>
    <s v="South - HCM"/>
    <x v="0"/>
    <s v="IT"/>
    <s v="Program Analyst Officer"/>
    <s v="Chuyên viên Lập trình"/>
    <x v="0"/>
    <x v="0"/>
    <s v="Officer"/>
    <s v="Male"/>
    <d v="1990-09-07T00:00:00"/>
    <s v="0978 151 255"/>
    <s v="tuantruong.ngo@hanwhalife.com.vn"/>
  </r>
  <r>
    <n v="116"/>
    <x v="0"/>
    <s v="12000947"/>
    <s v="Huỳnh Minh Nhựt"/>
    <x v="0"/>
    <d v="2020-02-03T00:00:00"/>
    <s v="South - HCM"/>
    <x v="0"/>
    <s v="Customer Services"/>
    <s v="Premium Control Senior Manager"/>
    <s v="Trưởng phòng Cấp cao Kiểm soát Phí"/>
    <x v="0"/>
    <x v="0"/>
    <s v="Senior Manager"/>
    <s v="Male"/>
    <d v="1984-01-31T00:00:00"/>
    <s v="0987 473 791"/>
    <s v="minhnhut.huynh@hanwhalife.com.vn"/>
  </r>
  <r>
    <n v="117"/>
    <x v="0"/>
    <s v="12000951"/>
    <s v="Trần Thị Minh Huế"/>
    <x v="20"/>
    <d v="2020-02-10T00:00:00"/>
    <s v="North"/>
    <x v="1"/>
    <s v="Sales Training Support"/>
    <s v="Agency Training Senior Officer"/>
    <s v="Chuyên viên Cấp cao Huấn luyện &amp; Hỗ trợ đại lý"/>
    <x v="4"/>
    <x v="0"/>
    <s v="Senior Officer"/>
    <s v="Female"/>
    <d v="1990-01-07T00:00:00"/>
    <s v="0911 398 898"/>
    <s v="minhhue.tran@hanwhalife.com.vn"/>
  </r>
  <r>
    <n v="118"/>
    <x v="0"/>
    <s v="12000952"/>
    <s v="Nguyễn Quốc Cường"/>
    <x v="0"/>
    <d v="2020-02-10T00:00:00"/>
    <s v="South - HCM"/>
    <x v="0"/>
    <s v="IT"/>
    <s v="Head of IT"/>
    <s v="Trưởng Bộ phận Công nghệ Thông tin"/>
    <x v="1"/>
    <x v="1"/>
    <s v="Director"/>
    <s v="Male"/>
    <d v="1971-02-12T00:00:00"/>
    <s v="0903 711 013"/>
    <s v="cuong.nguyen@hanwhalife.com.vn"/>
  </r>
  <r>
    <n v="119"/>
    <x v="0"/>
    <s v="12000956"/>
    <s v="Nguyễn Thị Minh Nguyệt"/>
    <x v="3"/>
    <d v="2020-03-02T00:00:00"/>
    <s v="North"/>
    <x v="1"/>
    <s v="Sales Training Support"/>
    <s v="Agency Training Senior Executive"/>
    <s v="Nhân viên Cấp trung cao Huấn luyện &amp; Hỗ trợ đại lý"/>
    <x v="4"/>
    <x v="0"/>
    <s v="Senior Executive"/>
    <s v="Female"/>
    <d v="1975-10-14T00:00:00"/>
    <s v="0983 422 366"/>
    <s v="minhnguyet.nguyen@hanwhalife.com.vn"/>
  </r>
  <r>
    <n v="120"/>
    <x v="0"/>
    <s v="12000958"/>
    <s v="Lê Văn Thiệp"/>
    <x v="1"/>
    <d v="2020-03-02T00:00:00"/>
    <s v="North"/>
    <x v="1"/>
    <s v="Partnership Distribution"/>
    <s v="Partnership Distribution Training Assistant Manager"/>
    <s v="Phó phòng Huấn luyện và Phát triển Kênh Đối tác Chiến lược"/>
    <x v="0"/>
    <x v="0"/>
    <s v="Assistant Manager"/>
    <s v="Male"/>
    <d v="1969-10-08T00:00:00"/>
    <s v="0912 128 618"/>
    <s v="vanthiep.le@hanwhalife.com.vn"/>
  </r>
  <r>
    <n v="121"/>
    <x v="0"/>
    <s v="12000960"/>
    <s v="Đoàn Thị Thu Trang"/>
    <x v="21"/>
    <d v="2020-03-02T00:00:00"/>
    <s v="North"/>
    <x v="1"/>
    <s v="Sales Training Support"/>
    <s v="Agency Training Senior Officer"/>
    <s v="Chuyên viên Cấp cao Huấn luyện &amp; Hỗ trợ đại lý"/>
    <x v="4"/>
    <x v="0"/>
    <s v="Senior Officer"/>
    <s v="Female"/>
    <d v="1987-11-04T00:00:00"/>
    <s v="0977 607 087"/>
    <s v="thutrang.doan@hanwhalife.com.vn"/>
  </r>
  <r>
    <n v="122"/>
    <x v="0"/>
    <s v="12000962"/>
    <s v="Nguyễn Tất Khang"/>
    <x v="3"/>
    <d v="2020-03-09T00:00:00"/>
    <s v="North"/>
    <x v="1"/>
    <s v="Sales Training Support"/>
    <s v="Agency Training Senior Executive"/>
    <s v="Nhân viên Cấp trung cao Huấn luyện &amp; Hỗ trợ đại lý"/>
    <x v="4"/>
    <x v="0"/>
    <s v="Senior Executive"/>
    <s v="Male"/>
    <d v="1988-06-29T00:00:00"/>
    <s v="0983 756 605"/>
    <s v="tatkhang.nguyen@hanwhalife.com.vn"/>
  </r>
  <r>
    <n v="123"/>
    <x v="0"/>
    <s v="12000964"/>
    <s v="Lê Trọng Lợi"/>
    <x v="20"/>
    <d v="2020-03-12T00:00:00"/>
    <s v="North"/>
    <x v="1"/>
    <s v="Regional Sales - Lam Kinh"/>
    <s v="Regional Director"/>
    <s v="Giám đốc Kinh doanh Vùng"/>
    <x v="3"/>
    <x v="0"/>
    <s v="Vice Director"/>
    <s v="Male"/>
    <d v="1979-10-09T00:00:00"/>
    <s v="0977 668 866"/>
    <s v="trongloi.le@hanwhalife.com.vn"/>
  </r>
  <r>
    <n v="124"/>
    <x v="0"/>
    <s v="12000966"/>
    <s v="Trương Thị Mỹ Linh"/>
    <x v="0"/>
    <d v="2020-03-23T00:00:00"/>
    <s v="South - HCM"/>
    <x v="0"/>
    <s v="Partnership Distribution"/>
    <s v="Partnership Distribution Training Admin Senior Staff"/>
    <s v="Nhân viên Cấp cao Hành chánh Huấn luyện và Phát triển Kênh Đối tác Chiến lược"/>
    <x v="0"/>
    <x v="0"/>
    <s v="Senior Staff"/>
    <s v="Female"/>
    <d v="1990-02-03T00:00:00"/>
    <s v="0785 832 077"/>
    <s v="mylinh.truong@hanwhalife.com.vn"/>
  </r>
  <r>
    <n v="125"/>
    <x v="0"/>
    <s v="12000967"/>
    <s v="Đặng Thanh Tuân"/>
    <x v="8"/>
    <d v="2020-03-23T00:00:00"/>
    <s v="North"/>
    <x v="1"/>
    <s v="Sales Training Support"/>
    <s v="Agency Training Senior Executive"/>
    <s v="Nhân viên Cấp trung cao Huấn luyện &amp; Hỗ trợ đại lý"/>
    <x v="4"/>
    <x v="0"/>
    <s v="Senior Executive"/>
    <s v="Male"/>
    <d v="1990-03-12T00:00:00"/>
    <s v="0989 820 552"/>
    <s v="thanhtuan.dang@hanwhalife.com.vn"/>
  </r>
  <r>
    <n v="126"/>
    <x v="0"/>
    <s v="12000968"/>
    <s v="Nguyễn Văn Hiền"/>
    <x v="22"/>
    <d v="2020-03-23T00:00:00"/>
    <s v="North"/>
    <x v="1"/>
    <s v="Regional Sales - Thang Long"/>
    <s v="Zone Director"/>
    <s v="Giám đốc Kinh doanh Khu vực"/>
    <x v="3"/>
    <x v="0"/>
    <s v="Senior Executive"/>
    <s v="Male"/>
    <d v="1990-08-11T00:00:00"/>
    <s v="0981 205 828"/>
    <s v="vanhien.nguyen@hanwhalife.com.vn"/>
  </r>
  <r>
    <n v="127"/>
    <x v="0"/>
    <s v="12000973"/>
    <s v="Vũ Thị Hoàng Yến"/>
    <x v="23"/>
    <d v="2020-04-06T00:00:00"/>
    <s v="Central"/>
    <x v="2"/>
    <s v="Regional Sales - Tay Son"/>
    <s v="Zone Director"/>
    <s v="Giám đốc Kinh doanh Khu vực"/>
    <x v="3"/>
    <x v="0"/>
    <s v="Senior Executive"/>
    <s v="Female"/>
    <d v="1994-11-15T00:00:00"/>
    <s v="0984 054 732"/>
    <s v="hoangyen.vu@hanwhalife.com.vn"/>
  </r>
  <r>
    <n v="128"/>
    <x v="0"/>
    <s v="12000978"/>
    <s v="Trần Thị Kim Dung"/>
    <x v="1"/>
    <d v="2020-04-21T00:00:00"/>
    <s v="North"/>
    <x v="1"/>
    <s v="Customer Services"/>
    <s v="Customer Services Senior Officer"/>
    <s v="Chuyên viên Cấp cao Dịch vụ Khách hàng"/>
    <x v="0"/>
    <x v="0"/>
    <s v="Senior Officer"/>
    <s v="Female"/>
    <d v="1988-06-13T00:00:00"/>
    <s v="0935 725 555"/>
    <s v="kimdung.tran@hanwhalife.com.vn"/>
  </r>
  <r>
    <n v="129"/>
    <x v="0"/>
    <s v="12000980"/>
    <s v="Võ Thị Diễm My"/>
    <x v="0"/>
    <d v="2020-04-27T00:00:00"/>
    <s v="South - HCM"/>
    <x v="0"/>
    <s v="Customer Services"/>
    <s v="Policy Owner Services Senior Officer"/>
    <s v="Chuyên viên Cấp cao Quản lý Hợp đồng"/>
    <x v="0"/>
    <x v="0"/>
    <s v="Senior Officer"/>
    <s v="Female"/>
    <d v="1987-08-28T00:00:00"/>
    <s v="0917 720 170"/>
    <s v="diemmy.vo@hanwhalife.com.vn"/>
  </r>
  <r>
    <n v="130"/>
    <x v="0"/>
    <s v="12000983"/>
    <s v="Lê Thanh Quang Vinh"/>
    <x v="0"/>
    <d v="2020-05-04T00:00:00"/>
    <s v="South - HCM"/>
    <x v="0"/>
    <s v="Finance &amp; Accounting"/>
    <s v="Payable Accounting Senior Staff"/>
    <s v="Nhân viên Cấp cao Kế toán Thanh toán"/>
    <x v="0"/>
    <x v="0"/>
    <s v="Senior Staff"/>
    <s v="Male"/>
    <d v="1997-02-13T00:00:00"/>
    <s v="0833 130 297"/>
    <s v="quangvinh.le@hanwhalife.com.vn"/>
  </r>
  <r>
    <n v="131"/>
    <x v="0"/>
    <s v="12000984"/>
    <s v="Hồ Thị Tú Oanh"/>
    <x v="16"/>
    <d v="2020-05-04T00:00:00"/>
    <s v="North"/>
    <x v="1"/>
    <s v="Sales Training Support"/>
    <s v="Agency Training Senior Executive"/>
    <s v="Nhân viên Cấp trung cao Huấn luyện &amp; Hỗ trợ đại lý"/>
    <x v="4"/>
    <x v="0"/>
    <s v="Senior Executive"/>
    <s v="Female"/>
    <d v="1991-07-29T00:00:00"/>
    <s v="0987 689 509"/>
    <s v="tuoanh.ho@hanwhalife.com.vn"/>
  </r>
  <r>
    <n v="132"/>
    <x v="0"/>
    <s v="12000987"/>
    <s v="Nguyễn Ngọc Hân"/>
    <x v="0"/>
    <d v="2020-05-11T00:00:00"/>
    <s v="South - HCM"/>
    <x v="0"/>
    <s v="NBU &amp; Claim"/>
    <s v="New Business Senior Executive"/>
    <s v="Nhân viên Cấp trung cao Phát hành Hợp đồng"/>
    <x v="0"/>
    <x v="0"/>
    <s v="Senior Executive"/>
    <s v="Male"/>
    <d v="1995-03-21T00:00:00"/>
    <s v="0345 672 455"/>
    <s v="ngochan.nguyen@hanwhalife.com.vn"/>
  </r>
  <r>
    <n v="133"/>
    <x v="0"/>
    <s v="12000988"/>
    <s v="Nguyễn Hà Thảo Hương"/>
    <x v="0"/>
    <d v="2020-05-11T00:00:00"/>
    <s v="South - HCM"/>
    <x v="0"/>
    <s v="NBU &amp; Claim"/>
    <s v="New Business Officer"/>
    <s v="Chuyên viên Phát hành Hợp đồng"/>
    <x v="0"/>
    <x v="0"/>
    <s v="Officer"/>
    <s v="Female"/>
    <d v="1983-06-07T00:00:00"/>
    <s v="0938 530 355"/>
    <s v="thaohuong.nguyen@hanwhalife.com.vn"/>
  </r>
  <r>
    <n v="134"/>
    <x v="0"/>
    <s v="12000990"/>
    <s v="Võ Thanh Phú"/>
    <x v="0"/>
    <d v="2020-05-18T00:00:00"/>
    <s v="South - HCM"/>
    <x v="0"/>
    <s v="NBU &amp; Claim"/>
    <s v="New Business Staff"/>
    <s v="Nhân viên Phát hành Hợp đồng"/>
    <x v="0"/>
    <x v="0"/>
    <s v="Staff"/>
    <s v="Male"/>
    <d v="1993-10-13T00:00:00"/>
    <s v="0938 847 429"/>
    <s v="thanhphu.vo@hanwhalife.com.vn"/>
  </r>
  <r>
    <n v="135"/>
    <x v="0"/>
    <s v="12000992"/>
    <s v="Vũ Lê Quỳnh Phương"/>
    <x v="0"/>
    <d v="2020-05-18T00:00:00"/>
    <s v="South - HCM"/>
    <x v="0"/>
    <s v="NBU &amp; Claim"/>
    <s v="Underwriter"/>
    <s v="Phó phòng Thẩm định"/>
    <x v="0"/>
    <x v="0"/>
    <s v="Assistant Manager"/>
    <s v="Female"/>
    <d v="1985-01-07T00:00:00"/>
    <s v="0907 735 143"/>
    <s v="quynhphuong.vu@hanwhalife.com.vn"/>
  </r>
  <r>
    <n v="136"/>
    <x v="0"/>
    <s v="12001001"/>
    <s v="Nguyễn Hữu Duy Đức"/>
    <x v="0"/>
    <d v="2020-06-08T00:00:00"/>
    <s v="South - HCM"/>
    <x v="0"/>
    <s v="IT"/>
    <s v="Program Analyst Officer"/>
    <s v="Chuyên viên Lập trình"/>
    <x v="0"/>
    <x v="0"/>
    <s v="Officer"/>
    <s v="Male"/>
    <d v="1987-10-15T00:00:00"/>
    <s v="0903 874 359"/>
    <s v="duyduc.nguyen@hanwhalife.com.vn"/>
  </r>
  <r>
    <n v="137"/>
    <x v="0"/>
    <s v="12001004"/>
    <s v="Đặng Thanh Phú"/>
    <x v="17"/>
    <d v="2020-06-15T00:00:00"/>
    <s v="Central"/>
    <x v="2"/>
    <s v="Regional Sales - Tay Son"/>
    <s v="Zone Director"/>
    <s v="Giám đốc Kinh doanh Khu vực"/>
    <x v="3"/>
    <x v="0"/>
    <s v="Senior Executive"/>
    <s v="Male"/>
    <d v="1994-01-18T00:00:00"/>
    <s v="0961 910 788"/>
    <s v="thanhphu.dang@hanwhalife.com.vn"/>
  </r>
  <r>
    <n v="138"/>
    <x v="0"/>
    <s v="12001007"/>
    <s v="Đào Công Thắng"/>
    <x v="17"/>
    <d v="2020-06-22T00:00:00"/>
    <s v="Central"/>
    <x v="2"/>
    <s v="Regional Sales - Tay Son"/>
    <s v="Zone Director"/>
    <s v="Giám đốc Kinh doanh Khu vực"/>
    <x v="3"/>
    <x v="0"/>
    <s v="Executive"/>
    <s v="Male"/>
    <d v="1993-04-02T00:00:00"/>
    <s v="0375 610 236"/>
    <s v="congthang.dao@hanwhalife.com.vn"/>
  </r>
  <r>
    <n v="139"/>
    <x v="0"/>
    <s v="12001011"/>
    <s v="Đoàn Vĩ Gia Khánh"/>
    <x v="0"/>
    <d v="2020-07-06T00:00:00"/>
    <s v="South - HCM"/>
    <x v="0"/>
    <s v="CSP"/>
    <s v="Chief Strategy Principal"/>
    <s v="Giám đốc Cấp cao Chiến lược"/>
    <x v="1"/>
    <x v="1"/>
    <s v="Director"/>
    <s v="Male"/>
    <d v="1971-11-29T00:00:00"/>
    <s v="0903 739 699"/>
    <s v="giakhanh.doan@hanwhalife.com.vn"/>
  </r>
  <r>
    <n v="140"/>
    <x v="0"/>
    <s v="12001013"/>
    <s v="Trương Thị Ánh Hồng"/>
    <x v="0"/>
    <d v="2020-07-06T00:00:00"/>
    <s v="South - HCM"/>
    <x v="0"/>
    <s v="NBU &amp; Claim"/>
    <s v="Claim Officer"/>
    <s v="Chuyên viên Giải quyết Quyền lợi Bảo hiểm"/>
    <x v="0"/>
    <x v="0"/>
    <s v="Officer"/>
    <s v="Female"/>
    <d v="1991-05-17T00:00:00"/>
    <s v="0908 879 943"/>
    <s v="anhhong.truong@hanwhalife.com.vn"/>
  </r>
  <r>
    <n v="141"/>
    <x v="0"/>
    <s v="12001017"/>
    <s v="Châu Quế Anh"/>
    <x v="0"/>
    <d v="2020-07-06T00:00:00"/>
    <s v="South - HCM"/>
    <x v="0"/>
    <s v="Customer Services"/>
    <s v="Premium Control Executive"/>
    <s v="Nhân viên Cấp trung Kiểm soát Phí"/>
    <x v="0"/>
    <x v="0"/>
    <s v="Executive"/>
    <s v="Female"/>
    <d v="1993-04-20T00:00:00"/>
    <s v="0938 933 196"/>
    <s v="queanh.chau@hanwhalife.com.vn"/>
  </r>
  <r>
    <n v="142"/>
    <x v="0"/>
    <s v="12001020"/>
    <s v="Nguyễn Vũ Ngọc Anh Trang"/>
    <x v="0"/>
    <d v="2020-07-20T00:00:00"/>
    <s v="South - HCM"/>
    <x v="0"/>
    <s v="Customer Services"/>
    <s v="Head of Customer Services"/>
    <s v="Trưởng Bộ phận Dịch vụ Khách hàng"/>
    <x v="1"/>
    <x v="1"/>
    <s v="Vice Director"/>
    <s v="Female"/>
    <d v="1979-02-06T00:00:00"/>
    <s v="0918 650 360"/>
    <s v="anhtrang.nguyen@hanwhalife.com.vn"/>
  </r>
  <r>
    <n v="143"/>
    <x v="0"/>
    <s v="12001024"/>
    <s v="Trương Đạt Minh"/>
    <x v="0"/>
    <d v="2020-08-03T00:00:00"/>
    <s v="South - HCM"/>
    <x v="0"/>
    <s v="IT"/>
    <s v="Program Analyst Senior Officer"/>
    <s v="Chuyên viên Cấp cao Lập trình"/>
    <x v="0"/>
    <x v="0"/>
    <s v="Senior Officer"/>
    <s v="Male"/>
    <d v="1990-06-03T00:00:00"/>
    <s v="0989 086 670"/>
    <s v="datminh.truong@hanwhalife.com.vn"/>
  </r>
  <r>
    <n v="144"/>
    <x v="0"/>
    <s v="12001031"/>
    <s v="Lê Thị Mỹ Diễm"/>
    <x v="0"/>
    <d v="2020-08-17T00:00:00"/>
    <s v="South - HCM"/>
    <x v="0"/>
    <s v="Actuary"/>
    <s v="Head of Actuary"/>
    <s v="Trưởng Bộ phận Định phí"/>
    <x v="1"/>
    <x v="1"/>
    <s v="Senior Manager"/>
    <s v="Female"/>
    <d v="1985-03-15T00:00:00"/>
    <s v="0985 255 312"/>
    <s v="mydiem.le@hanwhalife.com.vn"/>
  </r>
  <r>
    <n v="145"/>
    <x v="0"/>
    <s v="12001034"/>
    <s v="Nguyễn Ngọc Ánh"/>
    <x v="10"/>
    <d v="2020-08-22T00:00:00"/>
    <s v="North"/>
    <x v="1"/>
    <s v="Customer Services"/>
    <s v="Customer Services Senior Staff"/>
    <s v="Nhân viên Cấp cao Dịch vụ Khách hàng"/>
    <x v="0"/>
    <x v="0"/>
    <s v="Senior Staff"/>
    <s v="Female"/>
    <d v="1984-04-16T00:00:00"/>
    <s v="0978 801 869"/>
    <s v="ngocanh.nguyen@hanwhalife.com.vn"/>
  </r>
  <r>
    <n v="146"/>
    <x v="0"/>
    <s v="12001035"/>
    <s v="Lê Nhật Nhung"/>
    <x v="0"/>
    <d v="2020-08-24T00:00:00"/>
    <s v="South - HCM"/>
    <x v="0"/>
    <s v="GA Partner"/>
    <s v="GA Management Assistant Manager"/>
    <s v="Phó phòng Hỗ trợ Văn phòng Tổng Đại lý"/>
    <x v="0"/>
    <x v="0"/>
    <s v="Assistant Manager"/>
    <s v="Female"/>
    <d v="1988-10-27T00:00:00"/>
    <s v="0707 576 276"/>
    <s v="nhatnhung.le@hanwhalife.com.vn"/>
  </r>
  <r>
    <n v="147"/>
    <x v="0"/>
    <s v="12001036"/>
    <s v="Võ Hoàng Yến"/>
    <x v="0"/>
    <d v="2020-08-27T00:00:00"/>
    <s v="South - HCM"/>
    <x v="0"/>
    <s v="Product Development"/>
    <s v="Product Development Executive"/>
    <s v="Nhân viên Cấp trung Phát triển Sản phẩm"/>
    <x v="0"/>
    <x v="0"/>
    <s v="Executive"/>
    <s v="Female"/>
    <d v="1990-01-08T00:00:00"/>
    <s v="0916 317 777"/>
    <s v="hoangyen.vo@hanwhalife.com.vn"/>
  </r>
  <r>
    <n v="148"/>
    <x v="0"/>
    <s v="12001039"/>
    <s v="Nguyễn Văn Nghĩa"/>
    <x v="0"/>
    <d v="2020-08-31T00:00:00"/>
    <s v="South - HCM"/>
    <x v="0"/>
    <s v="IT"/>
    <s v="Program Analyst Senior Officer"/>
    <s v="Chuyên viên Cấp cao Lập trình"/>
    <x v="0"/>
    <x v="0"/>
    <s v="Senior Officer"/>
    <s v="Male"/>
    <d v="1985-06-24T00:00:00"/>
    <s v="0937 575 106"/>
    <s v="nghia.nguyen@hanwhalife.com.vn"/>
  </r>
  <r>
    <n v="149"/>
    <x v="0"/>
    <s v="12001040"/>
    <s v="Nguyễn Thị Minh Thư"/>
    <x v="18"/>
    <d v="2020-08-31T00:00:00"/>
    <s v="South"/>
    <x v="2"/>
    <s v="Customer Services"/>
    <s v="Customer Services Staff"/>
    <s v="Nhân viên Dịch vụ Khách hàng"/>
    <x v="0"/>
    <x v="0"/>
    <s v="Staff"/>
    <s v="Female"/>
    <d v="1995-02-18T00:00:00"/>
    <s v="0364 424 502"/>
    <s v="minhthu.nguyen@hanwhalife.com.vn"/>
  </r>
  <r>
    <n v="150"/>
    <x v="0"/>
    <s v="12001047"/>
    <s v="Nguyễn Thị Cẩm Loan"/>
    <x v="0"/>
    <d v="2020-09-14T00:00:00"/>
    <s v="South - HCM"/>
    <x v="0"/>
    <s v="IT"/>
    <s v="Program Analyst Officer"/>
    <s v="Chuyên viên Lập trình"/>
    <x v="0"/>
    <x v="0"/>
    <s v="Officer"/>
    <s v="Female"/>
    <d v="1985-11-24T00:00:00"/>
    <s v="0987 691 896"/>
    <s v="camloan.nguyen@hanwhalife.com.vn"/>
  </r>
  <r>
    <n v="151"/>
    <x v="0"/>
    <s v="12001053"/>
    <s v="Bùi Thị Hường"/>
    <x v="19"/>
    <d v="2020-09-28T00:00:00"/>
    <s v="South"/>
    <x v="2"/>
    <s v="Customer Services"/>
    <s v="Customer Services Staff"/>
    <s v="Nhân viên Dịch vụ Khách hàng"/>
    <x v="0"/>
    <x v="0"/>
    <s v="Staff"/>
    <s v="Female"/>
    <d v="1992-08-16T00:00:00"/>
    <s v="0968 807 607"/>
    <s v="huong.bui@hanwhalife.com.vn"/>
  </r>
  <r>
    <n v="152"/>
    <x v="0"/>
    <s v="12001055"/>
    <s v="Hoàng Hoài Giang"/>
    <x v="0"/>
    <d v="2020-10-01T00:00:00"/>
    <s v="South - HCM"/>
    <x v="0"/>
    <s v="CIP"/>
    <s v="Chief Investment Principal"/>
    <s v="Giám đốc Cấp cao Đầu tư"/>
    <x v="1"/>
    <x v="1"/>
    <s v="Senior Director"/>
    <s v="Female"/>
    <d v="1974-01-03T00:00:00"/>
    <s v="0913 514 356"/>
    <s v="hoaigiang.hoang@hanwhalife.com.vn"/>
  </r>
  <r>
    <n v="153"/>
    <x v="0"/>
    <s v="12001056"/>
    <s v="Chu Văn Sơn"/>
    <x v="8"/>
    <d v="2020-10-01T00:00:00"/>
    <s v="North"/>
    <x v="1"/>
    <s v="Regional Sales - Lam Kinh"/>
    <s v="Zone Director"/>
    <s v="Giám đốc Kinh doanh Khu vực"/>
    <x v="3"/>
    <x v="0"/>
    <s v="Assistant Manager"/>
    <s v="Male"/>
    <d v="1978-11-26T00:00:00"/>
    <s v="0979 282 698"/>
    <s v="vanson.chu@hanwhalife.com.vn"/>
  </r>
  <r>
    <n v="154"/>
    <x v="0"/>
    <s v="12001059"/>
    <s v="Nguyễn Thị Thùy Dương"/>
    <x v="0"/>
    <d v="2020-10-01T00:00:00"/>
    <s v="South - HCM"/>
    <x v="0"/>
    <s v="IT"/>
    <s v="Business Analyst Assistant Manager"/>
    <s v="Phó phòng Phân tích Nghiệp vụ"/>
    <x v="0"/>
    <x v="0"/>
    <s v="Assistant Manager"/>
    <s v="Female"/>
    <d v="1983-07-06T00:00:00"/>
    <s v="0908 339 558"/>
    <s v="thuyduong.nguyen@hanwhalife.com.vn"/>
  </r>
  <r>
    <n v="155"/>
    <x v="0"/>
    <s v="12001065"/>
    <s v="Võ Thị Xuân Việt"/>
    <x v="0"/>
    <d v="2020-10-20T00:00:00"/>
    <s v="South - HCM"/>
    <x v="0"/>
    <s v="Sales Training Support"/>
    <s v="Head of Sales Training Support"/>
    <s v="Trưởng Bộ phận Huấn luyện &amp; Hỗ trợ Kinh doanh"/>
    <x v="1"/>
    <x v="1"/>
    <s v="Director"/>
    <s v="Female"/>
    <d v="1977-07-15T00:00:00"/>
    <s v="0908 804 009"/>
    <s v="xuanviet.vo@hanwhalife.com.vn"/>
  </r>
  <r>
    <n v="156"/>
    <x v="0"/>
    <s v="12001066"/>
    <s v="Văn Thị Thu Hiền"/>
    <x v="0"/>
    <d v="2020-10-26T00:00:00"/>
    <s v="South - HCM"/>
    <x v="0"/>
    <s v="Customer Services"/>
    <s v="Customer Care Officer"/>
    <s v="Chuyên viên Chăm sóc Khách hàng"/>
    <x v="0"/>
    <x v="0"/>
    <s v="Officer"/>
    <s v="Female"/>
    <d v="1989-03-15T00:00:00"/>
    <s v="0907 946 369"/>
    <s v="thuhien.van@hanwhalife.com.vn"/>
  </r>
  <r>
    <n v="157"/>
    <x v="0"/>
    <s v="12001069"/>
    <s v="Trương Thị Thanh Nguyệt"/>
    <x v="0"/>
    <d v="2020-11-02T00:00:00"/>
    <s v="South - HCM"/>
    <x v="0"/>
    <s v="Customer Services"/>
    <s v="Premium Control Executive"/>
    <s v="Nhân viên Cấp trung Kiểm soát Phí"/>
    <x v="0"/>
    <x v="0"/>
    <s v="Executive"/>
    <s v="Female"/>
    <d v="1991-04-05T00:00:00"/>
    <s v="0909 768 006"/>
    <s v="thanhnguyet.truong@hanwhalife.com.vn"/>
  </r>
  <r>
    <n v="158"/>
    <x v="0"/>
    <s v="12001071"/>
    <s v="Huỳnh Phúc Bích Tuyền"/>
    <x v="0"/>
    <d v="2020-11-16T00:00:00"/>
    <s v="South - HCM"/>
    <x v="0"/>
    <s v="Partnership Distribution"/>
    <s v="Acting Head of Partnership Distribution"/>
    <s v="Quyền Trưởng bộ phận Kênh phân phối qua Đối tác"/>
    <x v="1"/>
    <x v="1"/>
    <s v="Senior Manager"/>
    <s v="Female"/>
    <d v="1982-06-15T00:00:00"/>
    <s v="0906 624 568"/>
    <s v="bichtuyen.huynh@hanwhalife.com.vn"/>
  </r>
  <r>
    <n v="159"/>
    <x v="0"/>
    <s v="12001077"/>
    <s v="Võ Ngọc Thạch"/>
    <x v="0"/>
    <d v="2020-11-23T00:00:00"/>
    <s v="South - HCM"/>
    <x v="0"/>
    <s v="IT"/>
    <s v="Program Analyst Senior Officer"/>
    <s v="Chuyên viên Cấp cao Lập trình"/>
    <x v="0"/>
    <x v="0"/>
    <s v="Senior Officer"/>
    <s v="Male"/>
    <d v="1982-02-28T00:00:00"/>
    <s v="0911 755 898"/>
    <s v="ngocthach.vo@hanwhalife.com.vn"/>
  </r>
  <r>
    <n v="160"/>
    <x v="0"/>
    <s v="12001082"/>
    <s v="Lê Dũng Ngọc"/>
    <x v="0"/>
    <d v="2020-11-30T00:00:00"/>
    <s v="South - HCM"/>
    <x v="0"/>
    <s v="IT"/>
    <s v="Program Analyst Senior Officer"/>
    <s v="Chuyên viên Cấp cao Lập trình"/>
    <x v="0"/>
    <x v="0"/>
    <s v="Senior Officer"/>
    <s v="Male"/>
    <d v="1985-03-03T00:00:00"/>
    <s v="0385 200 455"/>
    <s v="dungngoc.le@hanwhalife.com.vn"/>
  </r>
  <r>
    <n v="161"/>
    <x v="0"/>
    <s v="12001084"/>
    <s v="Dương Văn Hiệp"/>
    <x v="24"/>
    <d v="2020-12-01T00:00:00"/>
    <s v="North"/>
    <x v="1"/>
    <s v="Regional Sales - Thang Long"/>
    <s v="Regional Director"/>
    <s v="Giám đốc Kinh doanh Vùng"/>
    <x v="3"/>
    <x v="0"/>
    <s v="Director"/>
    <s v="Male"/>
    <d v="1982-08-18T00:00:00"/>
    <s v="0984 001 411"/>
    <s v="vanhiep.duong@hanwhalife.com.vn"/>
  </r>
  <r>
    <n v="162"/>
    <x v="0"/>
    <s v="12001085"/>
    <s v="Lê Minh Hải"/>
    <x v="0"/>
    <d v="2020-12-01T00:00:00"/>
    <s v="South - HCM"/>
    <x v="0"/>
    <s v="Product Development"/>
    <s v="Product Development Assistant Manager"/>
    <s v="Phó phòng Phát triển Sản phẩm"/>
    <x v="0"/>
    <x v="0"/>
    <s v="Assistant Manager"/>
    <s v="Male"/>
    <d v="1990-04-25T00:00:00"/>
    <s v="0902 367 716"/>
    <s v="minhhai.le@hanwhalife.com.vn"/>
  </r>
  <r>
    <n v="163"/>
    <x v="0"/>
    <s v="12001086"/>
    <s v="Cao Hồ Quang"/>
    <x v="1"/>
    <d v="2020-12-01T00:00:00"/>
    <s v="North"/>
    <x v="1"/>
    <s v="NBU &amp; Claim"/>
    <s v="Claim Officer"/>
    <s v="Chuyên viên Giải quyết Quyền lợi Bảo hiểm"/>
    <x v="0"/>
    <x v="0"/>
    <s v="Officer"/>
    <s v="Male"/>
    <d v="1993-07-19T00:00:00"/>
    <s v="0334 698 617"/>
    <s v="hoquang.cao@hanwhalife.com.vn"/>
  </r>
  <r>
    <n v="164"/>
    <x v="0"/>
    <s v="12001089"/>
    <s v="Lê Tuấn Anh"/>
    <x v="0"/>
    <d v="2020-12-14T00:00:00"/>
    <s v="South - HCM"/>
    <x v="0"/>
    <s v="Design &amp; Development"/>
    <s v="Sales Training Multimedia Design Team Leader"/>
    <s v="Phó phòng Thiết kế Đa phương tiện"/>
    <x v="0"/>
    <x v="0"/>
    <s v="Assistant Manager"/>
    <s v="Male"/>
    <d v="1994-08-19T00:00:00"/>
    <s v="0982 099 912"/>
    <s v="anh.le@hanwhalife.com.vn"/>
  </r>
  <r>
    <n v="165"/>
    <x v="0"/>
    <s v="12001090"/>
    <s v="Nguyễn Thị Mỹ Dung"/>
    <x v="0"/>
    <d v="2020-12-14T00:00:00"/>
    <s v="South - HCM"/>
    <x v="0"/>
    <s v="NBU &amp; Claim"/>
    <s v="Underwriter"/>
    <s v="Chuyên viên Thẩm định"/>
    <x v="0"/>
    <x v="0"/>
    <s v="Officer"/>
    <s v="Female"/>
    <d v="1995-02-20T00:00:00"/>
    <s v="0376 093 089"/>
    <s v="mydung.nguyen@hanwhalife.com.vn"/>
  </r>
  <r>
    <n v="166"/>
    <x v="0"/>
    <s v="12101095"/>
    <s v="Ngô Đình An Hải"/>
    <x v="9"/>
    <d v="2021-01-04T00:00:00"/>
    <s v="Central"/>
    <x v="2"/>
    <s v="Regional Sales - Hai Van"/>
    <s v="Regional Chief Agency Officer"/>
    <s v="Phó Tổng Kinh doanh Miền"/>
    <x v="8"/>
    <x v="1"/>
    <s v="Senior Director"/>
    <s v="Male"/>
    <d v="1972-05-28T00:00:00"/>
    <s v="0903 555 077"/>
    <s v="anhai.ngo@hanwhalife.com.vn"/>
  </r>
  <r>
    <n v="167"/>
    <x v="0"/>
    <s v="12101098"/>
    <s v="Nguyễn Thị Tuyết Nhung"/>
    <x v="1"/>
    <d v="2021-01-11T00:00:00"/>
    <s v="North"/>
    <x v="1"/>
    <s v="Partnership Distribution"/>
    <s v="Partnership Distribution Training Officer"/>
    <s v="Chuyên viên Huấn luyện và Phát triển Kênh Đối tác Chiến lược"/>
    <x v="0"/>
    <x v="0"/>
    <s v="Officer"/>
    <s v="Female"/>
    <d v="1987-06-01T00:00:00"/>
    <s v="0977 325 936"/>
    <s v="tuyetnhung.nguyen@hanwhalife.com.vn"/>
  </r>
  <r>
    <n v="168"/>
    <x v="0"/>
    <s v="12101101"/>
    <s v="Trần Phúc Duy"/>
    <x v="0"/>
    <d v="2021-01-25T00:00:00"/>
    <s v="South - HCM"/>
    <x v="0"/>
    <s v="NBU &amp; Claim"/>
    <s v="Claim Officer"/>
    <s v="Chuyên viên Giải quyết Quyền lợi Bảo hiểm"/>
    <x v="0"/>
    <x v="0"/>
    <s v="Officer"/>
    <s v="Male"/>
    <d v="1987-09-19T00:00:00"/>
    <s v="0902 818 214"/>
    <s v="phucduy.tran@hanwhalife.com.vn"/>
  </r>
  <r>
    <n v="169"/>
    <x v="0"/>
    <s v="12101103"/>
    <s v="Lê Diễm My"/>
    <x v="25"/>
    <d v="2021-01-25T00:00:00"/>
    <s v="South"/>
    <x v="2"/>
    <s v="Customer Services"/>
    <s v="Customer Services Senior Staff"/>
    <s v="Nhân viên Cấp cao Dịch vụ Khách hàng"/>
    <x v="0"/>
    <x v="0"/>
    <s v="Senior Staff"/>
    <s v="Female"/>
    <d v="1989-04-11T00:00:00"/>
    <s v="0945 515 916"/>
    <s v="my.le@hanwhalife.com.vn"/>
  </r>
  <r>
    <n v="170"/>
    <x v="0"/>
    <s v="12101106"/>
    <s v="Phan Chí Khang"/>
    <x v="12"/>
    <d v="2021-02-17T00:00:00"/>
    <s v="South - HCM"/>
    <x v="0"/>
    <s v="Sales Training Support"/>
    <s v="Agency Training Director - South"/>
    <s v="Giám đốc Huấn luyện &amp; Hỗ trợ đại lý - Miền Nam"/>
    <x v="4"/>
    <x v="0"/>
    <s v="Senior Manager"/>
    <s v="Male"/>
    <d v="1987-02-25T00:00:00"/>
    <s v="0933 809 038"/>
    <s v="chikhang.phan@hanwhalife.com.vn"/>
  </r>
  <r>
    <n v="171"/>
    <x v="0"/>
    <s v="12101109"/>
    <s v="Đào Thị Huyền Trâm"/>
    <x v="26"/>
    <d v="2021-03-01T00:00:00"/>
    <s v="South"/>
    <x v="2"/>
    <s v="Customer Services"/>
    <s v="Customer Services Staff"/>
    <s v="Nhân viên Dịch vụ Khách hàng"/>
    <x v="0"/>
    <x v="0"/>
    <s v="Staff"/>
    <s v="Female"/>
    <d v="1997-02-28T00:00:00"/>
    <s v="0353 272 653"/>
    <s v="huyentram.dao@hanwhalife.com.vn"/>
  </r>
  <r>
    <n v="172"/>
    <x v="0"/>
    <s v="12101114"/>
    <s v="Nguyễn Khánh Long"/>
    <x v="0"/>
    <d v="2021-03-08T00:00:00"/>
    <s v="South - HCM"/>
    <x v="0"/>
    <s v="IT"/>
    <s v="IT Helpdesk Staff (South)"/>
    <s v="Nhân viên Hỗ trợ Mạng máy tính"/>
    <x v="0"/>
    <x v="0"/>
    <s v="Staff"/>
    <s v="Male"/>
    <d v="1998-08-25T00:00:00"/>
    <s v="0967 257 506"/>
    <s v="khanhlong.nguyen@hanwhalife.com.vn"/>
  </r>
  <r>
    <n v="173"/>
    <x v="0"/>
    <s v="12101115"/>
    <s v="Đặng Quỳnh Như"/>
    <x v="0"/>
    <d v="2021-03-15T00:00:00"/>
    <s v="South - HCM"/>
    <x v="0"/>
    <s v="Product Development"/>
    <s v="Product Development Part Leader"/>
    <s v="Phó Bộ phận Phát triển Sản phẩm"/>
    <x v="1"/>
    <x v="1"/>
    <s v="Senior Manager"/>
    <s v="Female"/>
    <d v="1990-10-17T00:00:00"/>
    <s v="0931 833 283"/>
    <s v="quynhnhu.dang@hanwhalife.com.vn"/>
  </r>
  <r>
    <n v="174"/>
    <x v="0"/>
    <s v="12101125"/>
    <s v="Trịnh Thị Ngọc Hà"/>
    <x v="9"/>
    <d v="2021-04-05T00:00:00"/>
    <s v="Central"/>
    <x v="2"/>
    <s v="Sales Training Support"/>
    <s v="Agency Training Senior Executive"/>
    <s v="Nhân viên Cấp trung cao Huấn luyện &amp; Hỗ trợ đại lý"/>
    <x v="4"/>
    <x v="0"/>
    <s v="Senior Executive"/>
    <s v="Female"/>
    <d v="1987-09-03T00:00:00"/>
    <s v="0905 887 400"/>
    <s v="ngocha.trinh@hanwhalife.com.vn"/>
  </r>
  <r>
    <n v="175"/>
    <x v="0"/>
    <s v="12101126"/>
    <s v="Nguyễn Anh Tuấn"/>
    <x v="11"/>
    <d v="2021-04-06T00:00:00"/>
    <s v="Central"/>
    <x v="2"/>
    <s v="Regional Sales - Hai Van"/>
    <s v="Regional Director"/>
    <s v="Giám đốc Kinh doanh Vùng"/>
    <x v="3"/>
    <x v="0"/>
    <s v="Senior Manager"/>
    <s v="Male"/>
    <d v="1978-12-26T00:00:00"/>
    <s v="0947 531 199"/>
    <s v="anhtuan.nguyen1@hanwhalife.com.vn"/>
  </r>
  <r>
    <n v="176"/>
    <x v="0"/>
    <s v="12101132"/>
    <s v="Trần Thị Kim Liên"/>
    <x v="14"/>
    <d v="2021-04-19T00:00:00"/>
    <s v="South"/>
    <x v="2"/>
    <s v="Customer Services"/>
    <s v="Customer Services Staff"/>
    <s v="Nhân viên Dịch vụ Khách hàng"/>
    <x v="0"/>
    <x v="0"/>
    <s v="Staff"/>
    <s v="Female"/>
    <d v="1983-04-20T00:00:00"/>
    <s v="0772 074 429"/>
    <s v="kimlien.tran@hanwhalife.com.vn"/>
  </r>
  <r>
    <n v="177"/>
    <x v="0"/>
    <s v="12101135"/>
    <s v="Phan Quỳnh Như"/>
    <x v="0"/>
    <d v="2021-04-26T00:00:00"/>
    <s v="South - HCM"/>
    <x v="0"/>
    <s v="Finance &amp; Accounting"/>
    <s v="Budgeting Senior Executive"/>
    <s v="Nhân viên Cấp trung cao Kế toán Ngân sách"/>
    <x v="0"/>
    <x v="0"/>
    <s v="Senior Executive"/>
    <s v="Female"/>
    <d v="1995-04-27T00:00:00"/>
    <s v="0909 315 487"/>
    <s v="quynhnhu.phan@hanwhalife.com.vn"/>
  </r>
  <r>
    <n v="178"/>
    <x v="0"/>
    <s v="12101139"/>
    <s v="Đỗ Thị Thu Hằng"/>
    <x v="24"/>
    <d v="2021-05-04T00:00:00"/>
    <s v="North"/>
    <x v="1"/>
    <s v="Customer Services"/>
    <s v="Customer Services Executive"/>
    <s v="Nhân viên Cấp trung Dịch vụ Khách hàng"/>
    <x v="0"/>
    <x v="0"/>
    <s v="Executive"/>
    <s v="Female"/>
    <d v="1981-05-13T00:00:00"/>
    <s v="0379 162 872"/>
    <s v="thuhang.do@hanwhalife.com.vn"/>
  </r>
  <r>
    <n v="179"/>
    <x v="0"/>
    <s v="12101140"/>
    <s v="Lê Thị Ngọc Ánh"/>
    <x v="0"/>
    <d v="2021-05-04T00:00:00"/>
    <s v="South - HCM"/>
    <x v="0"/>
    <s v="Product Development"/>
    <s v="Product Development Executive"/>
    <s v="Nhân viên Cấp trung Phát triển Sản phẩm"/>
    <x v="0"/>
    <x v="0"/>
    <s v="Executive"/>
    <s v="Female"/>
    <d v="1994-10-16T00:00:00"/>
    <s v="0985 168 246"/>
    <s v="ngocanh.le@hanwhalife.com.vn"/>
  </r>
  <r>
    <n v="180"/>
    <x v="0"/>
    <s v="12101145"/>
    <s v="Lê Thanh Đạo"/>
    <x v="8"/>
    <d v="2021-05-11T00:00:00"/>
    <s v="North"/>
    <x v="1"/>
    <s v="Regional Sales - Lam Kinh"/>
    <s v="Zone Director"/>
    <s v="Giám đốc Kinh doanh Khu vực"/>
    <x v="3"/>
    <x v="0"/>
    <s v="Officer"/>
    <s v="Male"/>
    <d v="1987-04-30T00:00:00"/>
    <s v="0979 098 262"/>
    <s v="thanhdao.le@hanwhalife.com.vn"/>
  </r>
  <r>
    <n v="181"/>
    <x v="0"/>
    <s v="12101148"/>
    <s v="Phương Kim Oanh"/>
    <x v="27"/>
    <d v="2021-05-17T00:00:00"/>
    <s v="Central"/>
    <x v="2"/>
    <s v="Regional Sales - Tay Son"/>
    <s v="Zone Director"/>
    <s v="Giám đốc Kinh doanh Khu vực"/>
    <x v="3"/>
    <x v="0"/>
    <s v="Officer"/>
    <s v="Female"/>
    <d v="1984-07-02T00:00:00"/>
    <s v="0905 949 364"/>
    <s v="kimoanh.phuong@hanwhalife.com.vn"/>
  </r>
  <r>
    <n v="182"/>
    <x v="0"/>
    <s v="12101151"/>
    <s v="Nguyễn Thảo Nhung"/>
    <x v="0"/>
    <d v="2021-05-17T00:00:00"/>
    <s v="South - HCM"/>
    <x v="0"/>
    <s v="Marketing"/>
    <s v="Digital Task Force Senior Executive"/>
    <s v="Nhân viên Cấp trung cao Dự án Chuyển đổi Kỹ thuật số"/>
    <x v="0"/>
    <x v="0"/>
    <s v="Senior Executive"/>
    <s v="Female"/>
    <d v="1994-01-07T00:00:00"/>
    <s v="0773 069 393"/>
    <s v="thaonhung.nguyen@hanwhalife.com.vn"/>
  </r>
  <r>
    <n v="183"/>
    <x v="0"/>
    <s v="12101154"/>
    <s v="Nguyễn Hải Hưng"/>
    <x v="8"/>
    <d v="2021-05-24T00:00:00"/>
    <s v="North"/>
    <x v="1"/>
    <s v="Regional Sales - Lam Kinh"/>
    <s v="Zone Director"/>
    <s v="Giám đốc Kinh doanh Khu vực"/>
    <x v="3"/>
    <x v="0"/>
    <s v="Officer"/>
    <s v="Male"/>
    <d v="1985-01-25T00:00:00"/>
    <s v="0983 705 206"/>
    <s v="haihung.nguyen@hanwhalife.com.vn"/>
  </r>
  <r>
    <n v="184"/>
    <x v="0"/>
    <s v="12101160"/>
    <s v="Trần Minh Nhật"/>
    <x v="0"/>
    <d v="2021-05-31T00:00:00"/>
    <s v="South - HCM"/>
    <x v="0"/>
    <s v="Design &amp; Development"/>
    <s v="Design &amp; Development Executive"/>
    <s v="Nhân viên Cấp trung Thiết Kế &amp; Phát triển Chương trình Huấn luyện Kinh doanh"/>
    <x v="0"/>
    <x v="0"/>
    <s v="Executive"/>
    <s v="Male"/>
    <d v="1992-11-27T00:00:00"/>
    <s v="0909 004 822"/>
    <s v="minhnhat.tran@hanwhalife.com.vn"/>
  </r>
  <r>
    <n v="185"/>
    <x v="0"/>
    <s v="12101166"/>
    <s v="Lê Thị Thương"/>
    <x v="0"/>
    <d v="2021-06-01T00:00:00"/>
    <s v="South - HCM"/>
    <x v="0"/>
    <s v="Customer Services"/>
    <s v="Call Center Senior Staff"/>
    <s v="Nhân viên Cấp cao trực Tổng đài"/>
    <x v="0"/>
    <x v="0"/>
    <s v="Senior Staff"/>
    <s v="Female"/>
    <d v="1995-08-29T00:00:00"/>
    <s v="0779 027 794"/>
    <s v="thuong.le@hanwhalife.com.vn"/>
  </r>
  <r>
    <n v="186"/>
    <x v="0"/>
    <s v="12101169"/>
    <s v="Nguyễn Ngọc Thanh Thảo"/>
    <x v="0"/>
    <d v="2021-06-01T00:00:00"/>
    <s v="South - HCM"/>
    <x v="0"/>
    <s v="Distribution Admin"/>
    <s v="Distribution Admin Executive"/>
    <s v="Nhân viên Cấp trung Hành chánh Đại lý &amp; Kênh Phân phối"/>
    <x v="0"/>
    <x v="0"/>
    <s v="Executive"/>
    <s v="Female"/>
    <d v="1997-02-04T00:00:00"/>
    <s v="0906 693 932"/>
    <s v="thanhthao.nguyen@hanwhalife.com.vn"/>
  </r>
  <r>
    <n v="187"/>
    <x v="0"/>
    <s v="12101172"/>
    <s v="Nguyễn Như Thúy Uyên"/>
    <x v="0"/>
    <d v="2021-06-07T00:00:00"/>
    <s v="South - HCM"/>
    <x v="0"/>
    <s v="Customer Services"/>
    <s v="Call Center Senior Staff"/>
    <s v="Nhân viên Cấp cao trực Tổng đài"/>
    <x v="0"/>
    <x v="0"/>
    <s v="Senior Staff"/>
    <s v="Female"/>
    <d v="1989-11-15T00:00:00"/>
    <s v="0902 586 199"/>
    <s v="thuyuyen.nguyen@hanwhalife.com.vn"/>
  </r>
  <r>
    <n v="188"/>
    <x v="0"/>
    <s v="12101183"/>
    <s v="Phan Anh Thiên"/>
    <x v="16"/>
    <d v="2021-07-01T00:00:00"/>
    <s v="North"/>
    <x v="1"/>
    <s v="Regional Sales - Lam Kinh"/>
    <s v="Zone Director"/>
    <s v="Giám đốc Kinh doanh Khu vực"/>
    <x v="3"/>
    <x v="0"/>
    <s v="Officer"/>
    <s v="Male"/>
    <d v="1986-10-13T00:00:00"/>
    <s v="0367 507 777"/>
    <s v="anhthien.phan@hanwhalife.com.vn"/>
  </r>
  <r>
    <n v="189"/>
    <x v="0"/>
    <s v="12101184"/>
    <s v="Nguyễn Đức Anh Tuấn"/>
    <x v="8"/>
    <d v="2021-07-01T00:00:00"/>
    <s v="North"/>
    <x v="1"/>
    <s v="Regional Sales - Lam Kinh"/>
    <s v="Zone Director"/>
    <s v="Giám đốc Kinh doanh Khu vực"/>
    <x v="3"/>
    <x v="0"/>
    <s v="Executive"/>
    <s v="Male"/>
    <d v="1985-06-19T00:00:00"/>
    <s v="0962 222 297"/>
    <s v="anhtuan.nguyen2@hanwhalife.com.vn"/>
  </r>
  <r>
    <n v="190"/>
    <x v="0"/>
    <s v="12101185"/>
    <s v="Nguyễn Đức Thắng"/>
    <x v="28"/>
    <d v="2021-07-01T00:00:00"/>
    <s v="North"/>
    <x v="1"/>
    <s v="Sales Training Support"/>
    <s v="Agency Training Senior Executive"/>
    <s v="Nhân viên Cấp trung cao Huấn luyện &amp; Hỗ trợ đại lý"/>
    <x v="4"/>
    <x v="0"/>
    <s v="Senior Executive"/>
    <s v="Male"/>
    <d v="1991-09-09T00:00:00"/>
    <s v="0869 173 650"/>
    <s v="thang.nguyen@hanwhalife.com.vn"/>
  </r>
  <r>
    <n v="191"/>
    <x v="0"/>
    <s v="12101187"/>
    <s v="Nguyễn Đình Tuấn"/>
    <x v="1"/>
    <d v="2021-07-05T00:00:00"/>
    <s v="North"/>
    <x v="1"/>
    <s v="Sales Training Support"/>
    <s v="Agency Training Director - North"/>
    <s v="Giám đốc Huấn luyện &amp; Hỗ trợ đại lý - Miền Bắc"/>
    <x v="4"/>
    <x v="0"/>
    <s v="Vice Director"/>
    <s v="Male"/>
    <d v="1979-10-10T00:00:00"/>
    <s v="0915 037 868"/>
    <s v="dinhtuan.nguyen@hanwhalife.com.vn"/>
  </r>
  <r>
    <n v="192"/>
    <x v="0"/>
    <s v="12101189"/>
    <s v="Huỳnh Thị Thúy Lai"/>
    <x v="0"/>
    <d v="2021-07-05T00:00:00"/>
    <s v="South - HCM"/>
    <x v="0"/>
    <s v="Legal &amp; Corporate Compliance"/>
    <s v="Legal Senior Executive"/>
    <s v="Nhân viên Cấp trung cao Pháp lý"/>
    <x v="0"/>
    <x v="0"/>
    <s v="Senior Executive"/>
    <s v="Female"/>
    <d v="1996-03-27T00:00:00"/>
    <s v="0984 344 921"/>
    <s v="thuylai.huynh@hanwhalife.com.vn"/>
  </r>
  <r>
    <n v="193"/>
    <x v="0"/>
    <s v="12101192"/>
    <s v="Trần Thị Thiên Kim"/>
    <x v="0"/>
    <d v="2021-07-08T00:00:00"/>
    <s v="South - HCM"/>
    <x v="0"/>
    <s v="Distribution Planning"/>
    <s v="Distribution Support Officer"/>
    <s v="Chuyên viên Hỗ trợ Đại lý &amp; Kênh Phân phối"/>
    <x v="0"/>
    <x v="0"/>
    <s v="Officer"/>
    <s v="Female"/>
    <d v="1993-11-17T00:00:00"/>
    <s v="0937 864 777"/>
    <s v="thienkim.tran@hanwhalife.com.vn"/>
  </r>
  <r>
    <n v="194"/>
    <x v="0"/>
    <s v="12101195"/>
    <s v="Trần Thị Thùy Trang"/>
    <x v="0"/>
    <d v="2021-07-12T00:00:00"/>
    <s v="South - HCM"/>
    <x v="0"/>
    <s v="Design &amp; Development"/>
    <s v="Design &amp; Development Assistant Manager"/>
    <s v="Phó phòng Thiết Kế &amp; Phát triển Chương trình Huấn luyện Kinh doanh"/>
    <x v="0"/>
    <x v="0"/>
    <s v="Assistant Manager"/>
    <s v="Female"/>
    <d v="1989-04-24T00:00:00"/>
    <s v="0939 043 368"/>
    <s v="thuytrang.tran@hanwhalife.com.vn"/>
  </r>
  <r>
    <n v="195"/>
    <x v="0"/>
    <s v="12101201"/>
    <s v="Nguyễn Hồng Hạ Anh"/>
    <x v="0"/>
    <d v="2021-07-19T00:00:00"/>
    <s v="South - HCM"/>
    <x v="0"/>
    <s v="NBU &amp; Claim"/>
    <s v="Claim Senior Officer"/>
    <s v="Chuyên viên Cấp cao Giải quyết Quyền lợi Bảo hiểm"/>
    <x v="0"/>
    <x v="0"/>
    <s v="Senior Officer"/>
    <s v="Female"/>
    <d v="1993-12-21T00:00:00"/>
    <s v="0378 369 260"/>
    <s v="haanh.nguyen@hanwhalife.com.vn"/>
  </r>
  <r>
    <n v="196"/>
    <x v="0"/>
    <s v="12101204"/>
    <s v="Nguyễn Hữu Hồng Phương"/>
    <x v="11"/>
    <d v="2021-07-26T00:00:00"/>
    <s v="Central"/>
    <x v="2"/>
    <s v="Regional Sales - Hai Van"/>
    <s v="Zone Director"/>
    <s v="Giám đốc Kinh doanh Khu vực"/>
    <x v="3"/>
    <x v="0"/>
    <s v="Senior Officer"/>
    <s v="Male"/>
    <d v="1985-08-26T00:00:00"/>
    <s v="0935 541 268"/>
    <s v="hongphuong.nguyen@hanwhalife.com.vn"/>
  </r>
  <r>
    <n v="197"/>
    <x v="0"/>
    <s v="12101205"/>
    <s v="Hoàng Anh"/>
    <x v="0"/>
    <d v="2021-07-26T00:00:00"/>
    <s v="South - HCM"/>
    <x v="0"/>
    <s v="NBU &amp; Claim"/>
    <s v="Claim Senior Officer"/>
    <s v="Chuyên viên Cấp cao Giải quyết Quyền lợi Bảo hiểm"/>
    <x v="0"/>
    <x v="0"/>
    <s v="Senior Officer"/>
    <s v="Female"/>
    <d v="1993-12-14T00:00:00"/>
    <s v="0359 463 638"/>
    <s v="anh.hoang@hanwhalife.com.vn"/>
  </r>
  <r>
    <n v="198"/>
    <x v="0"/>
    <s v="12101207"/>
    <s v="Lê Văn Tình"/>
    <x v="28"/>
    <d v="2021-08-02T00:00:00"/>
    <s v="North"/>
    <x v="1"/>
    <s v="Regional Sales - Hai Van"/>
    <s v="Zone Director"/>
    <s v="Giám đốc Kinh doanh Khu vực"/>
    <x v="3"/>
    <x v="0"/>
    <s v="Officer"/>
    <s v="Male"/>
    <d v="1990-06-02T00:00:00"/>
    <s v="0915 966 768"/>
    <s v="vantinh.le@hanwhalife.com.vn"/>
  </r>
  <r>
    <n v="199"/>
    <x v="0"/>
    <s v="12101208"/>
    <s v="Huỳnh Quốc Đại"/>
    <x v="0"/>
    <d v="2021-08-02T00:00:00"/>
    <s v="South - HCM"/>
    <x v="0"/>
    <s v="IT"/>
    <s v="Business Analyst Senior Executive"/>
    <s v="Nhân viên Cấp trung cao Phát triển Hệ thống"/>
    <x v="0"/>
    <x v="0"/>
    <s v="Senior Executive"/>
    <s v="Male"/>
    <d v="1996-10-20T00:00:00"/>
    <s v="0389 383 061"/>
    <s v="quocdai.huynh@hanwhalife.com.vn"/>
  </r>
  <r>
    <n v="200"/>
    <x v="0"/>
    <s v="12101212"/>
    <s v="Trần Lê Dương"/>
    <x v="20"/>
    <d v="2021-08-09T00:00:00"/>
    <s v="North"/>
    <x v="1"/>
    <s v="Regional Sales - Lam Kinh"/>
    <s v="Zone Director"/>
    <s v="Giám đốc Kinh doanh Khu vực"/>
    <x v="3"/>
    <x v="0"/>
    <s v="Executive"/>
    <s v="Male"/>
    <d v="1988-05-19T00:00:00"/>
    <s v="0919 274 360"/>
    <s v="leduong.tran@hanwhalife.com.vn"/>
  </r>
  <r>
    <n v="201"/>
    <x v="0"/>
    <s v="12101218"/>
    <s v="Nguyễn Thị Phương"/>
    <x v="1"/>
    <d v="2021-08-09T00:00:00"/>
    <s v="North"/>
    <x v="1"/>
    <s v="NBU &amp; Claim"/>
    <s v="Claim Staff"/>
    <s v="Nhân viên Giải quyết Quyền lợi Bảo hiểm"/>
    <x v="0"/>
    <x v="0"/>
    <s v="Staff"/>
    <s v="Female"/>
    <d v="1990-09-10T00:00:00"/>
    <s v="0977 085 513"/>
    <s v="phuong.nguyen@hanwhalife.com.vn"/>
  </r>
  <r>
    <n v="202"/>
    <x v="0"/>
    <s v="12101220"/>
    <s v="Nguyễn Việt Dũng"/>
    <x v="0"/>
    <d v="2021-08-16T00:00:00"/>
    <s v="South - HCM"/>
    <x v="0"/>
    <s v="IT"/>
    <s v="Program Analyst Officer"/>
    <s v="Chuyên viên Lập trình"/>
    <x v="0"/>
    <x v="0"/>
    <s v="Officer"/>
    <s v="Male"/>
    <d v="1988-04-30T00:00:00"/>
    <s v="0907 986 391"/>
    <s v="vietdung.nguyen@hanwhalife.com.vn"/>
  </r>
  <r>
    <n v="203"/>
    <x v="0"/>
    <s v="12101223"/>
    <s v="Trần Thị Thanh Huệ"/>
    <x v="0"/>
    <d v="2021-08-18T00:00:00"/>
    <s v="South - HCM"/>
    <x v="0"/>
    <s v="Finance &amp; Accounting"/>
    <s v="General Ledger Accounting Officer"/>
    <s v="Chuyên viên Kế toán Tổng hợp"/>
    <x v="0"/>
    <x v="0"/>
    <s v="Officer"/>
    <s v="Female"/>
    <d v="1992-05-13T00:00:00"/>
    <s v="0932 324 235"/>
    <s v="thanhhue.tran@hanwhalife.com.vn"/>
  </r>
  <r>
    <n v="204"/>
    <x v="0"/>
    <s v="12101226"/>
    <s v="Bùi Đăng Khoa"/>
    <x v="0"/>
    <d v="2021-08-23T00:00:00"/>
    <s v="South - HCM"/>
    <x v="0"/>
    <s v="NBU &amp; Claim"/>
    <s v="Claim Officer"/>
    <s v="Chuyên viên Giải quyết Quyền lợi Bảo hiểm"/>
    <x v="0"/>
    <x v="0"/>
    <s v="Officer"/>
    <s v="Male"/>
    <d v="1990-06-05T00:00:00"/>
    <s v="0912 109 108"/>
    <s v="dangkhoa.bui@hanwhalife.com.vn"/>
  </r>
  <r>
    <n v="205"/>
    <x v="0"/>
    <s v="12101228"/>
    <s v="Bùi Ngọc Sang"/>
    <x v="0"/>
    <d v="2021-08-23T00:00:00"/>
    <s v="South - HCM"/>
    <x v="0"/>
    <s v="Actuary"/>
    <s v="Actuarial Analyst"/>
    <s v="Phân tích Định phí"/>
    <x v="0"/>
    <x v="0"/>
    <s v="Senior Executive"/>
    <s v="Female"/>
    <d v="1999-12-28T00:00:00"/>
    <s v="0377 808 019"/>
    <s v="ngocsang.bui@hanwhalife.com.vn"/>
  </r>
  <r>
    <n v="206"/>
    <x v="0"/>
    <s v="12101231"/>
    <s v="Đinh Thị Thu Hà"/>
    <x v="1"/>
    <d v="2021-08-25T00:00:00"/>
    <s v="North"/>
    <x v="1"/>
    <s v="NBU &amp; Claim"/>
    <s v="Claim Assistant Manager"/>
    <s v="Phó phòng Giải quyết Quyền lợi Bảo hiểm"/>
    <x v="0"/>
    <x v="0"/>
    <s v="Assistant Manager"/>
    <s v="Female"/>
    <d v="1982-04-12T00:00:00"/>
    <s v="0936 196 776"/>
    <s v="thuha.dinh@hanwhalife.com.vn"/>
  </r>
  <r>
    <n v="207"/>
    <x v="0"/>
    <s v="12101234"/>
    <s v="Nguyễn Thị Thảnh"/>
    <x v="0"/>
    <d v="2021-08-30T00:00:00"/>
    <s v="South - HCM"/>
    <x v="0"/>
    <s v="Design &amp; Development"/>
    <s v="Design &amp; Development Senior Manager"/>
    <s v="Trưởng phòng Cấp cao Thiết Kế &amp; Phát triển Chương trình Huấn luyện Kinh doanh"/>
    <x v="0"/>
    <x v="0"/>
    <s v="Senior Manager"/>
    <s v="Female"/>
    <d v="1975-06-03T00:00:00"/>
    <s v="0985 243 989"/>
    <s v="thanh.nguyen1@hanwhalife.com.vn"/>
  </r>
  <r>
    <n v="208"/>
    <x v="0"/>
    <s v="12101236"/>
    <s v="Võ Trung Hưng"/>
    <x v="0"/>
    <d v="2021-09-01T00:00:00"/>
    <s v="South - HCM"/>
    <x v="0"/>
    <s v="Marketing"/>
    <s v="Designer"/>
    <s v="Thiết kế"/>
    <x v="0"/>
    <x v="0"/>
    <s v="Senior Executive"/>
    <s v="Male"/>
    <d v="1986-09-17T00:00:00"/>
    <s v="0968 223 237"/>
    <s v="trunghung.vo@hanwhalife.com.vn"/>
  </r>
  <r>
    <n v="209"/>
    <x v="0"/>
    <s v="12101238"/>
    <s v="Trần Văn Tuấn"/>
    <x v="0"/>
    <d v="2021-09-06T00:00:00"/>
    <s v="South - HCM"/>
    <x v="0"/>
    <s v="Distribution Admin"/>
    <s v="Debt Collection Officer"/>
    <s v="Chuyên viên Thu hồi nợ"/>
    <x v="0"/>
    <x v="0"/>
    <s v="Officer"/>
    <s v="Male"/>
    <d v="1989-07-17T00:00:00"/>
    <s v="0906 035 526"/>
    <s v="vantuan.tran@hanwhalife.com.vn"/>
  </r>
  <r>
    <n v="210"/>
    <x v="0"/>
    <s v="12101243"/>
    <s v="Nguyễn Thị Thu Phương"/>
    <x v="0"/>
    <d v="2021-09-13T00:00:00"/>
    <s v="South - HCM"/>
    <x v="0"/>
    <s v="Legal &amp; Corporate Compliance"/>
    <s v="Corporate Compliance Officer"/>
    <s v="Chuyên viên Kiểm soát tuân thủ"/>
    <x v="0"/>
    <x v="0"/>
    <s v="Officer"/>
    <s v="Female"/>
    <d v="1995-03-08T00:00:00"/>
    <s v="0932 154 871"/>
    <s v="thuphuong.nguyen@hanwhalife.com.vn"/>
  </r>
  <r>
    <n v="211"/>
    <x v="0"/>
    <s v="12101245"/>
    <s v="Ngô Thị Thảo Hiền"/>
    <x v="0"/>
    <d v="2021-09-15T00:00:00"/>
    <s v="South - HCM"/>
    <x v="0"/>
    <s v="Finance &amp; Accounting"/>
    <s v="General Ledger Accounting Assistant Manager - IFRS Project"/>
    <s v="Phó phòng Kế toán Tổng hợp - dự án IFRS"/>
    <x v="0"/>
    <x v="0"/>
    <s v="Assistant Manager"/>
    <s v="Female"/>
    <d v="1986-06-17T00:00:00"/>
    <s v="0908 087 106"/>
    <s v="thaohien.ngo@hanwhalife.com.vn"/>
  </r>
  <r>
    <n v="212"/>
    <x v="0"/>
    <s v="12101249"/>
    <s v="Nguyễn Quang Minh"/>
    <x v="0"/>
    <d v="2021-09-20T00:00:00"/>
    <s v="South - HCM"/>
    <x v="0"/>
    <s v="Partnership Distribution"/>
    <s v="Account Head"/>
    <s v="Giám đốc Phát triển Kinh doanh (Đối tác Ngân hàng)"/>
    <x v="5"/>
    <x v="0"/>
    <s v="Manager"/>
    <s v="Male"/>
    <d v="1990-10-31T00:00:00"/>
    <s v="0935 713 246"/>
    <s v="quangminh.nguyen@hanwhalife.com.vn"/>
  </r>
  <r>
    <n v="213"/>
    <x v="0"/>
    <s v="12101252"/>
    <s v="Lê Thị Ngọc Yến"/>
    <x v="0"/>
    <d v="2021-09-27T00:00:00"/>
    <s v="South - HCM"/>
    <x v="0"/>
    <s v="IT"/>
    <s v="Program Analyst Officer"/>
    <s v="Chuyên viên Lập trình"/>
    <x v="0"/>
    <x v="0"/>
    <s v="Officer"/>
    <s v="Female"/>
    <d v="1983-01-06T00:00:00"/>
    <s v="0937 210 709"/>
    <s v="ngocyen.le@hanwhalife.com.vn"/>
  </r>
  <r>
    <n v="214"/>
    <x v="0"/>
    <s v="12101257"/>
    <s v="Chung Triển Nghiệp"/>
    <x v="0"/>
    <d v="2021-09-27T00:00:00"/>
    <s v="South - HCM"/>
    <x v="0"/>
    <s v="IT"/>
    <s v="Program Analyst Officer"/>
    <s v="Chuyên viên Lập trình"/>
    <x v="0"/>
    <x v="0"/>
    <s v="Officer"/>
    <s v="Male"/>
    <d v="1987-12-13T00:00:00"/>
    <s v="0972 440 603"/>
    <s v="triennghiep.chung@hanwhalife.com.vn"/>
  </r>
  <r>
    <n v="215"/>
    <x v="0"/>
    <s v="12101262"/>
    <s v="Văn Anh Khoa"/>
    <x v="4"/>
    <d v="2021-10-01T00:00:00"/>
    <s v="South"/>
    <x v="2"/>
    <s v="Partnership Distribution"/>
    <s v="Sales Manager"/>
    <s v=" Quản lý Kinh doanh (Đối tác Ngân hàng)"/>
    <x v="5"/>
    <x v="0"/>
    <s v="Officer"/>
    <s v="Male"/>
    <d v="1993-05-01T00:00:00"/>
    <s v="0944 221 621"/>
    <s v="anhkhoa.van@hanwhalife.com.vn"/>
  </r>
  <r>
    <n v="216"/>
    <x v="0"/>
    <s v="12101263"/>
    <s v="Đỗ Thị Trang"/>
    <x v="9"/>
    <d v="2021-10-01T00:00:00"/>
    <s v="Central"/>
    <x v="2"/>
    <s v="Partnership Distribution"/>
    <s v="Sales Manager"/>
    <s v="Quản lý Kinh doanh (Đối tác Ngân hàng)"/>
    <x v="5"/>
    <x v="0"/>
    <s v="Senior Executive"/>
    <s v="Female"/>
    <d v="1988-09-25T00:00:00"/>
    <s v="0905 001 129"/>
    <s v="trang.do@hanwhalife.com.vn"/>
  </r>
  <r>
    <n v="217"/>
    <x v="0"/>
    <s v="12101266"/>
    <s v="Nguyễn Hữu Thành"/>
    <x v="29"/>
    <d v="2021-10-06T00:00:00"/>
    <s v="North"/>
    <x v="1"/>
    <s v="Regional Sales - Thang Long"/>
    <s v="Zone Director"/>
    <s v="Giám đốc Kinh doanh Khu vực"/>
    <x v="3"/>
    <x v="0"/>
    <s v="Assistant Manager"/>
    <s v="Male"/>
    <d v="1978-11-14T00:00:00"/>
    <s v="0968 265 656"/>
    <s v="huuthanh.nguyen@hanwhalife.com.vn"/>
  </r>
  <r>
    <n v="218"/>
    <x v="0"/>
    <s v="12101268"/>
    <s v="Võ Thị Thảo Nguyên"/>
    <x v="0"/>
    <d v="2021-10-11T00:00:00"/>
    <s v="South - HCM"/>
    <x v="0"/>
    <s v="Distribution Admin"/>
    <s v="Distribution Admin Executive"/>
    <s v="Nhân viên Cấp trung Hành chánh Đại lý &amp; Kênh Phân phối"/>
    <x v="0"/>
    <x v="0"/>
    <s v="Executive"/>
    <s v="Female"/>
    <d v="1993-04-17T00:00:00"/>
    <s v="0852 929 292"/>
    <s v="thaonguyen.vo@hanwhalife.com.vn"/>
  </r>
  <r>
    <n v="219"/>
    <x v="0"/>
    <s v="12101269"/>
    <s v="Nguyễn Thị Minh Tâm"/>
    <x v="1"/>
    <d v="2021-10-11T00:00:00"/>
    <s v="North"/>
    <x v="1"/>
    <s v="NBU &amp; Claim"/>
    <s v="Claim Executive"/>
    <s v="Nhân viên Cấp trung Giải quyết Quyền lợi Bảo hiểm"/>
    <x v="0"/>
    <x v="0"/>
    <s v="Executive"/>
    <s v="Female"/>
    <d v="1997-05-27T00:00:00"/>
    <s v="0984 159 085"/>
    <s v="tam.nguyen@hanwhalife.com.vn"/>
  </r>
  <r>
    <n v="220"/>
    <x v="0"/>
    <s v="12101270"/>
    <s v="Lê Thị Ngọc Minh"/>
    <x v="0"/>
    <d v="2021-10-18T00:00:00"/>
    <s v="South - HCM"/>
    <x v="0"/>
    <s v="Finance &amp; Accounting"/>
    <s v="Payable Accounting Senior Staff"/>
    <s v="Nhân viên Cấp cao Kế toán Thanh toán"/>
    <x v="0"/>
    <x v="0"/>
    <s v="Senior Staff"/>
    <s v="Female"/>
    <d v="1995-04-18T00:00:00"/>
    <s v="0774 690 045"/>
    <s v="ngocminh.le@hanwhalife.com.vn"/>
  </r>
  <r>
    <n v="221"/>
    <x v="0"/>
    <s v="12101274"/>
    <s v="Nguyễn Bá Huy"/>
    <x v="0"/>
    <d v="2021-10-18T00:00:00"/>
    <s v="South - HCM"/>
    <x v="0"/>
    <s v="Distribution Admin"/>
    <s v="Distribution Admin Senior Executive"/>
    <s v="Nhân viên Cấp trung cao Hành chánh Đại lý &amp; Kênh Phân phối"/>
    <x v="0"/>
    <x v="0"/>
    <s v="Senior Executive"/>
    <s v="Male"/>
    <d v="1995-10-15T00:00:00"/>
    <s v="0388 224 834"/>
    <s v="bahuy.nguyen@hanwhalife.com.vn"/>
  </r>
  <r>
    <n v="222"/>
    <x v="0"/>
    <s v="12101278"/>
    <s v="Đoàn Văn Dũng"/>
    <x v="1"/>
    <d v="2021-10-25T00:00:00"/>
    <s v="North"/>
    <x v="1"/>
    <s v="Partnership Distribution"/>
    <s v="Sales Manager"/>
    <s v="Quản lý Kinh doanh (Đối tác Ngân hàng)"/>
    <x v="5"/>
    <x v="0"/>
    <s v="Officer"/>
    <s v="Male"/>
    <d v="1992-01-13T00:00:00"/>
    <s v="0989 523 514"/>
    <s v="vandung.doan@hanwhalife.com.vn"/>
  </r>
  <r>
    <n v="223"/>
    <x v="0"/>
    <s v="12101279"/>
    <s v="Trần Lâm Ngân Chi"/>
    <x v="0"/>
    <d v="2021-10-25T00:00:00"/>
    <s v="South - HCM"/>
    <x v="0"/>
    <s v="NBU &amp; Claim"/>
    <s v="Claim Senior Executive"/>
    <s v="Nhân viên Cấp trung cao Giải quyết Quyền lợi Bảo hiểm"/>
    <x v="0"/>
    <x v="0"/>
    <s v="Senior Executive"/>
    <s v="Female"/>
    <d v="1994-08-23T00:00:00"/>
    <s v="0706 768 238"/>
    <s v="nganchi.tran@hanwhalife.com.vn"/>
  </r>
  <r>
    <n v="224"/>
    <x v="0"/>
    <s v="12101281"/>
    <s v="Nguyễn Hữu Thọ"/>
    <x v="0"/>
    <d v="2021-10-25T00:00:00"/>
    <s v="South - HCM"/>
    <x v="0"/>
    <s v="Partnership Distribution"/>
    <s v="Sales Manager"/>
    <s v="Quản lý Kinh doanh (Đối tác Ngân hàng)"/>
    <x v="5"/>
    <x v="0"/>
    <s v="Officer"/>
    <s v="Male"/>
    <d v="1993-06-23T00:00:00"/>
    <s v="0908 801 099"/>
    <s v="huutho.nguyen@hanwhalife.com.vn"/>
  </r>
  <r>
    <n v="225"/>
    <x v="0"/>
    <s v="12101282"/>
    <s v="Nguyễn Thị Khánh Ngân"/>
    <x v="0"/>
    <d v="2021-11-01T00:00:00"/>
    <s v="South - HCM"/>
    <x v="0"/>
    <s v="Content of Digital App"/>
    <s v="Acting Head of Content of Digital App"/>
    <s v="Quyền Trưởng Bộ phận Nội dung trên Ứng dụng kỹ thuật số"/>
    <x v="1"/>
    <x v="1"/>
    <s v="Manager"/>
    <s v="Female"/>
    <d v="1991-10-20T00:00:00"/>
    <s v="0901 230 699"/>
    <s v="khanhngan.nguyen@hanwhalife.com.vn"/>
  </r>
  <r>
    <n v="226"/>
    <x v="0"/>
    <s v="12101288"/>
    <s v="Nguyễn Hoàng Anh"/>
    <x v="0"/>
    <d v="2021-11-01T00:00:00"/>
    <s v="South - HCM"/>
    <x v="0"/>
    <s v="Design &amp; Development"/>
    <s v="Photography &amp; Video Editing Senior Executive"/>
    <s v="Nhân viên Cấp Trung cao về Nhiếp ảnh và Sản xuất Nội dung Video"/>
    <x v="0"/>
    <x v="0"/>
    <s v="Senior Executive"/>
    <s v="Male"/>
    <d v="1992-09-12T00:00:00"/>
    <s v="0975 231 126"/>
    <s v="hoanganh.nguyen@hanwhalife.com.vn"/>
  </r>
  <r>
    <n v="227"/>
    <x v="0"/>
    <s v="12101289"/>
    <s v="Lê Đức Thọ"/>
    <x v="11"/>
    <d v="2021-11-01T00:00:00"/>
    <s v="Central"/>
    <x v="2"/>
    <s v="Sales Training Support"/>
    <s v="Agency Training Executive"/>
    <s v="Nhân viên Cấp trung Huấn luyện &amp; Hỗ trợ đại lý"/>
    <x v="4"/>
    <x v="0"/>
    <s v="Executive"/>
    <s v="Male"/>
    <d v="1996-01-06T00:00:00"/>
    <s v="0789 934 333"/>
    <s v="ductho.le@hanwhalife.com.vn"/>
  </r>
  <r>
    <n v="228"/>
    <x v="0"/>
    <s v="12101290"/>
    <s v="Nguyễn Tấn Vũ"/>
    <x v="17"/>
    <d v="2021-11-01T00:00:00"/>
    <s v="Central"/>
    <x v="2"/>
    <s v="Regional Sales - Tay Son"/>
    <s v="Zone Director"/>
    <s v="Giám đốc Kinh doanh Khu vực"/>
    <x v="3"/>
    <x v="0"/>
    <s v="Senior Executive"/>
    <s v="Male"/>
    <d v="1994-02-02T00:00:00"/>
    <s v="0974 751 253"/>
    <s v="tanvu.nguyen@hanwhalife.com.vn"/>
  </r>
  <r>
    <n v="229"/>
    <x v="0"/>
    <s v="12101296"/>
    <s v="Đặng Ngọc Minh Thy"/>
    <x v="0"/>
    <d v="2021-11-15T00:00:00"/>
    <s v="South - HCM"/>
    <x v="0"/>
    <s v="NBU &amp; Claim"/>
    <s v="Underwriter"/>
    <s v="Chuyên viên Thẩm định"/>
    <x v="0"/>
    <x v="0"/>
    <s v="Officer"/>
    <s v="Female"/>
    <d v="1994-05-05T00:00:00"/>
    <s v="0964 647 545"/>
    <s v="minhthy.dang@hanwhalife.com.vn"/>
  </r>
  <r>
    <n v="230"/>
    <x v="0"/>
    <s v="12101298"/>
    <s v="Phan Thị Đan Thùy"/>
    <x v="0"/>
    <d v="2021-11-15T00:00:00"/>
    <s v="South - HCM"/>
    <x v="0"/>
    <s v="Distribution Planning"/>
    <s v="Sales Activity Supporting Senior Executive"/>
    <s v="Nhân viên Cấp trung cao Hỗ trợ Kinh doanh"/>
    <x v="0"/>
    <x v="0"/>
    <s v="Senior Executive"/>
    <s v="Female"/>
    <d v="1993-04-10T00:00:00"/>
    <s v="0932 574 748"/>
    <s v="danthuy.phan@hanwhalife.com.vn"/>
  </r>
  <r>
    <n v="231"/>
    <x v="0"/>
    <s v="12101300"/>
    <s v="Nguyễn Thị Như Ngọc"/>
    <x v="0"/>
    <d v="2021-11-16T00:00:00"/>
    <s v="South - HCM"/>
    <x v="0"/>
    <s v="Finance &amp; Accounting"/>
    <s v="Insurance &amp; Investment Accounting Senior Executive"/>
    <s v="Nhân viên Cấp trung cao Kế toán Đầu tư &amp; Bảo hiểm"/>
    <x v="0"/>
    <x v="0"/>
    <s v="Senior Executive"/>
    <s v="Female"/>
    <d v="1989-10-15T00:00:00"/>
    <s v="0936 500 151"/>
    <s v="ngoc.nguyen2@hanwhalife.com.vn"/>
  </r>
  <r>
    <n v="232"/>
    <x v="0"/>
    <s v="12101304"/>
    <s v="Phan Thị Hòa"/>
    <x v="1"/>
    <d v="2021-11-22T00:00:00"/>
    <s v="North"/>
    <x v="1"/>
    <s v="Partnership Distribution"/>
    <s v="Sales Manager"/>
    <s v="Quản lý Kinh doanh (Đối tác Ngân hàng)"/>
    <x v="5"/>
    <x v="0"/>
    <s v="Officer"/>
    <s v="Female"/>
    <d v="1993-08-20T00:00:00"/>
    <s v="0354 484 818"/>
    <s v="hoa.phan@hanwhalife.com.vn"/>
  </r>
  <r>
    <n v="233"/>
    <x v="0"/>
    <s v="12101307"/>
    <s v="Cao Tuấn Linh"/>
    <x v="7"/>
    <d v="2021-12-01T00:00:00"/>
    <s v="South"/>
    <x v="2"/>
    <s v="Regional Sales - Gia Dinh"/>
    <s v="Regional Director"/>
    <s v="Giám đốc Kinh doanh Vùng"/>
    <x v="3"/>
    <x v="0"/>
    <s v="Director"/>
    <s v="Male"/>
    <d v="1977-11-30T00:00:00"/>
    <s v="0919 177 799"/>
    <s v="tuanlinh.cao@hanwhalife.com.vn"/>
  </r>
  <r>
    <n v="234"/>
    <x v="0"/>
    <s v="12101315"/>
    <s v="Hoàng Thị Phương"/>
    <x v="8"/>
    <d v="2021-12-06T00:00:00"/>
    <s v="North"/>
    <x v="1"/>
    <s v="Sales Training Support"/>
    <s v="Agency Training Executive"/>
    <s v="Nhân viên Cấp trung Huấn luyện &amp; Hỗ trợ đại lý"/>
    <x v="4"/>
    <x v="0"/>
    <s v="Executive"/>
    <s v="Female"/>
    <d v="1990-10-03T00:00:00"/>
    <s v="0948 706 747"/>
    <s v="phuong.hoang@hanwhalife.com.vn"/>
  </r>
  <r>
    <n v="235"/>
    <x v="0"/>
    <s v="12101319"/>
    <s v="Tạ Văn Tùng Linh"/>
    <x v="0"/>
    <d v="2021-12-07T00:00:00"/>
    <s v="South - HCM"/>
    <x v="0"/>
    <s v="IT"/>
    <s v="Business Analyst Officer"/>
    <s v="Chuyên viên Phát triển Hệ thống"/>
    <x v="0"/>
    <x v="0"/>
    <s v="Officer"/>
    <s v="Male"/>
    <d v="1993-10-31T00:00:00"/>
    <s v="0949 663 609"/>
    <s v="tunglinh.ta@hanwhalife.com.vn"/>
  </r>
  <r>
    <n v="236"/>
    <x v="0"/>
    <s v="12101324"/>
    <s v="Trần Thị Tuyết Nhung"/>
    <x v="0"/>
    <d v="2021-12-22T00:00:00"/>
    <s v="South - HCM"/>
    <x v="0"/>
    <s v="Human Resources"/>
    <s v="Talent Acquisition Business Partner Executive"/>
    <s v="Nhân viên Cấp trung Đối tác Thu hút Nhân tài"/>
    <x v="0"/>
    <x v="0"/>
    <s v="Executive"/>
    <s v="Female"/>
    <d v="1997-09-04T00:00:00"/>
    <s v="0332 009 188"/>
    <s v="tuyetnhung.tran@hanwhalife.com.vn"/>
  </r>
  <r>
    <n v="237"/>
    <x v="0"/>
    <s v="12201327"/>
    <s v="Nguyễn Đình Thắng"/>
    <x v="6"/>
    <d v="2022-01-04T00:00:00"/>
    <s v="Central"/>
    <x v="2"/>
    <s v="Regional Sales - Tay Son"/>
    <s v="Zone Director"/>
    <s v="Giám đốc Kinh doanh Khu vực"/>
    <x v="3"/>
    <x v="0"/>
    <s v="Executive"/>
    <s v="Male"/>
    <d v="1990-11-06T00:00:00"/>
    <s v="0977 413 269"/>
    <s v="dinhthang.nguyen@hanwhalife.com.vn"/>
  </r>
  <r>
    <n v="238"/>
    <x v="0"/>
    <s v="12201337"/>
    <s v="Diệp Kim Hằng"/>
    <x v="0"/>
    <d v="2022-01-04T00:00:00"/>
    <s v="South - HCM"/>
    <x v="0"/>
    <s v="Customer Services"/>
    <s v="Policy Owner Services Manager"/>
    <s v="Trưởng phòng Quản lý Hợp đồng"/>
    <x v="0"/>
    <x v="0"/>
    <s v="Manager"/>
    <s v="Female"/>
    <d v="1984-05-07T00:00:00"/>
    <s v="0906 008 694"/>
    <s v="kimhang.diep@hanwhalife.com.vn"/>
  </r>
  <r>
    <n v="239"/>
    <x v="1"/>
    <s v="12201340"/>
    <s v="Hwang Jun Hwan"/>
    <x v="0"/>
    <d v="2022-01-07T00:00:00"/>
    <s v="South - HCM"/>
    <x v="0"/>
    <s v="CEO"/>
    <s v="Chairman of Member Council cum CEO"/>
    <s v="Chủ Tịch Hội Đồng Thành viên kiêm Tổng Giám đốc"/>
    <x v="6"/>
    <x v="1"/>
    <s v="Chief Executive Officer"/>
    <s v="Male"/>
    <d v="1977-07-04T00:00:00"/>
    <n v="0"/>
    <s v="junhwan628@hanwhalife.com.vn"/>
  </r>
  <r>
    <n v="240"/>
    <x v="1"/>
    <s v="12201342"/>
    <s v="Baek Jin Wook"/>
    <x v="0"/>
    <d v="2022-01-16T00:00:00"/>
    <s v="South - HCM"/>
    <x v="0"/>
    <s v="Management Advisor"/>
    <s v="Management Advisor"/>
    <s v="Cố vấn quản lý kinh doanh bảo hiểm"/>
    <x v="6"/>
    <x v="1"/>
    <s v="Director"/>
    <s v="Male"/>
    <d v="1981-12-11T00:00:00"/>
    <n v="0"/>
    <s v="jinwook.baek@hanwhalife.com.vn"/>
  </r>
  <r>
    <n v="241"/>
    <x v="0"/>
    <s v="12201343"/>
    <s v="Phạm Nguyễn Thế Huy"/>
    <x v="4"/>
    <d v="2022-01-10T00:00:00"/>
    <s v="South"/>
    <x v="2"/>
    <s v="Regional Sales - Gia Dinh"/>
    <s v="Regional Director"/>
    <s v="Giám đốc Kinh doanh Vùng"/>
    <x v="3"/>
    <x v="0"/>
    <s v="Senior Manager"/>
    <s v="Male"/>
    <d v="1984-01-06T00:00:00"/>
    <s v="0909 076 467"/>
    <s v="thehuy.pham@hanwhalife.com.vn"/>
  </r>
  <r>
    <n v="242"/>
    <x v="0"/>
    <s v="12201346"/>
    <s v="Nguyễn Thị Thu Tâm"/>
    <x v="0"/>
    <d v="2022-01-10T00:00:00"/>
    <s v="South - HCM"/>
    <x v="0"/>
    <s v="NBU &amp; Claim"/>
    <s v="New Business Staff"/>
    <s v="Nhân viên Phát hành Hợp đồng"/>
    <x v="0"/>
    <x v="0"/>
    <s v="Staff"/>
    <s v="Female"/>
    <d v="1992-02-06T00:00:00"/>
    <s v="0937 791 741"/>
    <s v="thutam.nguyen@hanwhalife.com.vn"/>
  </r>
  <r>
    <n v="243"/>
    <x v="0"/>
    <s v="12201347"/>
    <s v="Lã Thị Trinh Thục"/>
    <x v="0"/>
    <d v="2022-01-17T00:00:00"/>
    <s v="South - HCM"/>
    <x v="0"/>
    <s v="Finance &amp; Accounting"/>
    <s v="Financial Reporting Officer"/>
    <s v="Chuyên viên Kế toán Lập báo cáo"/>
    <x v="0"/>
    <x v="0"/>
    <s v="Officer"/>
    <s v="Female"/>
    <d v="1989-07-25T00:00:00"/>
    <s v="0902 447 569"/>
    <s v="trinhthuc.la@hanwhalife.com.vn"/>
  </r>
  <r>
    <n v="244"/>
    <x v="0"/>
    <s v="12201350"/>
    <s v="Nguyễn Thái Hoàng"/>
    <x v="8"/>
    <d v="2022-02-07T00:00:00"/>
    <s v="North"/>
    <x v="1"/>
    <s v="Sales Training Support"/>
    <s v="Agency Training Manager"/>
    <s v="Trưởng phòng Huấn luyện &amp; Hỗ trợ đại lý"/>
    <x v="4"/>
    <x v="0"/>
    <s v="Manager"/>
    <s v="Male"/>
    <d v="1987-01-20T00:00:00"/>
    <s v="0974 251 878"/>
    <s v="thaihoang.nguyen@hanwhalife.com.vn"/>
  </r>
  <r>
    <n v="245"/>
    <x v="0"/>
    <s v="12201351"/>
    <s v="Nguyễn Thị Trúc Linh"/>
    <x v="0"/>
    <d v="2022-02-07T00:00:00"/>
    <s v="South - HCM"/>
    <x v="0"/>
    <s v="GA Partner"/>
    <s v="FTA Trainer"/>
    <s v="Chuyên viên Huấn luyện kênh FTA"/>
    <x v="0"/>
    <x v="0"/>
    <s v="Senior Officer"/>
    <s v="Female"/>
    <d v="1989-06-21T00:00:00"/>
    <s v="0931 773 951"/>
    <s v="truclinh.nguyen@hanwhalife.com.vn"/>
  </r>
  <r>
    <n v="246"/>
    <x v="0"/>
    <s v="12201356"/>
    <s v="Đỗ Thị Ngọc Minh"/>
    <x v="0"/>
    <d v="2022-02-11T00:00:00"/>
    <s v="South - HCM"/>
    <x v="0"/>
    <s v="Partnership Distribution"/>
    <s v="Sales Manager"/>
    <s v=" Quản lý Kinh doanh (Đối tác Ngân hàng)"/>
    <x v="5"/>
    <x v="0"/>
    <s v="Officer"/>
    <s v="Female"/>
    <d v="1992-12-26T00:00:00"/>
    <s v="0939 272 567"/>
    <s v="ngocminh.do@hanwhalife.com.vn"/>
  </r>
  <r>
    <n v="247"/>
    <x v="0"/>
    <s v="12201360"/>
    <s v="Đào Thị Hòa"/>
    <x v="1"/>
    <d v="2022-02-14T00:00:00"/>
    <s v="North"/>
    <x v="1"/>
    <s v="NBU &amp; Claim"/>
    <s v="Claim Executive"/>
    <s v="Nhân viên Cấp trung Giải quyết Quyền lợi Bảo hiểm"/>
    <x v="0"/>
    <x v="0"/>
    <s v="Executive"/>
    <s v="Female"/>
    <d v="1997-08-26T00:00:00"/>
    <s v="0334 999 564"/>
    <s v="hoa.dao@hanwhalife.com.vn"/>
  </r>
  <r>
    <n v="248"/>
    <x v="0"/>
    <s v="12201363"/>
    <s v="Bùi Hồng Ngọc"/>
    <x v="0"/>
    <d v="2022-02-15T00:00:00"/>
    <s v="South - HCM"/>
    <x v="0"/>
    <s v="NBU &amp; Claim"/>
    <s v="New Business &amp; Underwriting Senior Officer"/>
    <s v="Chuyên viên Cấp cao Thẩm định &amp; Phát hành Hợp đồng"/>
    <x v="0"/>
    <x v="0"/>
    <s v="Senior Officer"/>
    <s v="Female"/>
    <d v="1989-07-12T00:00:00"/>
    <s v="0902 326 475"/>
    <s v="hongngoc.bui@hanwhalife.com.vn"/>
  </r>
  <r>
    <n v="249"/>
    <x v="0"/>
    <s v="12201364"/>
    <s v="Nguyễn Thị An Thương"/>
    <x v="0"/>
    <d v="2022-02-15T00:00:00"/>
    <s v="South - HCM"/>
    <x v="0"/>
    <s v="Customer Services"/>
    <s v="Policy Owner Services Executive"/>
    <s v="Nhân viên Cấp trung Quản lý Hợp đồng"/>
    <x v="0"/>
    <x v="0"/>
    <s v="Executive"/>
    <s v="Female"/>
    <d v="1995-06-14T00:00:00"/>
    <s v="0778 985 372"/>
    <s v="anthuong.nguyen@hanwhalife.com.vn"/>
  </r>
  <r>
    <n v="250"/>
    <x v="0"/>
    <s v="12201366"/>
    <s v="Trần Thị Kim Ngọc"/>
    <x v="0"/>
    <d v="2022-02-21T00:00:00"/>
    <s v="South - HCM"/>
    <x v="0"/>
    <s v="Customer Services"/>
    <s v="Policy Owner Services Executive"/>
    <s v="Nhân viên Cấp trung Quản lý Hợp đồng"/>
    <x v="0"/>
    <x v="0"/>
    <s v="Executive"/>
    <s v="Female"/>
    <d v="1993-10-14T00:00:00"/>
    <s v="0932 651 517"/>
    <s v="ngoc.tran@hanwhalife.com.vn"/>
  </r>
  <r>
    <n v="251"/>
    <x v="0"/>
    <s v="12201370"/>
    <s v="Nguyễn Ngọc Cẩm Hương"/>
    <x v="0"/>
    <d v="2022-03-01T00:00:00"/>
    <s v="South - HCM"/>
    <x v="0"/>
    <s v="Content of Digital App"/>
    <s v="Content Translator"/>
    <s v="Chuyên viên Cấp cao Dịch thuật nội dung"/>
    <x v="0"/>
    <x v="0"/>
    <s v="Senior Officer"/>
    <s v="Female"/>
    <d v="1987-05-22T00:00:00"/>
    <s v="0988 485 753"/>
    <s v="camhuong.nguyen@hanwhalife.com.vn"/>
  </r>
  <r>
    <n v="252"/>
    <x v="0"/>
    <s v="12201378"/>
    <s v="Đỗ Thị Kim Anh"/>
    <x v="0"/>
    <d v="2022-03-09T00:00:00"/>
    <s v="South - HCM"/>
    <x v="0"/>
    <s v="Customer Services"/>
    <s v="Premium Control Senior Executive"/>
    <s v="Nhân viên Cấp trung cao Kiểm soát Phí"/>
    <x v="0"/>
    <x v="0"/>
    <s v="Senior Executive"/>
    <s v="Female"/>
    <d v="1992-03-01T00:00:00"/>
    <s v="0937 833 192"/>
    <s v="kimanh.do@hanwhalife.com.vn"/>
  </r>
  <r>
    <n v="253"/>
    <x v="0"/>
    <s v="12201382"/>
    <s v="Bùi Thị Thanh Hoa"/>
    <x v="1"/>
    <d v="2022-03-15T00:00:00"/>
    <s v="North"/>
    <x v="1"/>
    <s v="Sales Training Support"/>
    <s v="Agency Training Coordinator Staff"/>
    <s v="Nhân viên Điều phối Huấn luyện Kênh Đại lý"/>
    <x v="0"/>
    <x v="0"/>
    <s v="Staff"/>
    <s v="Female"/>
    <d v="1998-08-26T00:00:00"/>
    <s v="0336 964 829"/>
    <s v="thanhhoa.bui@hanwhalife.com.vn"/>
  </r>
  <r>
    <n v="254"/>
    <x v="0"/>
    <s v="12201385"/>
    <s v="Lê Thị Út Em"/>
    <x v="30"/>
    <d v="2022-03-21T00:00:00"/>
    <s v="South"/>
    <x v="2"/>
    <s v="Regional Sales - Gia Dinh"/>
    <s v="Zone Director"/>
    <s v="Giám đốc Kinh doanh Khu vực"/>
    <x v="3"/>
    <x v="0"/>
    <s v="Officer"/>
    <s v="Female"/>
    <d v="1983-01-01T00:00:00"/>
    <s v="0899 068 869"/>
    <s v="utem.le@hanwhalife.com.vn"/>
  </r>
  <r>
    <n v="255"/>
    <x v="0"/>
    <s v="12201391"/>
    <s v="Nguyễn Lê Hương Diệu"/>
    <x v="17"/>
    <d v="2022-03-23T00:00:00"/>
    <s v="Central"/>
    <x v="2"/>
    <s v="Sales Training Support"/>
    <s v="Agency Training Executive"/>
    <s v="Nhân viên Cấp trung Huấn luyện &amp; Hỗ trợ đại lý"/>
    <x v="4"/>
    <x v="0"/>
    <s v="Executive"/>
    <s v="Female"/>
    <d v="1994-05-10T00:00:00"/>
    <s v="0337 642 647"/>
    <s v="huongdieu.nguyen@hanwhalife.com.vn"/>
  </r>
  <r>
    <n v="256"/>
    <x v="0"/>
    <s v="12201393"/>
    <s v="Trần Thanh Vũ"/>
    <x v="0"/>
    <d v="2022-03-23T00:00:00"/>
    <s v="South - HCM"/>
    <x v="0"/>
    <s v="Customer Services"/>
    <s v="Policy Owner Services Senior Staff"/>
    <s v="Nhân viên Cấp cao Quản lý Hợp đồng"/>
    <x v="0"/>
    <x v="0"/>
    <s v="Senior Staff"/>
    <s v="Male"/>
    <d v="1984-11-24T00:00:00"/>
    <s v="0938 596 150"/>
    <s v="thanhvu.tran@hanwhalife.com.vn"/>
  </r>
  <r>
    <n v="257"/>
    <x v="0"/>
    <s v="12201395"/>
    <s v="Phan Thị Phương Giang"/>
    <x v="1"/>
    <d v="2022-03-28T00:00:00"/>
    <s v="North"/>
    <x v="1"/>
    <s v="Partnership Distribution"/>
    <s v="Partnership Distribution Training Officer"/>
    <s v="Chuyên viên Huấn luyện và Phát triển Kênh Đối tác Chiến lược"/>
    <x v="0"/>
    <x v="0"/>
    <s v="Officer"/>
    <s v="Female"/>
    <d v="1989-09-23T00:00:00"/>
    <s v="0984 003 289"/>
    <s v="phuonggiang.phan@hanwhalife.com.vn"/>
  </r>
  <r>
    <n v="258"/>
    <x v="0"/>
    <s v="12201403"/>
    <s v="Nguyễn Thị Như Lê"/>
    <x v="0"/>
    <d v="2022-04-12T00:00:00"/>
    <s v="South - HCM"/>
    <x v="0"/>
    <s v="General Administration"/>
    <s v="Head of General Administration"/>
    <s v="Trưởng bộ phận Hành Chánh"/>
    <x v="1"/>
    <x v="1"/>
    <s v="Senior Manager"/>
    <s v="Female"/>
    <d v="1985-04-21T00:00:00"/>
    <s v="0938 989 298"/>
    <s v="nhule.nguyen@hanwhalife.com.vn"/>
  </r>
  <r>
    <n v="259"/>
    <x v="0"/>
    <s v="12201410"/>
    <s v="Trần Thành Đạt"/>
    <x v="0"/>
    <d v="2022-04-12T00:00:00"/>
    <s v="South - HCM"/>
    <x v="0"/>
    <s v="Customer Services"/>
    <s v="Call Center Executive"/>
    <s v="Nhân viên Cấp trung trực Tổng đài"/>
    <x v="0"/>
    <x v="0"/>
    <s v="Executive"/>
    <s v="Male"/>
    <d v="1996-12-20T00:00:00"/>
    <s v="0935 431 250"/>
    <s v="thanhdat.tran@hanwhalife.com.vn"/>
  </r>
  <r>
    <n v="260"/>
    <x v="0"/>
    <s v="12201411"/>
    <s v="Trần Nguyễn Hùng"/>
    <x v="0"/>
    <d v="2022-04-12T00:00:00"/>
    <s v="South - HCM"/>
    <x v="0"/>
    <s v="Distribution Planning"/>
    <s v="Distribution Planning Executive"/>
    <s v="Nhân viên Cấp trung Kế hoạch Kinh doanh"/>
    <x v="0"/>
    <x v="0"/>
    <s v="Executive"/>
    <s v="Male"/>
    <d v="1994-02-28T00:00:00"/>
    <s v="0907 080 294"/>
    <s v="nguyenhung.tran@hanwhalife.com.vn"/>
  </r>
  <r>
    <n v="261"/>
    <x v="0"/>
    <s v="12201412"/>
    <s v="Trần Thanh Hiền"/>
    <x v="0"/>
    <d v="2022-04-12T00:00:00"/>
    <s v="South - HCM"/>
    <x v="0"/>
    <s v="Distribution Planning"/>
    <s v="Partnership Support Senior Staff"/>
    <s v="Nhân viên Cấp cao Hỗ trợ Kênh Đối tác Chiến lược"/>
    <x v="0"/>
    <x v="0"/>
    <s v="Senior Staff"/>
    <s v="Female"/>
    <d v="1995-10-28T00:00:00"/>
    <s v="0985 665 810"/>
    <s v="thanhhien.tran@hanwhalife.com.vn"/>
  </r>
  <r>
    <n v="262"/>
    <x v="0"/>
    <s v="12201413"/>
    <s v="Phạm Thúy Quỳnh"/>
    <x v="0"/>
    <d v="2022-04-12T00:00:00"/>
    <s v="South - HCM"/>
    <x v="0"/>
    <s v="Management Advisor"/>
    <s v="Management Advisor Assistant"/>
    <s v="Trợ lý Cố vấn Quản lý"/>
    <x v="0"/>
    <x v="0"/>
    <s v="Staff"/>
    <s v="Female"/>
    <d v="1999-03-19T00:00:00"/>
    <s v="0386 621 903"/>
    <s v="thuyquynh.pham@hanwhalife.com.vn"/>
  </r>
  <r>
    <n v="263"/>
    <x v="0"/>
    <s v="12201416"/>
    <s v="Nguyễn Ngọc Hải"/>
    <x v="0"/>
    <d v="2022-04-20T00:00:00"/>
    <s v="South - HCM"/>
    <x v="0"/>
    <s v="Distribution Admin"/>
    <s v="Distribution Report Senior Executive"/>
    <s v="Nhân viên Cấp trung cao Báo cáo kênh phân phối"/>
    <x v="0"/>
    <x v="0"/>
    <s v="Senior Executive"/>
    <s v="Male"/>
    <d v="1997-11-26T00:00:00"/>
    <s v="0931 814 945"/>
    <s v="ngochai.nguyen@hanwhalife.com.vn"/>
  </r>
  <r>
    <n v="264"/>
    <x v="0"/>
    <s v="12201419"/>
    <s v="Nguyễn Thị Hà Trang"/>
    <x v="0"/>
    <d v="2022-04-25T00:00:00"/>
    <s v="South - HCM"/>
    <x v="0"/>
    <s v="Agency Compliance"/>
    <s v="Agency Compliance Officer"/>
    <s v="Chuyên viên Pháp chế Đại lý"/>
    <x v="0"/>
    <x v="0"/>
    <s v="Officer"/>
    <s v="Female"/>
    <d v="1992-11-07T00:00:00"/>
    <s v="0972 585 107"/>
    <s v="hatrang.nguyen@hanwhalife.com.vn"/>
  </r>
  <r>
    <n v="265"/>
    <x v="0"/>
    <s v="12201421"/>
    <s v="Nguyễn Thị Thanh Thúy"/>
    <x v="0"/>
    <d v="2022-04-25T00:00:00"/>
    <s v="South - HCM"/>
    <x v="0"/>
    <s v="Sales Training Support"/>
    <s v="Agency Training Coordinator"/>
    <s v="Điều phối Huấn luyện Kênh Đại lý"/>
    <x v="0"/>
    <x v="0"/>
    <s v="Senior Staff"/>
    <s v="Female"/>
    <d v="1999-10-07T00:00:00"/>
    <s v="0974 459 264"/>
    <s v="thuy.nguyen1@hanwhalife.com.vn"/>
  </r>
  <r>
    <n v="266"/>
    <x v="0"/>
    <s v="12201425"/>
    <s v="Hồ Thị Kiều Trang"/>
    <x v="1"/>
    <d v="2022-05-04T00:00:00"/>
    <s v="North"/>
    <x v="1"/>
    <s v="Partnership Distribution"/>
    <s v="Partnership Distribution Recruitment Executive"/>
    <s v="Nhân viên Cấp trung Tuyển dụng kênh Đối tác Chiến lược"/>
    <x v="0"/>
    <x v="0"/>
    <s v="Executive"/>
    <s v="Female"/>
    <d v="1997-09-25T00:00:00"/>
    <s v="0963 789 612"/>
    <s v="kieutrang.ho@hanwhalife.com.vn"/>
  </r>
  <r>
    <n v="267"/>
    <x v="0"/>
    <s v="12201428"/>
    <s v="Lê Anh Thy"/>
    <x v="0"/>
    <d v="2022-05-04T00:00:00"/>
    <s v="South - HCM"/>
    <x v="0"/>
    <s v="Customer Services"/>
    <s v="Policy Owner Services Officer"/>
    <s v="Chuyên viên Quản lý Hợp đồng"/>
    <x v="0"/>
    <x v="0"/>
    <s v="Officer"/>
    <s v="Female"/>
    <d v="1994-08-13T00:00:00"/>
    <s v="0919 590 894"/>
    <s v="thy.le@hanwhalife.com.vn"/>
  </r>
  <r>
    <n v="268"/>
    <x v="0"/>
    <s v="12201429"/>
    <s v="Trần Đức Anh"/>
    <x v="0"/>
    <d v="2022-05-04T00:00:00"/>
    <s v="South - HCM"/>
    <x v="0"/>
    <s v="Actuary"/>
    <s v="Actuarial Analyst"/>
    <s v="Phân tích Định phí"/>
    <x v="0"/>
    <x v="0"/>
    <s v="Senior Executive"/>
    <s v="Male"/>
    <d v="1998-01-30T00:00:00"/>
    <s v="0869 604 330"/>
    <s v="ducanh.tran@hanwhalife.com.vn"/>
  </r>
  <r>
    <n v="269"/>
    <x v="0"/>
    <s v="12201431"/>
    <s v="Nguyễn Thị Diệu Hương"/>
    <x v="31"/>
    <d v="2022-05-05T00:00:00"/>
    <s v="South"/>
    <x v="2"/>
    <s v="Customer Services"/>
    <s v="Customer Services Senior Staff"/>
    <s v="Nhân viên Cấp cao Dịch vụ Khách hàng"/>
    <x v="0"/>
    <x v="0"/>
    <s v="Senior Staff"/>
    <s v="Female"/>
    <d v="1990-04-01T00:00:00"/>
    <s v="0932 983 577"/>
    <s v="dieuhuong.nguyen@hanwhalife.com.vn"/>
  </r>
  <r>
    <n v="270"/>
    <x v="0"/>
    <s v="12201433"/>
    <s v="Nguyễn Thái Thụy"/>
    <x v="9"/>
    <d v="2022-05-09T00:00:00"/>
    <s v="Central"/>
    <x v="2"/>
    <s v="Regional Sales - Hai Van"/>
    <s v="Zone Director"/>
    <s v="Giám đốc Kinh doanh Khu vực"/>
    <x v="3"/>
    <x v="0"/>
    <s v="Officer"/>
    <s v="Male"/>
    <d v="1987-12-21T00:00:00"/>
    <s v="0961 230 789"/>
    <s v="thaithuy.nguyen@hanwhalife.com.vn"/>
  </r>
  <r>
    <n v="271"/>
    <x v="0"/>
    <s v="12201434"/>
    <s v="Phạm Trần Phương Hằng"/>
    <x v="0"/>
    <d v="2022-05-09T00:00:00"/>
    <s v="South - HCM"/>
    <x v="0"/>
    <s v="Agency Compliance"/>
    <s v="Agency Compliance Executive"/>
    <s v="Nhân viên Cấp trung Pháp chế Đại lý"/>
    <x v="0"/>
    <x v="0"/>
    <s v="Executive"/>
    <s v="Female"/>
    <d v="1991-08-20T00:00:00"/>
    <s v="0356 180 391"/>
    <s v="phuonghang.pham@hanwhalife.com.vn"/>
  </r>
  <r>
    <n v="272"/>
    <x v="0"/>
    <s v="12201436"/>
    <s v="Bùi Thị Thu Hiền"/>
    <x v="0"/>
    <d v="2022-05-16T00:00:00"/>
    <s v="South - HCM"/>
    <x v="0"/>
    <s v="NBU &amp; Claim"/>
    <s v="Claim Admin Senior Staff"/>
    <s v="Nhân viên Cấp cao Hành chánh Giải quyết Quyền lợi Bảo hiểm"/>
    <x v="0"/>
    <x v="0"/>
    <s v="Senior Staff"/>
    <s v="Female"/>
    <d v="1989-02-18T00:00:00"/>
    <s v="0356 191 398"/>
    <s v="hien.bui@hanwhalife.com.vn"/>
  </r>
  <r>
    <n v="273"/>
    <x v="0"/>
    <s v="12201437"/>
    <s v="Tăng Kiến Luân"/>
    <x v="0"/>
    <d v="2022-05-17T00:00:00"/>
    <s v="South - HCM"/>
    <x v="0"/>
    <s v="IT"/>
    <s v="Digital Project Manager"/>
    <s v="Quản lý Dự án Kỹ thuật số"/>
    <x v="0"/>
    <x v="0"/>
    <s v="Senior Officer"/>
    <s v="Male"/>
    <d v="1987-01-31T00:00:00"/>
    <s v="0764 737 800"/>
    <s v="kienluan.tang@hanwhalife.com.vn"/>
  </r>
  <r>
    <n v="274"/>
    <x v="0"/>
    <s v="12201438"/>
    <s v="Nguyễn Lý Bửu Ngọc"/>
    <x v="0"/>
    <d v="2022-05-17T00:00:00"/>
    <s v="South - HCM"/>
    <x v="0"/>
    <s v="Customer Services"/>
    <s v="Premium Control Senior Executive"/>
    <s v="Nhân viên Cấp trung cao Kiểm soát Phí"/>
    <x v="0"/>
    <x v="0"/>
    <s v="Senior Executive"/>
    <s v="Female"/>
    <d v="1993-10-13T00:00:00"/>
    <s v="0767 372 113"/>
    <s v="buungoc.nguyen@hanwhalife.com.vn"/>
  </r>
  <r>
    <n v="275"/>
    <x v="0"/>
    <s v="12201440"/>
    <s v="Phạm Thị Mỹ Phượng"/>
    <x v="12"/>
    <d v="2022-05-23T00:00:00"/>
    <s v="South - HCM"/>
    <x v="0"/>
    <s v="Customer Services"/>
    <s v="Customer Services Assistant Manager"/>
    <s v="Phó phòng Dịch vụ khách hàng"/>
    <x v="0"/>
    <x v="0"/>
    <s v="Assistant Manager"/>
    <s v="Female"/>
    <d v="1983-08-18T00:00:00"/>
    <s v="0933 252 266"/>
    <s v="myphuong.pham@hanwhalife.com.vn"/>
  </r>
  <r>
    <n v="276"/>
    <x v="0"/>
    <s v="12201441"/>
    <s v="Nguyễn Thị Vân Anh"/>
    <x v="20"/>
    <d v="2022-05-23T00:00:00"/>
    <s v="North"/>
    <x v="1"/>
    <s v="Sales Training Support"/>
    <s v="Agency Training Executive"/>
    <s v="Nhân viên Cấp trung Huấn luyện &amp; Hỗ trợ đại lý"/>
    <x v="4"/>
    <x v="0"/>
    <s v="Executive"/>
    <s v="Female"/>
    <d v="1995-01-14T00:00:00"/>
    <s v="0363 267 886"/>
    <s v="vananh.nguyen1@hanwhalife.com.vn"/>
  </r>
  <r>
    <n v="277"/>
    <x v="0"/>
    <s v="12201442"/>
    <s v="Hoàng Văn Hiệu"/>
    <x v="1"/>
    <d v="2022-05-23T00:00:00"/>
    <s v="North"/>
    <x v="1"/>
    <s v="Customer Services"/>
    <s v="Complaint Handling Officer"/>
    <s v="Chuyên viên xử lý khiếu nại"/>
    <x v="0"/>
    <x v="0"/>
    <s v="Officer"/>
    <s v="Male"/>
    <d v="1991-09-29T00:00:00"/>
    <s v="0981 231 885"/>
    <s v="vanhieu.hoang@hanwhalife.com.vn"/>
  </r>
  <r>
    <n v="278"/>
    <x v="0"/>
    <s v="12201444"/>
    <s v="Mai Đặng Huyền Trang"/>
    <x v="0"/>
    <d v="2022-05-30T00:00:00"/>
    <s v="South - HCM"/>
    <x v="0"/>
    <s v="Human resources"/>
    <s v="Talent Acquisition Business Partner Part Leader"/>
    <s v="Phó Bộ phận Nhân sự phụ trách Đối tác Thu hút Nhân tài"/>
    <x v="1"/>
    <x v="1"/>
    <s v="Senior Manager"/>
    <s v="Female"/>
    <d v="1988-07-13T00:00:00"/>
    <s v="0903 444 134"/>
    <s v="huyentrang.mai@hanwhalife.com.vn"/>
  </r>
  <r>
    <n v="279"/>
    <x v="0"/>
    <s v="12201446"/>
    <s v="Trịnh Xuân Quỳnh"/>
    <x v="0"/>
    <d v="2022-05-30T00:00:00"/>
    <s v="South - HCM"/>
    <x v="0"/>
    <s v="NBU &amp; Claim"/>
    <s v="New Business Executive"/>
    <s v="Nhân viên Cấp trung Phát hành Hợp đồng"/>
    <x v="0"/>
    <x v="0"/>
    <s v="Executive"/>
    <s v="Male"/>
    <d v="1991-11-26T00:00:00"/>
    <s v="0796 081 238"/>
    <s v="xuanquynh.trinh@hanwhalife.com.vn"/>
  </r>
  <r>
    <n v="280"/>
    <x v="0"/>
    <s v="12201447"/>
    <s v="Nguyễn Danh Huy"/>
    <x v="0"/>
    <d v="2022-05-30T00:00:00"/>
    <s v="South - HCM"/>
    <x v="0"/>
    <s v="NBU &amp; Claim"/>
    <s v="New Business Executive"/>
    <s v="Nhân viên Cấp trung Phát hành Hợp đồng"/>
    <x v="0"/>
    <x v="0"/>
    <s v="Executive"/>
    <s v="Male"/>
    <d v="1992-04-03T00:00:00"/>
    <s v="0382 956 674"/>
    <s v="danhhuy.nguyen@hanwhalife.com.vn"/>
  </r>
  <r>
    <n v="281"/>
    <x v="0"/>
    <s v="12201453"/>
    <s v="Nguyễn Thị Ngọc Nhi"/>
    <x v="0"/>
    <d v="2022-06-02T00:00:00"/>
    <s v="South - HCM"/>
    <x v="0"/>
    <s v="Distribution Planning"/>
    <s v="Distribution Support Executive"/>
    <s v="Nhân viên Cấp trung Hỗ trợ Đại lý &amp; Kênh Phân phối"/>
    <x v="0"/>
    <x v="0"/>
    <s v="Executive"/>
    <s v="Female"/>
    <d v="1991-04-27T00:00:00"/>
    <s v="0906 197 417"/>
    <s v="ngocnhi.nguyen@hanwhalife.com.vn"/>
  </r>
  <r>
    <n v="282"/>
    <x v="0"/>
    <s v="12201457"/>
    <s v="Huỳnh Đức Khôi"/>
    <x v="0"/>
    <d v="2022-06-13T00:00:00"/>
    <s v="South - HCM"/>
    <x v="0"/>
    <s v="Distribution Admin"/>
    <s v="Distribution Compensation Officer"/>
    <s v="Chuyên viên Phụ trách Thu nhập Đại lý &amp; Kênh Phân phối"/>
    <x v="0"/>
    <x v="0"/>
    <s v="Officer"/>
    <s v="Male"/>
    <d v="1989-09-06T00:00:00"/>
    <s v="0902 791 570"/>
    <s v="duckhoi.huynh@hanwhalife.com.vn"/>
  </r>
  <r>
    <n v="283"/>
    <x v="0"/>
    <s v="12201458"/>
    <s v="Dương Đức Hải"/>
    <x v="1"/>
    <d v="2022-06-16T00:00:00"/>
    <s v="North"/>
    <x v="1"/>
    <s v="NBU &amp; Claim"/>
    <s v="Claim Senior Executive"/>
    <s v="Nhân viên Cấp trung cao Giải quyết Quyền lợi Bảo hiểm"/>
    <x v="0"/>
    <x v="0"/>
    <s v="Senior Executive"/>
    <s v="Male"/>
    <d v="1990-10-30T00:00:00"/>
    <s v="0388 666 886"/>
    <s v="duchai.duong@hanwhalife.com.vn"/>
  </r>
  <r>
    <n v="284"/>
    <x v="0"/>
    <s v="12201459"/>
    <s v="Nguyễn Công Minh Hoàng"/>
    <x v="0"/>
    <d v="2022-06-20T00:00:00"/>
    <s v="South - HCM"/>
    <x v="0"/>
    <s v="Actuary"/>
    <s v="Actuarial Analyst"/>
    <s v="Phân tích Định phí"/>
    <x v="0"/>
    <x v="0"/>
    <s v="Assistant Manager"/>
    <s v="Male"/>
    <d v="1996-01-24T00:00:00"/>
    <s v="0939 128 062"/>
    <s v="hoang.nguyen@hanwhalife.com.vn"/>
  </r>
  <r>
    <n v="285"/>
    <x v="0"/>
    <s v="12201460"/>
    <s v="Nguyễn Thị Phương Thảo"/>
    <x v="0"/>
    <d v="2022-06-20T00:00:00"/>
    <s v="South - HCM"/>
    <x v="0"/>
    <s v="NBU &amp; Claim"/>
    <s v="Underwriter"/>
    <s v="Thẩm định"/>
    <x v="0"/>
    <x v="0"/>
    <s v="Officer"/>
    <s v="Female"/>
    <d v="1988-09-05T00:00:00"/>
    <s v="0395 173 023"/>
    <s v="thao.nguyen3@hanwhalife.com.vn"/>
  </r>
  <r>
    <n v="286"/>
    <x v="0"/>
    <s v="12201461"/>
    <s v="Nguyễn Trần Tuấn Anh"/>
    <x v="0"/>
    <d v="2022-06-20T00:00:00"/>
    <s v="South - HCM"/>
    <x v="0"/>
    <s v="IT"/>
    <s v="IT Security Officer"/>
    <s v="Chuyên viên Bảo mật &amp; An toàn Thông tin"/>
    <x v="0"/>
    <x v="0"/>
    <s v="Officer"/>
    <s v="Male"/>
    <d v="1983-05-21T00:00:00"/>
    <s v="0907 252 183"/>
    <s v="anh.nguyen2@hanwhalife.com.vn"/>
  </r>
  <r>
    <n v="287"/>
    <x v="0"/>
    <s v="12201464"/>
    <s v="Khương Thanh Liêm"/>
    <x v="0"/>
    <d v="2022-06-22T00:00:00"/>
    <s v="South - HCM"/>
    <x v="0"/>
    <s v="Distribution Planning"/>
    <s v="Distribution Planning Senior Officer"/>
    <s v="Chuyên viên Cấp cao Lập Kế hoạch Kênh Đối tác"/>
    <x v="0"/>
    <x v="0"/>
    <s v="Senior Officer"/>
    <s v="Male"/>
    <d v="1994-03-20T00:00:00"/>
    <s v="0902 268 022"/>
    <s v="thanhliem.khuong@hanwhalife.com.vn"/>
  </r>
  <r>
    <n v="288"/>
    <x v="0"/>
    <s v="12201466"/>
    <s v="Trần Thị Năm Thanh"/>
    <x v="1"/>
    <d v="2022-06-24T00:00:00"/>
    <s v="North"/>
    <x v="1"/>
    <s v="Agency Compliance"/>
    <s v="Agency Compliance Assistant Manager"/>
    <s v="Phó phòng Pháp chế Đại lý "/>
    <x v="0"/>
    <x v="0"/>
    <s v="Assistant Manager"/>
    <s v="Female"/>
    <d v="1984-05-19T00:00:00"/>
    <s v="0989 655 599"/>
    <s v="namthanh.tran@hanwhalife.com.vn"/>
  </r>
  <r>
    <n v="289"/>
    <x v="0"/>
    <s v="12201477"/>
    <s v="Trần Phú Lập"/>
    <x v="0"/>
    <d v="2022-07-06T00:00:00"/>
    <s v="South - HCM"/>
    <x v="0"/>
    <s v="Distribution Admin"/>
    <s v="Distribution Admin Team Leader"/>
    <s v="Trưởng Nhóm phụ trách Hành chánh đại lý &amp; Kênh Phân phối"/>
    <x v="0"/>
    <x v="0"/>
    <s v="Officer"/>
    <s v="Male"/>
    <d v="1994-04-28T00:00:00"/>
    <s v="0567 217 843"/>
    <s v="phulap.tran@hanwhalife.com.vn"/>
  </r>
  <r>
    <n v="290"/>
    <x v="0"/>
    <s v="12201478"/>
    <s v="Nguyễn Huỳnh Thanh Thủy"/>
    <x v="0"/>
    <d v="2022-07-11T00:00:00"/>
    <s v="South - HCM"/>
    <x v="0"/>
    <s v="Marketing"/>
    <s v="Brand &amp; Marketing Senior Manager"/>
    <s v="Trưởng phòng Cấp cao Xây dựng &amp; Phát triển Thương hiệu&amp; Marketing"/>
    <x v="0"/>
    <x v="0"/>
    <s v="Senior Manager"/>
    <s v="Female"/>
    <d v="1989-10-08T00:00:00"/>
    <s v="0982 025 094"/>
    <s v="thanhthuy.nguyen1@hanwhalife.com.vn"/>
  </r>
  <r>
    <n v="291"/>
    <x v="0"/>
    <s v="12201484"/>
    <s v="Nguyễn Thị Thùy"/>
    <x v="32"/>
    <d v="2022-07-18T00:00:00"/>
    <s v="North"/>
    <x v="1"/>
    <s v="Sales Training Support"/>
    <s v="Agency Training Executive"/>
    <s v="Nhân viên Cấp trung Huấn luyện &amp; Hỗ trợ đại lý"/>
    <x v="4"/>
    <x v="0"/>
    <s v="Executive"/>
    <s v="Female"/>
    <d v="1987-02-16T00:00:00"/>
    <s v="0976 541 293"/>
    <s v="thuy.nguyen2@hanwhalife.com.vn"/>
  </r>
  <r>
    <n v="292"/>
    <x v="0"/>
    <s v="12201486"/>
    <s v="Trần Ngọc Thảo My"/>
    <x v="0"/>
    <d v="2022-07-27T00:00:00"/>
    <s v="South - HCM"/>
    <x v="0"/>
    <s v="NBU &amp; Claim"/>
    <s v="Claim Senior Executive"/>
    <s v="Nhân viên Cấp trung cao Giải quyết Quyền lợi Bảo hiểm"/>
    <x v="0"/>
    <x v="0"/>
    <s v="Senior Executive"/>
    <s v="Female"/>
    <d v="1987-09-01T00:00:00"/>
    <s v="0983 908 599"/>
    <s v="thaomy.tran@hanwhalife.com.vn"/>
  </r>
  <r>
    <n v="293"/>
    <x v="0"/>
    <s v="12201487"/>
    <s v="Huỳnh Vương Quốc"/>
    <x v="0"/>
    <d v="2022-08-01T00:00:00"/>
    <s v="South - HCM"/>
    <x v="0"/>
    <s v="Partnership Distribution"/>
    <s v="Head of South"/>
    <s v="Giám Đốc Kinh Doanh Miền Nam"/>
    <x v="0"/>
    <x v="0"/>
    <s v="Assistant Manager"/>
    <s v="Male"/>
    <d v="1986-04-04T00:00:00"/>
    <s v="0938 881 615"/>
    <s v="vuongquoc.huynh@hanwhalife.com.vn"/>
  </r>
  <r>
    <n v="294"/>
    <x v="0"/>
    <s v="12201488"/>
    <s v="Nguyễn Tấn Cường"/>
    <x v="0"/>
    <d v="2022-08-01T00:00:00"/>
    <s v="South - HCM"/>
    <x v="0"/>
    <s v="IT"/>
    <s v="Program Analyst Officer"/>
    <s v="Chuyên viên Lập trình"/>
    <x v="0"/>
    <x v="0"/>
    <s v="Officer"/>
    <s v="Male"/>
    <d v="1987-11-19T00:00:00"/>
    <s v="0902 333 064"/>
    <s v="tancuong.nguyen@hanwhalife.com.vn"/>
  </r>
  <r>
    <n v="295"/>
    <x v="0"/>
    <s v="12201489"/>
    <s v="Nguyễn Thị Thu Thảo"/>
    <x v="0"/>
    <d v="2022-08-01T00:00:00"/>
    <s v="South - HCM"/>
    <x v="0"/>
    <s v="NBU &amp; Claim"/>
    <s v="Underwriter"/>
    <s v="Thẩm định"/>
    <x v="0"/>
    <x v="0"/>
    <s v="Senior Executive"/>
    <s v="Female"/>
    <d v="1995-05-10T00:00:00"/>
    <s v="0778 884 532"/>
    <s v="thuthao.nguyen@hanwhalife.com.vn"/>
  </r>
  <r>
    <n v="296"/>
    <x v="0"/>
    <s v="12201490"/>
    <s v="Trần Thảo Nguyên"/>
    <x v="0"/>
    <d v="2022-08-08T00:00:00"/>
    <s v="South - HCM"/>
    <x v="0"/>
    <s v="Customer Services"/>
    <s v="Policy Owner Services Officer"/>
    <s v="Chuyên viên Quản lý Hợp đồng"/>
    <x v="0"/>
    <x v="0"/>
    <s v="Officer"/>
    <s v="Female"/>
    <d v="1992-01-11T00:00:00"/>
    <s v="0938 680 383"/>
    <s v="nguyen.tran@hanwhalife.com.vn"/>
  </r>
  <r>
    <n v="297"/>
    <x v="0"/>
    <s v="12201491"/>
    <s v="Trần Thị Như Tình"/>
    <x v="20"/>
    <d v="2022-08-08T00:00:00"/>
    <s v="North"/>
    <x v="1"/>
    <s v="Sales Training Support"/>
    <s v="Agency Training Executive"/>
    <s v="Nhân viên Cấp trung Huấn luyện &amp; Hỗ trợ đại lý"/>
    <x v="4"/>
    <x v="0"/>
    <s v="Executive"/>
    <s v="Female"/>
    <d v="1996-10-14T00:00:00"/>
    <s v="0935 040 075"/>
    <s v="nhutinh.tran@hanwhalife.com.vn"/>
  </r>
  <r>
    <n v="298"/>
    <x v="0"/>
    <s v="12201492"/>
    <s v="Cao Ngọc Ly"/>
    <x v="0"/>
    <d v="2022-08-08T00:00:00"/>
    <s v="South - HCM"/>
    <x v="0"/>
    <s v="Customer Services"/>
    <s v="Call Center Senior Staff"/>
    <s v="Nhân viên Cấp cao trực Tổng đài"/>
    <x v="0"/>
    <x v="0"/>
    <s v="Senior Staff"/>
    <s v="Female"/>
    <d v="1992-10-19T00:00:00"/>
    <s v="0912 423 455"/>
    <s v="ngocly.cao@hanwhalife.com.vn"/>
  </r>
  <r>
    <n v="299"/>
    <x v="0"/>
    <s v="12201497"/>
    <s v="Nguyễn Đinh Bảo Ngọc"/>
    <x v="0"/>
    <d v="2022-08-08T00:00:00"/>
    <s v="South - HCM"/>
    <x v="0"/>
    <s v="IT"/>
    <s v="Business Analyst Senior Executive"/>
    <s v="Nhân viên Cấp trung cao Phát triển Hệ thống"/>
    <x v="0"/>
    <x v="0"/>
    <s v="Senior Executive"/>
    <s v="Female"/>
    <d v="1995-11-08T00:00:00"/>
    <s v="0769 968 045"/>
    <s v="baongoc.nguyen1@hanwhalife.com.vn"/>
  </r>
  <r>
    <n v="300"/>
    <x v="0"/>
    <s v="12201498"/>
    <s v="Nguyễn Đức Trọng"/>
    <x v="0"/>
    <d v="2022-08-08T00:00:00"/>
    <s v="South - HCM"/>
    <x v="0"/>
    <s v="IT"/>
    <s v="Network Administrator Executive"/>
    <s v="Nhân viên Cấp trung Quản trị Hệ thống"/>
    <x v="0"/>
    <x v="0"/>
    <s v="Executive"/>
    <s v="Male"/>
    <d v="1985-04-01T00:00:00"/>
    <s v="0905 756 856"/>
    <s v="ductrong.nguyen@hanwhalife.com.vn"/>
  </r>
  <r>
    <n v="301"/>
    <x v="0"/>
    <s v="12201499"/>
    <s v="Nguyễn Thị Như Ý"/>
    <x v="0"/>
    <d v="2022-08-10T00:00:00"/>
    <s v="South - HCM"/>
    <x v="0"/>
    <s v="Distribution Admin"/>
    <s v="Report &amp; Compensation Part Leader"/>
    <s v="Phó Bộ phận Hành chánh đại lý &amp; Kênh Phân phối, Phụ trách Báo cáo &amp; Thu nhập Đại lý"/>
    <x v="1"/>
    <x v="1"/>
    <s v="Senior Manager"/>
    <s v="Female"/>
    <d v="1985-09-01T00:00:00"/>
    <s v="0989 044 861"/>
    <s v="nhuy.nguyen1@hanwhalife.com.vn"/>
  </r>
  <r>
    <n v="302"/>
    <x v="0"/>
    <s v="12201500"/>
    <s v="Phạm Ngọc Huyền Chi"/>
    <x v="0"/>
    <d v="2022-08-15T00:00:00"/>
    <s v="South - HCM"/>
    <x v="0"/>
    <s v="Distribution Admin"/>
    <s v="Distribution Report Senior Executive"/>
    <s v="Nhân viên cấp trung cao báo cáo kênh phân phối"/>
    <x v="0"/>
    <x v="0"/>
    <s v="Senior Executive"/>
    <s v="Female"/>
    <d v="1993-05-26T00:00:00"/>
    <s v="0962 725 331"/>
    <s v="huyenchi.pham@hanwhalife.com.vn"/>
  </r>
  <r>
    <n v="303"/>
    <x v="0"/>
    <s v="12201504"/>
    <s v="Nguyễn Lê Ngọc Huỳnh Hoa"/>
    <x v="0"/>
    <d v="2022-08-22T00:00:00"/>
    <s v="South - HCM"/>
    <x v="0"/>
    <s v="Distribution Planning"/>
    <s v="Partnership Support Senior Executive"/>
    <s v="Nhân viên Cấp trung cao Hỗ trợ Kênh Đối tác Chiến lược"/>
    <x v="0"/>
    <x v="0"/>
    <s v="Senior Executive"/>
    <s v="Female"/>
    <d v="1995-07-12T00:00:00"/>
    <s v="0777 044 744"/>
    <s v="huynhhoa.nguyen@hanwhalife.com.vn"/>
  </r>
  <r>
    <n v="304"/>
    <x v="0"/>
    <s v="12201505"/>
    <s v="Phạm Thị Dương Linh"/>
    <x v="1"/>
    <d v="2022-08-22T00:00:00"/>
    <s v="North"/>
    <x v="1"/>
    <s v="NBU &amp; Claim"/>
    <s v="Claim Executive"/>
    <s v="Nhân viên Cấp trung Giải quyết Quyền lợi Bảo hiểm"/>
    <x v="0"/>
    <x v="0"/>
    <s v="Executive"/>
    <s v="Female"/>
    <d v="1997-09-05T00:00:00"/>
    <s v="0355 790 874"/>
    <s v="duonglinh.pham@hanwhalife.com.vn"/>
  </r>
  <r>
    <n v="305"/>
    <x v="0"/>
    <s v="12201506"/>
    <s v="Nguyễn Thị Hương"/>
    <x v="0"/>
    <d v="2022-08-25T00:00:00"/>
    <s v="South - HCM"/>
    <x v="0"/>
    <s v="IT"/>
    <s v="Business Analyst Senior Executive"/>
    <s v="Nhân viên Cấp trung cao Phát triển Hệ thống"/>
    <x v="0"/>
    <x v="0"/>
    <s v="Senior Executive"/>
    <s v="Female"/>
    <d v="1994-06-12T00:00:00"/>
    <s v="0964 701 610"/>
    <s v="huong.nguyen3@hanwhalife.com.vn"/>
  </r>
  <r>
    <n v="306"/>
    <x v="0"/>
    <s v="12201509"/>
    <s v="Nguyễn Thị Hải Yên"/>
    <x v="17"/>
    <d v="2022-08-29T00:00:00"/>
    <s v="Central"/>
    <x v="2"/>
    <s v="Sales Training Support"/>
    <s v="Agency Training Executive"/>
    <s v="Nhân viên Cấp trung Huấn luyện &amp; Hỗ trợ đại lý"/>
    <x v="4"/>
    <x v="0"/>
    <s v="Executive"/>
    <s v="Female"/>
    <d v="1994-12-27T00:00:00"/>
    <s v="0987 383 342"/>
    <s v="haiyen.nguyen1@hanwhalife.com.vn"/>
  </r>
  <r>
    <n v="307"/>
    <x v="0"/>
    <s v="12201510"/>
    <s v="Tô Phạm Quỳnh Anh"/>
    <x v="0"/>
    <d v="2022-08-29T00:00:00"/>
    <s v="South - HCM"/>
    <x v="0"/>
    <s v="Distribution Planning"/>
    <s v="Partnership Support Senior Executive"/>
    <s v="Nhân viên Cấp trung cao Hỗ trợ Kênh Đối tác Chiến lược"/>
    <x v="0"/>
    <x v="0"/>
    <s v="Senior Executive"/>
    <s v="Female"/>
    <d v="1995-11-01T00:00:00"/>
    <s v="0902 862913"/>
    <s v="quynhanh.to@hanwhalife.com.vn"/>
  </r>
  <r>
    <n v="308"/>
    <x v="0"/>
    <s v="12201511"/>
    <s v="Nguyễn Vũ Tịnh Đan"/>
    <x v="0"/>
    <d v="2022-08-29T00:00:00"/>
    <s v="South - HCM"/>
    <x v="0"/>
    <s v="Sales Support Task Force"/>
    <s v="Sales Admin Executive"/>
    <s v="Nhân viên Cấp trung Hỗ trợ kinh doanh"/>
    <x v="0"/>
    <x v="0"/>
    <s v="Executive"/>
    <s v="Female"/>
    <d v="1995-04-12T00:00:00"/>
    <s v="0971 116 295"/>
    <s v="tinhdan.nguyen@hanwhalife.com.vn"/>
  </r>
  <r>
    <n v="309"/>
    <x v="0"/>
    <s v="12201512"/>
    <s v="Đặng Hồng Duyên"/>
    <x v="0"/>
    <d v="2022-08-29T00:00:00"/>
    <s v="South - HCM"/>
    <x v="0"/>
    <s v="Customer Services"/>
    <s v="Call Center Senior Staff"/>
    <s v="Nhân viên Cấp cao trực Tổng đài"/>
    <x v="0"/>
    <x v="0"/>
    <s v="Senior Staff"/>
    <s v="Female"/>
    <d v="1994-05-22T00:00:00"/>
    <s v="0833 063 278"/>
    <s v="hongduyen.dang@hanwhalife.com.vn"/>
  </r>
  <r>
    <n v="310"/>
    <x v="0"/>
    <s v="12201513"/>
    <s v="Nguyễn Đình Hưng"/>
    <x v="22"/>
    <d v="2022-08-31T00:00:00"/>
    <s v="North"/>
    <x v="1"/>
    <s v="Regional Sales - Thang Long"/>
    <s v="Zone Director"/>
    <s v="Giám đốc Kinh doanh Khu vực"/>
    <x v="3"/>
    <x v="0"/>
    <s v="Senior Executive"/>
    <s v="Male"/>
    <d v="1990-04-10T00:00:00"/>
    <s v="0948 975 050"/>
    <s v="dinhhung.nguyen@hanwhalife.com.vn"/>
  </r>
  <r>
    <n v="311"/>
    <x v="0"/>
    <s v="12201519"/>
    <s v="Đào Thị Vương"/>
    <x v="0"/>
    <d v="2022-09-05T00:00:00"/>
    <s v="South - HCM"/>
    <x v="0"/>
    <s v="Customer Services"/>
    <s v="Call Center Staff"/>
    <s v="Nhân viên trực Tổng đài"/>
    <x v="0"/>
    <x v="0"/>
    <s v="Staff"/>
    <s v="Female"/>
    <d v="1994-01-31T00:00:00"/>
    <s v="0909 600 526"/>
    <s v="vuong.dao@hanwhalife.com.vn"/>
  </r>
  <r>
    <n v="312"/>
    <x v="0"/>
    <s v="12201522"/>
    <s v="Mai Vạn Hạnh"/>
    <x v="0"/>
    <d v="2022-09-05T00:00:00"/>
    <s v="South - HCM"/>
    <x v="0"/>
    <s v="Customer Services"/>
    <s v="Call Center Assistant Manager"/>
    <s v="Phó phòng trực Tổng đài"/>
    <x v="0"/>
    <x v="0"/>
    <s v="Assistant Manager"/>
    <s v="Female"/>
    <d v="1988-05-13T00:00:00"/>
    <s v="0903 601 309"/>
    <s v="vanhanh.mai@hanwhalife.com.vn"/>
  </r>
  <r>
    <n v="313"/>
    <x v="0"/>
    <s v="12201524"/>
    <s v="Đào Nguyễn Xuân Phước"/>
    <x v="0"/>
    <d v="2022-09-05T00:00:00"/>
    <s v="South - HCM"/>
    <x v="0"/>
    <s v="Distribution Admin"/>
    <s v="Distribution Report Senior Officer"/>
    <s v="Chuyên viên Cấp cao Hành chánh Đại lý &amp; Kênh phân phối"/>
    <x v="0"/>
    <x v="0"/>
    <s v="Senior Officer"/>
    <s v="Male"/>
    <d v="1994-01-30T00:00:00"/>
    <s v="0327 695 141"/>
    <s v="xuanphuoc.dao@hanwhalife.com.vn"/>
  </r>
  <r>
    <n v="314"/>
    <x v="0"/>
    <s v="12201525"/>
    <s v="Lê Thị Bích Tiên"/>
    <x v="0"/>
    <d v="2022-09-05T00:00:00"/>
    <s v="South - HCM"/>
    <x v="0"/>
    <s v="Human resources"/>
    <s v="Employee Engagement &amp; Internal Communication Senior Executive"/>
    <s v="Nhân viên Cấp trung cao Hoạt Động Gắn Kết và Truyền Thông Nội Bộ"/>
    <x v="0"/>
    <x v="0"/>
    <s v="Senior Executive"/>
    <s v="Female"/>
    <d v="1994-12-12T00:00:00"/>
    <s v="0934 056 977"/>
    <s v="bichtien.le@hanwhalife.com.vn"/>
  </r>
  <r>
    <n v="315"/>
    <x v="0"/>
    <s v="12201531"/>
    <s v="Nguyễn Anh Tuấn"/>
    <x v="0"/>
    <d v="2022-09-12T00:00:00"/>
    <s v="South - HCM"/>
    <x v="0"/>
    <s v="Actuary"/>
    <s v="Actuarial Analyst"/>
    <s v="Phân tích Định phí"/>
    <x v="0"/>
    <x v="0"/>
    <s v="Manager"/>
    <s v="Male"/>
    <d v="1985-10-22T00:00:00"/>
    <s v="0982 378 285"/>
    <s v="anhtuan.nguyen4@hanwhalife.com.vn"/>
  </r>
  <r>
    <n v="316"/>
    <x v="0"/>
    <s v="12201532"/>
    <s v="Phạm Hải Huy"/>
    <x v="0"/>
    <d v="2022-09-12T00:00:00"/>
    <s v="South - HCM"/>
    <x v="0"/>
    <s v="NBU &amp; Claim"/>
    <s v="Claim Assistant Manager"/>
    <s v="Phó phòng Giải quyết Quyền lợi Bảo hiểm"/>
    <x v="0"/>
    <x v="0"/>
    <s v="Assistant Manager"/>
    <s v="Male"/>
    <d v="1983-10-20T00:00:00"/>
    <s v="0982 908 020"/>
    <s v="haihuy.pham@hanwhalife.com.vn"/>
  </r>
  <r>
    <n v="317"/>
    <x v="0"/>
    <s v="12201533"/>
    <s v="Mai Hữu Tín"/>
    <x v="0"/>
    <d v="2022-09-12T00:00:00"/>
    <s v="South - HCM"/>
    <x v="0"/>
    <s v="NBU &amp; Claim"/>
    <s v="Underwriter"/>
    <s v="Chuyên viên Thẩm định"/>
    <x v="0"/>
    <x v="0"/>
    <s v="Senior Executive"/>
    <s v="Male"/>
    <d v="1993-02-24T00:00:00"/>
    <s v=" 0983 790 609"/>
    <s v="huutin.mai@hanwhalife.com.vn"/>
  </r>
  <r>
    <n v="318"/>
    <x v="0"/>
    <s v="12201534"/>
    <s v="Phạm Thị Hằng"/>
    <x v="0"/>
    <d v="2022-09-12T00:00:00"/>
    <s v="South - HCM"/>
    <x v="0"/>
    <s v="Design &amp; Development"/>
    <s v="Design &amp; Development Officer"/>
    <s v="Chuyên viên Thiết Kế &amp; Phát triển Chương trình Huấn luyện Kinh doanh"/>
    <x v="0"/>
    <x v="0"/>
    <s v="Officer"/>
    <s v="Female"/>
    <d v="1984-10-10T00:00:00"/>
    <s v="0813 390 539"/>
    <s v="hang.pham@hanwhalife.com.vn"/>
  </r>
  <r>
    <n v="319"/>
    <x v="0"/>
    <s v="12201536"/>
    <s v="Tất An Đông Nghi"/>
    <x v="0"/>
    <d v="2022-09-13T00:00:00"/>
    <s v="South - HCM"/>
    <x v="0"/>
    <s v="Marketing"/>
    <s v="Corporate Brand Manager"/>
    <s v="Trưởng phòng Quản lý Thương hiệu"/>
    <x v="0"/>
    <x v="0"/>
    <s v="Manager"/>
    <s v="Male"/>
    <d v="1991-08-13T00:00:00"/>
    <s v="0965 266 718"/>
    <s v="dongnghi.tat@hanwhalife.com.vn"/>
  </r>
  <r>
    <n v="320"/>
    <x v="0"/>
    <s v="12201538"/>
    <s v="Nguyễn Thiên Hương"/>
    <x v="0"/>
    <d v="2022-09-15T00:00:00"/>
    <s v="South - HCM"/>
    <x v="0"/>
    <s v="Human resources"/>
    <s v="Corporate Learning &amp; Talent Development Manager"/>
    <s v="Trưởng phòng Đào tạo và Phát triển Nhân tài"/>
    <x v="0"/>
    <x v="0"/>
    <s v="Manager"/>
    <s v="Female"/>
    <d v="1992-04-11T00:00:00"/>
    <s v="0906 879 842"/>
    <s v="thienhuong.nguyen@hanwhalife.com.vn"/>
  </r>
  <r>
    <n v="321"/>
    <x v="0"/>
    <s v="12201539"/>
    <s v="Nguyễn Trà Nhật Trinh"/>
    <x v="0"/>
    <d v="2022-09-19T00:00:00"/>
    <s v="South - HCM"/>
    <x v="0"/>
    <s v="Distribution Admin"/>
    <s v="Distribution Compensation Manager"/>
    <s v="Trưởng phòng Phụ trách Thu nhập Đại lý &amp; Kênh Phân phối"/>
    <x v="0"/>
    <x v="0"/>
    <s v="Manager"/>
    <s v="Female"/>
    <d v="1987-08-28T00:00:00"/>
    <s v="0909 478 716"/>
    <s v="nhattrinh.nguyen@hanwhalife.com.vn"/>
  </r>
  <r>
    <n v="322"/>
    <x v="0"/>
    <s v="12201544"/>
    <s v="Phạm Thị Diệp Quỳnh"/>
    <x v="0"/>
    <d v="2022-09-26T00:00:00"/>
    <s v="South - HCM"/>
    <x v="0"/>
    <s v="Customer Services"/>
    <s v="Digital Customer Services Manager"/>
    <s v="Trưởng phòng Dịch vụ Kỹ thuật số"/>
    <x v="0"/>
    <x v="0"/>
    <s v="Manager"/>
    <s v="Female"/>
    <d v="1979-10-05T00:00:00"/>
    <s v="0916 798 389"/>
    <s v="diepquynh.pham@hanwhalife.com.vn"/>
  </r>
  <r>
    <n v="323"/>
    <x v="0"/>
    <s v="12201547"/>
    <s v="Nguyễn Thị Hoài Thu"/>
    <x v="0"/>
    <d v="2022-09-28T00:00:00"/>
    <s v="South - HCM"/>
    <x v="0"/>
    <s v="Customer Services"/>
    <s v="Customer Care Manager"/>
    <s v="Trưởng phòng Chăm sóc Khách Hàng"/>
    <x v="0"/>
    <x v="0"/>
    <s v="Manager"/>
    <s v="Female"/>
    <d v="1984-03-27T00:00:00"/>
    <s v="0932 493 481"/>
    <s v="hoaithu.nguyen@hanwhalife.com.vn"/>
  </r>
  <r>
    <n v="324"/>
    <x v="0"/>
    <s v="12201549"/>
    <s v="Du Gia Khang"/>
    <x v="0"/>
    <d v="2022-09-28T00:00:00"/>
    <s v="South - HCM"/>
    <x v="0"/>
    <s v="NBU &amp; Claim"/>
    <s v="New Business Staff"/>
    <s v="Nhân viên Phát hành Hợp đồng"/>
    <x v="0"/>
    <x v="0"/>
    <s v="Staff"/>
    <s v="Male"/>
    <d v="1996-11-15T00:00:00"/>
    <s v="0773 116 510"/>
    <s v="giakhang.du@hanwhalife.com.vn"/>
  </r>
  <r>
    <n v="325"/>
    <x v="0"/>
    <s v="12201550"/>
    <s v="Nguyễn Bùi Thanh An"/>
    <x v="0"/>
    <d v="2022-09-28T00:00:00"/>
    <s v="South - HCM"/>
    <x v="0"/>
    <s v="GA Partner"/>
    <s v="GA Development Senior Executive"/>
    <s v="Nhân viên Cấp trung Cao Phát triển Văn phòng Tổng đại lý"/>
    <x v="0"/>
    <x v="0"/>
    <s v="Senior Executive"/>
    <s v="Female"/>
    <d v="1995-03-29T00:00:00"/>
    <s v="0919 103 045"/>
    <s v="thanhan.nguyen@hanwhalife.com.vn"/>
  </r>
  <r>
    <n v="326"/>
    <x v="0"/>
    <s v="12201551"/>
    <s v="Nguyễn Thị Quyên"/>
    <x v="0"/>
    <d v="2022-09-28T00:00:00"/>
    <s v="South - HCM"/>
    <x v="0"/>
    <s v="Actuary"/>
    <s v="Actuarial Analyst"/>
    <s v="Phân tích Định phí"/>
    <x v="0"/>
    <x v="0"/>
    <s v="Senior Executive"/>
    <s v="Female"/>
    <d v="1995-05-19T00:00:00"/>
    <s v="0365 947 196"/>
    <s v="quyen.nguyen@hanwhalife.com.vn"/>
  </r>
  <r>
    <n v="327"/>
    <x v="0"/>
    <s v="12201553"/>
    <s v="Nguyễn Phụng Trí"/>
    <x v="2"/>
    <d v="2022-10-01T00:00:00"/>
    <s v="Central"/>
    <x v="2"/>
    <s v="Regional Sales - Tay Son"/>
    <s v="Regional Director"/>
    <s v="Giám đốc Kinh doanh Vùng"/>
    <x v="3"/>
    <x v="0"/>
    <s v="Vice Director"/>
    <s v="Male"/>
    <d v="1978-09-18T00:00:00"/>
    <s v="0917 985 225"/>
    <s v="phungtri.nguyen@hanwhalife.com.vn"/>
  </r>
  <r>
    <n v="328"/>
    <x v="0"/>
    <s v="12201556"/>
    <s v="Đoàn Ngọc Thanh Tâm"/>
    <x v="0"/>
    <d v="2022-10-03T00:00:00"/>
    <s v="South - HCM"/>
    <x v="0"/>
    <s v="Distribution Planning"/>
    <s v="Distribution Support Executive"/>
    <s v="Nhân viên Cấp trung Hỗ trợ Đại lý &amp; Kênh Phân phối"/>
    <x v="0"/>
    <x v="0"/>
    <s v="Executive"/>
    <s v="Female"/>
    <d v="2000-08-19T00:00:00"/>
    <s v="0589 798 647"/>
    <s v="thanhtam.doan@hanwhalife.com.vn"/>
  </r>
  <r>
    <n v="329"/>
    <x v="0"/>
    <s v="12201557"/>
    <s v="Nguyễn Văn Bảo"/>
    <x v="0"/>
    <d v="2022-10-03T00:00:00"/>
    <s v="South - HCM"/>
    <x v="0"/>
    <s v="IT"/>
    <s v="IT Helpdesk Staff"/>
    <s v="Nhân viên Hỗ trợ Mạng máy tính"/>
    <x v="0"/>
    <x v="0"/>
    <s v="Staff"/>
    <s v="Male"/>
    <d v="1996-02-20T00:00:00"/>
    <s v="0974 504 924"/>
    <s v="vanbao.nguyen@hanwhalife.com.vn"/>
  </r>
  <r>
    <n v="330"/>
    <x v="0"/>
    <s v="12201558"/>
    <s v="Nguyễn Duy Thanh"/>
    <x v="0"/>
    <d v="2022-10-10T00:00:00"/>
    <s v="South - HCM"/>
    <x v="0"/>
    <s v="IT"/>
    <s v="Program Analyst Senior Officer"/>
    <s v="Chuyên viên Cấp cao Lập trình"/>
    <x v="0"/>
    <x v="0"/>
    <s v="Senior Officer"/>
    <s v="Male"/>
    <d v="1990-04-11T00:00:00"/>
    <s v="0987 506 370"/>
    <s v="duythanh.nguyen1@hanwhalife.com.vn"/>
  </r>
  <r>
    <n v="331"/>
    <x v="0"/>
    <s v="12201562"/>
    <s v="Đỗ Thị Linh Nhạn"/>
    <x v="24"/>
    <d v="2022-10-19T00:00:00"/>
    <s v="North"/>
    <x v="1"/>
    <s v="Customer Services"/>
    <s v="Customer Services Senior Staff"/>
    <s v="Nhân viên Cấp cao Dịch vụ Khách hàng"/>
    <x v="0"/>
    <x v="0"/>
    <s v="Senior Staff"/>
    <s v="Female"/>
    <d v="1992-10-05T00:00:00"/>
    <s v="0398 558 689"/>
    <s v="linhnhan.do@hanwhalife.com.vn"/>
  </r>
  <r>
    <n v="332"/>
    <x v="0"/>
    <s v="12201563"/>
    <s v="Hoàng Minh Tú"/>
    <x v="0"/>
    <d v="2022-10-19T00:00:00"/>
    <s v="South - HCM"/>
    <x v="0"/>
    <s v="Actuary"/>
    <s v="Actuarial Analyst"/>
    <s v="Phân tích Định phí"/>
    <x v="0"/>
    <x v="0"/>
    <s v="Executive"/>
    <s v="Female"/>
    <d v="1998-10-28T00:00:00"/>
    <s v="0777 613 369"/>
    <s v="minhtu.hoang@hanwhalife.com.vn"/>
  </r>
  <r>
    <n v="333"/>
    <x v="0"/>
    <s v="12201565"/>
    <s v="Trương Mạnh Dũng"/>
    <x v="0"/>
    <d v="2022-10-20T00:00:00"/>
    <s v="South - HCM"/>
    <x v="0"/>
    <s v="IT"/>
    <s v="Program Analyst Officer"/>
    <s v="Chuyên viên Lập trình"/>
    <x v="0"/>
    <x v="0"/>
    <s v="Officer"/>
    <s v="Male"/>
    <d v="1986-12-02T00:00:00"/>
    <s v="0935 004 507"/>
    <s v="manhdung.truong@hanwhalife.com.vn"/>
  </r>
  <r>
    <n v="334"/>
    <x v="0"/>
    <s v="12201567"/>
    <s v="Lâm Vũ"/>
    <x v="0"/>
    <d v="2022-10-24T00:00:00"/>
    <s v="South - HCM"/>
    <x v="0"/>
    <s v="Product Development"/>
    <s v="Product Development Senior Executive"/>
    <s v="Nhân viên Cấp trung cao Phát triển Sản phẩm"/>
    <x v="0"/>
    <x v="0"/>
    <s v="Senior Executive"/>
    <s v="Male"/>
    <d v="1991-03-17T00:00:00"/>
    <s v="0908 803 939"/>
    <s v="vu.lam@hanwhalife.com.vn"/>
  </r>
  <r>
    <n v="335"/>
    <x v="0"/>
    <s v="12201569"/>
    <s v="Nguyễn Lê Tuyết Nhiên"/>
    <x v="0"/>
    <d v="2022-10-26T00:00:00"/>
    <s v="South - HCM"/>
    <x v="0"/>
    <s v="Sales Training Support"/>
    <s v="Agency Training Coordinator"/>
    <s v="Điều phối Huấn luyện Kênh Đại lý"/>
    <x v="0"/>
    <x v="0"/>
    <s v="Executive"/>
    <s v="Female"/>
    <d v="1995-01-14T00:00:00"/>
    <s v="0933 743 436"/>
    <s v="tuyetnhien.nguyen@hanwhalife.com.vn"/>
  </r>
  <r>
    <n v="336"/>
    <x v="0"/>
    <s v="12201570"/>
    <s v="Lê Nhật Hà Vy"/>
    <x v="0"/>
    <d v="2022-10-31T00:00:00"/>
    <s v="South - HCM"/>
    <x v="0"/>
    <s v="Marketing"/>
    <s v="PR &amp; CSR Manager"/>
    <s v="Trưởng phòng Truyền thông và CSR"/>
    <x v="0"/>
    <x v="0"/>
    <s v="Manager"/>
    <s v="Female"/>
    <d v="1991-12-11T00:00:00"/>
    <s v="0934 457 535"/>
    <s v="havy.le@hanwhalife.com.vn"/>
  </r>
  <r>
    <n v="337"/>
    <x v="0"/>
    <s v="12201571"/>
    <s v="Huỳnh Thị Hồng Gấm"/>
    <x v="0"/>
    <d v="2022-10-31T00:00:00"/>
    <s v="South - HCM"/>
    <x v="0"/>
    <s v="Distribution Admin"/>
    <s v="Distribution Compensation Executive"/>
    <s v="Nhân viên Cấp trung phụ trách Thu nhập Đại lý &amp; Kênh Phân phối"/>
    <x v="0"/>
    <x v="0"/>
    <s v="Executive"/>
    <s v="Female"/>
    <d v="1995-03-15T00:00:00"/>
    <s v="0388 552 912"/>
    <s v="honggam.huynh@hanwhalife.com.vn"/>
  </r>
  <r>
    <n v="338"/>
    <x v="0"/>
    <s v="12201572"/>
    <s v="Nguyễn Anh Tuấn"/>
    <x v="24"/>
    <d v="2022-11-01T00:00:00"/>
    <s v="North"/>
    <x v="1"/>
    <s v="Regional Sales - Thang Long"/>
    <s v="Zone Director"/>
    <s v="Giám đốc Kinh doanh Khu vực"/>
    <x v="3"/>
    <x v="0"/>
    <s v="Senior Officer"/>
    <s v="Male"/>
    <d v="1985-02-06T00:00:00"/>
    <s v="0928 336 999"/>
    <s v="tuan.nguyen1@hanwhalife.com.vn"/>
  </r>
  <r>
    <n v="339"/>
    <x v="0"/>
    <s v="12201575"/>
    <s v="Phạm Văn Chung"/>
    <x v="10"/>
    <d v="2022-11-02T00:00:00"/>
    <s v="North"/>
    <x v="1"/>
    <s v="Regional Sales - Thang Long"/>
    <s v="Zone Director"/>
    <s v="Giám đốc Kinh doanh Khu vực"/>
    <x v="3"/>
    <x v="0"/>
    <s v="Senior Executive"/>
    <s v="Male"/>
    <d v="1990-04-23T00:00:00"/>
    <s v="0961 625 788"/>
    <s v="vanchung.pham@hanwhalife.com.vn"/>
  </r>
  <r>
    <n v="340"/>
    <x v="0"/>
    <s v="12201577"/>
    <s v="Trần Minh Tâm"/>
    <x v="8"/>
    <d v="2022-11-02T00:00:00"/>
    <s v="North"/>
    <x v="1"/>
    <s v="Regional Sales - Lam Kinh"/>
    <s v="Zone Director"/>
    <s v="Giám đốc Kinh doanh Khu vực"/>
    <x v="3"/>
    <x v="0"/>
    <s v="Officer"/>
    <s v="Male"/>
    <d v="1990-05-19T00:00:00"/>
    <s v="0985 999 881"/>
    <s v="tam.tran@hanwhalife.com.vn"/>
  </r>
  <r>
    <n v="341"/>
    <x v="0"/>
    <s v="12201579"/>
    <s v="Nguyễn Bình An"/>
    <x v="0"/>
    <d v="2022-11-14T00:00:00"/>
    <s v="South - HCM"/>
    <x v="0"/>
    <s v="Product Development"/>
    <s v="Product Development Senior Executive"/>
    <s v="Nhân viên Cấp trung cao Phát triển Sản phẩm"/>
    <x v="0"/>
    <x v="0"/>
    <s v="Senior Executive"/>
    <s v="Male"/>
    <d v="1996-02-12T00:00:00"/>
    <s v="0379 362 759"/>
    <s v="binhan.nguyen@hanwhalife.com.vn"/>
  </r>
  <r>
    <n v="342"/>
    <x v="0"/>
    <s v="12201582"/>
    <s v="Lê Thị Hường"/>
    <x v="20"/>
    <d v="2022-11-14T00:00:00"/>
    <s v="North"/>
    <x v="1"/>
    <s v="Customer Services"/>
    <s v="Customer Services Senior Staff"/>
    <s v="Nhân viên Cấp cao Dịch vụ Khách hàng"/>
    <x v="0"/>
    <x v="0"/>
    <s v="Senior Staff"/>
    <s v="Female"/>
    <d v="1992-05-19T00:00:00"/>
    <s v="0981 431 074"/>
    <s v="huong.le2@hanwhalife.com.vn"/>
  </r>
  <r>
    <n v="343"/>
    <x v="0"/>
    <s v="12201584"/>
    <s v="Trương Thái Bão"/>
    <x v="2"/>
    <d v="2022-11-21T00:00:00"/>
    <s v="Central"/>
    <x v="2"/>
    <s v="Sales Training Support"/>
    <s v="Agency Training Senior Executive"/>
    <s v="Nhân viên Cấp trung cao Huấn luyện &amp; Hỗ trợ đại lý"/>
    <x v="4"/>
    <x v="0"/>
    <s v="Senior Executive"/>
    <s v="Male"/>
    <d v="1992-08-20T00:00:00"/>
    <s v="0941 430 707"/>
    <s v="thaibao.truong@hanwhalife.com.vn"/>
  </r>
  <r>
    <n v="344"/>
    <x v="0"/>
    <s v="12201585"/>
    <s v="Mai Hồng Phương Thảo"/>
    <x v="0"/>
    <d v="2022-11-21T00:00:00"/>
    <s v="South - HCM"/>
    <x v="0"/>
    <s v="Distribution Planning"/>
    <s v="Quality Control Senior Executive"/>
    <s v="Nhân viên Cấp trung cao Kiểm soát Chất lượng"/>
    <x v="0"/>
    <x v="0"/>
    <s v="Senior Executive"/>
    <s v="Female"/>
    <d v="1989-10-11T00:00:00"/>
    <s v="0355 551 520"/>
    <s v="phuongthao.mai@hanwhalife.com.vn"/>
  </r>
  <r>
    <n v="345"/>
    <x v="0"/>
    <s v="12201588"/>
    <s v="Lê Nguyễn Ngọc Trâm"/>
    <x v="25"/>
    <d v="2022-11-23T00:00:00"/>
    <s v="South"/>
    <x v="2"/>
    <s v="Customer Services"/>
    <s v="Customer Services Senior Staff"/>
    <s v="Nhân viên Cấp cao Dịch vụ Khách hàng"/>
    <x v="0"/>
    <x v="0"/>
    <s v="Senior Staff"/>
    <s v="Female"/>
    <d v="1994-06-15T00:00:00"/>
    <s v="0912 369 411"/>
    <s v="ngoctram.le@hanwhalife.com.vn"/>
  </r>
  <r>
    <n v="346"/>
    <x v="0"/>
    <s v="12201590"/>
    <s v="Nguyễn Quang Thiện"/>
    <x v="0"/>
    <d v="2022-11-28T00:00:00"/>
    <s v="South - HCM"/>
    <x v="0"/>
    <s v="IT"/>
    <s v="Program Analyst Executive"/>
    <s v="Nhân viên Cấp trung Lập trình"/>
    <x v="0"/>
    <x v="0"/>
    <s v="Executive"/>
    <s v="Male"/>
    <d v="1998-01-09T00:00:00"/>
    <s v="0829 900 345"/>
    <s v="quangthien.nguyen@hanwhalife.com.vn"/>
  </r>
  <r>
    <n v="347"/>
    <x v="0"/>
    <s v="12201593"/>
    <s v="Nguyễn Thị Quỳnh Nga"/>
    <x v="0"/>
    <d v="2022-12-01T00:00:00"/>
    <s v="South - HCM"/>
    <x v="0"/>
    <s v="Product Development"/>
    <s v="Product Development Officer"/>
    <s v="Chuyên viên Phát triển Sản Phẩm"/>
    <x v="0"/>
    <x v="0"/>
    <s v="Officer"/>
    <s v="Female"/>
    <d v="1987-04-28T00:00:00"/>
    <s v="0977 347 967"/>
    <s v="quynhnga.nguyen@hanwhalife.com.vn"/>
  </r>
  <r>
    <n v="348"/>
    <x v="0"/>
    <s v="12201594"/>
    <s v="Nguyễn Anh Tú"/>
    <x v="21"/>
    <d v="2022-12-01T00:00:00"/>
    <s v="North"/>
    <x v="1"/>
    <s v="Regional Sales - Thang Long"/>
    <s v="Zone Director"/>
    <s v="Giám đốc Kinh doanh Khu vực"/>
    <x v="3"/>
    <x v="0"/>
    <s v="Senior Executive"/>
    <s v="Male"/>
    <d v="1992-07-20T00:00:00"/>
    <s v="0962 480 526"/>
    <s v="anhtu.nguyen@hanwhalife.com.vn"/>
  </r>
  <r>
    <n v="349"/>
    <x v="0"/>
    <s v="12201596"/>
    <s v="Lê Thị Thanh Xuân"/>
    <x v="0"/>
    <d v="2022-12-05T00:00:00"/>
    <s v="South - HCM"/>
    <x v="0"/>
    <s v="COP"/>
    <s v="Chief Operations Principal"/>
    <s v="Giám Đốc Cấp cao Nghiệp vụ Bảo Hiểm"/>
    <x v="1"/>
    <x v="1"/>
    <s v="Senior Director"/>
    <s v="Female"/>
    <d v="1972-03-27T00:00:00"/>
    <s v="0916 758 841"/>
    <s v="thanhxuan.le1@hanwhalife.com.vn"/>
  </r>
  <r>
    <n v="350"/>
    <x v="0"/>
    <s v="12201597"/>
    <s v="Lê Nguyễn Bảo Thi"/>
    <x v="0"/>
    <d v="2022-12-05T00:00:00"/>
    <s v="South - HCM"/>
    <x v="0"/>
    <s v="Distribution Planning"/>
    <s v="Distribution Support Executive"/>
    <s v="Nhân viên Cấp trung Hỗ trợ Đại lý &amp; Kênh Phân phối"/>
    <x v="0"/>
    <x v="0"/>
    <s v="Executive"/>
    <s v="Female"/>
    <d v="1996-11-27T00:00:00"/>
    <s v="0359 264 829"/>
    <s v="baothi.le@hanwhalife.com.vn"/>
  </r>
  <r>
    <n v="351"/>
    <x v="0"/>
    <s v="12201598"/>
    <s v="Nguyễn Thị Thúy Hằng"/>
    <x v="21"/>
    <d v="2022-12-05T00:00:00"/>
    <s v="North"/>
    <x v="1"/>
    <s v="Regional Sales - Thang Long"/>
    <s v="Zone Director"/>
    <s v="Giám đốc Kinh doanh Khu vực"/>
    <x v="3"/>
    <x v="0"/>
    <s v="Executive"/>
    <s v="Female"/>
    <d v="1983-08-20T00:00:00"/>
    <s v="0986 517 083"/>
    <s v="thuyhang.nguyen@hanwhalife.com.vn"/>
  </r>
  <r>
    <n v="352"/>
    <x v="0"/>
    <s v="12201599"/>
    <s v="Trần Trung Nguyên"/>
    <x v="0"/>
    <d v="2022-12-05T00:00:00"/>
    <s v="South - HCM"/>
    <x v="0"/>
    <s v="IT"/>
    <s v="Program Analyst Senior Executive"/>
    <s v="Nhân viên Cấp trung cao Lập trình"/>
    <x v="0"/>
    <x v="0"/>
    <s v="Senior Executive"/>
    <s v="Male"/>
    <d v="1996-01-01T00:00:00"/>
    <s v="0969 981 853"/>
    <s v="trungnguyen.tran@hanwhalife.com.vn"/>
  </r>
  <r>
    <n v="353"/>
    <x v="0"/>
    <s v="12201601"/>
    <s v="Hồ Mẫn Trí"/>
    <x v="0"/>
    <d v="2022-12-12T00:00:00"/>
    <s v="South - HCM"/>
    <x v="0"/>
    <s v="IT"/>
    <s v="Business Analyst Senior Officer"/>
    <s v="Chuyên viên Cấp cao Phát triển Hệ thống"/>
    <x v="0"/>
    <x v="0"/>
    <s v="Senior Officer"/>
    <s v="Male"/>
    <d v="1982-05-22T00:00:00"/>
    <s v="0982 179 176"/>
    <s v="mantri.ho@hanwhalife.com.vn"/>
  </r>
  <r>
    <n v="354"/>
    <x v="0"/>
    <s v="12201602"/>
    <s v="Phạm Thị Thanh Tú"/>
    <x v="0"/>
    <d v="2022-12-12T00:00:00"/>
    <s v="South - HCM"/>
    <x v="0"/>
    <s v="Human Resources"/>
    <s v="Talent Development Senior Officer"/>
    <s v="Chuyên viên Cấp cao Phát triển Nhân tài"/>
    <x v="0"/>
    <x v="0"/>
    <s v="Senior Officer"/>
    <s v="Female"/>
    <d v="1997-02-01T00:00:00"/>
    <s v="0942 155 282"/>
    <s v="thanhtu.pham1@hanwhalife.com.vn"/>
  </r>
  <r>
    <n v="355"/>
    <x v="0"/>
    <s v="12201603"/>
    <s v="Văn Công Nho"/>
    <x v="33"/>
    <d v="2022-12-12T00:00:00"/>
    <s v="Central"/>
    <x v="2"/>
    <s v="Sales Training Support"/>
    <s v="Agency Training Executive"/>
    <s v="Nhân viên Cấp trung Huấn luyện &amp; Hỗ trợ đại lý"/>
    <x v="4"/>
    <x v="0"/>
    <s v="Executive"/>
    <s v="Male"/>
    <d v="1993-09-04T00:00:00"/>
    <s v="0903 543 006"/>
    <s v="congnho.van@hanwhalife.com.vn"/>
  </r>
  <r>
    <n v="356"/>
    <x v="0"/>
    <s v="12201605"/>
    <s v="Trần Thị Diệu Hằng"/>
    <x v="0"/>
    <d v="2022-12-14T00:00:00"/>
    <s v="South - HCM"/>
    <x v="0"/>
    <s v="Distribution Planning"/>
    <s v="Distribution Support Senior Executive"/>
    <s v="Nhân viên Cấp trung cao Đại lý &amp; Kênh Phân phối"/>
    <x v="0"/>
    <x v="0"/>
    <s v="Senior Executive"/>
    <s v="Female"/>
    <d v="1997-04-14T00:00:00"/>
    <s v="0367 340 943"/>
    <s v="dieuhang.tran@hanwhalife.com.vn"/>
  </r>
  <r>
    <n v="357"/>
    <x v="0"/>
    <s v="12201606"/>
    <s v="Ngô Thu Huyền"/>
    <x v="0"/>
    <d v="2022-12-19T00:00:00"/>
    <s v="South - HCM"/>
    <x v="0"/>
    <s v="NBU &amp; Claim"/>
    <s v="Claim Officer"/>
    <s v="Chuyên viên Giải quyết Quyền lợi Bảo hiểm"/>
    <x v="0"/>
    <x v="0"/>
    <s v="Officer"/>
    <s v="Female"/>
    <d v="1992-10-14T00:00:00"/>
    <s v="0974 339 529"/>
    <s v="thuhuyen.ngo@hanwhalife.com.vn"/>
  </r>
  <r>
    <n v="358"/>
    <x v="0"/>
    <s v="12201610"/>
    <s v="Đinh Nho Hoàng"/>
    <x v="0"/>
    <d v="2022-12-19T00:00:00"/>
    <s v="South - HCM"/>
    <x v="0"/>
    <s v="Distribution Admin"/>
    <s v="Distribution Report Senior Executive"/>
    <s v="Nhân viên cấp trung cao báo cáo kênh phân phối"/>
    <x v="0"/>
    <x v="0"/>
    <s v="Senior Executive"/>
    <s v="Male"/>
    <d v="1993-02-21T00:00:00"/>
    <s v="0854 549 245"/>
    <s v="nhohoang.dinh@hanwhalife.com.vn"/>
  </r>
  <r>
    <n v="359"/>
    <x v="0"/>
    <s v="12201612"/>
    <s v="Trần Lê Huyền Anh"/>
    <x v="0"/>
    <d v="2022-12-20T00:00:00"/>
    <s v="South - HCM"/>
    <x v="0"/>
    <s v="Marketing"/>
    <s v="PR &amp; CSR Senior Officer"/>
    <s v="Chuyên viên Cấp cao Truyền thông và CSR"/>
    <x v="0"/>
    <x v="0"/>
    <s v="Senior Officer"/>
    <s v="Female"/>
    <d v="1993-03-21T00:00:00"/>
    <s v="0937 210 393"/>
    <s v="huyenanh.tran@hanwhalife.com.vn"/>
  </r>
  <r>
    <n v="360"/>
    <x v="0"/>
    <s v="12301614"/>
    <s v="Diệp Tú Khanh"/>
    <x v="7"/>
    <d v="2023-01-03T00:00:00"/>
    <s v="South"/>
    <x v="2"/>
    <s v="Sales Training Support"/>
    <s v="Agency Training Officer"/>
    <s v="Chuyên viên Huấn luyện &amp; Hỗ trợ Đại lý"/>
    <x v="4"/>
    <x v="0"/>
    <s v="Officer"/>
    <s v="Female"/>
    <d v="1987-06-22T00:00:00"/>
    <s v="0907 769 008"/>
    <s v="tukhanh.diep@hanwhalife.com.vn"/>
  </r>
  <r>
    <n v="361"/>
    <x v="0"/>
    <s v="12301617"/>
    <s v="Vũ Thị Thịnh"/>
    <x v="0"/>
    <d v="2023-01-04T00:00:00"/>
    <s v="South - HCM"/>
    <x v="0"/>
    <s v="Internal Audit"/>
    <s v="Internal Audit Senior Executive"/>
    <s v="Nhân viên Cấp trung cao Kiểm toán Nội bộ"/>
    <x v="0"/>
    <x v="0"/>
    <s v="Senior Executive"/>
    <s v="Female"/>
    <d v="1998-11-28T00:00:00"/>
    <s v="0919 287 011"/>
    <s v="thinh.vu@hanwhalife.com.vn"/>
  </r>
  <r>
    <n v="362"/>
    <x v="0"/>
    <s v="12301618"/>
    <s v="Đặng Trung Dũng"/>
    <x v="1"/>
    <d v="2023-01-04T00:00:00"/>
    <s v="North"/>
    <x v="1"/>
    <s v="NBU &amp; Claim"/>
    <s v="Claim Senior Executive"/>
    <s v="Nhân viên Cấp trung cao Giải quyết Quyền lợi Bảo hiểm"/>
    <x v="0"/>
    <x v="0"/>
    <s v="Senior Executive"/>
    <s v="Male"/>
    <d v="1984-05-30T00:00:00"/>
    <s v="0904 198 484"/>
    <s v="trungdung.dang@hanwhalife.com.vn"/>
  </r>
  <r>
    <n v="363"/>
    <x v="0"/>
    <s v="12301619"/>
    <s v="Quách Thị Ngọc"/>
    <x v="0"/>
    <d v="2023-01-04T00:00:00"/>
    <s v="South - HCM"/>
    <x v="0"/>
    <s v="Legal &amp; Corporate Compliance"/>
    <s v="Corporate Compliance Senior Executive"/>
    <s v="Nhân viên cấp trung cao Kiểm soát tuân thủ"/>
    <x v="0"/>
    <x v="0"/>
    <s v="Senior Executive"/>
    <s v="Female"/>
    <d v="1996-06-06T00:00:00"/>
    <s v="0369 715 375"/>
    <s v="ngoc.quach@hanwhalife.com.vn"/>
  </r>
  <r>
    <n v="364"/>
    <x v="0"/>
    <s v="12301623"/>
    <s v="Nguyễn Thị Cẩm Thạch"/>
    <x v="22"/>
    <d v="2023-01-09T00:00:00"/>
    <s v="North"/>
    <x v="1"/>
    <s v="Sales Training Support"/>
    <s v="Agency Training Executive"/>
    <s v="Nhân viên Cấp trung Huấn luyện &amp; Hỗ trợ Đại lý"/>
    <x v="4"/>
    <x v="0"/>
    <s v="Executive"/>
    <s v="Female"/>
    <d v="1984-05-27T00:00:00"/>
    <s v="0945 627 218"/>
    <s v="camthach.nguyen@hanwhalife.com.vn"/>
  </r>
  <r>
    <n v="365"/>
    <x v="0"/>
    <s v="12301631"/>
    <s v="Nguyễn Ngọc Đan Vy"/>
    <x v="0"/>
    <d v="2023-02-01T00:00:00"/>
    <s v="South - HCM"/>
    <x v="0"/>
    <s v="Customer Services"/>
    <s v="Customer Services Senior Staff"/>
    <s v="Nhân viên Cấp cao Dịch vụ Khách hàng"/>
    <x v="0"/>
    <x v="0"/>
    <s v="Senior Staff"/>
    <s v="Female"/>
    <d v="1994-12-12T00:00:00"/>
    <s v="0397 275 343"/>
    <s v="danvy.nguyen@hanwhalife.com.vn"/>
  </r>
  <r>
    <n v="366"/>
    <x v="0"/>
    <s v="12301633"/>
    <s v="Phan Thị Hồng Gấm"/>
    <x v="0"/>
    <d v="2023-02-01T00:00:00"/>
    <s v="South - HCM"/>
    <x v="0"/>
    <s v="Customer Services"/>
    <s v="Call Center Senior Staff"/>
    <s v="Nhân viên Cấp cao trực Tổng đài"/>
    <x v="0"/>
    <x v="0"/>
    <s v="Senior Staff"/>
    <s v="Female"/>
    <d v="1995-02-06T00:00:00"/>
    <s v="0932 860 295"/>
    <s v="honggam.phan@hanwhalife.com.vn"/>
  </r>
  <r>
    <n v="367"/>
    <x v="0"/>
    <s v="12301635"/>
    <s v="Cao Đức Trọng"/>
    <x v="0"/>
    <d v="2023-02-06T00:00:00"/>
    <s v="South - HCM"/>
    <x v="0"/>
    <s v="IT"/>
    <s v="Program Analyst Senior Executive"/>
    <s v="Nhân viên Cấp trung cao Lập trình"/>
    <x v="0"/>
    <x v="0"/>
    <s v="Senior Executive"/>
    <s v="Male"/>
    <d v="1991-04-12T00:00:00"/>
    <s v="0349 775 906"/>
    <s v="ductrong.cao@hanwhalife.com.vn"/>
  </r>
  <r>
    <n v="368"/>
    <x v="0"/>
    <s v="12301639"/>
    <s v="Phạm Viết Đạt"/>
    <x v="4"/>
    <d v="2023-03-01T00:00:00"/>
    <s v="South"/>
    <x v="2"/>
    <s v="Sales Training Support"/>
    <s v="Agency Training Senior Officer"/>
    <s v="Chuyên viên Cấp cao Huấn luyện &amp; Hỗ trợ đại lý"/>
    <x v="4"/>
    <x v="0"/>
    <s v="Senior Officer"/>
    <s v="Male"/>
    <d v="1984-11-01T00:00:00"/>
    <s v="0329 102 828"/>
    <s v="vietdat.pham1@hanwhalife.com.vn"/>
  </r>
  <r>
    <n v="369"/>
    <x v="0"/>
    <s v="12301642"/>
    <s v="Phạm Thoại Mỹ"/>
    <x v="0"/>
    <d v="2023-03-01T00:00:00"/>
    <s v="South - HCM"/>
    <x v="0"/>
    <s v="Customer Services"/>
    <s v="Premium Control Staff"/>
    <s v="Nhân viên Kiểm soát Phí"/>
    <x v="0"/>
    <x v="0"/>
    <s v="Staff"/>
    <s v="Female"/>
    <d v="2000-03-21T00:00:00"/>
    <s v="0815 555 253"/>
    <s v="thoaimy.pham@hanwhalife.com.vn"/>
  </r>
  <r>
    <n v="370"/>
    <x v="0"/>
    <s v="12301647"/>
    <s v="Trần Đình Đố"/>
    <x v="0"/>
    <d v="2023-03-13T00:00:00"/>
    <s v="South - HCM"/>
    <x v="0"/>
    <s v="IT"/>
    <s v="Program Analyst Senior Executive"/>
    <s v="Nhân viên Cấp trung cao Lập trình"/>
    <x v="0"/>
    <x v="0"/>
    <s v="Senior Executive"/>
    <s v="Male"/>
    <d v="1993-06-04T00:00:00"/>
    <s v="0353 082 513"/>
    <s v="dinhdo.tran@hanwhalife.com.vn"/>
  </r>
  <r>
    <n v="371"/>
    <x v="0"/>
    <s v="12301648"/>
    <s v="Phạm Vi Quỳnh Trang"/>
    <x v="0"/>
    <d v="2023-03-13T00:00:00"/>
    <s v="South - HCM"/>
    <x v="0"/>
    <s v="Distribution Admin"/>
    <s v="Distribution Report Senior Executive"/>
    <s v="Nhân viên cấp trung cao báo cáo kênh phân phối"/>
    <x v="0"/>
    <x v="0"/>
    <s v="Senior Executive"/>
    <s v="Female"/>
    <d v="1994-10-20T00:00:00"/>
    <s v="0369 220 907"/>
    <s v="quynhtrang.pham@hanwhalife.com.vn"/>
  </r>
  <r>
    <n v="372"/>
    <x v="0"/>
    <s v="12301660"/>
    <s v="Phạm Ngọc Tân"/>
    <x v="0"/>
    <d v="2023-04-03T00:00:00"/>
    <s v="South - HCM"/>
    <x v="0"/>
    <s v="Investment"/>
    <s v="Investment Assistant Manager"/>
    <s v="Phó phòng Đầu tư"/>
    <x v="0"/>
    <x v="0"/>
    <s v="Assistant Manager"/>
    <s v="Male"/>
    <d v="1995-04-20T00:00:00"/>
    <s v="0906 792 478"/>
    <s v="ngoctan.pham@hanwhalife.com.vn"/>
  </r>
  <r>
    <n v="373"/>
    <x v="0"/>
    <s v="12301661"/>
    <s v="Trần Ngọc Kim Ngân"/>
    <x v="0"/>
    <d v="2023-04-03T00:00:00"/>
    <s v="South - HCM"/>
    <x v="0"/>
    <s v="General Administration"/>
    <s v="General Admin Staff"/>
    <s v="Nhân viên Hành chánh"/>
    <x v="0"/>
    <x v="0"/>
    <s v="Staff"/>
    <s v="Female"/>
    <d v="1990-01-29T00:00:00"/>
    <s v="0374 587 427"/>
    <s v="kimngan.tran@hanwhalife.com.vn"/>
  </r>
  <r>
    <n v="374"/>
    <x v="0"/>
    <s v="12301663"/>
    <s v="Lê Thị Mỹ Dung"/>
    <x v="0"/>
    <d v="2023-04-03T00:00:00"/>
    <s v="South - HCM"/>
    <x v="0"/>
    <s v="Distribution Admin"/>
    <s v="Distribution Admin Executive"/>
    <s v="Nhân viên Cấp trung Hành chánh Đại lý &amp; Kênh Phân phối"/>
    <x v="0"/>
    <x v="0"/>
    <s v="Executive"/>
    <s v="Female"/>
    <d v="1993-03-01T00:00:00"/>
    <s v="0909 497 793"/>
    <s v="mydung.le@hanwhalife.com.vn"/>
  </r>
  <r>
    <n v="375"/>
    <x v="0"/>
    <s v="12301665"/>
    <s v="Nguyễn Thị Giang"/>
    <x v="0"/>
    <d v="2023-04-06T00:00:00"/>
    <s v="South - HCM"/>
    <x v="0"/>
    <s v="Distribution Planning"/>
    <s v="Distribution Planning Manager"/>
    <s v="Trưởng phòng Kế hoạch Kinh doanh"/>
    <x v="0"/>
    <x v="0"/>
    <s v="Manager"/>
    <s v="Female"/>
    <d v="1989-08-16T00:00:00"/>
    <s v="0909 011 608"/>
    <s v="giang.nguyen1@hanwhalife.com.vn"/>
  </r>
  <r>
    <n v="376"/>
    <x v="0"/>
    <s v="12301666"/>
    <s v="Nguyễn Trường Mỹ Anh"/>
    <x v="30"/>
    <d v="2023-04-06T00:00:00"/>
    <s v="South"/>
    <x v="2"/>
    <s v="Customer Services"/>
    <s v="Customer Services Senior Staff"/>
    <s v="Nhân viên Cấp cao Dịch vụ Khách hàng"/>
    <x v="0"/>
    <x v="0"/>
    <s v="Senior Staff"/>
    <s v="Female"/>
    <d v="1994-10-10T00:00:00"/>
    <s v="0907 855 358"/>
    <s v="myanh.nguyen@hanwhalife.com.vn"/>
  </r>
  <r>
    <n v="377"/>
    <x v="0"/>
    <s v="12301667"/>
    <s v="Trần Thị Đăng Châu"/>
    <x v="0"/>
    <d v="2023-04-10T00:00:00"/>
    <s v="South - HCM"/>
    <x v="0"/>
    <s v="Corporate Planning &amp; Management"/>
    <s v="Corporate Planning &amp; Management Part Leader"/>
    <s v="Phó Bộ phận Quản trị và Kế hoạch Tổng hợp"/>
    <x v="1"/>
    <x v="1"/>
    <s v="Senior Manager"/>
    <s v="Female"/>
    <d v="1993-08-21T00:00:00"/>
    <s v="0942 909 893"/>
    <s v="dangchau.tran@hanwhalife.com.vn"/>
  </r>
  <r>
    <n v="378"/>
    <x v="0"/>
    <s v="12301669"/>
    <s v="Trần Thị Hoàng Oanh"/>
    <x v="0"/>
    <d v="2023-04-10T00:00:00"/>
    <s v="South - HCM"/>
    <x v="0"/>
    <s v="Marketing"/>
    <s v="Graphic Designer"/>
    <s v="Thiết kế Đồ họa"/>
    <x v="0"/>
    <x v="0"/>
    <s v="Executive"/>
    <s v="Female"/>
    <d v="1994-02-15T00:00:00"/>
    <s v="0961 135 267"/>
    <s v="hoangoanh.tran@hanwhalife.com.vn"/>
  </r>
  <r>
    <n v="379"/>
    <x v="0"/>
    <s v="12301671"/>
    <s v="Nguyễn Thị Quỳnh Hương"/>
    <x v="0"/>
    <d v="2023-04-11T00:00:00"/>
    <s v="South - HCM"/>
    <x v="0"/>
    <s v="NBU &amp; Claim"/>
    <s v="Underwriter"/>
    <s v="Thẩm định"/>
    <x v="0"/>
    <x v="0"/>
    <s v="Officer"/>
    <s v="Female"/>
    <d v="1993-03-29T00:00:00"/>
    <s v="0769 890 908"/>
    <s v="quynhhuong.nguyen@hanwhalife.com.vn"/>
  </r>
  <r>
    <n v="380"/>
    <x v="0"/>
    <s v="12301672"/>
    <s v="Phạm Thị Anh Thư"/>
    <x v="0"/>
    <d v="2023-04-11T00:00:00"/>
    <s v="South - HCM"/>
    <x v="0"/>
    <s v="Customer Services"/>
    <s v="Premium Control Officer"/>
    <s v="Chuyên viên Kiểm soát Phí"/>
    <x v="0"/>
    <x v="0"/>
    <s v="Officer"/>
    <s v="Female"/>
    <d v="1989-01-12T00:00:00"/>
    <s v="0774 983 635"/>
    <s v="anhthu.pham@hanwhalife.com.vn"/>
  </r>
  <r>
    <n v="381"/>
    <x v="0"/>
    <s v="12301674"/>
    <s v="Đào Phương Thúy"/>
    <x v="0"/>
    <d v="2023-04-17T00:00:00"/>
    <s v="South - HCM"/>
    <x v="0"/>
    <s v="CHGP"/>
    <s v="Chief HR &amp; GA Principal"/>
    <s v="Giám đốc Cấp cao Nhân sự &amp; Hành chánh"/>
    <x v="1"/>
    <x v="1"/>
    <s v="Director"/>
    <s v="Female"/>
    <d v="1983-10-26T00:00:00"/>
    <s v="0935 922 441"/>
    <s v="phuongthuy.dao@hanwhalife.com.vn"/>
  </r>
  <r>
    <n v="382"/>
    <x v="0"/>
    <s v="12301676"/>
    <s v="Nguyễn Quốc Nam"/>
    <x v="12"/>
    <d v="2023-04-17T00:00:00"/>
    <s v="South - HCM"/>
    <x v="0"/>
    <s v="Sales Training Support"/>
    <s v="Agency Training Executive"/>
    <s v="Nhân viên Cấp trung Huấn luyện &amp; Hỗ trợ đại lý"/>
    <x v="4"/>
    <x v="0"/>
    <s v="Executive"/>
    <s v="Male"/>
    <d v="1995-03-02T00:00:00"/>
    <s v="0867 997 613"/>
    <s v="quocnam.nguyen1@hanwhalife.com.vn"/>
  </r>
  <r>
    <n v="383"/>
    <x v="0"/>
    <s v="12301678"/>
    <s v="Khổng Tiến Mạnh"/>
    <x v="21"/>
    <d v="2023-05-04T00:00:00"/>
    <s v="North"/>
    <x v="1"/>
    <s v="Sales Training Support"/>
    <s v="Agency Training Senior Executive"/>
    <s v="Nhân viên Cấp trung cao Huấn luyện &amp; Hỗ trợ đại lý"/>
    <x v="4"/>
    <x v="0"/>
    <s v="Senior Executive"/>
    <s v="Male"/>
    <d v="1992-07-08T00:00:00"/>
    <s v="0368 080 792"/>
    <s v="tienmanh.khong@hanwhalife.com.vn"/>
  </r>
  <r>
    <n v="384"/>
    <x v="0"/>
    <s v="12301679"/>
    <s v="Hoàng Thị Tuyết"/>
    <x v="1"/>
    <d v="2023-05-08T00:00:00"/>
    <s v="North"/>
    <x v="1"/>
    <s v="Customer Services"/>
    <s v="Customer Services Executive"/>
    <s v="Nhân viên Cấp trung Dịch vụ Khách hàng"/>
    <x v="0"/>
    <x v="0"/>
    <s v="Executive"/>
    <s v="Female"/>
    <d v="1996-02-19T00:00:00"/>
    <s v="0333 739 178"/>
    <s v="tuyet.hoang@hanwhalife.com.vn"/>
  </r>
  <r>
    <n v="385"/>
    <x v="0"/>
    <s v="12301680"/>
    <s v="Đào Ngọc Linh"/>
    <x v="1"/>
    <d v="2023-05-08T00:00:00"/>
    <s v="North"/>
    <x v="1"/>
    <s v="Agency Compliance"/>
    <s v="Agency Compliance Executive"/>
    <s v="Nhân viên Cấp trung Pháp chế Đại lý"/>
    <x v="0"/>
    <x v="0"/>
    <s v="Executive"/>
    <s v="Male"/>
    <d v="1992-05-08T00:00:00"/>
    <s v="0335 508 685"/>
    <s v="ngoclinh.dao@hanwhalife.com.vn"/>
  </r>
  <r>
    <n v="386"/>
    <x v="0"/>
    <s v="12301684"/>
    <s v="Nguyễn Thị Ngọc Ánh"/>
    <x v="1"/>
    <d v="2023-05-10T00:00:00"/>
    <s v="North"/>
    <x v="1"/>
    <s v="Partnership Distribution"/>
    <s v="Sales Manager"/>
    <s v=" Quản lý Kinh doanh (Đối tác Ngân hàng)"/>
    <x v="5"/>
    <x v="0"/>
    <s v="Senior Executive"/>
    <s v="Female"/>
    <d v="1989-09-24T00:00:00"/>
    <s v="083 55 33 274"/>
    <s v="ngocanh.nguyen1@hanwhalife.com.vn"/>
  </r>
  <r>
    <n v="387"/>
    <x v="0"/>
    <s v="12301685"/>
    <s v="Nguyễn Thùy Trang"/>
    <x v="0"/>
    <d v="2023-05-15T00:00:00"/>
    <s v="South - HCM"/>
    <x v="0"/>
    <s v="Distribution Planning"/>
    <s v="Distribution Support Senior Officer"/>
    <s v="Chuyên viên Cấp cao Hỗ trợ Đại lý &amp; Kênh Phân phối"/>
    <x v="0"/>
    <x v="0"/>
    <s v="Senior Officer"/>
    <s v="Female"/>
    <d v="1995-11-28T00:00:00"/>
    <s v="0835 533 274"/>
    <s v="thuytrang.nguyen1@hanwhalife.com.vn"/>
  </r>
  <r>
    <n v="388"/>
    <x v="0"/>
    <s v="12301686"/>
    <s v="Trần Thị Kim Thanh"/>
    <x v="0"/>
    <d v="2023-05-15T00:00:00"/>
    <s v="South - HCM"/>
    <x v="0"/>
    <s v="Distribution Planning"/>
    <s v="Partnership Planning Officer"/>
    <s v="Chuyên viên Lập kế hoạch Kênh đối tác"/>
    <x v="0"/>
    <x v="0"/>
    <s v="Officer"/>
    <s v="Female"/>
    <d v="1991-07-09T00:00:00"/>
    <s v="0937 090 791"/>
    <s v="kimthanh.tran@hanwhalife.com.vn"/>
  </r>
  <r>
    <n v="389"/>
    <x v="0"/>
    <s v="12301687"/>
    <s v="Nguyễn Ngọc Hòa"/>
    <x v="33"/>
    <d v="2023-05-22T00:00:00"/>
    <s v="Central"/>
    <x v="2"/>
    <s v="Regional Sales - Hai Van"/>
    <s v="Zone Director"/>
    <s v="Giám đốc Kinh doanh Khu vực"/>
    <x v="3"/>
    <x v="0"/>
    <s v="Assistant Manager"/>
    <s v="Male"/>
    <d v="1983-10-20T00:00:00"/>
    <s v="0935 353 518"/>
    <s v="ngochoa.nguyen@hanwhalife.com.vn"/>
  </r>
  <r>
    <n v="390"/>
    <x v="0"/>
    <s v="12301689"/>
    <s v="Hoàng Trọng"/>
    <x v="12"/>
    <d v="2023-05-22T00:00:00"/>
    <s v="South - HCM"/>
    <x v="0"/>
    <s v="Customer Services"/>
    <s v="Customer Services Senior Staff"/>
    <s v="Nhân viên Cấp cao Dịch vụ Khách hàng"/>
    <x v="0"/>
    <x v="0"/>
    <s v="Senior Staff"/>
    <s v="Male"/>
    <d v="1990-04-15T00:00:00"/>
    <s v="0908 739 514"/>
    <s v="trong.hoang@hanwhalife.com.vn"/>
  </r>
  <r>
    <n v="391"/>
    <x v="0"/>
    <s v="12301690"/>
    <s v="Phạm Phương Đan Quyên"/>
    <x v="0"/>
    <d v="2023-05-24T00:00:00"/>
    <s v="South - HCM"/>
    <x v="0"/>
    <s v="Distribution Planning"/>
    <s v="Group Sales Support Executive"/>
    <s v="Nhân viên Cấp trung Hỗ trợ Phát triển Kinh Doanh - Khách hàng Doanh nghiệp"/>
    <x v="0"/>
    <x v="0"/>
    <s v="Executive"/>
    <s v="Female"/>
    <d v="1996-08-20T00:00:00"/>
    <s v="0978 893 111"/>
    <s v="danquyen.pham@hanwhalife.com.vn"/>
  </r>
  <r>
    <n v="392"/>
    <x v="0"/>
    <s v="12301693"/>
    <s v="Vương Trường Giang"/>
    <x v="0"/>
    <d v="2023-05-29T00:00:00"/>
    <s v="South - HCM"/>
    <x v="0"/>
    <s v="Sales Support Task Force"/>
    <s v="Task Force Senior Manager"/>
    <s v="Trưởng phòng Cấp cao Quản lý Dự án"/>
    <x v="0"/>
    <x v="0"/>
    <s v="Senior Manager"/>
    <s v="Male"/>
    <d v="1991-08-19T00:00:00"/>
    <s v="0901 354 456"/>
    <s v="truonggiang.vuong@hanwhalife.com.vn"/>
  </r>
  <r>
    <n v="393"/>
    <x v="0"/>
    <s v="12301695"/>
    <s v="Phạm Thị Ngát"/>
    <x v="1"/>
    <d v="2023-05-29T00:00:00"/>
    <s v="North"/>
    <x v="1"/>
    <s v="Customer Services"/>
    <s v="Customer Services Senior Staff"/>
    <s v="Nhân viên Cấp cao Dịch vụ Khách hàng"/>
    <x v="0"/>
    <x v="0"/>
    <s v="Senior Staff"/>
    <s v="Female"/>
    <d v="1995-02-23T00:00:00"/>
    <s v="0968 642 302"/>
    <s v="ngat.pham@hanwhalife.com.vn"/>
  </r>
  <r>
    <n v="394"/>
    <x v="0"/>
    <s v="12301697"/>
    <s v="Nguyễn Thị Mai"/>
    <x v="0"/>
    <d v="2023-06-01T00:00:00"/>
    <s v="South - HCM"/>
    <x v="0"/>
    <s v="Distribution Admin"/>
    <s v="Distribution Compensation Senior Executive"/>
    <s v="Nhân viên Cấp trung cao phụ trách Thu nhập Đại lý &amp; Kênh Phân phối"/>
    <x v="0"/>
    <x v="0"/>
    <s v="Senior Executive"/>
    <s v="Female"/>
    <d v="1992-10-19T00:00:00"/>
    <s v="0937 740 832"/>
    <s v="mai.nguyen@hanwhalife.com.vn"/>
  </r>
  <r>
    <n v="395"/>
    <x v="0"/>
    <s v="12301698"/>
    <s v="Nguyễn Phan Phương Thảo"/>
    <x v="10"/>
    <d v="2023-06-01T00:00:00"/>
    <s v="North"/>
    <x v="1"/>
    <s v="Sales Training Support"/>
    <s v="Agency Training Executive"/>
    <s v="Nhân viên Cấp trung Huấn luyện &amp; Hỗ trợ đại lý"/>
    <x v="4"/>
    <x v="0"/>
    <s v="Executive"/>
    <s v="Female"/>
    <d v="1991-09-16T00:00:00"/>
    <s v="0777 386 986"/>
    <s v="phuongthao.nguyen3@hanwhalife.com.vn"/>
  </r>
  <r>
    <n v="396"/>
    <x v="0"/>
    <s v="12301702"/>
    <s v="Phạm Thị Hải"/>
    <x v="20"/>
    <d v="2023-06-01T00:00:00"/>
    <s v="North"/>
    <x v="1"/>
    <s v="Customer Services"/>
    <s v="Customer Services Executive"/>
    <s v="Nhân viên Cấp trung Dịch vụ Khách hàng"/>
    <x v="0"/>
    <x v="0"/>
    <s v="Executive"/>
    <s v="Female"/>
    <d v="1988-10-03T00:00:00"/>
    <s v="0948 298 111"/>
    <s v="hai.pham@hanwhalife.com.vn"/>
  </r>
  <r>
    <n v="397"/>
    <x v="0"/>
    <s v="12301704"/>
    <s v="Lê Thùy Linh"/>
    <x v="0"/>
    <d v="2023-06-05T00:00:00"/>
    <s v="South - HCM"/>
    <x v="0"/>
    <s v="Customer Services"/>
    <s v="Policy Owner Services Senior Executive"/>
    <s v="Nhân viên Cấp trung cao Quản lý Hợp đồng"/>
    <x v="0"/>
    <x v="0"/>
    <s v="Senior Executive"/>
    <s v="Female"/>
    <d v="1991-07-25T00:00:00"/>
    <s v="0902 884 457"/>
    <s v="thuylinh.le@hanwhalife.com.vn"/>
  </r>
  <r>
    <n v="398"/>
    <x v="0"/>
    <s v="12301709"/>
    <s v="Trần Huỳnh Trang Đài"/>
    <x v="7"/>
    <d v="2023-06-12T00:00:00"/>
    <s v="South"/>
    <x v="2"/>
    <s v="Partnership Distribution"/>
    <s v="Sales Manager"/>
    <s v=" Quản lý Kinh doanh (Đối tác Ngân hàng)"/>
    <x v="5"/>
    <x v="0"/>
    <s v="Senior Executive"/>
    <s v="Female"/>
    <d v="1993-05-01T00:00:00"/>
    <s v="0327 877 855"/>
    <s v="trangdai.tran@hanwhalife.com.vn"/>
  </r>
  <r>
    <n v="399"/>
    <x v="0"/>
    <s v="12301711"/>
    <s v="Ông Thị Bích Thảo"/>
    <x v="9"/>
    <d v="2023-06-12T00:00:00"/>
    <s v="Central"/>
    <x v="2"/>
    <s v="Customer Services"/>
    <s v="Customer Services Executive"/>
    <s v="Nhân viên Cấp trung Dịch vụ Khách hàng"/>
    <x v="0"/>
    <x v="0"/>
    <s v="Executive"/>
    <s v="Female"/>
    <d v="1991-08-23T00:00:00"/>
    <s v="0905 973 449"/>
    <s v="bichthao.ong@hanwhalife.com.vn"/>
  </r>
  <r>
    <n v="400"/>
    <x v="0"/>
    <s v="12301712"/>
    <s v="Nguyễn Thị Lan"/>
    <x v="18"/>
    <d v="2023-06-12T00:00:00"/>
    <s v="South"/>
    <x v="2"/>
    <s v="Regional Sales - Gia Dinh"/>
    <s v="Zone Director"/>
    <s v="Giám đốc Kinh doanh Khu vực"/>
    <x v="3"/>
    <x v="0"/>
    <s v="Officer"/>
    <s v="Female"/>
    <d v="1981-01-26T00:00:00"/>
    <s v="0933 626 679"/>
    <s v="lan.nguyen2@hanwhalife.com.vn"/>
  </r>
  <r>
    <n v="401"/>
    <x v="0"/>
    <s v="12301714"/>
    <s v="Nguyễn Thu Hoài"/>
    <x v="0"/>
    <d v="2023-06-19T00:00:00"/>
    <s v="South - HCM"/>
    <x v="0"/>
    <s v="CEO Office"/>
    <s v="Assistant to CEO"/>
    <s v="Trợ lý Tổng Giám đốc"/>
    <x v="0"/>
    <x v="0"/>
    <s v="Staff"/>
    <s v="Female"/>
    <d v="2001-04-03T00:00:00"/>
    <s v="0352 707 858"/>
    <s v="thuhoai.nguyen@hanwhalife.com.vn"/>
  </r>
  <r>
    <n v="402"/>
    <x v="0"/>
    <s v="12301716"/>
    <s v="Hà Thị Thúy"/>
    <x v="34"/>
    <d v="2023-06-26T00:00:00"/>
    <s v="North"/>
    <x v="1"/>
    <s v="Customer Services"/>
    <s v="Customer Services Staff"/>
    <s v="Nhân viên Dịch vụ Khách hàng"/>
    <x v="0"/>
    <x v="0"/>
    <s v="Staff"/>
    <s v="Female"/>
    <d v="1984-12-15T00:00:00"/>
    <s v="0826 707 668"/>
    <s v="thuy.ha@hanwhalife.com.vn"/>
  </r>
  <r>
    <n v="403"/>
    <x v="0"/>
    <s v="12301720"/>
    <s v="Nguyễn Gia Huy"/>
    <x v="0"/>
    <d v="2023-07-03T00:00:00"/>
    <s v="South - HCM"/>
    <x v="0"/>
    <s v="Distribution Admin"/>
    <s v="Distribution Admin Executive"/>
    <s v="Nhân viên Cấp trung Hành chánh Đại lý &amp; Kênh Phân phối"/>
    <x v="0"/>
    <x v="0"/>
    <s v="Executive"/>
    <s v="Male"/>
    <d v="1996-10-20T00:00:00"/>
    <s v="0938 819 439"/>
    <s v="giahuy.nguyen1@hanwhalife.com.vn"/>
  </r>
  <r>
    <n v="404"/>
    <x v="0"/>
    <s v="12301721"/>
    <s v="Võ Nguyễn Kiều Minh"/>
    <x v="0"/>
    <d v="2023-07-03T00:00:00"/>
    <s v="South - HCM"/>
    <x v="0"/>
    <s v="NBU &amp; Claim"/>
    <s v="Claim Senior Officer"/>
    <s v="Chuyên viên Cấp cao Giải quyết Quyền lợi Bảo hiểm"/>
    <x v="0"/>
    <x v="0"/>
    <s v="Senior Officer"/>
    <s v="Female"/>
    <d v="1987-08-06T00:00:00"/>
    <s v="0932 083 350"/>
    <s v="kieuminh.vo@hanwhalife.com.vn"/>
  </r>
  <r>
    <n v="405"/>
    <x v="0"/>
    <s v="12301728"/>
    <s v="Đàm Phương Hoa"/>
    <x v="1"/>
    <d v="2023-07-17T00:00:00"/>
    <s v="North"/>
    <x v="1"/>
    <s v="Customer Services"/>
    <s v="Quality Assurance Officer"/>
    <s v="Chuyên viên Kiểm soát Chất lượng Dịch vụ Khách hàng"/>
    <x v="0"/>
    <x v="0"/>
    <s v="Officer"/>
    <s v="Female"/>
    <d v="1993-03-18T00:00:00"/>
    <s v="0966 047 173"/>
    <s v="phuonghoa.dam@hanwhalife.com.vn"/>
  </r>
  <r>
    <n v="406"/>
    <x v="0"/>
    <s v="12301729"/>
    <s v="Võ Thị Xuân Trang"/>
    <x v="0"/>
    <d v="2023-07-17T00:00:00"/>
    <s v="South - HCM"/>
    <x v="0"/>
    <s v="Customer Services"/>
    <s v="Policy Owner Services Officer"/>
    <s v="Chuyên viên Quản lý Hợp đồng"/>
    <x v="0"/>
    <x v="0"/>
    <s v="Officer"/>
    <s v="Female"/>
    <d v="1990-01-11T00:00:00"/>
    <s v="0973 776 616"/>
    <s v="xuantrang.vo@hanwhalife.com.vn"/>
  </r>
  <r>
    <n v="407"/>
    <x v="0"/>
    <s v="12301730"/>
    <s v="Trần Cẩm Tú"/>
    <x v="20"/>
    <d v="2023-07-17T00:00:00"/>
    <s v="North"/>
    <x v="1"/>
    <s v="Regional Sales - Lam Kinh"/>
    <s v="Zone Director"/>
    <s v="Giám đốc Kinh doanh Khu vực"/>
    <x v="3"/>
    <x v="0"/>
    <s v="Senior Executive"/>
    <s v="Female"/>
    <d v="1990-05-07T00:00:00"/>
    <s v="0986 186 978"/>
    <s v="camtu.tran@hanwhalife.com.vn"/>
  </r>
  <r>
    <n v="408"/>
    <x v="0"/>
    <s v="12301732"/>
    <s v="Nguyễn Thị Hoài"/>
    <x v="8"/>
    <d v="2023-07-19T00:00:00"/>
    <s v="North"/>
    <x v="1"/>
    <s v="Customer Services"/>
    <s v="Customer Services Senior Staff"/>
    <s v="Nhân viên Dịch vụ Khách hàng"/>
    <x v="0"/>
    <x v="0"/>
    <s v="Senior Staff"/>
    <s v="Female"/>
    <d v="1993-07-04T00:00:00"/>
    <s v="0963 001 034"/>
    <s v="hoai.nguyen@hanwhalife.com.vn"/>
  </r>
  <r>
    <n v="409"/>
    <x v="0"/>
    <s v="12301734"/>
    <s v="Đỗ Công Tiền"/>
    <x v="0"/>
    <d v="2023-07-31T00:00:00"/>
    <s v="South - HCM"/>
    <x v="0"/>
    <s v="IT"/>
    <s v="Program Analyst Officer"/>
    <s v="Chuyên viên Lập trình"/>
    <x v="0"/>
    <x v="0"/>
    <s v="Officer"/>
    <s v="Male"/>
    <d v="1993-04-30T00:00:00"/>
    <s v="0933 971 818"/>
    <s v="congtien.do@hanwhalife.com.vn"/>
  </r>
  <r>
    <n v="410"/>
    <x v="0"/>
    <s v="12301735"/>
    <s v="Nguyễn Thị Thu Trúc"/>
    <x v="0"/>
    <d v="2023-07-31T00:00:00"/>
    <s v="South - HCM"/>
    <x v="0"/>
    <s v="NBU &amp; Claim"/>
    <s v="Claim Senior Executive"/>
    <s v="Nhân viên Cấp trung cao Giải quyết Quyền lợi Bảo hiểm"/>
    <x v="0"/>
    <x v="0"/>
    <s v="Senior Executive"/>
    <s v="Female"/>
    <d v="1995-07-15T00:00:00"/>
    <s v="0902 449 272"/>
    <s v="thutruc.nguyen@hanwhalife.com.vn"/>
  </r>
  <r>
    <n v="411"/>
    <x v="0"/>
    <s v="12301736"/>
    <s v="Phạm Long Vinh"/>
    <x v="17"/>
    <d v="2023-08-01T00:00:00"/>
    <s v="Central"/>
    <x v="2"/>
    <s v="Regional Sales - Tay Son"/>
    <s v="Zone Director"/>
    <s v="Giám đốc Kinh doanh Khu vực"/>
    <x v="3"/>
    <x v="0"/>
    <s v="Senior Executive"/>
    <s v="Male"/>
    <d v="1987-05-28T00:00:00"/>
    <s v="0983 746 544"/>
    <s v="longvinh.pham@hanwhalife.com.vn"/>
  </r>
  <r>
    <n v="412"/>
    <x v="0"/>
    <s v="12301737"/>
    <s v="Nguyễn Thị Phương"/>
    <x v="1"/>
    <d v="2023-08-07T00:00:00"/>
    <s v="North"/>
    <x v="1"/>
    <s v="Customer Services"/>
    <s v="Quality Assurance Senior Executive"/>
    <s v="Nhân viên Cấp trung cao Kiểm soát Chất lượng Dịch vụ Khách hàng"/>
    <x v="0"/>
    <x v="0"/>
    <s v="Senior Executive"/>
    <s v="Female"/>
    <d v="1995-10-06T00:00:00"/>
    <s v="0987 424 615"/>
    <s v="phuong.nguyen2@hanwhalife.com.vn"/>
  </r>
  <r>
    <n v="413"/>
    <x v="0"/>
    <s v="12301739"/>
    <s v="Nguyễn Thị Đỗ An"/>
    <x v="0"/>
    <d v="2023-08-07T00:00:00"/>
    <s v="South - HCM"/>
    <x v="0"/>
    <s v="Actuary"/>
    <s v="Actuarial Analyst"/>
    <s v="Phân tích Định phí"/>
    <x v="0"/>
    <x v="0"/>
    <s v="Senior Executive"/>
    <s v="Female"/>
    <d v="1993-11-10T00:00:00"/>
    <s v="0938 652 655"/>
    <s v="doan.nguyen@hanwhalife.com.vn"/>
  </r>
  <r>
    <n v="414"/>
    <x v="0"/>
    <s v="12301742"/>
    <s v="Nguyễn Thị Thiện"/>
    <x v="0"/>
    <d v="2023-08-07T00:00:00"/>
    <s v="South - HCM"/>
    <x v="0"/>
    <s v="General Administration"/>
    <s v="General Admin Staff"/>
    <s v="Nhân viên Hành chánh"/>
    <x v="0"/>
    <x v="0"/>
    <s v="Staff"/>
    <s v="Female"/>
    <d v="1991-01-01T00:00:00"/>
    <s v="0932 131 538"/>
    <s v="thien.nguyen@hanwhalife.com.vn"/>
  </r>
  <r>
    <n v="415"/>
    <x v="0"/>
    <s v="12301744"/>
    <s v="Trần Thị Thường"/>
    <x v="0"/>
    <d v="2023-08-14T00:00:00"/>
    <s v="South - HCM"/>
    <x v="0"/>
    <s v="Distribution Planning"/>
    <s v="Distribution Quality Assurance Manager"/>
    <s v="Trưởng phòng Phân tích &amp; Kiểm soát Chất lượng Kinh doanh"/>
    <x v="0"/>
    <x v="0"/>
    <s v="Manager"/>
    <s v="Female"/>
    <d v="1991-09-25T00:00:00"/>
    <s v="0356 694 042"/>
    <s v="thuong.tran1@hanwhalife.com.vn"/>
  </r>
  <r>
    <n v="416"/>
    <x v="0"/>
    <s v="12301750"/>
    <s v="Phạm Minh Châu"/>
    <x v="0"/>
    <d v="2023-09-05T00:00:00"/>
    <s v="South - HCM"/>
    <x v="0"/>
    <s v="Design &amp; Development"/>
    <s v="Graphic Designer"/>
    <s v="Thiết kế Đồ họa"/>
    <x v="0"/>
    <x v="0"/>
    <s v="Executive"/>
    <s v="Male"/>
    <d v="1995-10-20T00:00:00"/>
    <s v="0909 483 961"/>
    <s v="minhchau.pham@hanwhalife.com.vn"/>
  </r>
  <r>
    <n v="417"/>
    <x v="0"/>
    <s v="12301751"/>
    <s v="Phạm Văn Thông"/>
    <x v="0"/>
    <d v="2023-09-05T00:00:00"/>
    <s v="South - HCM"/>
    <x v="0"/>
    <s v="Risk Management"/>
    <s v="Risk Officer"/>
    <s v="Chuyên viên Quản lý Rủi ro"/>
    <x v="0"/>
    <x v="0"/>
    <s v="Officer"/>
    <s v="Male"/>
    <d v="1996-09-16T00:00:00"/>
    <s v="0382 818 569"/>
    <s v="vanthong.pham@hanwhalife.com.vn"/>
  </r>
  <r>
    <n v="418"/>
    <x v="0"/>
    <s v="12301752"/>
    <s v="Hoàng Thị Thu Hương"/>
    <x v="4"/>
    <d v="2023-09-05T00:00:00"/>
    <s v="South"/>
    <x v="2"/>
    <s v="Partnership Distribution"/>
    <s v="Sales Manager"/>
    <s v=" Quản lý Kinh doanh (Đối tác Ngân hàng)"/>
    <x v="5"/>
    <x v="0"/>
    <s v="Senior Executive"/>
    <s v="Female"/>
    <d v="1995-10-12T00:00:00"/>
    <s v="0938 784 984"/>
    <s v="thuhuong.hoang@hanwhalife.com.vn"/>
  </r>
  <r>
    <n v="419"/>
    <x v="0"/>
    <s v="12301753"/>
    <s v="Nguyễn Ngọc Thùy Nguyên"/>
    <x v="12"/>
    <d v="2023-09-06T00:00:00"/>
    <s v="South - HCM"/>
    <x v="0"/>
    <s v="Customer Services"/>
    <s v="Customer Services Executive"/>
    <s v="Nhân viên Cấp trung Dịch vụ Khách hàng"/>
    <x v="0"/>
    <x v="0"/>
    <s v="Executive"/>
    <s v="Female"/>
    <d v="1996-12-25T00:00:00"/>
    <s v="0903 149 094"/>
    <s v="thuynguyen.nguyen@hanwhalife.com.vn"/>
  </r>
  <r>
    <n v="420"/>
    <x v="0"/>
    <s v="12301756"/>
    <s v="Đỗ Thị Minh Thư"/>
    <x v="0"/>
    <d v="2023-09-11T00:00:00"/>
    <s v="South - HCM"/>
    <x v="0"/>
    <s v="Distribution Admin"/>
    <s v="Distribution Compensation Executive"/>
    <s v="Nhân viên Cấp trung phụ trách Thu nhập Đại lý &amp; Kênh Phân phối"/>
    <x v="0"/>
    <x v="0"/>
    <s v="Executive"/>
    <s v="Female"/>
    <d v="1996-10-27T00:00:00"/>
    <s v="0909 102 796"/>
    <s v="minhthu.do1@hanwhalife.com.vn"/>
  </r>
  <r>
    <n v="421"/>
    <x v="0"/>
    <s v="12301758"/>
    <s v="Nguyễn Thị Thúy Vi"/>
    <x v="0"/>
    <d v="2023-09-18T00:00:00"/>
    <s v="South - HCM"/>
    <x v="0"/>
    <s v="Human Resources"/>
    <s v="HR Operations Officer"/>
    <s v="Chuyên viên Quản lý Vận hành Nhân sự"/>
    <x v="0"/>
    <x v="0"/>
    <s v="Officer"/>
    <s v="Female"/>
    <d v="1997-04-11T00:00:00"/>
    <s v="0932 010 352"/>
    <s v="thuyvi.nguyen@hanwhalife.com.vn"/>
  </r>
  <r>
    <n v="422"/>
    <x v="0"/>
    <s v="12301760"/>
    <s v="Lý Quí Thủy Chung"/>
    <x v="0"/>
    <d v="2023-09-18T00:00:00"/>
    <s v="South - HCM"/>
    <x v="0"/>
    <s v="Actuary"/>
    <s v="Actuarial Analyst"/>
    <s v="Phân tích Định phí"/>
    <x v="0"/>
    <x v="0"/>
    <s v="Senior Executive"/>
    <s v="Female"/>
    <d v="2001-04-27T00:00:00"/>
    <s v="0933 667 840"/>
    <s v="thuychung.ly@hanwhalife.com.vn"/>
  </r>
  <r>
    <n v="423"/>
    <x v="0"/>
    <s v="12301761"/>
    <s v="Nguyễn Duy Khánh Nam"/>
    <x v="0"/>
    <d v="2023-09-18T00:00:00"/>
    <s v="South - HCM"/>
    <x v="0"/>
    <s v="Distribution Planning"/>
    <s v="Partnership Planning Senior Executive"/>
    <s v="Nhân viên Cấp trung cao Kế hoạch Kinh doanh"/>
    <x v="0"/>
    <x v="0"/>
    <s v="Senior Executive"/>
    <s v="Male"/>
    <d v="1998-07-27T00:00:00"/>
    <s v="0794 894 498"/>
    <s v="khanhnam.nguyen@hanwhalife.com.vn"/>
  </r>
  <r>
    <n v="424"/>
    <x v="0"/>
    <s v="12301762"/>
    <s v="Lý Mỹ Anh"/>
    <x v="0"/>
    <d v="2023-09-20T00:00:00"/>
    <s v="South - HCM"/>
    <x v="0"/>
    <s v="Sales Advisor"/>
    <s v="Sales Advisor Assistant"/>
    <s v="Trợ lý Cố vấn Kinh doanh"/>
    <x v="0"/>
    <x v="0"/>
    <s v="Senior Staff"/>
    <s v="Female"/>
    <d v="1997-02-05T00:00:00"/>
    <s v="0769 895 009"/>
    <s v="myanh.ly@hanwhalife.com.vn"/>
  </r>
  <r>
    <n v="425"/>
    <x v="0"/>
    <s v="12301763"/>
    <s v="Bùi Thị Như Ngọc"/>
    <x v="0"/>
    <d v="2023-09-22T00:00:00"/>
    <s v="South - HCM"/>
    <x v="0"/>
    <s v="Partnership Distribution"/>
    <s v="Account Head"/>
    <s v="Giám đốc Phát triển Kinh doanh (Đối tác Ngân hàng)"/>
    <x v="5"/>
    <x v="0"/>
    <s v="Manager"/>
    <s v="Female"/>
    <d v="1990-08-23T00:00:00"/>
    <s v="0932 802 369"/>
    <s v="nhungoc.bui@hanwhalife.com.vn"/>
  </r>
  <r>
    <n v="426"/>
    <x v="0"/>
    <s v="12301764"/>
    <s v="Đoàn Thị Hương"/>
    <x v="26"/>
    <d v="2023-09-25T00:00:00"/>
    <s v="South"/>
    <x v="2"/>
    <s v="Partnership Distribution"/>
    <s v="Sales Manager"/>
    <s v=" Quản lý Kinh doanh (Đối tác Ngân hàng)"/>
    <x v="5"/>
    <x v="0"/>
    <s v="Officer"/>
    <s v="Female"/>
    <d v="1992-12-29T00:00:00"/>
    <s v="0939 741 740"/>
    <s v="huong.doan@hanwhalife.com.vn"/>
  </r>
  <r>
    <n v="427"/>
    <x v="0"/>
    <s v="12301765"/>
    <s v="Nguyễn Thị Hồng Diệp"/>
    <x v="7"/>
    <d v="2023-09-25T00:00:00"/>
    <s v="South"/>
    <x v="2"/>
    <s v="Partnership Distribution"/>
    <s v="Sales Manager"/>
    <s v=" Quản lý Kinh doanh (Đối tác Ngân hàng)"/>
    <x v="5"/>
    <x v="0"/>
    <s v="Officer"/>
    <s v="Female"/>
    <d v="1986-09-22T00:00:00"/>
    <s v="0916 249 900"/>
    <s v="hongdiep.nguyen@hanwhalife.com.vn"/>
  </r>
  <r>
    <n v="428"/>
    <x v="0"/>
    <s v="12301767"/>
    <s v="Lê Thị Kiên"/>
    <x v="20"/>
    <d v="2023-10-02T00:00:00"/>
    <s v="North"/>
    <x v="1"/>
    <s v="Regional Sales - Lam Kinh"/>
    <s v="Zone Director"/>
    <s v="Giám đốc Kinh doanh Khu vực"/>
    <x v="3"/>
    <x v="0"/>
    <s v="Executive"/>
    <s v="Female"/>
    <d v="1993-04-25T00:00:00"/>
    <s v="0948 056 448"/>
    <s v="kien.le@hanwhalife.com.vn"/>
  </r>
  <r>
    <n v="429"/>
    <x v="0"/>
    <s v="12301768"/>
    <s v="Huỳnh Võ Lan Vy"/>
    <x v="0"/>
    <d v="2023-10-02T00:00:00"/>
    <s v="South - HCM"/>
    <x v="0"/>
    <s v="Content of Digital App"/>
    <s v="Multimedia Designer"/>
    <s v="Thiết kế Đa phương tiện"/>
    <x v="0"/>
    <x v="0"/>
    <s v="Senior Executive"/>
    <s v="Female"/>
    <d v="1998-07-29T00:00:00"/>
    <s v="0906 432 798"/>
    <s v="lanvy.huynh@hanwhalife.com.vn"/>
  </r>
  <r>
    <n v="430"/>
    <x v="0"/>
    <s v="12301769"/>
    <s v="Nguyễn Thị Diễm Quỳnh"/>
    <x v="0"/>
    <d v="2023-10-09T00:00:00"/>
    <s v="South - HCM"/>
    <x v="0"/>
    <s v="Human Resources"/>
    <s v="HR Operations Assistant Manager"/>
    <s v="Phó phòng Quản lý Vận hành Nhân sự"/>
    <x v="0"/>
    <x v="0"/>
    <s v="Assistant Manager"/>
    <s v="Female"/>
    <d v="1991-12-20T00:00:00"/>
    <s v="0919 765 919"/>
    <s v="diemquynh.nguyen1@hanwhalife.com.vn"/>
  </r>
  <r>
    <n v="431"/>
    <x v="0"/>
    <s v="12301771"/>
    <s v="Nguyễn Thị Diệu Huyền"/>
    <x v="0"/>
    <d v="2023-10-09T00:00:00"/>
    <s v="South - HCM"/>
    <x v="0"/>
    <s v="Internal Audit"/>
    <s v="Internal Audit Executive"/>
    <s v="Nhân viên Cấp trung Kiểm toán Nội bộ"/>
    <x v="0"/>
    <x v="0"/>
    <s v="Executive"/>
    <s v="Female"/>
    <d v="1997-01-16T00:00:00"/>
    <s v="0350 242 958"/>
    <s v="dieuhuyen.nguyen@hanwhalife.com.vn"/>
  </r>
  <r>
    <n v="432"/>
    <x v="0"/>
    <s v="12301772"/>
    <s v="Nguyễn Văn Thái"/>
    <x v="35"/>
    <d v="2023-10-13T00:00:00"/>
    <s v="South"/>
    <x v="2"/>
    <s v="Partnership Distribution"/>
    <s v="Sales Manager"/>
    <s v="Quản lý Kinh doanh (Đối tác Ngân hàng)"/>
    <x v="5"/>
    <x v="0"/>
    <s v="Senior Officer"/>
    <s v="Male"/>
    <d v="1985-10-09T00:00:00"/>
    <s v="0916 992 061"/>
    <s v="vanthai.nguyen@hanwhalife.com.vn"/>
  </r>
  <r>
    <n v="433"/>
    <x v="0"/>
    <s v="12301774"/>
    <s v="Từ Châu Trúc Dân"/>
    <x v="0"/>
    <d v="2023-10-23T00:00:00"/>
    <s v="South - HCM"/>
    <x v="0"/>
    <s v="Customer Services"/>
    <s v="Call Center Senior Staff"/>
    <s v="Nhân viên Cấp cao trực Tổng đài"/>
    <x v="0"/>
    <x v="0"/>
    <s v="Senior Staff"/>
    <s v="Female"/>
    <d v="1997-11-14T00:00:00"/>
    <s v="0327 244 075"/>
    <s v="trucdan.tu@hanwhalife.com.vn"/>
  </r>
  <r>
    <n v="434"/>
    <x v="0"/>
    <s v="12301775"/>
    <s v="Lê Quang Hiệp"/>
    <x v="1"/>
    <d v="2023-10-24T00:00:00"/>
    <s v="North"/>
    <x v="1"/>
    <s v="Partnership Distribution"/>
    <s v="Sales Manager"/>
    <s v="Quản lý Kinh doanh (Đối tác Ngân hàng)"/>
    <x v="5"/>
    <x v="0"/>
    <s v="Officer"/>
    <s v="Male"/>
    <d v="1994-02-10T00:00:00"/>
    <s v="0985 222 669"/>
    <s v="quanghiep.le@hanwhalife.com.vn"/>
  </r>
  <r>
    <n v="435"/>
    <x v="0"/>
    <s v="12301777"/>
    <s v="Lê Thị Minh Tuyền"/>
    <x v="0"/>
    <d v="2023-11-01T00:00:00"/>
    <s v="South - HCM"/>
    <x v="0"/>
    <s v="Customer Services"/>
    <s v="Policy Owner Services Executive"/>
    <s v="Nhân viên Cấp trung Quản lý Hợp đồng"/>
    <x v="0"/>
    <x v="0"/>
    <s v="Executive"/>
    <s v="Female"/>
    <d v="1990-03-21T00:00:00"/>
    <s v="0934 093 880"/>
    <s v="minhtuyen.le@hanwhalife.com.vn"/>
  </r>
  <r>
    <n v="436"/>
    <x v="0"/>
    <s v="12301779"/>
    <s v="Lê Văn Quân"/>
    <x v="0"/>
    <d v="2023-11-13T00:00:00"/>
    <s v="South - HCM"/>
    <x v="0"/>
    <s v="Legal &amp; Corporate Compliance"/>
    <s v="Legal Officer"/>
    <s v="Chuyên viên Pháp lý"/>
    <x v="0"/>
    <x v="0"/>
    <s v="Officer"/>
    <s v="Male"/>
    <d v="1997-08-04T00:00:00"/>
    <s v="0362 355 984"/>
    <s v="vanquan.le@hanwhalife.com.vn"/>
  </r>
  <r>
    <n v="437"/>
    <x v="0"/>
    <s v="12301780"/>
    <s v="Đỗ Quỳnh Hương"/>
    <x v="0"/>
    <d v="2023-11-22T00:00:00"/>
    <s v="South - HCM"/>
    <x v="0"/>
    <s v="Corporate Planning &amp; Management"/>
    <s v="Management Reporting Analysis Senior Staff"/>
    <s v="Nhân viên Cấp cao Quản trị và Phân tích Báo cáo"/>
    <x v="0"/>
    <x v="0"/>
    <s v="Senior Staff"/>
    <s v="Female"/>
    <d v="2000-01-29T00:00:00"/>
    <s v="0816 046 328"/>
    <s v="quynhhuong.do@hanwhalife.com.vn"/>
  </r>
  <r>
    <n v="438"/>
    <x v="0"/>
    <s v="12301782"/>
    <s v="Nguyễn Phúc Thịnh"/>
    <x v="36"/>
    <d v="2023-12-01T00:00:00"/>
    <s v="Central"/>
    <x v="2"/>
    <s v="Partnership Distribution"/>
    <s v="Sales Manager"/>
    <s v="Quản lý Kinh doanh (Đối tác Ngân hàng)"/>
    <x v="5"/>
    <x v="0"/>
    <s v="Senior Executive"/>
    <s v="Male"/>
    <d v="1995-09-06T00:00:00"/>
    <s v="0935 961 896"/>
    <s v="phucthinh.nguyen1@hanwhalife.com.vn"/>
  </r>
  <r>
    <n v="439"/>
    <x v="0"/>
    <s v="12301785"/>
    <s v="Nguyễn Thị Mai"/>
    <x v="0"/>
    <d v="2023-12-11T00:00:00"/>
    <s v="South - HCM"/>
    <x v="0"/>
    <s v="Finance &amp; Accounting"/>
    <s v="Payable Accounting Senior Staff"/>
    <s v="Nhân viên Cấp cao Kế toán Thanh toán"/>
    <x v="0"/>
    <x v="0"/>
    <s v="Senior Staff"/>
    <s v="Female"/>
    <d v="1998-10-18T00:00:00"/>
    <s v="0906 902 357"/>
    <s v="mai.nguyen1@hanwhalife.com.vn"/>
  </r>
  <r>
    <n v="440"/>
    <x v="0"/>
    <s v="12301786"/>
    <s v="Trịnh Minh Nhật"/>
    <x v="0"/>
    <d v="2023-12-11T00:00:00"/>
    <s v="South - HCM"/>
    <x v="0"/>
    <s v="IT"/>
    <s v="Database Administrator Officer"/>
    <s v="Chuyên viên Dữ liệu"/>
    <x v="0"/>
    <x v="0"/>
    <s v="Officer"/>
    <s v="Male"/>
    <d v="1991-09-23T00:00:00"/>
    <s v="0356 155 762"/>
    <s v="minhnhat.trinh@hanwhalife.com.vn"/>
  </r>
  <r>
    <n v="441"/>
    <x v="0"/>
    <s v="12301788"/>
    <s v="Nguyễn Tường Vy"/>
    <x v="0"/>
    <d v="2023-12-18T00:00:00"/>
    <s v="South - HCM"/>
    <x v="0"/>
    <s v="IT"/>
    <s v="Business Analyst Senior Executive"/>
    <s v="Nhân viên Cấp trung cao Phát triển Hệ thống"/>
    <x v="0"/>
    <x v="0"/>
    <s v="Senior Executive"/>
    <s v="Female"/>
    <d v="1996-11-20T00:00:00"/>
    <s v="0906 809 657"/>
    <s v="tuongvy.nguyen1@hanwhalife.com.vn"/>
  </r>
  <r>
    <n v="442"/>
    <x v="0"/>
    <s v="12301789"/>
    <s v="Phạm Hữu Lợi"/>
    <x v="0"/>
    <d v="2023-12-27T00:00:00"/>
    <s v="South - HCM"/>
    <x v="0"/>
    <s v="IT"/>
    <s v="Program Analyst Senior Executive"/>
    <s v="Nhân viên Cấp trung cao Lập trình"/>
    <x v="0"/>
    <x v="0"/>
    <s v="Senior Executive"/>
    <s v="Male"/>
    <d v="1992-10-23T00:00:00"/>
    <s v="0799 007 138"/>
    <s v="huuloi.pham@hanwhalife.com.vn"/>
  </r>
  <r>
    <n v="443"/>
    <x v="0"/>
    <s v="12401790"/>
    <s v="Trương Thị Vân Anh"/>
    <x v="0"/>
    <d v="2024-01-08T00:00:00"/>
    <s v="South - HCM"/>
    <x v="0"/>
    <s v="Marketing"/>
    <s v="Head of Marketing"/>
    <s v="Trưởng Bộ phận Marketing"/>
    <x v="1"/>
    <x v="1"/>
    <s v="Director"/>
    <s v="Female"/>
    <d v="1982-08-04T00:00:00"/>
    <s v="0903 799 275"/>
    <s v="vananh.truong1@hanwhalife.com.vn"/>
  </r>
  <r>
    <n v="444"/>
    <x v="0"/>
    <s v="12401791"/>
    <s v="Nguyễn Phương Hưng"/>
    <x v="0"/>
    <d v="2024-01-08T00:00:00"/>
    <s v="South - HCM"/>
    <x v="0"/>
    <s v="IT"/>
    <s v="Program Analyst Officer"/>
    <s v="Chuyên viên Lập trình"/>
    <x v="0"/>
    <x v="0"/>
    <s v="Officer"/>
    <s v="Male"/>
    <d v="1994-04-18T00:00:00"/>
    <s v="0967 399 603"/>
    <s v="phuonghung.nguyen@hanwhalife.com.vn"/>
  </r>
  <r>
    <n v="445"/>
    <x v="0"/>
    <s v="12401792"/>
    <s v="Hồ Trịnh Ngọc Diễm"/>
    <x v="0"/>
    <d v="2024-01-15T00:00:00"/>
    <s v="South - HCM"/>
    <x v="0"/>
    <s v="Customer Services"/>
    <s v="Customer Care Assistant Manager"/>
    <s v="Phó phòng Chăm sóc Khách hàng"/>
    <x v="0"/>
    <x v="0"/>
    <s v="Assistant Manager"/>
    <s v="Female"/>
    <d v="1986-02-05T00:00:00"/>
    <s v="0963 781 109"/>
    <s v="ngocdiem.ho@hanwhalife.com.vn"/>
  </r>
  <r>
    <n v="446"/>
    <x v="0"/>
    <s v="12401793"/>
    <s v="Nguyễn Cẩm Dương"/>
    <x v="0"/>
    <d v="2024-01-22T00:00:00"/>
    <s v="South - HCM"/>
    <x v="0"/>
    <s v="Legal &amp; Corporate Compliance"/>
    <s v="Corporate Compliance Assistant Manager"/>
    <s v="Phó phòng Kiểm soát tuân thủ"/>
    <x v="0"/>
    <x v="0"/>
    <s v="Assistant Manager"/>
    <s v="Female"/>
    <d v="1993-05-04T00:00:00"/>
    <s v="0982 533 424"/>
    <s v="camduong.nguyen@hanwhalife.com.vn"/>
  </r>
  <r>
    <n v="447"/>
    <x v="0"/>
    <s v="12401796"/>
    <s v="Huỳnh Thị Phương Thảo"/>
    <x v="0"/>
    <d v="2024-02-01T00:00:00"/>
    <s v="South - HCM"/>
    <x v="0"/>
    <s v="Human Resources"/>
    <s v="Corporate Learning Officer"/>
    <s v="Chuyên viên Đào tạo"/>
    <x v="0"/>
    <x v="0"/>
    <s v="Officer"/>
    <s v="Female"/>
    <d v="1991-04-23T00:00:00"/>
    <s v="0908 300 183"/>
    <s v="phuongthao.huynh@hanwhalife.com.vn"/>
  </r>
  <r>
    <n v="448"/>
    <x v="0"/>
    <s v="12401799"/>
    <s v="Đặng Nguyễn Hoàng Tuấn"/>
    <x v="0"/>
    <d v="2024-02-15T00:00:00"/>
    <s v="South - HCM"/>
    <x v="0"/>
    <s v="Customer Services"/>
    <s v="Quality Assurance Officer"/>
    <s v="Chuyên viên Kiểm soát Chất lượng Dịch vụ Khách hàng"/>
    <x v="0"/>
    <x v="0"/>
    <s v="Officer"/>
    <s v="Male"/>
    <d v="1993-05-18T00:00:00"/>
    <s v="0942 263 613"/>
    <s v="hoangtuan.dang@hanwhalife.com.vn"/>
  </r>
  <r>
    <n v="449"/>
    <x v="0"/>
    <s v="12401800"/>
    <s v="Phan Thị Thu Hà"/>
    <x v="0"/>
    <d v="2024-02-19T00:00:00"/>
    <s v="South - HCM"/>
    <x v="0"/>
    <s v="Distribution Planning"/>
    <s v="Multimedia Designer"/>
    <s v="Thiết kế Đa phương tiện"/>
    <x v="0"/>
    <x v="0"/>
    <s v="Officer"/>
    <s v="Female"/>
    <d v="1991-06-12T00:00:00"/>
    <s v="0907 979 546"/>
    <s v="thuha.phan@hanwhalife.com.vn"/>
  </r>
  <r>
    <n v="450"/>
    <x v="0"/>
    <s v="12401801"/>
    <s v="Hà Xuân Huy"/>
    <x v="12"/>
    <d v="2024-02-19T00:00:00"/>
    <s v="South - HCM"/>
    <x v="0"/>
    <s v="Regional Sales - Gia Dinh"/>
    <s v="Zone Director"/>
    <s v="Giám đốc Kinh doanh Khu vực"/>
    <x v="3"/>
    <x v="0"/>
    <s v="Officer"/>
    <s v="Male"/>
    <d v="1980-08-25T00:00:00"/>
    <s v="0917 161 525"/>
    <s v="xuanhuy.ha@hanwhalife.com.vn"/>
  </r>
  <r>
    <n v="451"/>
    <x v="0"/>
    <s v="12401802"/>
    <s v="Nguyễn Thị Minh Nguyệt"/>
    <x v="0"/>
    <d v="2024-02-21T00:00:00"/>
    <s v="South - HCM"/>
    <x v="0"/>
    <s v="Human Resources"/>
    <s v="Employer Brand Officer"/>
    <s v="Chuyên viên Phát triển Thương hiệu Tuyển dụng"/>
    <x v="0"/>
    <x v="0"/>
    <s v="Officer"/>
    <s v="Female"/>
    <d v="2000-11-16T00:00:00"/>
    <s v="0843 467 367"/>
    <s v="minhnguyet.nguyen1@hanwhalife.com.vn"/>
  </r>
  <r>
    <n v="452"/>
    <x v="0"/>
    <s v="12401803"/>
    <s v="Trần Minh Thuận"/>
    <x v="37"/>
    <d v="2024-02-21T00:00:00"/>
    <s v="North"/>
    <x v="1"/>
    <s v="Regional Sales - Thang Long"/>
    <s v="Zone Director"/>
    <s v="Giám đốc Kinh doanh Khu vực"/>
    <x v="3"/>
    <x v="0"/>
    <s v="Executive"/>
    <s v="Male"/>
    <d v="1989-07-12T00:00:00"/>
    <s v="0913 338 689"/>
    <s v="minhthuan.tran@hanwhalife.com.vn"/>
  </r>
  <r>
    <n v="453"/>
    <x v="0"/>
    <s v="12401804"/>
    <s v="Trà Quốc Khanh"/>
    <x v="0"/>
    <d v="2024-02-26T00:00:00"/>
    <s v="South - HCM"/>
    <x v="0"/>
    <s v="Actuary"/>
    <s v="Actuarial Analyst"/>
    <s v="Phân tích Định phí"/>
    <x v="0"/>
    <x v="0"/>
    <s v="Manager"/>
    <s v="Male"/>
    <d v="1988-09-28T00:00:00"/>
    <s v="0947 418 735"/>
    <s v="quockhanh.tra@hanwhalife.com.vn"/>
  </r>
  <r>
    <n v="454"/>
    <x v="0"/>
    <s v="12401805"/>
    <s v="Lê Khánh Hoàng"/>
    <x v="30"/>
    <d v="2024-03-04T00:00:00"/>
    <s v="South"/>
    <x v="2"/>
    <s v="Partnership Distribution"/>
    <s v="Sales Manager"/>
    <s v="Quản lý Kinh doanh (Đối tác Ngân hàng)"/>
    <x v="5"/>
    <x v="0"/>
    <s v="Senior Executive"/>
    <s v="Male"/>
    <d v="1993-10-01T00:00:00"/>
    <s v="0327 432 402"/>
    <s v="khanhhoang.le@hanwhalife.com.vn"/>
  </r>
  <r>
    <n v="455"/>
    <x v="0"/>
    <s v="12401807"/>
    <s v="Nguyễn Hữu Thành"/>
    <x v="0"/>
    <d v="2024-03-25T00:00:00"/>
    <s v="South - HCM"/>
    <x v="0"/>
    <s v="Customer Services"/>
    <s v="Policy Owner Services Officer"/>
    <s v="Chuyên viên Quản lý Hợp đồng"/>
    <x v="0"/>
    <x v="0"/>
    <s v="g"/>
    <s v="Male"/>
    <d v="1993-05-15T00:00:00"/>
    <s v="0706 891 055"/>
    <s v="huuthanh.nguyen1@hanwhalife.com.vn"/>
  </r>
  <r>
    <n v="456"/>
    <x v="0"/>
    <s v="12401808"/>
    <s v="Trần Văn Vàng"/>
    <x v="0"/>
    <d v="2024-04-01T00:00:00"/>
    <s v="South - HCM"/>
    <x v="0"/>
    <s v="CAO"/>
    <s v="Chief Agency Officer"/>
    <s v="Phó Tổng Giám đốc Kinh doanh"/>
    <x v="1"/>
    <x v="1"/>
    <s v="Chief Officer"/>
    <s v="Male"/>
    <d v="1972-08-20T00:00:00"/>
    <s v="0903 975 429"/>
    <s v="vanvang.tran@hanwhalife.com.vn"/>
  </r>
  <r>
    <n v="457"/>
    <x v="0"/>
    <s v="12401809"/>
    <s v="Lê Minh Tuấn"/>
    <x v="1"/>
    <d v="2024-04-01T00:00:00"/>
    <s v="North"/>
    <x v="1"/>
    <s v="Regional Sales - Thang Long"/>
    <s v="Zone Director"/>
    <s v="Giám đốc Kinh doanh Khu vực"/>
    <x v="3"/>
    <x v="0"/>
    <s v="Assistant Manager"/>
    <s v="Male"/>
    <d v="1976-11-26T00:00:00"/>
    <s v="0975 248 688"/>
    <s v="minhtuan.le1@hanwhalife.com.vn"/>
  </r>
  <r>
    <n v="458"/>
    <x v="0"/>
    <s v="12401811"/>
    <s v="Phạm Thị Diễm My"/>
    <x v="0"/>
    <d v="2024-04-01T00:00:00"/>
    <s v="South - HCM"/>
    <x v="0"/>
    <s v="Sales Support Task Force"/>
    <s v="Task Force Senior Officer"/>
    <s v="Chuyên viên Cấp cao Quản lý Dự án"/>
    <x v="0"/>
    <x v="0"/>
    <s v="Senior Officer"/>
    <s v="Female"/>
    <d v="1994-08-27T00:00:00"/>
    <s v="0932 430 094"/>
    <s v="diemmy.pham@hanwhalife.com.vn"/>
  </r>
  <r>
    <n v="459"/>
    <x v="0"/>
    <s v="12401813"/>
    <s v="Tạ Hữu Phương"/>
    <x v="3"/>
    <d v="2024-04-03T00:00:00"/>
    <s v="North"/>
    <x v="1"/>
    <s v="Regional Sales - Thang Long"/>
    <s v="Zone Director"/>
    <s v="Giám đốc Kinh doanh Khu vực"/>
    <x v="3"/>
    <x v="0"/>
    <s v="Senior Officer"/>
    <s v="Male"/>
    <d v="1983-08-26T00:00:00"/>
    <s v="0943 989 389"/>
    <s v="huuphuong.ta@hanwhalife.com.vn"/>
  </r>
  <r>
    <n v="460"/>
    <x v="0"/>
    <s v="12401814"/>
    <s v="Trần Nhật Thảo Nguyên"/>
    <x v="0"/>
    <d v="2024-04-08T00:00:00"/>
    <s v="South - HCM"/>
    <x v="0"/>
    <s v="Human Resources"/>
    <s v="Talent Acquisition Business Partner Manager"/>
    <s v="Trưởng phòng Đối tác Thu hút Nhân tài"/>
    <x v="0"/>
    <x v="0"/>
    <s v="Manager"/>
    <s v="Female"/>
    <d v="1993-02-02T00:00:00"/>
    <s v="0949 314 399"/>
    <s v="thaonguyen.tran2@hanwhalife.com.vn"/>
  </r>
  <r>
    <n v="461"/>
    <x v="0"/>
    <s v="12401822"/>
    <s v="Huỳnh Nhật Huy"/>
    <x v="0"/>
    <d v="2024-04-15T00:00:00"/>
    <s v="South - HCM"/>
    <x v="0"/>
    <s v="Customer Services"/>
    <s v="Policy Owner Services Senior Executive"/>
    <s v="Nhân viên Cấp trung cao Quản lý Hợp đồng"/>
    <x v="0"/>
    <x v="0"/>
    <s v="Senior Executive"/>
    <s v="Male"/>
    <d v="1998-10-08T00:00:00"/>
    <s v="0903 721 875"/>
    <s v="nhathuy.huynh@hanwhalife.com.vn"/>
  </r>
  <r>
    <n v="462"/>
    <x v="0"/>
    <s v="12401823"/>
    <s v="Đoàn Ngọc Anh"/>
    <x v="12"/>
    <d v="2024-04-15T00:00:00"/>
    <s v="South - HCM"/>
    <x v="0"/>
    <s v="Regional Sales - Gia Dinh"/>
    <s v="Territory Director"/>
    <s v="Giám đốc Kinh doanh Miền"/>
    <x v="3"/>
    <x v="0"/>
    <s v="Director"/>
    <s v="Male"/>
    <d v="1984-05-20T00:00:00"/>
    <s v="0915 959 592"/>
    <s v="ngocanh.doan@hanwhalife.com.vn"/>
  </r>
  <r>
    <n v="463"/>
    <x v="0"/>
    <s v="12401824"/>
    <s v="Trần Hữu Lê Huỳnh Tâm"/>
    <x v="17"/>
    <d v="2024-04-15T00:00:00"/>
    <s v="Central"/>
    <x v="2"/>
    <s v="Regional Sales - Tay Son"/>
    <s v="Territory Director"/>
    <s v="Giám đốc Kinh doanh Miền"/>
    <x v="3"/>
    <x v="0"/>
    <s v="Director"/>
    <s v="Male"/>
    <d v="1982-08-16T00:00:00"/>
    <s v="0913 610 699"/>
    <s v="huynhtam.tran@hanwhalife.com.vn"/>
  </r>
  <r>
    <n v="464"/>
    <x v="0"/>
    <s v="12401825"/>
    <s v="Nguyễn Thị Cẩm Hà"/>
    <x v="0"/>
    <d v="2024-04-24T00:00:00"/>
    <s v="South - HCM"/>
    <x v="0"/>
    <s v="NBU &amp; Claim"/>
    <s v="Claim Assistant Manager"/>
    <s v="Phó phòng Giải quyết Quyền lợi Bảo hiểm"/>
    <x v="0"/>
    <x v="0"/>
    <s v="Assistant Manager"/>
    <s v="Female"/>
    <d v="1994-01-01T00:00:00"/>
    <s v="0974 905 926"/>
    <s v="camha.nguyen@hanwhalife.com.vn"/>
  </r>
  <r>
    <n v="465"/>
    <x v="0"/>
    <s v="12401826"/>
    <s v="Bùi Thị Xuân Diệu"/>
    <x v="0"/>
    <d v="2024-05-02T00:00:00"/>
    <s v="South - HCM"/>
    <x v="0"/>
    <s v="Customer Services"/>
    <s v="Complaint Handling Senior Officer"/>
    <s v="Chuyên viên Cấp cao Xử lí Khiếu nại"/>
    <x v="0"/>
    <x v="0"/>
    <s v="Senior Officer"/>
    <s v="Female"/>
    <d v="1995-11-15T00:00:00"/>
    <s v="0979 918 957"/>
    <s v="xuandieu.bui@hanwhalife.com.vn"/>
  </r>
  <r>
    <n v="466"/>
    <x v="0"/>
    <s v="12401831"/>
    <s v="Nguyễn Thị Phương Loan"/>
    <x v="36"/>
    <d v="2024-05-10T00:00:00"/>
    <s v="Central"/>
    <x v="2"/>
    <s v="Regional Sales - Tay Son"/>
    <s v="Zone Director"/>
    <s v="Giám đốc Kinh doanh khu vực"/>
    <x v="3"/>
    <x v="0"/>
    <s v="Assistant Manager"/>
    <s v="Female"/>
    <d v="1980-03-02T00:00:00"/>
    <s v="0942 568 113"/>
    <s v="phuongloan.nguyen1@hanwhalife.com.vn"/>
  </r>
  <r>
    <n v="467"/>
    <x v="0"/>
    <s v="12401834"/>
    <s v="Nguyễn Hoài Thương"/>
    <x v="0"/>
    <d v="2024-05-16T00:00:00"/>
    <s v="South - HCM"/>
    <x v="0"/>
    <s v="Human Resources"/>
    <s v="HR Operations Senior Executive"/>
    <s v="Nhân viên Cấp trung cao Quản lý Vận hành Nhân sự"/>
    <x v="0"/>
    <x v="0"/>
    <s v="Senior Executive"/>
    <s v="Female"/>
    <d v="2000-01-21T00:00:00"/>
    <s v="0334 618 399"/>
    <s v=" hoaithuong.nguyen@hanwhalife.com.vn"/>
  </r>
  <r>
    <n v="468"/>
    <x v="0"/>
    <s v="12401835"/>
    <s v="Lê Thị Như Quỳnh"/>
    <x v="0"/>
    <d v="2024-05-20T00:00:00"/>
    <s v="South - HCM"/>
    <x v="0"/>
    <s v="Marketing"/>
    <s v="Marketing Communications Manager"/>
    <s v="Trưởng phòng Truyền thông Tiếp thị"/>
    <x v="0"/>
    <x v="0"/>
    <s v="Manager"/>
    <s v="Female"/>
    <d v="1988-11-10T00:00:00"/>
    <s v="0933 308 672"/>
    <s v="nhuquynh.le@hanwhalife.com.vn"/>
  </r>
  <r>
    <n v="469"/>
    <x v="0"/>
    <s v="12401836"/>
    <s v="Lê Thị Ánh Vân"/>
    <x v="0"/>
    <d v="2024-05-22T00:00:00"/>
    <s v="South - HCM"/>
    <x v="0"/>
    <s v="Actuary"/>
    <s v="Actuarial Analyst"/>
    <s v="Phân tích Định phí"/>
    <x v="0"/>
    <x v="0"/>
    <s v="Assistant Manager"/>
    <s v="Female"/>
    <d v="1996-04-19T00:00:00"/>
    <s v="0906 355 695"/>
    <s v="anhvan.le@hanwhalife.com.vn"/>
  </r>
  <r>
    <n v="470"/>
    <x v="0"/>
    <s v="12401837"/>
    <s v="Lê Văn Bình"/>
    <x v="28"/>
    <d v="2024-05-23T00:00:00"/>
    <s v="North"/>
    <x v="1"/>
    <s v="Regional Sales - Hai Van"/>
    <s v="Zone Director"/>
    <s v="Giám đốc Kinh doanh khu vực"/>
    <x v="3"/>
    <x v="0"/>
    <s v="Officer"/>
    <s v="Male"/>
    <d v="1983-09-05T00:00:00"/>
    <s v="0905 915 868"/>
    <s v="vanbinh.le1@hanwhalife.com.vn"/>
  </r>
  <r>
    <n v="471"/>
    <x v="0"/>
    <s v="12401838"/>
    <s v="Mai Nguyên Anh Thư"/>
    <x v="0"/>
    <d v="2024-05-27T00:00:00"/>
    <s v="South - HCM"/>
    <x v="0"/>
    <s v="Content of Digital App"/>
    <s v="Content Creator"/>
    <s v="Chuyên viên Sáng tạo nội dung"/>
    <x v="0"/>
    <x v="0"/>
    <s v="Senior Staff"/>
    <s v="Female"/>
    <d v="2000-01-20T00:00:00"/>
    <s v="0388 063 220 "/>
    <s v="anhthu.mai@hanwhalife.com.vn"/>
  </r>
  <r>
    <n v="472"/>
    <x v="0"/>
    <s v="12401839"/>
    <s v="Võ Thị Quỳnh Nga"/>
    <x v="2"/>
    <d v="2024-05-27T00:00:00"/>
    <s v="Central"/>
    <x v="2"/>
    <s v="Customer Services"/>
    <s v="Customer Services Senior Staff"/>
    <s v="Nhân viên Cấp cao Dịch vụ Khách hàng"/>
    <x v="0"/>
    <x v="0"/>
    <s v="Senior Staff"/>
    <s v="Female"/>
    <d v="1989-03-06T00:00:00"/>
    <s v="0965 849 293 "/>
    <s v="quynhnga.vo@hanwhalife.com.vn"/>
  </r>
  <r>
    <n v="473"/>
    <x v="0"/>
    <s v="12401840"/>
    <s v="Nguyễn Thị Lê Hằng"/>
    <x v="0"/>
    <d v="2024-05-29T00:00:00"/>
    <s v="South - HCM"/>
    <x v="0"/>
    <s v="Marketing"/>
    <s v="Marketing Communications Executive"/>
    <s v="Nhân viên Cấp trung Truyền thông Tiếp thị"/>
    <x v="0"/>
    <x v="0"/>
    <s v="Executive"/>
    <s v="Female"/>
    <d v="1999-11-12T00:00:00"/>
    <s v="0388 013 118 "/>
    <s v="lehang.nguyen@hanwhalife.com.vn"/>
  </r>
  <r>
    <n v="474"/>
    <x v="0"/>
    <s v="12401842"/>
    <s v="Nguyễn Phước Cát Ngọc"/>
    <x v="0"/>
    <d v="2024-06-10T00:00:00"/>
    <s v="South - HCM"/>
    <x v="0"/>
    <s v="Customer Services"/>
    <s v="Digital Customer Services Officer"/>
    <s v="Chuyên viên Dịch vụ Kỹ thuật số"/>
    <x v="0"/>
    <x v="0"/>
    <s v="Officer"/>
    <s v="Female"/>
    <d v="1992-04-25T00:00:00"/>
    <s v="0932 566 254"/>
    <s v="catngoc.nguyen@hanwhalife.com.vn"/>
  </r>
  <r>
    <n v="475"/>
    <x v="0"/>
    <s v="12401843"/>
    <s v="Đỗ Anh Khoa"/>
    <x v="0"/>
    <d v="2024-06-12T00:00:00"/>
    <s v="South - HCM"/>
    <x v="0"/>
    <s v="General Administration"/>
    <s v="General Admin Assistant Manager"/>
    <s v="Phó phòng Hành chánh"/>
    <x v="0"/>
    <x v="0"/>
    <s v="Assistant Manager"/>
    <s v="Male"/>
    <d v="1987-03-22T00:00:00"/>
    <s v="0919 255 274"/>
    <s v="anhkhoa.do@hanwhalife.com.vn"/>
  </r>
  <r>
    <n v="476"/>
    <x v="0"/>
    <s v="12401844"/>
    <s v="Lâm Thái Ngọc"/>
    <x v="0"/>
    <d v="2024-06-12T00:00:00"/>
    <s v="South - HCM"/>
    <x v="0"/>
    <s v="Management Advisor"/>
    <s v="Management Advisor Assistant"/>
    <s v="Trợ lý Cố vấn Quản lý"/>
    <x v="0"/>
    <x v="0"/>
    <s v="Executive"/>
    <s v="Female"/>
    <d v="1999-01-07T00:00:00"/>
    <s v="0946 828 477"/>
    <s v="thaingoc.lam@hanwhalife.com.vn"/>
  </r>
  <r>
    <n v="477"/>
    <x v="0"/>
    <s v="12401845"/>
    <s v="Nguyễn Xuân Tấn"/>
    <x v="36"/>
    <d v="2024-06-12T00:00:00"/>
    <s v="Central"/>
    <x v="2"/>
    <s v="Regional Sales - Tay Son"/>
    <s v="Regional Director"/>
    <s v="Giám đốc Kinh doanh Vùng"/>
    <x v="3"/>
    <x v="0"/>
    <s v="Senior Manager"/>
    <s v="Male"/>
    <d v="1986-09-02T00:00:00"/>
    <s v="0914 717 749"/>
    <s v="xuantan.nguyen@hanwhalife.com.vn"/>
  </r>
  <r>
    <n v="478"/>
    <x v="0"/>
    <s v="12401846"/>
    <s v="Huỳnh Tăng Phú"/>
    <x v="12"/>
    <d v="2024-06-12T00:00:00"/>
    <s v="South - HCM"/>
    <x v="0"/>
    <s v="Regional Sales - Gia Dinh"/>
    <s v="Regional Director"/>
    <s v="Giám đốc Kinh doanh Vùng"/>
    <x v="3"/>
    <x v="0"/>
    <s v="Senior Manager"/>
    <s v="Male"/>
    <d v="1983-08-20T00:00:00"/>
    <s v="0907 713 556"/>
    <s v="tangphu.huynh@hanwhalife.com.vn"/>
  </r>
  <r>
    <n v="479"/>
    <x v="0"/>
    <s v="12401847"/>
    <s v="Võ Thị Hồng Na"/>
    <x v="0"/>
    <d v="2024-06-17T00:00:00"/>
    <s v="South - HCM"/>
    <x v="0"/>
    <s v="Human Resources"/>
    <s v="Rewards &amp; Data Analysis Manager "/>
    <s v="Trưởng phòng Phúc lợi và Phân tích dữ liệu"/>
    <x v="0"/>
    <x v="0"/>
    <s v="Manager"/>
    <s v="Female"/>
    <d v="1991-08-31T00:00:00"/>
    <s v="0985 528 843 "/>
    <s v="hongna.vo@hanwhalife.com.vn"/>
  </r>
  <r>
    <n v="480"/>
    <x v="0"/>
    <s v="12401848"/>
    <s v="Nguyễn Hoàng Yến"/>
    <x v="0"/>
    <d v="2024-06-17T00:00:00"/>
    <s v="South - HCM"/>
    <x v="0"/>
    <s v="Customer Services"/>
    <s v="Call Center Senior Staff"/>
    <s v="Nhân viên Cấp cao trực Tổng đài"/>
    <x v="0"/>
    <x v="0"/>
    <s v="Senior Staff"/>
    <s v="Female"/>
    <d v="1998-05-02T00:00:00"/>
    <s v="0708 289 969"/>
    <s v="hoangyen.nguyen2@hanwhalife.com.vn"/>
  </r>
  <r>
    <n v="481"/>
    <x v="0"/>
    <s v="12401849"/>
    <s v="Nguyễn Thị Bé"/>
    <x v="0"/>
    <d v="2024-06-17T00:00:00"/>
    <s v="South - HCM"/>
    <x v="0"/>
    <s v="Finance &amp; Accounting"/>
    <s v="Budgeting Senior Staff"/>
    <s v="Nhân viên Cấp cao Kế toán Ngân Sách"/>
    <x v="0"/>
    <x v="0"/>
    <s v="Senior Staff"/>
    <s v="Female"/>
    <d v="1991-04-29T00:00:00"/>
    <s v="0982 504 408 "/>
    <s v="be.nguyen@hanwhalife.com.vn"/>
  </r>
  <r>
    <n v="482"/>
    <x v="0"/>
    <s v="12401850"/>
    <s v="Lê Thị Ngọc Châu"/>
    <x v="0"/>
    <d v="2024-06-17T00:00:00"/>
    <s v="South - HCM"/>
    <x v="0"/>
    <s v="Sales Support Task Force"/>
    <s v="Sales Admin Senior Executive"/>
    <s v="Nhân viên Cấp trung cao Hỗ trợ Kinh doanh"/>
    <x v="0"/>
    <x v="0"/>
    <s v="Senior Executive"/>
    <s v="Female"/>
    <d v="1983-07-01T00:00:00"/>
    <s v="0909 721 766 "/>
    <s v="ngocchau.le@hanwhalife.com.vn"/>
  </r>
  <r>
    <n v="483"/>
    <x v="0"/>
    <s v="12401851"/>
    <s v="Lê Thị Minh Thư"/>
    <x v="12"/>
    <d v="2024-06-26T00:00:00"/>
    <s v="South - HCM"/>
    <x v="0"/>
    <s v="Regional Sales - Gia Dinh"/>
    <s v="Zone Director"/>
    <s v="Giám đốc Kinh doanh khu vực"/>
    <x v="3"/>
    <x v="0"/>
    <s v="Senior Officer"/>
    <s v="Female"/>
    <d v="1991-09-13T00:00:00"/>
    <s v="0969 870 008"/>
    <s v="minhthu.le@hanwhalife.com.vn"/>
  </r>
  <r>
    <n v="484"/>
    <x v="0"/>
    <s v="12401852"/>
    <s v="Lữ Phạm Quốc An"/>
    <x v="0"/>
    <d v="2024-07-01T00:00:00"/>
    <s v="South - HCM"/>
    <x v="0"/>
    <s v="Legal &amp; Corporate Compliance"/>
    <s v="Corporate Compliance Senior Officer"/>
    <s v="Chuyên viên Cấp cao Kiểm soát tuân thủ"/>
    <x v="0"/>
    <x v="0"/>
    <s v="Senior Officer"/>
    <s v="Male"/>
    <d v="1991-04-17T00:00:00"/>
    <s v="0907 104 775"/>
    <s v="quocan.lu@hanwhalife.com.vn"/>
  </r>
  <r>
    <n v="485"/>
    <x v="0"/>
    <s v="12401853"/>
    <s v="Thi Hoàng Khôi"/>
    <x v="12"/>
    <d v="2024-07-01T00:00:00"/>
    <s v="South - HCM"/>
    <x v="0"/>
    <s v="Regional Sales - Gia Dinh"/>
    <s v="Zone Director"/>
    <s v="Giám đốc Kinh doanh khu vực"/>
    <x v="3"/>
    <x v="0"/>
    <s v="Senior Officer"/>
    <s v="Male"/>
    <d v="1984-10-05T00:00:00"/>
    <s v="0909 401 084"/>
    <s v="hoangkhoi.thi@hanwhalife.com.vn"/>
  </r>
  <r>
    <n v="486"/>
    <x v="0"/>
    <s v="12401854"/>
    <s v="Nguyễn Lưu Hoàng Quân"/>
    <x v="12"/>
    <d v="2024-07-01T00:00:00"/>
    <s v="South - HCM"/>
    <x v="0"/>
    <s v="Regional Sales - Gia Dinh"/>
    <s v="Zone Director"/>
    <s v="Giám đốc Kinh doanh khu vực"/>
    <x v="3"/>
    <x v="0"/>
    <s v="Senior Officer"/>
    <s v="Male"/>
    <d v="1988-11-24T00:00:00"/>
    <s v="0902 692 118 "/>
    <s v="hoangquan.nguyen@hanwhalife.com.vn"/>
  </r>
  <r>
    <n v="487"/>
    <x v="0"/>
    <s v="12401855"/>
    <s v="Đặng Ngọc Trí"/>
    <x v="8"/>
    <d v="2024-07-01T00:00:00"/>
    <s v="North"/>
    <x v="1"/>
    <s v="Regional Sales - Lam Kinh"/>
    <s v="Territory Director"/>
    <s v="Giám đốc Kinh doanh Miền"/>
    <x v="3"/>
    <x v="0"/>
    <s v="Director"/>
    <s v="Male"/>
    <d v="1976-08-07T00:00:00"/>
    <s v=" 0916 232 225"/>
    <s v="ngoctri.dang@hanwhalife.com.vn"/>
  </r>
  <r>
    <n v="488"/>
    <x v="0"/>
    <s v="12401857"/>
    <s v="Phạm Ngọc Anh Thư"/>
    <x v="0"/>
    <d v="2024-07-08T00:00:00"/>
    <s v="South - HCM"/>
    <x v="0"/>
    <s v="Design &amp; Development"/>
    <s v="Design &amp; Development Senior Manager"/>
    <s v="Trưởng phòng Cấp cao Thiết Kế &amp; Phát triển Chương trình Huấn luyện Kinh doanh"/>
    <x v="0"/>
    <x v="0"/>
    <s v="Senior Manager"/>
    <s v="Female"/>
    <d v="1984-11-20T00:00:00"/>
    <s v="0908 010 081"/>
    <s v="anhthu.pham1@hanwhalife.com.vn"/>
  </r>
  <r>
    <n v="489"/>
    <x v="0"/>
    <s v="12401858"/>
    <s v="Đặng Tương Thuấn"/>
    <x v="0"/>
    <d v="2024-07-08T00:00:00"/>
    <s v="South - HCM"/>
    <x v="0"/>
    <s v="Investment"/>
    <s v="Investment Assistant Manager"/>
    <s v="Phó phòng đầu tư"/>
    <x v="0"/>
    <x v="0"/>
    <s v="Assistant Manager"/>
    <s v="Female"/>
    <d v="1991-08-11T00:00:00"/>
    <s v="0933 821 108"/>
    <s v="tuongthuan.dang@hanwhalife.com.vn"/>
  </r>
  <r>
    <n v="490"/>
    <x v="0"/>
    <s v="12401859"/>
    <s v="Trầm Minh Hoàng"/>
    <x v="0"/>
    <d v="2024-07-08T00:00:00"/>
    <s v="South - HCM"/>
    <x v="0"/>
    <s v="Customer Services"/>
    <s v="Call Center Senior Staff"/>
    <s v="Nhân viên Cấp cao trực Tổng đài"/>
    <x v="0"/>
    <x v="0"/>
    <s v="Senior Staff"/>
    <s v="Male"/>
    <d v="1995-04-05T00:00:00"/>
    <s v="0766 989 789"/>
    <s v="minhhoang.tram@hanwhalife.com.vn"/>
  </r>
  <r>
    <n v="491"/>
    <x v="0"/>
    <s v="12401862"/>
    <s v="Huỳnh Đức Duy"/>
    <x v="0"/>
    <d v="2024-07-17T00:00:00"/>
    <s v="South - HCM"/>
    <x v="0"/>
    <s v="IT"/>
    <s v="IT Security Assistant Manager"/>
    <s v="Phó phòng Bảo mật &amp; An toàn Thông tin"/>
    <x v="0"/>
    <x v="0"/>
    <s v="Assistant Manager"/>
    <s v="Male"/>
    <d v="1985-06-01T00:00:00"/>
    <s v="0918 844 944"/>
    <s v="ducduy.huynh@hanwhalife.com.vn"/>
  </r>
  <r>
    <n v="492"/>
    <x v="0"/>
    <s v="12401863"/>
    <s v="Đỗ Phương Nhung"/>
    <x v="0"/>
    <d v="2024-07-17T00:00:00"/>
    <s v="South - HCM"/>
    <x v="0"/>
    <s v="Human Resources"/>
    <s v="Talent Acquisition Business Partner Officer"/>
    <s v="Chuyên viên Đối tác Thu hút Nhân tài"/>
    <x v="0"/>
    <x v="0"/>
    <s v="Officer"/>
    <s v="Female"/>
    <d v="1996-09-16T00:00:00"/>
    <s v="0936 477 197 "/>
    <s v="phuongnhung.do@hanwhalife.com.vn"/>
  </r>
  <r>
    <n v="493"/>
    <x v="0"/>
    <s v="12401864"/>
    <s v="Nguyễn Thị Yến Nhi"/>
    <x v="0"/>
    <d v="2024-07-22T00:00:00"/>
    <s v="South - HCM"/>
    <x v="0"/>
    <s v="Actuary"/>
    <s v="Actuarial Analyst"/>
    <s v="Phân tích Định phí"/>
    <x v="0"/>
    <x v="0"/>
    <s v="Executive"/>
    <s v="Female"/>
    <d v="2002-09-25T00:00:00"/>
    <s v="0918 340 119"/>
    <s v="yennhi.nguyen1@hanwhalife.com.vn"/>
  </r>
  <r>
    <n v="494"/>
    <x v="0"/>
    <s v="12401866"/>
    <s v="Nguyễn Quốc Tuấn"/>
    <x v="0"/>
    <d v="2024-07-29T00:00:00"/>
    <s v="South - HCM"/>
    <x v="0"/>
    <s v="Marketing"/>
    <s v="Multimedia Designer"/>
    <s v="Thiết kế Đa phương tiện"/>
    <x v="0"/>
    <x v="0"/>
    <s v="Officer"/>
    <s v="Male"/>
    <d v="1994-04-25T00:00:00"/>
    <s v="0962 936 711"/>
    <s v="quoctuan.nguyen@hanwhalife.com.vn"/>
  </r>
  <r>
    <n v="495"/>
    <x v="0"/>
    <s v="12401867"/>
    <s v="Hứa Lê Thiên Bảo"/>
    <x v="12"/>
    <d v="2024-07-29T00:00:00"/>
    <s v="South - HCM"/>
    <x v="0"/>
    <s v="Sales Training Support"/>
    <s v="Agency Training Officer"/>
    <s v="Chuyên viên Huấn luyện &amp; Hỗ trợ Đại lý"/>
    <x v="4"/>
    <x v="0"/>
    <s v="Officer"/>
    <s v="Male"/>
    <d v="1995-11-19T00:00:00"/>
    <s v="0348 941 412"/>
    <s v="thienbao.hua@hanwhalife.com.vn"/>
  </r>
  <r>
    <n v="496"/>
    <x v="0"/>
    <s v="12401868"/>
    <s v="Huỳnh Sơn Phong"/>
    <x v="12"/>
    <d v="2024-08-01T00:00:00"/>
    <s v="South - HCM"/>
    <x v="0"/>
    <s v="Regional Sales - Gia Dinh"/>
    <s v="Zone Director"/>
    <s v="Giám đốc Kinh doanh khu vực"/>
    <x v="3"/>
    <x v="0"/>
    <s v="Senior Officer"/>
    <s v="Male"/>
    <d v="1989-11-30T00:00:00"/>
    <s v="0918 918 995 "/>
    <s v="sonphong.huynh@hanwhalife.com.vn"/>
  </r>
  <r>
    <n v="497"/>
    <x v="0"/>
    <s v="12401869"/>
    <s v="Trần Ngọc Hải"/>
    <x v="3"/>
    <d v="2024-08-02T00:00:00"/>
    <s v="North"/>
    <x v="1"/>
    <s v="Regional Sales - Thang Long"/>
    <s v="Regional Director "/>
    <s v="Giám đốc Kinh doanh Vùng"/>
    <x v="3"/>
    <x v="0"/>
    <s v="Senior Manager"/>
    <s v="Male"/>
    <d v="1976-04-13T00:00:00"/>
    <s v="0915 966 616 "/>
    <s v="ngochai.tran1@hanwhalife.com.vn"/>
  </r>
  <r>
    <n v="498"/>
    <x v="0"/>
    <s v="12401870"/>
    <s v="Đinh Đức Thắng"/>
    <x v="3"/>
    <d v="2024-08-02T00:00:00"/>
    <s v="North"/>
    <x v="1"/>
    <s v="Regional Sales - Thang Long_x0009_"/>
    <s v="Zone Director"/>
    <s v="Giám đốc Kinh doanh khu vực"/>
    <x v="3"/>
    <x v="0"/>
    <s v="Senior Officer"/>
    <s v="Male"/>
    <d v="1984-08-25T00:00:00"/>
    <s v="0985 830 304"/>
    <s v="ducthang.dinh@hanwhalife.com.vn"/>
  </r>
  <r>
    <n v="499"/>
    <x v="0"/>
    <s v="12401871"/>
    <s v="Trần Thúy Vy"/>
    <x v="0"/>
    <d v="2024-08-05T00:00:00"/>
    <s v="South - HCM"/>
    <x v="0"/>
    <s v="Agency Compliance"/>
    <s v="Agency Compliance Executive"/>
    <s v="Nhân viên Cấp trung Pháp chế Đại lý"/>
    <x v="0"/>
    <x v="0"/>
    <s v="Executive"/>
    <s v="Female"/>
    <d v="2000-03-28T00:00:00"/>
    <s v="0792 111 868 "/>
    <s v="thuyvy.tran@hanwhalife.com.vn"/>
  </r>
  <r>
    <n v="500"/>
    <x v="0"/>
    <s v="12401872"/>
    <s v="Lê Nhân Tín"/>
    <x v="0"/>
    <d v="2024-08-05T00:00:00"/>
    <s v="South - HCM"/>
    <x v="0"/>
    <s v="Agency Training Operations"/>
    <s v="Agency Training Operations Senior Manager"/>
    <s v="Trưởng phòng Cấp cao Vận hành Huấn luyện Kinh doanh"/>
    <x v="0"/>
    <x v="0"/>
    <s v="Senior Manager"/>
    <s v="Male"/>
    <d v="1987-09-09T00:00:00"/>
    <s v="0933 228 359"/>
    <s v="nhantin.le@hanwhalife.com.vn"/>
  </r>
  <r>
    <n v="501"/>
    <x v="0"/>
    <s v="12401873"/>
    <s v="Trần Phạm Hoàng Yến"/>
    <x v="0"/>
    <d v="2024-08-05T00:00:00"/>
    <s v="South - HCM"/>
    <x v="0"/>
    <s v="Customer Services"/>
    <s v="Call Center Senior Staff"/>
    <s v="Nhân viên Cấp cao trực Tổng đài"/>
    <x v="0"/>
    <x v="0"/>
    <s v="Senior Staff"/>
    <s v="Female"/>
    <d v="1994-12-26T00:00:00"/>
    <s v="0375 411 233"/>
    <s v="hoangyen.tran@hanwhalife.com.vn"/>
  </r>
  <r>
    <n v="502"/>
    <x v="0"/>
    <s v="12401874"/>
    <s v="Đỗ Thùy Dinh"/>
    <x v="3"/>
    <d v="2024-08-12T00:00:00"/>
    <s v="North"/>
    <x v="1"/>
    <s v="Sales Training Support"/>
    <s v="Agency Training Coordinator "/>
    <s v="Nhân viên Cấp trung Điều phối Huấn luyện Kênh Đại lý"/>
    <x v="0"/>
    <x v="0"/>
    <s v="Executive"/>
    <s v="Female"/>
    <d v="1994-03-24T00:00:00"/>
    <s v="0988 923 917 "/>
    <s v="thuydinh.do@hanwhalife.com.vn"/>
  </r>
  <r>
    <n v="503"/>
    <x v="0"/>
    <s v="12401875"/>
    <s v="Trần Thị Thanh Thảo"/>
    <x v="0"/>
    <d v="2024-08-12T00:00:00"/>
    <s v="South - HCM"/>
    <x v="0"/>
    <s v="Sales Advisor"/>
    <s v="Sales Advisor Assistant"/>
    <s v="Trợ lý Cố vấn Kinh doanh"/>
    <x v="0"/>
    <x v="0"/>
    <s v="Executive"/>
    <s v="Female"/>
    <d v="1999-01-27T00:00:00"/>
    <s v="039 638 2989 "/>
    <s v="thanhthao.tran@hanwhalife.com.vn"/>
  </r>
  <r>
    <n v="504"/>
    <x v="0"/>
    <s v="12401876"/>
    <s v="Dương Hà Thanh"/>
    <x v="0"/>
    <d v="2024-08-14T00:00:00"/>
    <s v="South - HCM"/>
    <x v="0"/>
    <s v="Human Resources"/>
    <s v="Talent Acquisition Business Partner Manager"/>
    <s v="Trưởng phòng Đối tác Thu hút Nhân tài"/>
    <x v="0"/>
    <x v="0"/>
    <s v="Manager"/>
    <s v="Female"/>
    <d v="1987-10-25T00:00:00"/>
    <s v="0908 507 706"/>
    <s v="hathanh.duong@hanwhalife.com.vn"/>
  </r>
  <r>
    <n v="505"/>
    <x v="0"/>
    <s v="12401877"/>
    <s v="Nguyễn Đại Đức"/>
    <x v="0"/>
    <d v="2024-08-19T00:00:00"/>
    <s v="South - HCM"/>
    <x v="0"/>
    <s v="Partnership Distribution"/>
    <s v="Sales Manager"/>
    <s v=" Quản lý Kinh doanh (Đối tác Ngân hàng)"/>
    <x v="5"/>
    <x v="0"/>
    <s v="Officer"/>
    <s v="Male"/>
    <d v="1995-08-04T00:00:00"/>
    <s v="0845 047 547"/>
    <s v="daiduc.nguyen@hanwhalife.com.vn"/>
  </r>
  <r>
    <n v="506"/>
    <x v="0"/>
    <s v="12401878"/>
    <s v="Mai Ngọc Thanh"/>
    <x v="0"/>
    <d v="2024-08-19T00:00:00"/>
    <s v="South - HCM"/>
    <x v="0"/>
    <s v="Agency Training Operations"/>
    <s v="Agency Training Operations Assistant Manager"/>
    <s v="Phó phòng Vận hành Huấn luyện Kinh doanh"/>
    <x v="0"/>
    <x v="0"/>
    <s v="Assistant Manager"/>
    <s v="Male"/>
    <d v="1994-01-07T00:00:00"/>
    <s v="0936 340 989"/>
    <s v="ngocthanh.mai@hanwhalife.com.vn"/>
  </r>
  <r>
    <n v="507"/>
    <x v="0"/>
    <s v="12401879"/>
    <s v="Trần Phú Lĩnh"/>
    <x v="0"/>
    <d v="2024-08-19T00:00:00"/>
    <s v="South - HCM"/>
    <x v="0"/>
    <s v="IT"/>
    <s v="Business Analyst Senior Officer"/>
    <s v="Chuyên viên Cấp cao Phát triển Hệ thống"/>
    <x v="0"/>
    <x v="0"/>
    <s v="Senior Officer"/>
    <s v="Male"/>
    <d v="1989-02-06T00:00:00"/>
    <s v="0906 990 602"/>
    <s v=" phulinh.tran@hanwhalife.com.vn"/>
  </r>
  <r>
    <n v="508"/>
    <x v="0"/>
    <s v="12401880"/>
    <s v="Trần Quang Hiếu"/>
    <x v="38"/>
    <d v="2024-08-19T00:00:00"/>
    <s v="Central"/>
    <x v="2"/>
    <s v="Regional Sales - Tay Son"/>
    <s v="Zone Director"/>
    <s v="Giám đốc Kinh doanh khu vực"/>
    <x v="3"/>
    <x v="0"/>
    <s v="Assistant Manager"/>
    <s v="Male"/>
    <d v="1982-02-03T00:00:00"/>
    <s v="0346 333 777"/>
    <s v="quanghieu.tran1@hanwhalife.com.vn"/>
  </r>
  <r>
    <n v="509"/>
    <x v="0"/>
    <s v="12401881"/>
    <s v="Trần Thị Thanh Lê"/>
    <x v="0"/>
    <d v="2024-08-21T00:00:00"/>
    <s v="South - HCM"/>
    <x v="0"/>
    <s v="Partnership Distribution"/>
    <s v="Partnership Distribution Design &amp; Development Assistant Manager"/>
    <s v="Phó phòng Thiết kế và Phát triển Chương trình Huấn luyện Kênh Đối tác "/>
    <x v="0"/>
    <x v="0"/>
    <s v="Assistant Manager"/>
    <s v="Female"/>
    <d v="1983-09-27T00:00:00"/>
    <s v="0909 177 882"/>
    <s v="thanhle.tran@hanwhalife.com.vn"/>
  </r>
  <r>
    <n v="510"/>
    <x v="0"/>
    <s v="12401882"/>
    <s v="Nguyễn Thái Nguyên"/>
    <x v="39"/>
    <d v="2024-08-26T00:00:00"/>
    <s v="North"/>
    <x v="1"/>
    <s v="Regional Sales - Thang Long_x0009_"/>
    <s v="Zone Director"/>
    <s v="Giám đốc Kinh doanh khu vực"/>
    <x v="3"/>
    <x v="0"/>
    <s v="Senior Officer"/>
    <s v="Male"/>
    <d v="1994-07-04T00:00:00"/>
    <s v="0395 515 444"/>
    <s v="thainguyen.nguyen@hanwhalife.com.vn"/>
  </r>
  <r>
    <n v="511"/>
    <x v="0"/>
    <s v="12401883"/>
    <s v="Huỳnh Ngọc Khánh Yên"/>
    <x v="0"/>
    <d v="2024-08-26T00:00:00"/>
    <s v="South - HCM"/>
    <x v="0"/>
    <s v="Marketing"/>
    <s v="PR &amp; CSR Senior Executive"/>
    <s v="Nhân viên Cấp trung cao Truyền thông và CSR"/>
    <x v="0"/>
    <x v="0"/>
    <s v="Senior Executive"/>
    <s v="Female"/>
    <d v="1997-10-04T00:00:00"/>
    <s v="0916 598 217 "/>
    <s v=" khanhyen.huynh@hanwhalife.com.vn"/>
  </r>
  <r>
    <n v="512"/>
    <x v="0"/>
    <s v="12401884"/>
    <s v="Nguyễn Thế Thiêm"/>
    <x v="12"/>
    <d v="2024-09-04T00:00:00"/>
    <s v="South - HCM"/>
    <x v="0"/>
    <s v="Regional Sales - Gia Dinh"/>
    <s v="Regional Director "/>
    <s v="Giám đốc Kinh doanh Vùng"/>
    <x v="3"/>
    <x v="0"/>
    <s v="Senior Manager"/>
    <s v="Male"/>
    <d v="1988-08-01T00:00:00"/>
    <s v="0904 054 151"/>
    <s v="thethiem.nguyen@hanwhalife.com.vn"/>
  </r>
  <r>
    <n v="513"/>
    <x v="0"/>
    <s v="12401885"/>
    <s v="Trương Thùy Trang"/>
    <x v="0"/>
    <d v="2024-09-09T00:00:00"/>
    <s v="South - HCM"/>
    <x v="0"/>
    <s v="Finance &amp; Accounting"/>
    <s v="General Ledger Accounting Assistant Manager"/>
    <s v="Phó phòng Kế toán Tổng hợp"/>
    <x v="0"/>
    <x v="0"/>
    <s v="Assistant Manager"/>
    <s v="Female"/>
    <d v="1983-03-23T00:00:00"/>
    <s v="0983 230 383"/>
    <s v="thuytrang.truong@hanwhalife.com.vn"/>
  </r>
  <r>
    <n v="514"/>
    <x v="0"/>
    <s v="12401886"/>
    <s v="Nguyễn Quỳnh Như"/>
    <x v="0"/>
    <d v="2024-09-09T00:00:00"/>
    <s v="South - HCM"/>
    <x v="0"/>
    <s v="Agency Training Operations"/>
    <s v="Agency Training Operations Officer"/>
    <s v="Chuyên viên Vận hành Huấn luyện Kinh doanh"/>
    <x v="0"/>
    <x v="0"/>
    <s v="Officer"/>
    <s v="Female"/>
    <d v="1997-05-01T00:00:00"/>
    <s v="0347 971 515"/>
    <s v="quynhnhu.nguyen1@hanwhalife.com.vn"/>
  </r>
  <r>
    <n v="515"/>
    <x v="0"/>
    <s v="12401887"/>
    <s v="Hồ Hoàng Lâm"/>
    <x v="12"/>
    <d v="2024-09-09T00:00:00"/>
    <s v="South - HCM"/>
    <x v="0"/>
    <s v="Regional Sales - Gia Dinh"/>
    <s v="Zone Director"/>
    <s v="Giám đốc Kinh doanh khu vực"/>
    <x v="3"/>
    <x v="0"/>
    <s v="Senior Officer"/>
    <s v="Male"/>
    <d v="1988-10-06T00:00:00"/>
    <s v="0937 166 556"/>
    <s v=" _x000a_hoanglam.ho@hanwhalife.com.vn"/>
  </r>
  <r>
    <n v="516"/>
    <x v="2"/>
    <s v="#N/A"/>
    <s v="Park Mi Sook"/>
    <x v="0"/>
    <d v="2012-04-03T00:00:00"/>
    <s v="South - HCM"/>
    <x v="0"/>
    <s v="Distribution Admin"/>
    <s v="Sales Manager - Korean Market"/>
    <m/>
    <x v="0"/>
    <x v="0"/>
    <s v="Senior Manager"/>
    <s v="Female"/>
    <m/>
    <m/>
    <s v="park.misook@hanwhalife.com.vn"/>
  </r>
  <r>
    <n v="517"/>
    <x v="2"/>
    <s v="159/HR - 2024"/>
    <s v="Thái Thị Thanh Xuân"/>
    <x v="0"/>
    <d v="2024-05-06T00:00:00"/>
    <s v="South - HCM"/>
    <x v="0"/>
    <s v="Human Resources"/>
    <s v="Talent Acquisition Business Partner Coordinator"/>
    <m/>
    <x v="0"/>
    <x v="0"/>
    <s v="Officer"/>
    <s v="Female"/>
    <m/>
    <s v="0342 747 399"/>
    <s v="thanhxuan.thai@hanwhalife.com.vn"/>
  </r>
  <r>
    <n v="518"/>
    <x v="1"/>
    <s v="#N/A"/>
    <s v="Mr. Lee"/>
    <x v="0"/>
    <m/>
    <s v="South - HCM"/>
    <x v="0"/>
    <m/>
    <m/>
    <m/>
    <x v="6"/>
    <x v="1"/>
    <m/>
    <s v="Male"/>
    <m/>
    <m/>
    <m/>
  </r>
  <r>
    <n v="519"/>
    <x v="1"/>
    <s v="#N/A"/>
    <s v="Mr. Yoo"/>
    <x v="0"/>
    <m/>
    <s v="South - HCM"/>
    <x v="0"/>
    <m/>
    <m/>
    <m/>
    <x v="6"/>
    <x v="1"/>
    <m/>
    <s v="Male"/>
    <m/>
    <m/>
    <m/>
  </r>
  <r>
    <n v="520"/>
    <x v="3"/>
    <n v="111922"/>
    <s v="Phạm Ngọc Phương Bình"/>
    <x v="0"/>
    <e v="#N/A"/>
    <s v="South - HCM"/>
    <x v="0"/>
    <s v="NBU &amp; Claim"/>
    <s v="Binding"/>
    <m/>
    <x v="9"/>
    <x v="0"/>
    <m/>
    <s v="Male"/>
    <m/>
    <m/>
    <m/>
  </r>
  <r>
    <n v="521"/>
    <x v="3"/>
    <n v="139191"/>
    <s v="Lâm Kim Linh"/>
    <x v="0"/>
    <e v="#N/A"/>
    <s v="South - HCM"/>
    <x v="0"/>
    <s v="NBU &amp; Claim"/>
    <s v="Key-in"/>
    <m/>
    <x v="9"/>
    <x v="0"/>
    <m/>
    <s v="Female"/>
    <m/>
    <m/>
    <m/>
  </r>
  <r>
    <n v="522"/>
    <x v="3"/>
    <n v="151608"/>
    <s v="Huỳnh Thị Mỹ Duyên"/>
    <x v="40"/>
    <e v="#N/A"/>
    <s v="South - HCM"/>
    <x v="0"/>
    <s v="NBU &amp; Claim"/>
    <s v="Key-in"/>
    <m/>
    <x v="9"/>
    <x v="0"/>
    <m/>
    <s v="Female"/>
    <m/>
    <m/>
    <m/>
  </r>
  <r>
    <n v="523"/>
    <x v="3"/>
    <n v="152853"/>
    <s v="Phạm Hồng Anh"/>
    <x v="0"/>
    <e v="#N/A"/>
    <s v="South - HCM"/>
    <x v="0"/>
    <s v="NBU &amp; Claim"/>
    <s v="Key-in"/>
    <m/>
    <x v="9"/>
    <x v="0"/>
    <m/>
    <s v="Female"/>
    <m/>
    <m/>
    <m/>
  </r>
  <r>
    <n v="524"/>
    <x v="3"/>
    <n v="152928"/>
    <s v="Võ Đan Phượng"/>
    <x v="0"/>
    <e v="#N/A"/>
    <s v="South - HCM"/>
    <x v="0"/>
    <s v="NBU &amp; Claim"/>
    <s v="Key-in"/>
    <m/>
    <x v="9"/>
    <x v="0"/>
    <m/>
    <s v="Male"/>
    <m/>
    <m/>
    <m/>
  </r>
  <r>
    <n v="525"/>
    <x v="3"/>
    <n v="153264"/>
    <s v="Đào Nguyễn Nhựt Nguyên"/>
    <x v="40"/>
    <e v="#N/A"/>
    <s v="South - HCM"/>
    <x v="0"/>
    <s v="NBU &amp; Claim"/>
    <s v="Admin claim"/>
    <m/>
    <x v="9"/>
    <x v="0"/>
    <m/>
    <s v="Female"/>
    <m/>
    <m/>
    <m/>
  </r>
  <r>
    <n v="526"/>
    <x v="3"/>
    <n v="158237"/>
    <s v="Đinh Ngọc Trân"/>
    <x v="0"/>
    <e v="#N/A"/>
    <s v="South - HCM"/>
    <x v="0"/>
    <s v="NBU &amp; Claim"/>
    <s v="Key-in"/>
    <m/>
    <x v="9"/>
    <x v="0"/>
    <m/>
    <s v="Female"/>
    <m/>
    <m/>
    <m/>
  </r>
  <r>
    <n v="527"/>
    <x v="3"/>
    <n v="163135"/>
    <s v="Nguyễn Ngọc Khánh Ly"/>
    <x v="0"/>
    <e v="#N/A"/>
    <s v="South - HCM"/>
    <x v="0"/>
    <s v="NBU &amp; Claim"/>
    <s v="Key-in"/>
    <m/>
    <x v="9"/>
    <x v="0"/>
    <m/>
    <s v="Male"/>
    <m/>
    <m/>
    <m/>
  </r>
  <r>
    <n v="528"/>
    <x v="3"/>
    <n v="170847"/>
    <s v="Nguyễn Thị Mỹ Hằng"/>
    <x v="0"/>
    <e v="#N/A"/>
    <s v="South - HCM"/>
    <x v="0"/>
    <s v="NBU &amp; Claim"/>
    <s v="Key-in"/>
    <m/>
    <x v="9"/>
    <x v="0"/>
    <m/>
    <s v="Female"/>
    <m/>
    <m/>
    <m/>
  </r>
  <r>
    <n v="529"/>
    <x v="3"/>
    <s v="160182"/>
    <s v="Tạ Ngọc Mẫn Uyên"/>
    <x v="0"/>
    <e v="#N/A"/>
    <s v="South - HCM"/>
    <x v="0"/>
    <s v="NBU &amp; Claim"/>
    <s v="Key-in"/>
    <m/>
    <x v="9"/>
    <x v="0"/>
    <m/>
    <s v="Female"/>
    <m/>
    <m/>
    <m/>
  </r>
  <r>
    <n v="530"/>
    <x v="3"/>
    <n v="175628"/>
    <s v="Trương Tường Vy"/>
    <x v="0"/>
    <e v="#N/A"/>
    <s v="South - HCM"/>
    <x v="0"/>
    <s v="NBU &amp; Claim"/>
    <s v="Admin Claim"/>
    <m/>
    <x v="9"/>
    <x v="0"/>
    <m/>
    <s v="Female"/>
    <m/>
    <m/>
    <m/>
  </r>
  <r>
    <n v="531"/>
    <x v="4"/>
    <s v="#N/A"/>
    <s v="Nguyễn Trung Kiên"/>
    <x v="0"/>
    <e v="#N/A"/>
    <s v="South - HCM"/>
    <x v="0"/>
    <s v="Content of Digital App"/>
    <s v="Graphic Designer"/>
    <m/>
    <x v="9"/>
    <x v="0"/>
    <m/>
    <m/>
    <m/>
    <m/>
    <s v="x"/>
  </r>
  <r>
    <n v="532"/>
    <x v="4"/>
    <s v="#N/A"/>
    <s v="Nguyen Phan Bao An"/>
    <x v="0"/>
    <e v="#N/A"/>
    <s v="South - HCM"/>
    <x v="0"/>
    <s v="Investment"/>
    <s v="Investment Assistant Manager"/>
    <d v="2024-09-23T00:00:00"/>
    <x v="0"/>
    <x v="0"/>
    <m/>
    <m/>
    <m/>
    <m/>
    <m/>
  </r>
  <r>
    <n v="533"/>
    <x v="4"/>
    <s v="#N/A"/>
    <s v="TBC"/>
    <x v="0"/>
    <e v="#N/A"/>
    <s v="South - HCM"/>
    <x v="0"/>
    <s v="Legal &amp; Corporate Compliance"/>
    <s v="Legal Manager"/>
    <d v="2024-09-30T00:00:00"/>
    <x v="0"/>
    <x v="0"/>
    <m/>
    <m/>
    <m/>
    <m/>
    <m/>
  </r>
  <r>
    <n v="534"/>
    <x v="4"/>
    <s v="#N/A"/>
    <s v="TBC"/>
    <x v="0"/>
    <e v="#N/A"/>
    <s v="South - HCM"/>
    <x v="0"/>
    <s v="Customer Services"/>
    <s v="Quality Assurance Officer"/>
    <s v="September"/>
    <x v="0"/>
    <x v="0"/>
    <m/>
    <m/>
    <m/>
    <m/>
    <m/>
  </r>
  <r>
    <n v="535"/>
    <x v="4"/>
    <s v="#N/A"/>
    <s v="TBC"/>
    <x v="0"/>
    <e v="#N/A"/>
    <s v="South - HCM"/>
    <x v="0"/>
    <s v="Customer Services"/>
    <s v="Quality Assurance Officer"/>
    <s v="September"/>
    <x v="0"/>
    <x v="0"/>
    <m/>
    <m/>
    <m/>
    <m/>
    <m/>
  </r>
  <r>
    <n v="537"/>
    <x v="4"/>
    <s v="#N/A"/>
    <s v="TBC"/>
    <x v="3"/>
    <e v="#N/A"/>
    <s v="North"/>
    <x v="1"/>
    <s v="Customer Services"/>
    <s v="CS Staff (Pacific)"/>
    <s v="September"/>
    <x v="0"/>
    <x v="0"/>
    <m/>
    <m/>
    <m/>
    <m/>
    <m/>
  </r>
  <r>
    <n v="538"/>
    <x v="4"/>
    <s v="#N/A"/>
    <s v="TBC"/>
    <x v="0"/>
    <e v="#N/A"/>
    <s v="South - HCM"/>
    <x v="0"/>
    <s v="IT"/>
    <s v="System &amp; Network Senior Executive"/>
    <s v="September"/>
    <x v="0"/>
    <x v="0"/>
    <m/>
    <m/>
    <m/>
    <m/>
    <m/>
  </r>
  <r>
    <n v="539"/>
    <x v="4"/>
    <s v="#N/A"/>
    <s v="TBC"/>
    <x v="0"/>
    <e v="#N/A"/>
    <s v="South - HCM"/>
    <x v="0"/>
    <s v="Agency Compliance"/>
    <s v="Agency Compliance Executive"/>
    <s v="September"/>
    <x v="0"/>
    <x v="0"/>
    <m/>
    <m/>
    <m/>
    <m/>
    <m/>
  </r>
  <r>
    <n v="540"/>
    <x v="4"/>
    <s v="#N/A"/>
    <s v="TBC"/>
    <x v="0"/>
    <e v="#N/A"/>
    <s v="South - HCM"/>
    <x v="0"/>
    <s v="Corporate Planning &amp; Management"/>
    <s v="Management Reporting Analysis Sr. Officer"/>
    <s v="September"/>
    <x v="0"/>
    <x v="0"/>
    <m/>
    <m/>
    <m/>
    <m/>
    <m/>
  </r>
  <r>
    <n v="541"/>
    <x v="4"/>
    <s v="#N/A"/>
    <s v="TBC"/>
    <x v="0"/>
    <e v="#N/A"/>
    <s v="South - HCM"/>
    <x v="0"/>
    <s v="Finance &amp; Accounting"/>
    <s v="General Ledger Accounting Assistant Manager"/>
    <s v="September"/>
    <x v="0"/>
    <x v="0"/>
    <m/>
    <m/>
    <m/>
    <m/>
    <m/>
  </r>
  <r>
    <n v="542"/>
    <x v="4"/>
    <s v="#N/A"/>
    <s v="TBC"/>
    <x v="0"/>
    <e v="#N/A"/>
    <s v="South - HCM"/>
    <x v="0"/>
    <s v="FTA"/>
    <s v="FTA Office Director "/>
    <s v="September"/>
    <x v="3"/>
    <x v="0"/>
    <m/>
    <m/>
    <m/>
    <m/>
    <m/>
  </r>
  <r>
    <n v="543"/>
    <x v="4"/>
    <s v="#N/A"/>
    <s v="TBC"/>
    <x v="12"/>
    <e v="#N/A"/>
    <s v="South - HCM"/>
    <x v="0"/>
    <s v="Customer Services"/>
    <s v="CS Officer"/>
    <s v="September"/>
    <x v="0"/>
    <x v="0"/>
    <m/>
    <m/>
    <m/>
    <m/>
    <m/>
  </r>
  <r>
    <n v="544"/>
    <x v="4"/>
    <s v="#N/A"/>
    <s v="TBC"/>
    <x v="0"/>
    <e v="#N/A"/>
    <s v="South - HCM"/>
    <x v="0"/>
    <s v="HR"/>
    <s v="CEO Assistant"/>
    <s v="September"/>
    <x v="0"/>
    <x v="0"/>
    <m/>
    <m/>
    <m/>
    <m/>
    <m/>
  </r>
  <r>
    <n v="545"/>
    <x v="4"/>
    <s v="#N/A"/>
    <s v="TBC"/>
    <x v="0"/>
    <e v="#N/A"/>
    <s v="South - HCM"/>
    <x v="0"/>
    <s v="FTA"/>
    <s v="FTA RD"/>
    <s v="September"/>
    <x v="3"/>
    <x v="0"/>
    <m/>
    <m/>
    <m/>
    <m/>
    <m/>
  </r>
  <r>
    <n v="546"/>
    <x v="4"/>
    <s v="#N/A"/>
    <s v="TBC"/>
    <x v="0"/>
    <e v="#N/A"/>
    <s v="South - HCM"/>
    <x v="0"/>
    <s v="Agency Training Operations"/>
    <s v="Agency Training Operations Officer"/>
    <s v="September"/>
    <x v="0"/>
    <x v="0"/>
    <m/>
    <m/>
    <m/>
    <m/>
    <m/>
  </r>
  <r>
    <n v="547"/>
    <x v="4"/>
    <s v="#N/A"/>
    <s v="TBC"/>
    <x v="0"/>
    <e v="#N/A"/>
    <s v="South - HCM"/>
    <x v="0"/>
    <s v="Agency Training Operations"/>
    <s v="Agency Training Operations Officer"/>
    <s v="September"/>
    <x v="0"/>
    <x v="0"/>
    <m/>
    <m/>
    <m/>
    <m/>
    <m/>
  </r>
  <r>
    <n v="548"/>
    <x v="4"/>
    <s v="#N/A"/>
    <s v="TBC"/>
    <x v="0"/>
    <e v="#N/A"/>
    <s v="South - HCM"/>
    <x v="0"/>
    <s v="Agency Compliance"/>
    <s v="Agency Compliance Assistant Manager"/>
    <s v="September"/>
    <x v="0"/>
    <x v="0"/>
    <m/>
    <m/>
    <m/>
    <m/>
    <m/>
  </r>
  <r>
    <n v="549"/>
    <x v="4"/>
    <s v="#N/A"/>
    <s v="TBC"/>
    <x v="0"/>
    <e v="#N/A"/>
    <s v="South - HCM"/>
    <x v="0"/>
    <s v="Customer Services"/>
    <s v="Policy Owner Services Senior Officer"/>
    <s v="September"/>
    <x v="0"/>
    <x v="0"/>
    <m/>
    <m/>
    <m/>
    <m/>
    <m/>
  </r>
  <r>
    <n v="550"/>
    <x v="4"/>
    <s v="#N/A"/>
    <s v="TBC"/>
    <x v="12"/>
    <e v="#N/A"/>
    <s v="South - HCM"/>
    <x v="0"/>
    <s v="Regional Sales - Gia Dinh"/>
    <s v="Zone Director"/>
    <s v="September"/>
    <x v="3"/>
    <x v="0"/>
    <m/>
    <m/>
    <m/>
    <m/>
    <m/>
  </r>
  <r>
    <n v="551"/>
    <x v="4"/>
    <s v="#N/A"/>
    <s v="TBC"/>
    <x v="9"/>
    <e v="#N/A"/>
    <s v="Central"/>
    <x v="2"/>
    <s v="Regional Sales - Hai Van"/>
    <s v="Regional Director"/>
    <s v="September"/>
    <x v="3"/>
    <x v="0"/>
    <m/>
    <m/>
    <m/>
    <m/>
    <m/>
  </r>
  <r>
    <n v="552"/>
    <x v="4"/>
    <s v="#N/A"/>
    <s v="TBC"/>
    <x v="8"/>
    <e v="#N/A"/>
    <s v="North"/>
    <x v="1"/>
    <s v="Regional Sales - Lam Kinh"/>
    <s v="Zone Director"/>
    <s v="September"/>
    <x v="3"/>
    <x v="0"/>
    <m/>
    <m/>
    <m/>
    <m/>
    <m/>
  </r>
  <r>
    <n v="553"/>
    <x v="4"/>
    <s v="#N/A"/>
    <s v="TBC"/>
    <x v="8"/>
    <e v="#N/A"/>
    <s v="North"/>
    <x v="1"/>
    <s v="Regional Sales - Lam Kinh"/>
    <s v="Zone Director"/>
    <s v="September"/>
    <x v="3"/>
    <x v="0"/>
    <m/>
    <m/>
    <m/>
    <m/>
    <m/>
  </r>
  <r>
    <n v="554"/>
    <x v="4"/>
    <s v="#N/A"/>
    <s v="TBC"/>
    <x v="8"/>
    <e v="#N/A"/>
    <s v="North"/>
    <x v="1"/>
    <s v="Regional Sales - Lam Kinh"/>
    <s v="Regional Director"/>
    <s v="September"/>
    <x v="3"/>
    <x v="0"/>
    <m/>
    <m/>
    <m/>
    <m/>
    <m/>
  </r>
  <r>
    <n v="555"/>
    <x v="4"/>
    <s v="#N/A"/>
    <s v="TBC"/>
    <x v="39"/>
    <e v="#N/A"/>
    <s v="North"/>
    <x v="1"/>
    <s v="Regional Sales - Thang Long"/>
    <s v="Zone Director"/>
    <s v="September"/>
    <x v="3"/>
    <x v="0"/>
    <m/>
    <m/>
    <m/>
    <m/>
    <m/>
  </r>
  <r>
    <n v="557"/>
    <x v="4"/>
    <s v="#N/A"/>
    <s v="TBC"/>
    <x v="10"/>
    <e v="#N/A"/>
    <s v="North"/>
    <x v="1"/>
    <s v="Regional Sales - Thang Long"/>
    <s v="Zone Director"/>
    <s v="September"/>
    <x v="3"/>
    <x v="0"/>
    <m/>
    <m/>
    <m/>
    <m/>
    <m/>
  </r>
  <r>
    <n v="558"/>
    <x v="4"/>
    <s v="#N/A"/>
    <s v="TBC"/>
    <x v="0"/>
    <e v="#N/A"/>
    <s v="South - HCM"/>
    <x v="0"/>
    <s v="Customer Services"/>
    <s v="Call Center Senior Staff"/>
    <s v="September"/>
    <x v="0"/>
    <x v="0"/>
    <m/>
    <m/>
    <m/>
    <m/>
    <m/>
  </r>
  <r>
    <n v="559"/>
    <x v="4"/>
    <s v="#N/A"/>
    <s v="TBC"/>
    <x v="0"/>
    <e v="#N/A"/>
    <s v="South - HCM"/>
    <x v="0"/>
    <s v="IT"/>
    <s v="IT System Administrator"/>
    <s v="October"/>
    <x v="0"/>
    <x v="0"/>
    <m/>
    <m/>
    <m/>
    <m/>
    <m/>
  </r>
  <r>
    <n v="560"/>
    <x v="4"/>
    <s v="#N/A"/>
    <s v="TBC"/>
    <x v="0"/>
    <e v="#N/A"/>
    <s v="South - HCM"/>
    <x v="0"/>
    <s v="Investment"/>
    <s v="Investment Operations Senior Officer"/>
    <s v="October"/>
    <x v="0"/>
    <x v="0"/>
    <m/>
    <m/>
    <m/>
    <m/>
    <m/>
  </r>
  <r>
    <n v="561"/>
    <x v="4"/>
    <s v="#N/A"/>
    <s v="TBC"/>
    <x v="0"/>
    <e v="#N/A"/>
    <s v="South - HCM"/>
    <x v="0"/>
    <s v="Customer Services"/>
    <s v="Complaint Handling Assistant Manager"/>
    <s v="October"/>
    <x v="0"/>
    <x v="0"/>
    <m/>
    <m/>
    <m/>
    <m/>
    <m/>
  </r>
  <r>
    <n v="562"/>
    <x v="4"/>
    <s v="#N/A"/>
    <s v="TBC"/>
    <x v="0"/>
    <e v="#N/A"/>
    <s v="South - HCM"/>
    <x v="0"/>
    <s v="Legal &amp; Corporate Compliance"/>
    <s v="Head of Legal &amp; Corporate Compliance"/>
    <s v="October"/>
    <x v="1"/>
    <x v="1"/>
    <m/>
    <m/>
    <m/>
    <m/>
    <m/>
  </r>
  <r>
    <n v="563"/>
    <x v="4"/>
    <s v="#N/A"/>
    <s v="TBC"/>
    <x v="0"/>
    <e v="#N/A"/>
    <s v="South - HCM"/>
    <x v="0"/>
    <s v="IT"/>
    <s v="Program Analyst Officer (Non-core)"/>
    <s v="October"/>
    <x v="0"/>
    <x v="0"/>
    <m/>
    <m/>
    <m/>
    <m/>
    <m/>
  </r>
  <r>
    <n v="564"/>
    <x v="4"/>
    <s v="#N/A"/>
    <s v="TBC"/>
    <x v="0"/>
    <e v="#N/A"/>
    <s v="South - HCM"/>
    <x v="0"/>
    <s v="Actuary"/>
    <s v="Actuarial Analyst "/>
    <s v="October"/>
    <x v="0"/>
    <x v="0"/>
    <m/>
    <m/>
    <m/>
    <m/>
    <m/>
  </r>
  <r>
    <n v="565"/>
    <x v="4"/>
    <s v="#N/A"/>
    <s v="TBC"/>
    <x v="0"/>
    <e v="#N/A"/>
    <s v="South - HCM"/>
    <x v="0"/>
    <s v="NBU &amp; Claim"/>
    <s v="Claim Part Leader"/>
    <s v="October"/>
    <x v="1"/>
    <x v="1"/>
    <m/>
    <m/>
    <m/>
    <m/>
    <m/>
  </r>
  <r>
    <n v="566"/>
    <x v="4"/>
    <s v="#N/A"/>
    <s v="TBC"/>
    <x v="25"/>
    <e v="#N/A"/>
    <s v="South"/>
    <x v="2"/>
    <s v="Regional Sales - Gia Dinh"/>
    <s v="Zone Director"/>
    <s v="October"/>
    <x v="3"/>
    <x v="0"/>
    <m/>
    <m/>
    <m/>
    <m/>
    <m/>
  </r>
  <r>
    <n v="567"/>
    <x v="4"/>
    <s v="#N/A"/>
    <s v="TBC"/>
    <x v="25"/>
    <e v="#N/A"/>
    <s v="South"/>
    <x v="2"/>
    <s v="Regional Sales - Gia Dinh"/>
    <s v="Zone Director"/>
    <s v="October"/>
    <x v="3"/>
    <x v="0"/>
    <m/>
    <m/>
    <m/>
    <m/>
    <m/>
  </r>
  <r>
    <n v="568"/>
    <x v="4"/>
    <s v="#N/A"/>
    <s v="TBC"/>
    <x v="35"/>
    <e v="#N/A"/>
    <s v="South"/>
    <x v="2"/>
    <s v="Regional Sales - Gia Dinh"/>
    <s v="Zone Director"/>
    <s v="October"/>
    <x v="3"/>
    <x v="0"/>
    <m/>
    <m/>
    <m/>
    <m/>
    <m/>
  </r>
  <r>
    <n v="569"/>
    <x v="4"/>
    <s v="#N/A"/>
    <s v="TBC"/>
    <x v="41"/>
    <e v="#N/A"/>
    <s v="South"/>
    <x v="2"/>
    <s v="Regional Sales - Gia Dinh"/>
    <s v="Zone Director"/>
    <s v="October"/>
    <x v="3"/>
    <x v="0"/>
    <m/>
    <m/>
    <m/>
    <m/>
    <m/>
  </r>
  <r>
    <n v="570"/>
    <x v="4"/>
    <s v="#N/A"/>
    <s v="TBC"/>
    <x v="42"/>
    <e v="#N/A"/>
    <s v="North"/>
    <x v="1"/>
    <s v="Regional Sales - Hai Van"/>
    <s v="Zone Director"/>
    <s v="October"/>
    <x v="3"/>
    <x v="0"/>
    <m/>
    <m/>
    <m/>
    <m/>
    <m/>
  </r>
  <r>
    <n v="571"/>
    <x v="4"/>
    <s v="#N/A"/>
    <s v="TBC"/>
    <x v="8"/>
    <e v="#N/A"/>
    <s v="North"/>
    <x v="1"/>
    <s v="Regional Sales - Lam Kinh"/>
    <s v="Regional Director"/>
    <s v="October"/>
    <x v="3"/>
    <x v="0"/>
    <m/>
    <m/>
    <m/>
    <m/>
    <m/>
  </r>
  <r>
    <n v="572"/>
    <x v="4"/>
    <s v="#N/A"/>
    <s v="TBC"/>
    <x v="8"/>
    <e v="#N/A"/>
    <s v="North"/>
    <x v="1"/>
    <s v="Regional Sales - Lam Kinh"/>
    <s v="Zone Director"/>
    <s v="October"/>
    <x v="3"/>
    <x v="0"/>
    <m/>
    <m/>
    <m/>
    <m/>
    <m/>
  </r>
  <r>
    <n v="573"/>
    <x v="4"/>
    <s v="#N/A"/>
    <s v="TBC"/>
    <x v="0"/>
    <e v="#N/A"/>
    <s v="South - HCM"/>
    <x v="0"/>
    <s v="Distribution Planning"/>
    <s v="Partnership Planning Executive "/>
    <s v="October"/>
    <x v="0"/>
    <x v="0"/>
    <m/>
    <m/>
    <m/>
    <m/>
    <m/>
  </r>
  <r>
    <n v="574"/>
    <x v="5"/>
    <n v="141876"/>
    <s v="Vũ Thúy Nga"/>
    <x v="43"/>
    <e v="#N/A"/>
    <s v="North"/>
    <x v="1"/>
    <s v="Regional Sales - Thang Long"/>
    <s v="Sales Admin"/>
    <m/>
    <x v="10"/>
    <x v="0"/>
    <m/>
    <s v="Female"/>
    <m/>
    <m/>
    <m/>
  </r>
  <r>
    <n v="575"/>
    <x v="5"/>
    <n v="146269"/>
    <s v="Bùi Thị Bảo Vi"/>
    <x v="44"/>
    <e v="#N/A"/>
    <s v="South"/>
    <x v="2"/>
    <s v="Regional Sales - Gia Dinh"/>
    <s v="Sales Admin"/>
    <m/>
    <x v="10"/>
    <x v="0"/>
    <m/>
    <s v="Female"/>
    <m/>
    <m/>
    <m/>
  </r>
  <r>
    <n v="576"/>
    <x v="5"/>
    <n v="155417"/>
    <s v="Phạm Thị Miền"/>
    <x v="45"/>
    <e v="#N/A"/>
    <s v="Central"/>
    <x v="2"/>
    <s v="Regional Sales - Tay Son"/>
    <s v="Sales Admin"/>
    <m/>
    <x v="10"/>
    <x v="0"/>
    <m/>
    <s v="Female"/>
    <m/>
    <m/>
    <m/>
  </r>
  <r>
    <n v="577"/>
    <x v="5"/>
    <n v="142398"/>
    <s v="Nguyễn Thị Hải"/>
    <x v="46"/>
    <e v="#N/A"/>
    <s v="North"/>
    <x v="1"/>
    <s v="Regional Sales - Lam Kinh"/>
    <s v="Sales Admin"/>
    <m/>
    <x v="10"/>
    <x v="0"/>
    <m/>
    <s v="Female"/>
    <m/>
    <m/>
    <m/>
  </r>
  <r>
    <n v="578"/>
    <x v="5"/>
    <n v="158582"/>
    <s v="Nguyễn Lan Anh"/>
    <x v="47"/>
    <e v="#N/A"/>
    <s v="North"/>
    <x v="1"/>
    <s v="Regional Sales - Lam Kinh"/>
    <s v="Sales Admin"/>
    <m/>
    <x v="10"/>
    <x v="0"/>
    <m/>
    <s v="Female"/>
    <m/>
    <m/>
    <m/>
  </r>
  <r>
    <n v="579"/>
    <x v="5"/>
    <n v="158958"/>
    <s v="Khương Thị Thu Quỳnh"/>
    <x v="48"/>
    <e v="#N/A"/>
    <s v="North"/>
    <x v="1"/>
    <s v="Regional Sales - Thang Long"/>
    <s v="Sales Admin"/>
    <m/>
    <x v="10"/>
    <x v="0"/>
    <m/>
    <s v="Female"/>
    <m/>
    <m/>
    <m/>
  </r>
  <r>
    <n v="580"/>
    <x v="5"/>
    <n v="164485"/>
    <s v="Nguyễn Thị Thùy"/>
    <x v="46"/>
    <e v="#N/A"/>
    <s v="North"/>
    <x v="1"/>
    <s v="Regional Sales - Lam Kinh"/>
    <s v="Sales Admin"/>
    <m/>
    <x v="10"/>
    <x v="0"/>
    <m/>
    <s v="Female"/>
    <m/>
    <m/>
    <m/>
  </r>
  <r>
    <n v="581"/>
    <x v="5"/>
    <s v="117401"/>
    <s v="Thái Trúc Khên"/>
    <x v="49"/>
    <e v="#N/A"/>
    <s v="South"/>
    <x v="2"/>
    <s v="Regional Sales - Gia Dinh"/>
    <s v="Sales Admin"/>
    <m/>
    <x v="10"/>
    <x v="0"/>
    <m/>
    <s v="Female"/>
    <m/>
    <m/>
    <m/>
  </r>
  <r>
    <n v="582"/>
    <x v="5"/>
    <n v="170492"/>
    <s v="Lê Thị Văn Thảo"/>
    <x v="50"/>
    <e v="#N/A"/>
    <s v="Central"/>
    <x v="2"/>
    <s v="Regional Sales - Hai Van"/>
    <s v="Sales Admin"/>
    <m/>
    <x v="10"/>
    <x v="0"/>
    <m/>
    <s v="Female"/>
    <m/>
    <m/>
    <m/>
  </r>
  <r>
    <n v="583"/>
    <x v="5"/>
    <n v="170424"/>
    <s v="Huỳnh Thị Mĩ Hạnh"/>
    <x v="51"/>
    <e v="#N/A"/>
    <s v="Central"/>
    <x v="2"/>
    <s v="Regional Sales - Tay Son"/>
    <s v="Sales Admin"/>
    <m/>
    <x v="10"/>
    <x v="0"/>
    <m/>
    <s v="Female"/>
    <m/>
    <m/>
    <m/>
  </r>
  <r>
    <n v="584"/>
    <x v="5"/>
    <n v="171978"/>
    <s v="Huỳnh Thị Lý"/>
    <x v="52"/>
    <e v="#N/A"/>
    <s v="Central"/>
    <x v="2"/>
    <s v="Regional Sales - Tay Son"/>
    <s v="Sales Admin"/>
    <m/>
    <x v="10"/>
    <x v="0"/>
    <m/>
    <s v="Female"/>
    <m/>
    <m/>
    <m/>
  </r>
  <r>
    <n v="585"/>
    <x v="5"/>
    <n v="175502"/>
    <s v="Vũ Ngọc Linh"/>
    <x v="1"/>
    <e v="#N/A"/>
    <s v="North"/>
    <x v="1"/>
    <s v="Regional Sales - Thang Long"/>
    <s v="Sales Admin"/>
    <m/>
    <x v="10"/>
    <x v="0"/>
    <m/>
    <s v="Female"/>
    <m/>
    <m/>
    <m/>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95">
  <r>
    <n v="1"/>
    <s v="FTE"/>
    <s v="10800025"/>
    <s v="Nguyễn Thị Thanh Lan"/>
    <x v="0"/>
    <d v="2008-11-03T00:00:00"/>
    <x v="0"/>
    <x v="0"/>
    <s v="Distribution Admin"/>
    <s v="Distribution Compensation Manager"/>
    <s v="Trưởng phòng Phụ trách Thu nhập Đại lý &amp; Kênh Phân phối"/>
    <x v="0"/>
    <s v="Double"/>
    <s v="Manager"/>
    <s v="Female"/>
    <d v="1977-10-24T00:00:00"/>
    <s v="0869 893 898"/>
    <s v="thanhlan.nguyen@hanwhalife.com.vn"/>
    <x v="0"/>
    <m/>
    <m/>
  </r>
  <r>
    <n v="2"/>
    <s v="FTE"/>
    <s v="10900044"/>
    <s v="Nguyễn Thị Bạch Huệ"/>
    <x v="0"/>
    <d v="2009-01-05T00:00:00"/>
    <x v="0"/>
    <x v="0"/>
    <s v="Agency Compliance"/>
    <s v="Agency Compliance Part Leader"/>
    <s v="Phó Bộ phận Pháp chế Đại lý"/>
    <x v="1"/>
    <s v="Single"/>
    <s v="Senior Manager"/>
    <s v="Female"/>
    <d v="1971-07-13T00:00:00"/>
    <s v="0903 750 919"/>
    <s v="bachhue.nguyen@hanwhalife.com.vn"/>
    <x v="0"/>
    <m/>
    <m/>
  </r>
  <r>
    <n v="3"/>
    <s v="FTE"/>
    <s v="10900057"/>
    <s v="Nguyễn Thanh Hà"/>
    <x v="1"/>
    <d v="2009-04-01T00:00:00"/>
    <x v="1"/>
    <x v="1"/>
    <s v="Customer Services"/>
    <s v="Customer Services Manager"/>
    <s v="Trưởng phòng Dịch vụ khách hàng"/>
    <x v="0"/>
    <s v="Double"/>
    <s v="Manager"/>
    <s v="Female"/>
    <d v="1982-07-05T00:00:00"/>
    <s v="0916 037 565"/>
    <s v="thanhhacs.nguyen@hanwhalife.com.vn"/>
    <x v="0"/>
    <m/>
    <m/>
  </r>
  <r>
    <n v="4"/>
    <s v="FTE"/>
    <s v="10900059"/>
    <s v="Nguyễn Thị Diễm Phúc"/>
    <x v="0"/>
    <d v="2009-04-01T00:00:00"/>
    <x v="0"/>
    <x v="0"/>
    <s v="Human Resources"/>
    <s v="Compensation &amp; Reward Part Leader"/>
    <s v="Phó Bộ phận Nhân sự phụ trách Lương thưởng &amp; Đãi ngộ"/>
    <x v="1"/>
    <s v="Single"/>
    <s v="Senior Manager"/>
    <s v="Female"/>
    <d v="1983-11-18T00:00:00"/>
    <s v="0935 010 934"/>
    <s v="diemphuc.nguyen@hanwhalife.com.vn"/>
    <x v="0"/>
    <s v="x"/>
    <m/>
  </r>
  <r>
    <n v="5"/>
    <s v="FTE"/>
    <s v="10900073"/>
    <s v="Ông Thị Hoàng Linh"/>
    <x v="0"/>
    <d v="2009-07-02T00:00:00"/>
    <x v="0"/>
    <x v="0"/>
    <s v="General Administration"/>
    <s v="Purchasing and Property Senior Manager"/>
    <s v="Trưởng phòng Cấp cao Mua hàng và Quản lý Tài sản"/>
    <x v="0"/>
    <s v="Double"/>
    <s v="Senior Manager"/>
    <s v="Female"/>
    <d v="1976-12-14T00:00:00"/>
    <s v="0908 337 925"/>
    <s v="hoanglinh.ong@hanwhalife.com.vn"/>
    <x v="0"/>
    <m/>
    <m/>
  </r>
  <r>
    <n v="6"/>
    <s v="FTE"/>
    <s v="10900082"/>
    <s v="Vũ Phi Hoài"/>
    <x v="1"/>
    <d v="2009-11-10T00:00:00"/>
    <x v="1"/>
    <x v="1"/>
    <s v="CEO"/>
    <s v="External Relations Vice Director"/>
    <s v="Phó Giám đốc Quan hệ Đối ngoại"/>
    <x v="2"/>
    <s v="Single"/>
    <s v="Vice Director"/>
    <s v="Male"/>
    <d v="1976-03-08T00:00:00"/>
    <s v="0772 362 222"/>
    <s v="phihoai.vu@hanwhalife.com.vn"/>
    <x v="0"/>
    <m/>
    <m/>
  </r>
  <r>
    <n v="7"/>
    <s v="FTE"/>
    <s v="10900083"/>
    <s v="Đoàn Thị Hồng Thơm"/>
    <x v="2"/>
    <d v="2009-12-01T00:00:00"/>
    <x v="2"/>
    <x v="2"/>
    <s v="Customer Services"/>
    <s v="Customer Services Senior Officer"/>
    <s v="Chuyên viên Cấp cao Dịch vụ khách hàng"/>
    <x v="0"/>
    <s v="Double"/>
    <s v="Senior Officer"/>
    <s v="Female"/>
    <d v="1985-03-14T00:00:00"/>
    <s v="0973 304 079"/>
    <s v="hongthom.doan@hanwhalife.com.vn"/>
    <x v="0"/>
    <m/>
    <m/>
  </r>
  <r>
    <n v="8"/>
    <s v="FTE"/>
    <s v="11000092"/>
    <s v="Hsiang Kau"/>
    <x v="0"/>
    <d v="2010-01-11T00:00:00"/>
    <x v="0"/>
    <x v="0"/>
    <s v="CRO"/>
    <s v="Chief Risk Officer cum. Appointed Actuary"/>
    <s v="Chuyên gia Tính toán"/>
    <x v="1"/>
    <s v="Single"/>
    <s v="Chief Officer"/>
    <s v="Male"/>
    <d v="1965-07-30T00:00:00"/>
    <s v="0903 835 528"/>
    <s v="sean.kau@hanwhalife.com.vn"/>
    <x v="0"/>
    <m/>
    <m/>
  </r>
  <r>
    <n v="9"/>
    <s v="FTE"/>
    <s v="11000095"/>
    <s v="Trần Quang Sơn"/>
    <x v="0"/>
    <d v="2010-03-01T00:00:00"/>
    <x v="0"/>
    <x v="0"/>
    <s v="IT"/>
    <s v="Network Administrator Assistant Manager"/>
    <s v="Phó phòng Quản trị Hệ thống"/>
    <x v="0"/>
    <s v="Double"/>
    <s v="Assistant Manager"/>
    <s v="Male"/>
    <d v="1981-06-09T00:00:00"/>
    <s v="0903 003 707"/>
    <s v="quangson.tran@hanwhalife.com.vn"/>
    <x v="0"/>
    <m/>
    <m/>
  </r>
  <r>
    <n v="10"/>
    <s v="FTE"/>
    <s v="11000107"/>
    <s v="Huỳnh Ngọc Quí Mai"/>
    <x v="0"/>
    <d v="2010-05-17T00:00:00"/>
    <x v="0"/>
    <x v="0"/>
    <s v="Customer Services"/>
    <s v="Policy Owner Services Officer"/>
    <s v="Chuyên viên Quản lý Hợp đồng"/>
    <x v="0"/>
    <s v="Double"/>
    <s v="Officer"/>
    <s v="Female"/>
    <d v="1987-06-14T00:00:00"/>
    <s v="0908 950 747"/>
    <s v="quimai.huynh@hanwhalife.com.vn"/>
    <x v="0"/>
    <m/>
    <m/>
  </r>
  <r>
    <n v="11"/>
    <s v="FTE"/>
    <s v="11000113"/>
    <s v="Ngô Duy Sỹ"/>
    <x v="3"/>
    <d v="2010-07-15T00:00:00"/>
    <x v="1"/>
    <x v="1"/>
    <s v="Regional Sales - Thang Long"/>
    <s v="Territory Director"/>
    <s v="Giám đốc Kinh doanh Miền"/>
    <x v="3"/>
    <s v="Double"/>
    <s v="Senior Director"/>
    <s v="Male"/>
    <d v="1971-02-23T00:00:00"/>
    <s v="0904 306 892"/>
    <s v="duysy.ngo@hanwhalife.com.vn"/>
    <x v="0"/>
    <s v="x"/>
    <m/>
  </r>
  <r>
    <n v="12"/>
    <s v="FTE"/>
    <s v="11000121"/>
    <s v="Đào Duy Ninh"/>
    <x v="0"/>
    <d v="2010-09-01T00:00:00"/>
    <x v="0"/>
    <x v="0"/>
    <s v="CDO"/>
    <s v="Chief Distribution Officer"/>
    <s v="Phó Tổng Giám đốc Phát triển Chiến lược và Kênh Phân phối"/>
    <x v="1"/>
    <s v="Single"/>
    <s v="Chief Officer"/>
    <s v="Male"/>
    <d v="1969-11-29T00:00:00"/>
    <s v="0966 662 911"/>
    <s v="duyninh.dao@hanwhalife.com.vn"/>
    <x v="0"/>
    <s v="x"/>
    <m/>
  </r>
  <r>
    <n v="13"/>
    <s v="FTE"/>
    <s v="11000122"/>
    <s v="Lê Thị Mộng Lưu"/>
    <x v="4"/>
    <d v="2010-09-06T00:00:00"/>
    <x v="3"/>
    <x v="2"/>
    <s v="Customer Services"/>
    <s v="Customer Services Officer"/>
    <s v="Chuyên viên Dịch vụ Khách hàng"/>
    <x v="0"/>
    <s v="Double"/>
    <s v="Officer"/>
    <s v="Female"/>
    <d v="1985-05-04T00:00:00"/>
    <s v="0822 537 698"/>
    <s v="mongluu.le@hanwhalife.com.vn"/>
    <x v="0"/>
    <m/>
    <m/>
  </r>
  <r>
    <n v="14"/>
    <s v="FTE"/>
    <s v="11000130"/>
    <s v="Nguyễn Tấn Duy"/>
    <x v="0"/>
    <d v="2010-10-04T00:00:00"/>
    <x v="0"/>
    <x v="0"/>
    <s v="Actuary"/>
    <s v="Actuarial Analyst"/>
    <s v="Phân tích Định phí"/>
    <x v="0"/>
    <s v="Double"/>
    <s v="Officer"/>
    <s v="Male"/>
    <d v="1985-04-04T00:00:00"/>
    <s v="0909 000 481"/>
    <s v="tanduy.nguyen@hanwhalife.com.vn"/>
    <x v="0"/>
    <m/>
    <m/>
  </r>
  <r>
    <n v="15"/>
    <s v="FTE"/>
    <s v="11000134"/>
    <s v="Nguyễn Phạm Quỳnh Thư"/>
    <x v="5"/>
    <d v="2010-10-27T00:00:00"/>
    <x v="2"/>
    <x v="2"/>
    <s v="Customer Services"/>
    <s v="Customer Services Officer"/>
    <s v="Chuyên viên Dịch vụ Khách hàng"/>
    <x v="0"/>
    <s v="Double"/>
    <s v="Officer"/>
    <s v="Female"/>
    <d v="1983-02-12T00:00:00"/>
    <s v="0906 099 673"/>
    <s v="quynhthu.nguyen@hanwhalife.com.vn"/>
    <x v="0"/>
    <m/>
    <m/>
  </r>
  <r>
    <n v="16"/>
    <s v="FTE"/>
    <s v="11100162"/>
    <s v="Vũ Thanh Phương"/>
    <x v="0"/>
    <d v="2011-04-25T00:00:00"/>
    <x v="0"/>
    <x v="0"/>
    <s v="IT"/>
    <s v="Infrastructure &amp; Security Part Leader"/>
    <s v="Phó Bộ phận Công nghệ Thông tin phụ trách Hạ tầng Công nghệ Thông tin"/>
    <x v="1"/>
    <s v="Single"/>
    <s v="Senior Manager"/>
    <s v="Male"/>
    <d v="1973-03-14T00:00:00"/>
    <s v="0908 155 149"/>
    <s v="thanhphuong.vu@hanwhalife.com.vn"/>
    <x v="0"/>
    <m/>
    <m/>
  </r>
  <r>
    <n v="17"/>
    <s v="FTE"/>
    <s v="11100174"/>
    <s v="Nguyễn Thanh Vân"/>
    <x v="0"/>
    <d v="2011-07-01T00:00:00"/>
    <x v="0"/>
    <x v="0"/>
    <s v="Finance &amp; Accounting"/>
    <s v="Head of Finance &amp; Accounting"/>
    <s v="Trưởng Bộ phận Tài chính kế toán"/>
    <x v="1"/>
    <s v="Single"/>
    <s v="Senior Manager"/>
    <s v="Female"/>
    <d v="1975-10-06T00:00:00"/>
    <s v="0909 772 778"/>
    <s v="thanhvan.nguyen@hanwhalife.com.vn"/>
    <x v="0"/>
    <m/>
    <m/>
  </r>
  <r>
    <n v="18"/>
    <s v="FTE"/>
    <s v="11100177"/>
    <s v="Lê Quang Khanh"/>
    <x v="0"/>
    <d v="2011-07-06T00:00:00"/>
    <x v="0"/>
    <x v="0"/>
    <s v="NBU &amp; Claim"/>
    <s v="Head of NBU &amp; Claim"/>
    <s v="Trưởng Bộ Phận Thẩm định &amp; Giải quyết Quyền lợi Bảo hiểm"/>
    <x v="1"/>
    <s v="Single"/>
    <s v="Senior Manager"/>
    <s v="Male"/>
    <d v="1977-03-08T00:00:00"/>
    <s v="0918 117 917"/>
    <s v="quangkhanh.le@hanwhalife.com.vn"/>
    <x v="0"/>
    <s v="x"/>
    <m/>
  </r>
  <r>
    <n v="19"/>
    <s v="FTE"/>
    <s v="11100200"/>
    <s v="Võ Thị Thanh Lan"/>
    <x v="0"/>
    <d v="2011-09-30T00:00:00"/>
    <x v="0"/>
    <x v="0"/>
    <s v="Customer Services"/>
    <s v="Quality Assurance Manager"/>
    <s v="Trưởng phòng Kiểm soát Chất lượng Dịch vụ khách hàng"/>
    <x v="0"/>
    <s v="Double"/>
    <s v="Manager"/>
    <s v="Female"/>
    <d v="1977-07-30T00:00:00"/>
    <s v="0906 812 646"/>
    <s v="thanhlan.vo@hanwhalife.com.vn"/>
    <x v="0"/>
    <m/>
    <m/>
  </r>
  <r>
    <n v="20"/>
    <s v="FTE"/>
    <s v="11100213"/>
    <s v="Trần Thị Thùy Linh"/>
    <x v="6"/>
    <d v="2011-12-19T00:00:00"/>
    <x v="2"/>
    <x v="2"/>
    <s v="Customer Services"/>
    <s v="Customer Services Senior Executive"/>
    <s v="Nhân viên Cấp trung cao Dịch vụ Khách hàng"/>
    <x v="0"/>
    <s v="Double"/>
    <s v="Senior Executive"/>
    <s v="Female"/>
    <d v="1984-10-14T00:00:00"/>
    <s v="0984 797 980"/>
    <s v="thuylinh.tran@hanwhalife.com.vn"/>
    <x v="0"/>
    <m/>
    <m/>
  </r>
  <r>
    <n v="21"/>
    <s v="FTE"/>
    <s v="11200216"/>
    <s v="Lê Hoàng Mạnh"/>
    <x v="7"/>
    <d v="2012-01-03T00:00:00"/>
    <x v="3"/>
    <x v="2"/>
    <s v="Customer Services"/>
    <s v="Customer Services Senior Officer"/>
    <s v="Chuyên viên Cấp cao Dịch vụ khách hàng"/>
    <x v="0"/>
    <s v="Double"/>
    <s v="Senior Officer"/>
    <s v="Male"/>
    <d v="1968-10-01T00:00:00"/>
    <s v="0989 797 968"/>
    <s v="hoangmanh.le@hanwhalife.com.vn"/>
    <x v="0"/>
    <m/>
    <m/>
  </r>
  <r>
    <n v="22"/>
    <s v="FTE"/>
    <s v="11200236"/>
    <s v="Nguyễn Thái Sơn"/>
    <x v="0"/>
    <d v="2012-05-15T00:00:00"/>
    <x v="0"/>
    <x v="0"/>
    <s v="IT"/>
    <s v="IT System cum Operator Senior Executive"/>
    <s v="Nhân viên Cấp trung cao Điều hành Hệ thống"/>
    <x v="0"/>
    <s v="Double"/>
    <s v="Senior Executive"/>
    <s v="Male"/>
    <d v="1987-09-15T00:00:00"/>
    <s v="0933 844 244"/>
    <s v="thaison.nguyen@hanwhalife.com.vn"/>
    <x v="0"/>
    <m/>
    <m/>
  </r>
  <r>
    <n v="23"/>
    <s v="FTE"/>
    <s v="11200242"/>
    <s v="Nguyễn Thị Phương Anh"/>
    <x v="0"/>
    <d v="2012-06-20T00:00:00"/>
    <x v="0"/>
    <x v="0"/>
    <s v="General Administration"/>
    <s v="General Admin Officer"/>
    <s v="Chuyên viên Hành chánh"/>
    <x v="0"/>
    <s v="Double"/>
    <s v="Officer"/>
    <s v="Female"/>
    <d v="1989-11-09T00:00:00"/>
    <s v="0938 971 189"/>
    <s v="phuonganh.nguyen@hanwhalife.com.vn"/>
    <x v="0"/>
    <m/>
    <m/>
  </r>
  <r>
    <n v="24"/>
    <s v="FTE"/>
    <s v="11200260"/>
    <s v="Bùi Thị Hải"/>
    <x v="8"/>
    <d v="2012-08-27T00:00:00"/>
    <x v="1"/>
    <x v="1"/>
    <s v="Customer Services"/>
    <s v="Customer Services Officer"/>
    <s v="Chuyên viên Dịch vụ Khách hàng"/>
    <x v="0"/>
    <s v="Double"/>
    <s v="Officer"/>
    <s v="Female"/>
    <d v="1990-05-06T00:00:00"/>
    <s v="0904 897 733"/>
    <s v="hai.bui@hanwhalife.com.vn"/>
    <x v="0"/>
    <m/>
    <m/>
  </r>
  <r>
    <n v="25"/>
    <s v="FTE"/>
    <s v="11200262"/>
    <s v="Phạm Hồng Lam"/>
    <x v="9"/>
    <d v="2012-09-14T00:00:00"/>
    <x v="2"/>
    <x v="2"/>
    <s v="Sales Training Support"/>
    <s v="Agency Training Director - Central"/>
    <s v="Giám đốc Huấn luyện &amp; Hỗ trợ đại lý  - Miền Trung"/>
    <x v="4"/>
    <s v="Double"/>
    <s v="Vice Director"/>
    <s v="Male"/>
    <d v="1977-10-26T00:00:00"/>
    <s v="0905 999 030"/>
    <s v="honglam.pham@hanwhalife.com.vn"/>
    <x v="0"/>
    <s v="x"/>
    <m/>
  </r>
  <r>
    <n v="26"/>
    <s v="FTE"/>
    <s v="11200263"/>
    <s v="Châu Văn Mười"/>
    <x v="0"/>
    <d v="2012-09-17T00:00:00"/>
    <x v="0"/>
    <x v="0"/>
    <s v="General Administration"/>
    <s v="Property Senior Executive"/>
    <s v="Nhân viên Cấp trung cao Quản lý Tài sản"/>
    <x v="0"/>
    <s v="Double"/>
    <s v="Senior Executive"/>
    <s v="Male"/>
    <d v="1988-09-30T00:00:00"/>
    <s v="0983 690 593"/>
    <s v="vanmuoi.chau@hanwhalife.com.vn"/>
    <x v="0"/>
    <m/>
    <m/>
  </r>
  <r>
    <n v="27"/>
    <s v="FTE"/>
    <s v="11200265"/>
    <s v="Phạm Thị Dung"/>
    <x v="8"/>
    <d v="2012-09-24T00:00:00"/>
    <x v="1"/>
    <x v="1"/>
    <s v="Customer Services"/>
    <s v="Customer Services Senior Officer"/>
    <s v="Chuyên viên Cấp cao Dịch vụ khách hàng"/>
    <x v="0"/>
    <s v="Double"/>
    <s v="Senior Officer"/>
    <s v="Female"/>
    <d v="1974-05-28T00:00:00"/>
    <s v="0913 360 677"/>
    <s v="dung.pham@hanwhalife.com.vn"/>
    <x v="0"/>
    <m/>
    <m/>
  </r>
  <r>
    <n v="28"/>
    <s v="FTE"/>
    <s v="11300328"/>
    <s v="Đỗ Huy Tùng"/>
    <x v="0"/>
    <d v="2013-09-23T00:00:00"/>
    <x v="0"/>
    <x v="0"/>
    <s v="General Administration"/>
    <s v="Property Senior Executive"/>
    <s v="Nhân viên Cấp trung cao Quản lý Tài sản"/>
    <x v="0"/>
    <s v="Double"/>
    <s v="Senior Executive"/>
    <s v="Male"/>
    <d v="1988-12-17T00:00:00"/>
    <s v="0357 330 165"/>
    <s v="huytung.do@hanwhalife.com.vn"/>
    <x v="0"/>
    <m/>
    <m/>
  </r>
  <r>
    <n v="29"/>
    <s v="FTE"/>
    <s v="11300337"/>
    <s v="Nguyễn Trường Sơn"/>
    <x v="10"/>
    <d v="2013-11-18T00:00:00"/>
    <x v="1"/>
    <x v="1"/>
    <s v="Regional Sales - Thang Long"/>
    <s v="Regional Director"/>
    <s v="Giám đốc Kinh doanh Vùng"/>
    <x v="3"/>
    <s v="Double"/>
    <s v="Manager"/>
    <s v="Male"/>
    <d v="1985-10-25T00:00:00"/>
    <s v="0963 483 686"/>
    <s v="truongson.nguyen@hanwhalife.com.vn"/>
    <x v="0"/>
    <s v="x"/>
    <m/>
  </r>
  <r>
    <n v="30"/>
    <s v="FTE"/>
    <s v="11400369"/>
    <s v="Đinh Thị Mỹ Phượng"/>
    <x v="0"/>
    <d v="2014-08-25T00:00:00"/>
    <x v="0"/>
    <x v="0"/>
    <s v="NBU &amp; Claim"/>
    <s v="New Business Assistant Manager"/>
    <s v="Phó phòng  Phát hành Hợp đồng"/>
    <x v="0"/>
    <s v="Double"/>
    <s v="Assistant Manager"/>
    <s v="Female"/>
    <d v="1984-10-23T00:00:00"/>
    <s v="0909 344 035"/>
    <s v="myphuong.dinh@hanwhalife.com.vn"/>
    <x v="0"/>
    <m/>
    <m/>
  </r>
  <r>
    <n v="31"/>
    <s v="FTE"/>
    <s v="11400370"/>
    <s v="Cao Thế Hà"/>
    <x v="6"/>
    <d v="2014-09-03T00:00:00"/>
    <x v="2"/>
    <x v="2"/>
    <s v="Sales Training Support"/>
    <s v="Agency Training Senior Officer"/>
    <s v="Chuyên viên Cấp cao Huấn luyện &amp; Hỗ trợ đại lý"/>
    <x v="4"/>
    <s v="Double"/>
    <s v="Senior Officer"/>
    <s v="Male"/>
    <d v="1982-07-24T00:00:00"/>
    <s v="0937 202 407"/>
    <s v="theha.cao@hanwhalife.com.vn"/>
    <x v="0"/>
    <m/>
    <m/>
  </r>
  <r>
    <n v="32"/>
    <s v="FTE"/>
    <s v="11400374"/>
    <s v="Lê Thị Diệu"/>
    <x v="11"/>
    <d v="2014-09-03T00:00:00"/>
    <x v="2"/>
    <x v="2"/>
    <s v="Customer Services"/>
    <s v="Customer Services Senior Executive"/>
    <s v="Nhân viên Cấp trung cao Dịch vụ Khách hàng"/>
    <x v="0"/>
    <s v="Double"/>
    <s v="Senior Executive"/>
    <s v="Female"/>
    <d v="1992-03-21T00:00:00"/>
    <s v="0946 938 001"/>
    <s v="dieu.le@hanwhalife.com.vn"/>
    <x v="0"/>
    <m/>
    <m/>
  </r>
  <r>
    <n v="33"/>
    <s v="FTE"/>
    <s v="11400394"/>
    <s v="Nguyễn Thị Kim Thúy"/>
    <x v="0"/>
    <d v="2014-10-23T00:00:00"/>
    <x v="0"/>
    <x v="0"/>
    <s v="General Administration"/>
    <s v="Purchasing Executive"/>
    <s v="Nhân viên Cấp trung Mua Hàng"/>
    <x v="0"/>
    <s v="Double"/>
    <s v="Executive"/>
    <s v="Female"/>
    <d v="1993-12-15T00:00:00"/>
    <s v="0909 133 707"/>
    <s v="kimthuy.nguyen@hanwhalife.com.vn"/>
    <x v="0"/>
    <m/>
    <m/>
  </r>
  <r>
    <n v="34"/>
    <s v="FTE"/>
    <s v="11400397"/>
    <s v="Hồ Phúc Đồng"/>
    <x v="8"/>
    <d v="2014-11-06T00:00:00"/>
    <x v="1"/>
    <x v="1"/>
    <s v="Regional Sales - Lam Kinh"/>
    <s v="Regional Director"/>
    <s v="Giám đốc Kinh doanh Vùng"/>
    <x v="3"/>
    <s v="Double"/>
    <s v="Senior Manager"/>
    <s v="Male"/>
    <d v="1984-02-05T00:00:00"/>
    <s v="0983 986 984"/>
    <s v="phucdong.ho@hanwhalife.com.vn"/>
    <x v="0"/>
    <s v="x"/>
    <m/>
  </r>
  <r>
    <n v="35"/>
    <s v="FTE"/>
    <s v="11400398"/>
    <s v="Bùi Thị Khánh Đoan"/>
    <x v="0"/>
    <d v="2014-11-17T00:00:00"/>
    <x v="0"/>
    <x v="0"/>
    <s v="CEO Office"/>
    <s v="CEO Office Part Leader"/>
    <s v="Phó Bộ phận phụ trách Văn phòng Tổng Giám đốc"/>
    <x v="1"/>
    <s v="Single"/>
    <s v="Assistant Manager"/>
    <s v="Female"/>
    <d v="1985-10-22T00:00:00"/>
    <s v="0906 792 788"/>
    <s v="khanhdoan.bui@hanwhalife.com.vn"/>
    <x v="0"/>
    <m/>
    <m/>
  </r>
  <r>
    <n v="36"/>
    <s v="FTE"/>
    <s v="11400399"/>
    <s v="Phùng Thị Kim Hào"/>
    <x v="3"/>
    <d v="2014-11-18T00:00:00"/>
    <x v="1"/>
    <x v="1"/>
    <s v="Sales Training Support"/>
    <s v="Agency Trainer"/>
    <s v="Chuyên viên Huấn luyện Đại lý"/>
    <x v="4"/>
    <s v="Double"/>
    <s v="Manager"/>
    <s v="Female"/>
    <d v="1978-12-16T00:00:00"/>
    <s v="0973 962 299"/>
    <s v="kimhao.phung@hanwhalife.com.vn"/>
    <x v="0"/>
    <m/>
    <m/>
  </r>
  <r>
    <n v="37"/>
    <s v="FTE"/>
    <s v="11400401"/>
    <s v="Nguyễn Văn Thắng"/>
    <x v="2"/>
    <d v="2014-11-25T00:00:00"/>
    <x v="2"/>
    <x v="2"/>
    <s v="Regional Sales - Tay Son"/>
    <s v="Zone Director"/>
    <s v="Giám đốc Kinh doanh Khu vực"/>
    <x v="3"/>
    <s v="Double"/>
    <s v="Assistant Manager"/>
    <s v="Male"/>
    <d v="1978-04-07T00:00:00"/>
    <s v="0935 854 567"/>
    <s v="vanthang.nguyen@hanwhalife.com.vn"/>
    <x v="0"/>
    <s v="x"/>
    <m/>
  </r>
  <r>
    <n v="38"/>
    <s v="FTE"/>
    <s v="11400407"/>
    <s v="Nguyễn Quốc Duy"/>
    <x v="0"/>
    <d v="2014-12-15T00:00:00"/>
    <x v="0"/>
    <x v="0"/>
    <s v="IT"/>
    <s v="Database Administrator Officer"/>
    <s v="Chuyên viên Dữ liệu"/>
    <x v="0"/>
    <s v="Double"/>
    <s v="Officer"/>
    <s v="Male"/>
    <d v="1985-11-06T00:00:00"/>
    <s v="0909 575 942"/>
    <s v="quocduy.nguyen@hanwhalife.com.vn"/>
    <x v="0"/>
    <m/>
    <m/>
  </r>
  <r>
    <n v="39"/>
    <s v="FTE"/>
    <s v="11400410"/>
    <s v="Ngôn Thị Dung"/>
    <x v="0"/>
    <d v="2014-12-22T00:00:00"/>
    <x v="0"/>
    <x v="0"/>
    <s v="NBU &amp; Claim"/>
    <s v="New Business Officer"/>
    <s v="Chuyên viên Phát hành Hợp đồng"/>
    <x v="0"/>
    <s v="Double"/>
    <s v="Officer"/>
    <s v="Female"/>
    <d v="1982-10-20T00:00:00"/>
    <s v="0978 242 292"/>
    <s v="dung.ngon@hanwhalife.com.vn"/>
    <x v="0"/>
    <m/>
    <m/>
  </r>
  <r>
    <n v="40"/>
    <s v="FTE"/>
    <s v="11400413"/>
    <s v="Lê Thị Thúy Ân"/>
    <x v="11"/>
    <d v="2015-01-05T00:00:00"/>
    <x v="2"/>
    <x v="2"/>
    <s v="Customer Services"/>
    <s v="Customer Services Officer"/>
    <s v="Chuyên viên Dịch vụ Khách hàng"/>
    <x v="0"/>
    <s v="Double"/>
    <s v="Officer"/>
    <s v="Female"/>
    <d v="1987-11-04T00:00:00"/>
    <s v="0906 388 995"/>
    <s v="thuyan.le@hanwhalife.com.vn"/>
    <x v="0"/>
    <m/>
    <m/>
  </r>
  <r>
    <n v="41"/>
    <s v="FTE"/>
    <s v="11500436"/>
    <s v="Trần Mỹ Hương"/>
    <x v="0"/>
    <d v="2015-06-11T00:00:00"/>
    <x v="0"/>
    <x v="0"/>
    <s v="NBU &amp; Claim"/>
    <s v="New Business Officer"/>
    <s v="Chuyên viên Phát hành Hợp đồng"/>
    <x v="0"/>
    <s v="Double"/>
    <s v="Officer"/>
    <s v="Female"/>
    <d v="1980-04-24T00:00:00"/>
    <s v="0908 504 487"/>
    <s v="myhuong.tran@hanwhalife.com.vn"/>
    <x v="0"/>
    <m/>
    <m/>
  </r>
  <r>
    <n v="42"/>
    <s v="FTE"/>
    <s v="11500438"/>
    <s v="Nguyễn Đức Mạnh"/>
    <x v="1"/>
    <d v="2015-07-03T00:00:00"/>
    <x v="1"/>
    <x v="1"/>
    <s v="NBU &amp; Claim"/>
    <s v="Claim Manager"/>
    <s v="Trưởng phòng Giải quyết Quyền lợi Bảo hiểm"/>
    <x v="0"/>
    <s v="Double"/>
    <s v="Manager"/>
    <s v="Male"/>
    <d v="1981-03-14T00:00:00"/>
    <s v="0907 686 179"/>
    <s v="ducmanh.nguyen@hanwhalife.com.vn"/>
    <x v="0"/>
    <m/>
    <m/>
  </r>
  <r>
    <n v="43"/>
    <s v="FTE"/>
    <s v="11500465"/>
    <s v="Phạm Phú Quí"/>
    <x v="0"/>
    <d v="2016-01-04T00:00:00"/>
    <x v="0"/>
    <x v="0"/>
    <s v="Distribution Planning"/>
    <s v="Head of Distribution Planning"/>
    <s v="Trưởng Bộ phận Kế hoạch Kinh doanh"/>
    <x v="1"/>
    <s v="Single"/>
    <s v="Senior Manager"/>
    <s v="Male"/>
    <d v="1983-07-25T00:00:00"/>
    <s v="0902 528 385"/>
    <s v="phuqui.pham@hanwhalife.com.vn"/>
    <x v="0"/>
    <s v="x"/>
    <m/>
  </r>
  <r>
    <n v="44"/>
    <s v="FTE"/>
    <s v="11500470"/>
    <s v="Nguyễn Văn Sỹ"/>
    <x v="1"/>
    <d v="2016-01-18T00:00:00"/>
    <x v="1"/>
    <x v="1"/>
    <s v="IT"/>
    <s v="IT Helpdesk Senior Executive (North)"/>
    <s v="Nhân viên Cấp trung cao Hỗ trợ Mạng máy tính"/>
    <x v="0"/>
    <s v="Double"/>
    <s v="Senior Executive"/>
    <s v="Male"/>
    <d v="1984-02-29T00:00:00"/>
    <s v="0979 174 589"/>
    <s v="vansy.nguyen@hanwhalife.com.vn"/>
    <x v="0"/>
    <m/>
    <m/>
  </r>
  <r>
    <n v="45"/>
    <s v="FTE"/>
    <s v="11600474"/>
    <s v="Nguyễn Thành Nhân"/>
    <x v="0"/>
    <d v="2016-02-22T00:00:00"/>
    <x v="0"/>
    <x v="0"/>
    <s v="General Administration"/>
    <s v="Purchasing Senior Executive"/>
    <s v="Nhân viên Cấp trung cao Mua Hàng"/>
    <x v="0"/>
    <s v="Double"/>
    <s v="Senior Executive"/>
    <s v="Male"/>
    <d v="1989-11-30T00:00:00"/>
    <s v="0938 346 489"/>
    <s v="nhan.nguyen@hanwhalife.com.vn"/>
    <x v="0"/>
    <m/>
    <m/>
  </r>
  <r>
    <n v="46"/>
    <s v="FTE"/>
    <s v="11600476"/>
    <s v="Nguyễn Thị Thuận"/>
    <x v="10"/>
    <d v="2016-03-01T00:00:00"/>
    <x v="1"/>
    <x v="1"/>
    <s v="Customer Services"/>
    <s v="Customer Services Officer"/>
    <s v="Chuyên viên Dịch vụ Khách hàng"/>
    <x v="0"/>
    <s v="Double"/>
    <s v="Officer"/>
    <s v="Female"/>
    <d v="1984-04-15T00:00:00"/>
    <s v="0936 868 196"/>
    <s v="thuan.nguyen@hanwhalife.com.vn"/>
    <x v="0"/>
    <m/>
    <m/>
  </r>
  <r>
    <n v="47"/>
    <s v="FTE"/>
    <s v="11600483"/>
    <s v="Phan Phương Thảo"/>
    <x v="0"/>
    <d v="2016-04-04T00:00:00"/>
    <x v="0"/>
    <x v="0"/>
    <s v="Distribution Planning"/>
    <s v="Distribution Support Senior Officer"/>
    <s v="Chuyên viên Cấp cao Hỗ trợ Đại lý &amp; Kênh Phân phối"/>
    <x v="0"/>
    <s v="Double"/>
    <s v="Senior Officer"/>
    <s v="Female"/>
    <d v="1988-12-24T00:00:00"/>
    <s v="0906752099 - 0902548880"/>
    <s v="phuongthao.phan@hanwhalife.com.vn"/>
    <x v="0"/>
    <m/>
    <m/>
  </r>
  <r>
    <n v="48"/>
    <s v="FTE"/>
    <s v="11600485"/>
    <s v="Lê Thị Phương Dung"/>
    <x v="0"/>
    <d v="2016-05-01T00:00:00"/>
    <x v="0"/>
    <x v="0"/>
    <s v="CAP"/>
    <s v="Chief Accounting Principal"/>
    <s v="Giám đốc Cấp cao Tài chính"/>
    <x v="1"/>
    <s v="Single"/>
    <s v="Vice Chief Officer"/>
    <s v="Female"/>
    <d v="1967-11-22T00:00:00"/>
    <s v="0918 333 083"/>
    <s v="phuongdung.le@hanwhalife.com.vn"/>
    <x v="0"/>
    <m/>
    <m/>
  </r>
  <r>
    <n v="49"/>
    <s v="FTE"/>
    <s v="11600489"/>
    <s v="Trần Nguyên Kiều Thanh"/>
    <x v="9"/>
    <d v="2016-05-04T00:00:00"/>
    <x v="2"/>
    <x v="2"/>
    <s v="Customer Services"/>
    <s v="Customer Services Assistant Manager"/>
    <s v="Phó phòng Dịch vụ Khách hàng"/>
    <x v="0"/>
    <s v="Double"/>
    <s v="Assistant Manager"/>
    <s v="Female"/>
    <d v="1978-06-11T00:00:00"/>
    <s v="0903 685 439"/>
    <s v="kieuthanh.tran@hanwhalife.com.vn"/>
    <x v="0"/>
    <m/>
    <m/>
  </r>
  <r>
    <n v="50"/>
    <s v="FTE"/>
    <s v="11600497"/>
    <s v="Phan Thanh Ngọc"/>
    <x v="1"/>
    <d v="2016-05-24T00:00:00"/>
    <x v="1"/>
    <x v="1"/>
    <s v="NBU &amp; Claim"/>
    <s v="Claim Executive"/>
    <s v="Nhân viên Cấp trung Giải quyết Quyền lợi Bảo hiểm"/>
    <x v="0"/>
    <s v="Double"/>
    <s v="Executive"/>
    <s v="Female"/>
    <d v="1987-12-05T00:00:00"/>
    <s v="0906 019 295"/>
    <s v="thanhngoc.phan@hanwhalife.com.vn"/>
    <x v="0"/>
    <m/>
    <m/>
  </r>
  <r>
    <n v="51"/>
    <s v="FTE"/>
    <s v="11600505"/>
    <s v="Dương Thị Hồng Ánh"/>
    <x v="0"/>
    <d v="2016-06-20T00:00:00"/>
    <x v="0"/>
    <x v="0"/>
    <s v="NBU &amp; Claim"/>
    <s v="Claim Admin Senior Executive"/>
    <s v="Nhân viên Cấp trung cao Hành chánh Giải quyết Quyền lợi Bảo hiểm"/>
    <x v="0"/>
    <s v="Double"/>
    <s v="Senior Executive"/>
    <s v="Female"/>
    <d v="1993-07-14T00:00:00"/>
    <s v="0932 007 352"/>
    <s v="honganh.duong@hanwhalife.com.vn"/>
    <x v="0"/>
    <m/>
    <m/>
  </r>
  <r>
    <n v="52"/>
    <s v="FTE"/>
    <s v="11600516"/>
    <s v="Lê Thanh Hoàng"/>
    <x v="12"/>
    <d v="2016-08-01T00:00:00"/>
    <x v="0"/>
    <x v="0"/>
    <s v="Regional Sales - Gia Dinh"/>
    <s v="Regional Director"/>
    <s v="Giám đốc Kinh doanh Vùng"/>
    <x v="3"/>
    <s v="Double"/>
    <s v="Director"/>
    <s v="Male"/>
    <d v="1973-05-08T00:00:00"/>
    <s v="0913 900 390"/>
    <s v="thanhhoang.le@hanwhalife.com.vn"/>
    <x v="0"/>
    <s v="x"/>
    <m/>
  </r>
  <r>
    <n v="53"/>
    <s v="FTE"/>
    <s v="11600521"/>
    <s v="Nguyễn Anh Tuấn"/>
    <x v="2"/>
    <d v="2016-08-01T00:00:00"/>
    <x v="2"/>
    <x v="2"/>
    <s v="Sales Training Support"/>
    <s v="Agency Training Senior Officer"/>
    <s v="Chuyên viên Cấp cao Huấn luyện &amp; Hỗ trợ đại lý"/>
    <x v="4"/>
    <s v="Double"/>
    <s v="Senior Officer"/>
    <s v="Male"/>
    <d v="1984-06-01T00:00:00"/>
    <s v="0903 592 737"/>
    <s v="anhtuan.nguyen@hanwhalife.com.vn"/>
    <x v="0"/>
    <m/>
    <m/>
  </r>
  <r>
    <n v="54"/>
    <s v="FTE"/>
    <s v="11600533"/>
    <s v="Ca Duy Đức"/>
    <x v="0"/>
    <d v="2016-09-12T00:00:00"/>
    <x v="0"/>
    <x v="0"/>
    <s v="NBU &amp; Claim"/>
    <s v="New Business Senior Executive"/>
    <s v="Nhân viên Cấp trung cao Phát hành Hợp đồng"/>
    <x v="0"/>
    <s v="Double"/>
    <s v="Senior Executive"/>
    <s v="Male"/>
    <d v="1989-11-20T00:00:00"/>
    <s v="0908 976 411"/>
    <s v="duyduc.ca@hanwhalife.com.vn"/>
    <x v="0"/>
    <m/>
    <m/>
  </r>
  <r>
    <n v="55"/>
    <s v="FTE"/>
    <s v="11600535"/>
    <s v="Hoàng Đình Toàn"/>
    <x v="0"/>
    <d v="2016-09-26T00:00:00"/>
    <x v="0"/>
    <x v="0"/>
    <s v="Distribution Admin"/>
    <s v="Debt Collection Assistant Manager"/>
    <s v="Phó phòng Thu hồi nợ"/>
    <x v="0"/>
    <s v="Double"/>
    <s v="Assistant Manager"/>
    <s v="Male"/>
    <d v="1974-01-15T00:00:00"/>
    <s v="0908 247 098"/>
    <s v="dinhtoan.hoang@hanwhalife.com.vn"/>
    <x v="0"/>
    <m/>
    <m/>
  </r>
  <r>
    <n v="56"/>
    <s v="FTE"/>
    <s v="11600537"/>
    <s v="Trần Thị Thanh Hoan"/>
    <x v="2"/>
    <d v="2016-10-03T00:00:00"/>
    <x v="2"/>
    <x v="2"/>
    <s v="Customer Services"/>
    <s v="Customer Services Executive"/>
    <s v="Nhân viên Cấp trung Dịch vụ Khách hàng"/>
    <x v="0"/>
    <s v="Double"/>
    <s v="Executive"/>
    <s v="Female"/>
    <d v="1988-10-02T00:00:00"/>
    <s v="0934 021 088"/>
    <s v="thanhhoan.tran@hanwhalife.com.vn"/>
    <x v="0"/>
    <m/>
    <m/>
  </r>
  <r>
    <n v="57"/>
    <s v="FTE"/>
    <s v="11600539"/>
    <s v="Nguyễn Thị Hồng Vân"/>
    <x v="0"/>
    <d v="2016-10-03T00:00:00"/>
    <x v="0"/>
    <x v="0"/>
    <s v="General Administration"/>
    <s v="General Admin Executive"/>
    <s v="Nhân viên Cấp trung Hành chánh"/>
    <x v="0"/>
    <s v="Double"/>
    <s v="Executive"/>
    <s v="Female"/>
    <d v="1987-01-15T00:00:00"/>
    <s v="0799 933 833"/>
    <s v="hongvan.nguyen@hanwhalife.com.vn"/>
    <x v="0"/>
    <m/>
    <m/>
  </r>
  <r>
    <n v="58"/>
    <s v="FTE"/>
    <s v="11700561"/>
    <s v="Trần Thị Hồng Hạnh"/>
    <x v="0"/>
    <d v="2017-02-20T00:00:00"/>
    <x v="0"/>
    <x v="0"/>
    <s v="Finance &amp; Accounting"/>
    <s v="General Ledger Accounting Senior Officer"/>
    <s v="Chuyên viên Cấp cao Kế toán Tổng hợp"/>
    <x v="0"/>
    <s v="Double"/>
    <s v="Senior Officer"/>
    <s v="Female"/>
    <d v="1980-11-30T00:00:00"/>
    <s v="0983 422 680"/>
    <s v="honghanh.tran@hanwhalife.com.vn"/>
    <x v="0"/>
    <m/>
    <m/>
  </r>
  <r>
    <n v="59"/>
    <s v="FTE"/>
    <s v="11700569"/>
    <s v="Trần Nguyễn Hồng Vân"/>
    <x v="0"/>
    <d v="2017-04-11T00:00:00"/>
    <x v="0"/>
    <x v="0"/>
    <s v="Partnership Distribution"/>
    <s v="Sales Manager"/>
    <s v="Quản lý Kinh doanh"/>
    <x v="5"/>
    <s v="Double"/>
    <s v="Senior Officer"/>
    <s v="Female"/>
    <d v="1984-01-07T00:00:00"/>
    <s v="0816 117 665"/>
    <s v="hongvan.tran@hanwhalife.com.vn"/>
    <x v="0"/>
    <m/>
    <m/>
  </r>
  <r>
    <n v="60"/>
    <s v="FTE"/>
    <s v="11700576"/>
    <s v="Danh Hoàng Long"/>
    <x v="0"/>
    <d v="2017-05-22T00:00:00"/>
    <x v="0"/>
    <x v="0"/>
    <s v="NBU &amp; Claim"/>
    <s v="Underwriter"/>
    <s v="Phó phòng Thẩm định"/>
    <x v="0"/>
    <s v="Double"/>
    <s v="Assistant Manager"/>
    <s v="Male"/>
    <d v="1990-04-26T00:00:00"/>
    <s v="0367 068 898"/>
    <s v="hoanglong.danh@hanwhalife.com.vn"/>
    <x v="0"/>
    <m/>
    <m/>
  </r>
  <r>
    <n v="61"/>
    <s v="FTE"/>
    <s v="11700583"/>
    <s v="Nguyễn Thị Băng Tâm"/>
    <x v="13"/>
    <d v="2017-06-12T00:00:00"/>
    <x v="1"/>
    <x v="1"/>
    <s v="Sales Training Support"/>
    <s v="Agency Training Senior Officer"/>
    <s v="Chuyên viên Cấp cao Huấn luyện &amp; Hỗ trợ đại lý"/>
    <x v="4"/>
    <s v="Double"/>
    <s v="Senior Officer"/>
    <s v="Female"/>
    <d v="1976-10-29T00:00:00"/>
    <s v="0904 781 118"/>
    <s v="bangtam.nguyen@hanwhalife.com.vn"/>
    <x v="0"/>
    <m/>
    <m/>
  </r>
  <r>
    <n v="62"/>
    <s v="FTE"/>
    <s v="11700595"/>
    <s v="Nguyễn Thành Hưng"/>
    <x v="11"/>
    <d v="2017-07-26T00:00:00"/>
    <x v="2"/>
    <x v="2"/>
    <s v="Regional Sales - Hai Van"/>
    <s v="Zone Director"/>
    <s v="Giám đốc Kinh doanh Khu vực"/>
    <x v="3"/>
    <s v="Double"/>
    <s v="Senior Officer"/>
    <s v="Male"/>
    <d v="1990-03-15T00:00:00"/>
    <s v="0914 137 575"/>
    <s v="thanhhung.nguyen@hanwhalife.com.vn"/>
    <x v="0"/>
    <s v="x"/>
    <m/>
  </r>
  <r>
    <n v="63"/>
    <s v="FTE"/>
    <s v="11700603"/>
    <s v="Nguyễn Thị Nhung"/>
    <x v="6"/>
    <d v="2017-08-07T00:00:00"/>
    <x v="2"/>
    <x v="2"/>
    <s v="Customer Services"/>
    <s v="Customer Services Executive"/>
    <s v="Nhân viên Cấp trung Dịch vụ Khách hàng"/>
    <x v="0"/>
    <s v="Double"/>
    <s v="Executive"/>
    <s v="Female"/>
    <d v="1986-01-23T00:00:00"/>
    <s v="0917 904 686"/>
    <s v="nhung.nguyen@hanwhalife.com.vn"/>
    <x v="0"/>
    <m/>
    <m/>
  </r>
  <r>
    <n v="64"/>
    <s v="FTE"/>
    <s v="11700616"/>
    <s v="Nguyễn Thị Thái Hòa"/>
    <x v="0"/>
    <d v="2017-09-18T00:00:00"/>
    <x v="0"/>
    <x v="0"/>
    <s v="NBU &amp; Claim"/>
    <s v="New Business Senior Executive"/>
    <s v="Nhân viên cấp trung cao Phát hành Hợp đồng"/>
    <x v="0"/>
    <s v="Double"/>
    <s v="Senior Executive"/>
    <s v="Female"/>
    <d v="1972-12-09T00:00:00"/>
    <s v="0909 227 215"/>
    <s v="thaihoa.nguyen@hanwhalife.com.vn"/>
    <x v="0"/>
    <m/>
    <m/>
  </r>
  <r>
    <n v="65"/>
    <s v="FTE"/>
    <s v="11700622"/>
    <s v="Hồ Ngọc Tiên"/>
    <x v="12"/>
    <d v="2017-10-05T00:00:00"/>
    <x v="0"/>
    <x v="0"/>
    <s v="Customer Services"/>
    <s v="Customer Services Senior Staff"/>
    <s v="Nhân viên Cấp cao Dịch vụ Khách hàng"/>
    <x v="0"/>
    <s v="Double"/>
    <s v="Senior Staff"/>
    <s v="Female"/>
    <d v="1988-10-23T00:00:00"/>
    <s v="0905 449 509"/>
    <s v="ngoctien.ho@hanwhalife.com.vn"/>
    <x v="0"/>
    <m/>
    <m/>
  </r>
  <r>
    <n v="66"/>
    <s v="FTE"/>
    <s v="11700634"/>
    <s v="Nguyễn Tuấn Duy"/>
    <x v="14"/>
    <d v="2017-12-06T00:00:00"/>
    <x v="3"/>
    <x v="2"/>
    <s v="Regional Sales - Gia Dinh"/>
    <s v="Zone Director"/>
    <s v="Giám đốc Kinh doanh Khu vực"/>
    <x v="3"/>
    <s v="Double"/>
    <s v="Senior Officer"/>
    <s v="Male"/>
    <d v="1989-03-02T00:00:00"/>
    <s v="0907 749 966"/>
    <s v="tuanduy.nguyen@hanwhalife.com.vn"/>
    <x v="0"/>
    <s v="x"/>
    <m/>
  </r>
  <r>
    <n v="67"/>
    <s v="FTE"/>
    <s v="11800647"/>
    <s v="Trần Huy Hùng"/>
    <x v="15"/>
    <d v="2018-02-01T00:00:00"/>
    <x v="1"/>
    <x v="1"/>
    <s v="Regional Sales - Lam Kinh"/>
    <s v="Zone Director"/>
    <s v="Giám đốc Kinh doanh Khu vực"/>
    <x v="3"/>
    <s v="Double"/>
    <s v="Senior Officer"/>
    <s v="Male"/>
    <d v="1986-05-02T00:00:00"/>
    <s v="0965 699 166"/>
    <s v="huyhung.tran@hanwhalife.com.vn"/>
    <x v="0"/>
    <s v="x"/>
    <m/>
  </r>
  <r>
    <n v="68"/>
    <s v="FTE"/>
    <s v="11800678"/>
    <s v="Phan Đông Nhi"/>
    <x v="0"/>
    <d v="2018-05-21T00:00:00"/>
    <x v="0"/>
    <x v="0"/>
    <s v="Distribution Admin"/>
    <s v="Distribution Admin Executive"/>
    <s v="Nhân viên Cấp trung Hành chánh Đại lý &amp; Kênh Phân phối"/>
    <x v="0"/>
    <s v="Double"/>
    <s v="Executive"/>
    <s v="Female"/>
    <d v="1994-09-24T00:00:00"/>
    <s v="0969 064 426"/>
    <s v="dongnhi.phan@hanwhalife.com.vn"/>
    <x v="0"/>
    <m/>
    <m/>
  </r>
  <r>
    <n v="69"/>
    <s v="FTE"/>
    <s v="11800680"/>
    <s v="Trần Văn Tư"/>
    <x v="2"/>
    <d v="2018-05-21T00:00:00"/>
    <x v="2"/>
    <x v="2"/>
    <s v="Regional Sales - Tay Son"/>
    <s v="Zone Director"/>
    <s v="Giám đốc Kinh doanh Khu vực"/>
    <x v="3"/>
    <s v="Double"/>
    <s v="Officer"/>
    <s v="Male"/>
    <d v="1987-08-13T00:00:00"/>
    <s v="0963 571 886"/>
    <s v="vantu.tran@hanwhalife.com.vn"/>
    <x v="0"/>
    <s v="x"/>
    <m/>
  </r>
  <r>
    <n v="70"/>
    <s v="FTE"/>
    <s v="11800689"/>
    <s v="Ngô Thụy Hoàng Oanh"/>
    <x v="0"/>
    <d v="2018-06-04T00:00:00"/>
    <x v="0"/>
    <x v="0"/>
    <s v="NBU &amp; Claim"/>
    <s v="New Business Senior Executive"/>
    <s v="Nhân viên Cấp trung cao Phát hành Hợp đồng"/>
    <x v="0"/>
    <s v="Double"/>
    <s v="Senior Executive"/>
    <s v="Female"/>
    <d v="1982-10-09T00:00:00"/>
    <s v="0909 704 292"/>
    <s v="hoangoanh.ngo@hanwhalife.com.vn"/>
    <x v="0"/>
    <m/>
    <m/>
  </r>
  <r>
    <n v="71"/>
    <s v="FTE"/>
    <s v="11800694"/>
    <s v="Trần Thị Thùy Dương"/>
    <x v="0"/>
    <d v="2018-06-18T00:00:00"/>
    <x v="0"/>
    <x v="0"/>
    <s v="NBU &amp; Claim"/>
    <s v="New Business Officer"/>
    <s v="Chuyên viên Phát hành Hợp đồng"/>
    <x v="0"/>
    <s v="Double"/>
    <s v="Officer"/>
    <s v="Female"/>
    <d v="1986-03-10T00:00:00"/>
    <s v="0986 226 657"/>
    <s v="thuyduong.tran@hanwhalife.com.vn"/>
    <x v="0"/>
    <m/>
    <m/>
  </r>
  <r>
    <n v="72"/>
    <s v="FTE"/>
    <s v="11800699"/>
    <s v="Đoàn Cao Sơn"/>
    <x v="16"/>
    <d v="2018-06-18T00:00:00"/>
    <x v="1"/>
    <x v="1"/>
    <s v="Regional Sales - Lam Kinh"/>
    <s v="Zone Director"/>
    <s v="Giám đốc Kinh doanh Khu vực"/>
    <x v="3"/>
    <s v="Double"/>
    <s v="Senior Executive"/>
    <s v="Male"/>
    <d v="1993-01-26T00:00:00"/>
    <s v="0969 994 333"/>
    <s v="caoson.doan@hanwhalife.com.vn"/>
    <x v="0"/>
    <s v="x"/>
    <m/>
  </r>
  <r>
    <n v="73"/>
    <s v="FTE"/>
    <s v="11800702"/>
    <s v="Phạm Trường Khánh"/>
    <x v="0"/>
    <d v="2018-07-02T00:00:00"/>
    <x v="0"/>
    <x v="0"/>
    <s v="GA Partner"/>
    <s v="Head of GA Partner"/>
    <s v="Trưởng Bộ phận Đối tác Tổng Đại lý"/>
    <x v="1"/>
    <s v="Single"/>
    <s v="Director"/>
    <s v="Male"/>
    <d v="1973-11-02T00:00:00"/>
    <s v="0903 926 873"/>
    <s v="truongkhanh.pham@hanwhalife.com.vn"/>
    <x v="0"/>
    <m/>
    <m/>
  </r>
  <r>
    <n v="74"/>
    <s v="FTE"/>
    <s v="11800704"/>
    <s v="Đinh Công Sa"/>
    <x v="17"/>
    <d v="2018-07-02T00:00:00"/>
    <x v="2"/>
    <x v="2"/>
    <s v="Regional Sales - Tay Son"/>
    <s v="Zone Director"/>
    <s v="Giám đốc Kinh doanh Khu vực"/>
    <x v="3"/>
    <s v="Double"/>
    <s v="Senior Officer"/>
    <s v="Male"/>
    <d v="1986-09-03T00:00:00"/>
    <s v="0977 190 677"/>
    <s v="congsa.dinh@hanwhalife.com.vn"/>
    <x v="0"/>
    <s v="x"/>
    <m/>
  </r>
  <r>
    <n v="75"/>
    <s v="FTE"/>
    <s v="11800713"/>
    <s v="Phạm Thanh Tú"/>
    <x v="0"/>
    <d v="2018-07-23T00:00:00"/>
    <x v="0"/>
    <x v="0"/>
    <s v="Customer Services"/>
    <s v="Premium Control Senior Officer"/>
    <s v="Chuyên viên Cấp cao Kiểm soát Phí"/>
    <x v="0"/>
    <s v="Double"/>
    <s v="Senior Officer"/>
    <s v="Female"/>
    <d v="1985-03-31T00:00:00"/>
    <s v="0904 277 348"/>
    <s v="thanhtu.pham@hanwhalife.com.vn"/>
    <x v="0"/>
    <m/>
    <m/>
  </r>
  <r>
    <n v="76"/>
    <s v="FTE"/>
    <s v="11800720"/>
    <s v="Nguyễn Thị Lê Na"/>
    <x v="18"/>
    <d v="2018-08-10T00:00:00"/>
    <x v="3"/>
    <x v="2"/>
    <s v="Customer Services"/>
    <s v="Customer Services Executive"/>
    <s v="Nhân viên Cấp trung Dịch vụ Khách hàng"/>
    <x v="0"/>
    <s v="Double"/>
    <s v="Executive"/>
    <s v="Female"/>
    <d v="1990-03-28T00:00:00"/>
    <s v="0977 497 757"/>
    <s v="lena.nguyen@hanwhalife.com.vn"/>
    <x v="0"/>
    <m/>
    <m/>
  </r>
  <r>
    <n v="77"/>
    <s v="FTE"/>
    <s v="11800724"/>
    <s v="Nguyễn Thanh Lập"/>
    <x v="0"/>
    <d v="2018-09-04T00:00:00"/>
    <x v="0"/>
    <x v="0"/>
    <s v="IT"/>
    <s v="Program Analyst Assistant Manager"/>
    <s v="Phó phòng Phân tích Ứng dụng"/>
    <x v="0"/>
    <s v="Double"/>
    <s v="Assistant Manager"/>
    <s v="Male"/>
    <d v="1983-02-25T00:00:00"/>
    <s v="0932 600 804"/>
    <s v="thanhlap.nguyen@hanwhalife.com.vn"/>
    <x v="0"/>
    <m/>
    <m/>
  </r>
  <r>
    <n v="78"/>
    <s v="FTE"/>
    <s v="11800735"/>
    <s v="Đoàn Kiều Ngọt"/>
    <x v="7"/>
    <d v="2018-10-01T00:00:00"/>
    <x v="3"/>
    <x v="2"/>
    <s v="Customer Services"/>
    <s v="Customer Services Executive"/>
    <s v="Nhân viên Cấp trung Dịch vụ Khách hàng"/>
    <x v="0"/>
    <s v="Double"/>
    <s v="Executive"/>
    <s v="Female"/>
    <d v="1990-02-20T00:00:00"/>
    <s v="0944 963 129"/>
    <s v="kieungot.doan@hanwhalife.com.vn"/>
    <x v="0"/>
    <m/>
    <m/>
  </r>
  <r>
    <n v="79"/>
    <s v="FTE"/>
    <s v="11800738"/>
    <s v="Lưu Vũ Minh Quân"/>
    <x v="1"/>
    <d v="2018-10-15T00:00:00"/>
    <x v="1"/>
    <x v="1"/>
    <s v="NBU &amp; Claim"/>
    <s v="Claim Admin Staff"/>
    <s v="Nhân viên Hành chánh Giải quyết Quyền lợi Bảo hiểm"/>
    <x v="0"/>
    <s v="Double"/>
    <s v="Staff"/>
    <s v="Male"/>
    <d v="1986-03-11T00:00:00"/>
    <s v="0906 315 569"/>
    <s v="minhquan.luu@hanwhalife.com.vn"/>
    <x v="0"/>
    <m/>
    <m/>
  </r>
  <r>
    <n v="80"/>
    <s v="FTE"/>
    <s v="11800739"/>
    <s v="Trương Quang Vỷ"/>
    <x v="0"/>
    <d v="2018-10-22T00:00:00"/>
    <x v="0"/>
    <x v="0"/>
    <s v="NBU &amp; Claim"/>
    <s v="New Business Executive"/>
    <s v="Nhân viên Cấp trung Phát hành Hợp đồng"/>
    <x v="0"/>
    <s v="Double"/>
    <s v="Executive"/>
    <s v="Male"/>
    <d v="1995-08-05T00:00:00"/>
    <s v="0343 563 136"/>
    <s v="quangvy.truong@hanwhalife.com.vn"/>
    <x v="0"/>
    <m/>
    <m/>
  </r>
  <r>
    <n v="81"/>
    <s v="FTE"/>
    <s v="11800740"/>
    <s v="Lê Thu Huyền"/>
    <x v="0"/>
    <d v="2018-10-22T00:00:00"/>
    <x v="0"/>
    <x v="0"/>
    <s v="NBU &amp; Claim"/>
    <s v="New Business Executive"/>
    <s v="Nhân viên Cấp trung Phát hành Hợp đồng"/>
    <x v="0"/>
    <s v="Double"/>
    <s v="Executive"/>
    <s v="Female"/>
    <d v="1993-09-03T00:00:00"/>
    <s v="0972 656 474"/>
    <s v="thuhuyen.le@hanwhalife.com.vn"/>
    <x v="0"/>
    <m/>
    <m/>
  </r>
  <r>
    <n v="82"/>
    <s v="FTE"/>
    <s v="11800741"/>
    <s v="Phạm Thị Hồng Phúc"/>
    <x v="0"/>
    <d v="2018-11-01T00:00:00"/>
    <x v="0"/>
    <x v="0"/>
    <s v="NBU &amp; Claim"/>
    <s v="Claim Admin Senior Staff"/>
    <s v="Nhân viên Cấp cao Hành chánh Giải quyết Quyền lợi Bảo hiểm"/>
    <x v="0"/>
    <s v="Double"/>
    <s v="Senior Staff"/>
    <s v="Female"/>
    <d v="1986-12-25T00:00:00"/>
    <s v="0909 361 688"/>
    <s v="hongphuc.pham@hanwhalife.com.vn"/>
    <x v="0"/>
    <m/>
    <m/>
  </r>
  <r>
    <n v="83"/>
    <s v="FTE"/>
    <s v="11800761"/>
    <s v="Phan Thị Diễm Quỳnh"/>
    <x v="0"/>
    <d v="2018-12-14T00:00:00"/>
    <x v="0"/>
    <x v="0"/>
    <s v="Distribution Planning"/>
    <s v="Distribution Support Manager"/>
    <s v="Trưởng phòng Hỗ trợ Đại lý &amp; Kênh Phân phối"/>
    <x v="0"/>
    <s v="Double"/>
    <s v="Manager"/>
    <s v="Female"/>
    <d v="1989-12-26T00:00:00"/>
    <s v="0933 891 226"/>
    <s v="diemquynh.phan@hanwhalife.com.vn"/>
    <x v="0"/>
    <m/>
    <m/>
  </r>
  <r>
    <n v="84"/>
    <s v="FTE"/>
    <s v="11900765"/>
    <s v="Lê Thị Thảo Nga"/>
    <x v="2"/>
    <d v="2019-01-01T00:00:00"/>
    <x v="2"/>
    <x v="2"/>
    <s v="Sales Training Support"/>
    <s v="Agency Training &amp; Development Admin Executive"/>
    <s v="Nhân viên Cấp trung Hành chánh Huấn luyện &amp; Phát triển Đại lý"/>
    <x v="0"/>
    <s v="Double"/>
    <s v="Executive"/>
    <s v="Female"/>
    <d v="1988-05-01T00:00:00"/>
    <s v="0905 684 774"/>
    <s v="thaonga.le@hanwhalife.com.vn"/>
    <x v="0"/>
    <m/>
    <m/>
  </r>
  <r>
    <n v="85"/>
    <s v="FTE"/>
    <s v="11900772"/>
    <s v="Phan Ngọc Thái Hậu"/>
    <x v="0"/>
    <d v="2019-01-07T00:00:00"/>
    <x v="0"/>
    <x v="0"/>
    <s v="Distribution Planning"/>
    <s v="Distribution Support Senior Executive"/>
    <s v="Nhân viên Cấp trung cao Hỗ trợ Đại lý &amp; Kênh Phân phối"/>
    <x v="0"/>
    <s v="Double"/>
    <s v="Senior Executive"/>
    <s v="Female"/>
    <d v="1989-03-18T00:00:00"/>
    <s v="0933 112 204"/>
    <s v="thaihau.phan@hanwhalife.com.vn"/>
    <x v="0"/>
    <m/>
    <m/>
  </r>
  <r>
    <n v="86"/>
    <s v="FTE"/>
    <s v="11900773"/>
    <s v="Lương Thị Mơ Thơm"/>
    <x v="8"/>
    <d v="2019-01-07T00:00:00"/>
    <x v="1"/>
    <x v="1"/>
    <s v="Customer Services"/>
    <s v="Customer Services Senior Staff"/>
    <s v="Nhân viên Cấp cao Dịch vụ Khách hàng"/>
    <x v="0"/>
    <s v="Double"/>
    <s v="Senior Staff"/>
    <s v="Female"/>
    <d v="1991-03-10T00:00:00"/>
    <s v="0904 741 737"/>
    <s v="mothom.luong@hanwhalife.com.vn"/>
    <x v="0"/>
    <m/>
    <m/>
  </r>
  <r>
    <n v="87"/>
    <s v="FTE"/>
    <s v="11900780"/>
    <s v="Nguyễn Ngọc Thanh Phong"/>
    <x v="0"/>
    <d v="2019-02-11T00:00:00"/>
    <x v="0"/>
    <x v="0"/>
    <s v="Partnership Distribution"/>
    <s v="Partnership Distribution Training Part Leader"/>
    <s v="Phó Bộ phận phụ trách Huấn luyện Kênh phân phối qua Đối tác"/>
    <x v="1"/>
    <s v="Single"/>
    <s v="Senior Manager"/>
    <s v="Male"/>
    <d v="1981-02-15T00:00:00"/>
    <s v="0937 609 357"/>
    <s v="thanhphong.nguyen@hanwhalife.com.vn"/>
    <x v="0"/>
    <m/>
    <m/>
  </r>
  <r>
    <n v="88"/>
    <s v="FTE"/>
    <s v="11900783"/>
    <s v="Lê Thị Thanh Hải"/>
    <x v="6"/>
    <d v="2019-02-11T00:00:00"/>
    <x v="2"/>
    <x v="2"/>
    <s v="Sales Training Support"/>
    <s v="Agency Training Senior Executive"/>
    <s v="Nhân viên Cấp trung cao Huấn luyện &amp; Hỗ trợ đại lý"/>
    <x v="4"/>
    <s v="Double"/>
    <s v="Senior Executive"/>
    <s v="Female"/>
    <d v="1984-03-24T00:00:00"/>
    <s v="0976 133 777"/>
    <s v="thanhhai.le@hanwhalife.com.vn"/>
    <x v="0"/>
    <m/>
    <m/>
  </r>
  <r>
    <n v="89"/>
    <s v="FTE"/>
    <s v="11900797"/>
    <s v="Đặng Thị Thùy Dung"/>
    <x v="8"/>
    <d v="2019-03-04T00:00:00"/>
    <x v="1"/>
    <x v="1"/>
    <s v="Sales Training Support"/>
    <s v="Agency Training Executive"/>
    <s v="Nhân viên Cấp trung Huấn luyện &amp; Hỗ trợ đại lý"/>
    <x v="4"/>
    <s v="Double"/>
    <s v="Executive"/>
    <s v="Female"/>
    <d v="1990-12-22T00:00:00"/>
    <s v="0986 547 005"/>
    <s v="thuydung.dang@hanwhalife.com.vn"/>
    <x v="0"/>
    <m/>
    <m/>
  </r>
  <r>
    <n v="90"/>
    <s v="FTE"/>
    <s v="11900804"/>
    <s v="Phan Thị Thùy Linh"/>
    <x v="5"/>
    <d v="2019-04-01T00:00:00"/>
    <x v="2"/>
    <x v="2"/>
    <s v="Customer Services"/>
    <s v="Customer Services Senior Staff"/>
    <s v="Nhân viên Cấp cao Dịch vụ Khách hàng"/>
    <x v="0"/>
    <s v="Double"/>
    <s v="Senior Staff"/>
    <s v="Female"/>
    <d v="1993-03-20T00:00:00"/>
    <s v="0989 725 447"/>
    <s v="thuylinh.phan@hanwhalife.com.vn"/>
    <x v="0"/>
    <m/>
    <m/>
  </r>
  <r>
    <n v="91"/>
    <s v="FTE"/>
    <s v="11900805"/>
    <s v="Đỗ Thị Trung Hòa"/>
    <x v="8"/>
    <d v="2019-04-01T00:00:00"/>
    <x v="1"/>
    <x v="1"/>
    <s v="Sales Training Support"/>
    <s v="Agency Training Officer"/>
    <s v="Chuyên viên Huấn luyện &amp; Hỗ trợ đại lý"/>
    <x v="4"/>
    <s v="Double"/>
    <s v="Officer"/>
    <s v="Female"/>
    <d v="1988-02-23T00:00:00"/>
    <s v="0934 468 567"/>
    <s v="trunghoa.do@hanwhalife.com.vn"/>
    <x v="0"/>
    <m/>
    <m/>
  </r>
  <r>
    <n v="92"/>
    <s v="FTE"/>
    <s v="11900808"/>
    <s v="Lưu Thị Xuân Trang"/>
    <x v="0"/>
    <d v="2019-04-08T00:00:00"/>
    <x v="0"/>
    <x v="0"/>
    <s v="Customer Services"/>
    <s v="Premium Control Executive"/>
    <s v="Nhân viên Cấp trung Kiểm soát Phí"/>
    <x v="0"/>
    <s v="Double"/>
    <s v="Executive"/>
    <s v="Female"/>
    <d v="1991-02-15T00:00:00"/>
    <s v="0933 383 401"/>
    <s v="xuantrang.luu@hanwhalife.com.vn"/>
    <x v="0"/>
    <m/>
    <m/>
  </r>
  <r>
    <n v="93"/>
    <s v="FTE"/>
    <s v="11900809"/>
    <s v="Lâm Ngọc Ái Như"/>
    <x v="0"/>
    <d v="2019-04-17T00:00:00"/>
    <x v="0"/>
    <x v="0"/>
    <s v="Partnership Distribution"/>
    <s v="Partnership Distribution Training Senior Officer"/>
    <s v="Chuyên viên Cấp cao Huấn luyện và Phát triển Kênh Đối tác Chiến lược"/>
    <x v="0"/>
    <s v="Double"/>
    <s v="Senior Officer"/>
    <s v="Female"/>
    <d v="1987-10-24T00:00:00"/>
    <s v="0932 802 007"/>
    <s v="ainhu.lam@hanwhalife.com.vn"/>
    <x v="0"/>
    <m/>
    <m/>
  </r>
  <r>
    <n v="94"/>
    <s v="FTE"/>
    <s v="11900814"/>
    <s v="Nguyễn Thị Linh Kiều"/>
    <x v="0"/>
    <d v="2019-04-24T00:00:00"/>
    <x v="0"/>
    <x v="0"/>
    <s v="Customer Services"/>
    <s v="Premium Control Executive"/>
    <s v="Nhân viên Cấp trung Kiểm soát Phí"/>
    <x v="0"/>
    <s v="Double"/>
    <s v="Executive"/>
    <s v="Female"/>
    <d v="1992-01-19T00:00:00"/>
    <s v="0903 600 857"/>
    <s v="linhkieu.nguyen@hanwhalife.com.vn"/>
    <x v="0"/>
    <m/>
    <m/>
  </r>
  <r>
    <n v="95"/>
    <s v="FTE"/>
    <s v="11900815"/>
    <s v="Phan Doành Ngân"/>
    <x v="4"/>
    <d v="2019-04-24T00:00:00"/>
    <x v="3"/>
    <x v="2"/>
    <s v="Customer Services"/>
    <s v="Customer Services Senior Staff"/>
    <s v="Nhân viên Cấp cao Dịch vụ Khách hàng"/>
    <x v="0"/>
    <s v="Double"/>
    <s v="Senior Staff"/>
    <s v="Female"/>
    <d v="1990-05-22T00:00:00"/>
    <s v="0908 456 922"/>
    <s v="doanhngan.phan@hanwhalife.com.vn"/>
    <x v="0"/>
    <m/>
    <m/>
  </r>
  <r>
    <n v="96"/>
    <s v="FTE"/>
    <s v="10900046"/>
    <s v="Vương Thị Lương"/>
    <x v="0"/>
    <d v="2009-02-02T00:00:00"/>
    <x v="0"/>
    <x v="0"/>
    <s v="Internal Audit"/>
    <s v="Internal Audit Part Leader"/>
    <s v="Phó Bộ phận Kiểm toán Nội bộ"/>
    <x v="1"/>
    <s v="Single"/>
    <s v="Senior Manager"/>
    <s v="Female"/>
    <d v="1975-10-16T00:00:00"/>
    <s v="0907 288 831"/>
    <s v="luong.vuong@hanwhalife.com.vn"/>
    <x v="0"/>
    <m/>
    <m/>
  </r>
  <r>
    <n v="97"/>
    <s v="Korean expat"/>
    <s v="11900825"/>
    <s v="Cho Tae Won"/>
    <x v="0"/>
    <d v="2019-05-01T00:00:00"/>
    <x v="0"/>
    <x v="0"/>
    <s v="Special Sales Task Force"/>
    <s v="Sales Advisor cum Head of Korean Customer Sales Team"/>
    <s v="Cố vấn Kinh doanh Bảo hiểm kiêm Trưởng Bộ phận Kinh doanh khách hàng Hàn Quốc"/>
    <x v="6"/>
    <s v="Single"/>
    <s v="Director"/>
    <s v="Male"/>
    <d v="1976-09-19T00:00:00"/>
    <s v="0903 377 967"/>
    <s v="taewon.cho@hanwhalife.com.vn"/>
    <x v="0"/>
    <s v="x"/>
    <m/>
  </r>
  <r>
    <n v="98"/>
    <s v="FTE"/>
    <s v="11900828"/>
    <s v="Quách Bảo Nguyên"/>
    <x v="0"/>
    <d v="2019-05-27T00:00:00"/>
    <x v="0"/>
    <x v="0"/>
    <s v="IT"/>
    <s v="Application Development Part Leader"/>
    <s v="Phó Bộ phận Công nghệ Thông tin phụ trách Phát triển Ứng dụng"/>
    <x v="1"/>
    <s v="Single"/>
    <s v="Senior Manager"/>
    <s v="Male"/>
    <d v="1977-12-03T00:00:00"/>
    <s v="0903 306 461"/>
    <s v="baonguyen.quach@hanwhalife.com.vn"/>
    <x v="0"/>
    <m/>
    <m/>
  </r>
  <r>
    <n v="99"/>
    <s v="FTE"/>
    <s v="11900842"/>
    <s v="Nguyễn Trần Phúc Thịnh"/>
    <x v="0"/>
    <d v="2019-06-21T00:00:00"/>
    <x v="0"/>
    <x v="0"/>
    <s v="Distribution Planning"/>
    <s v="Group Sales Manager"/>
    <s v="Trưởng phòng Phát triển Kinh Doanh - Khách hàng Doanh nghiệp"/>
    <x v="7"/>
    <s v="Double"/>
    <s v="Manager"/>
    <s v="Male"/>
    <d v="1985-08-22T00:00:00"/>
    <s v="0909 861 920"/>
    <s v="phucthinh.nguyen@hanwhalife.com.vn"/>
    <x v="0"/>
    <m/>
    <m/>
  </r>
  <r>
    <n v="100"/>
    <s v="FTE"/>
    <s v="11900845"/>
    <s v="Hoàng Thị Mỹ Linh"/>
    <x v="11"/>
    <d v="2019-07-08T00:00:00"/>
    <x v="2"/>
    <x v="2"/>
    <s v="Sales Training Support"/>
    <s v="Agency Training Senior Executive"/>
    <s v="Nhân viên Cấp trung cao Huấn luyện &amp; Hỗ trợ đại lý"/>
    <x v="4"/>
    <s v="Double"/>
    <s v="Senior Executive"/>
    <s v="Female"/>
    <d v="1993-01-06T00:00:00"/>
    <s v="0963 549 893"/>
    <s v="mylinh.hoang@hanwhalife.com.vn"/>
    <x v="0"/>
    <m/>
    <m/>
  </r>
  <r>
    <n v="101"/>
    <s v="FTE"/>
    <s v="11900847"/>
    <s v="Nguyễn Thị Thùy Nhiên"/>
    <x v="0"/>
    <d v="2019-07-08T00:00:00"/>
    <x v="0"/>
    <x v="0"/>
    <s v="Corporate Planning &amp; Management"/>
    <s v="Corporate Planning &amp; Management Executive"/>
    <s v="Nhân viên Cấp trung Quản trị &amp; Kế hoạch Tổng hợp"/>
    <x v="0"/>
    <s v="Double"/>
    <s v="Executive"/>
    <s v="Female"/>
    <d v="1994-03-19T00:00:00"/>
    <s v="0353 350 771"/>
    <s v="thuynhien.nguyen@hanwhalife.com.vn"/>
    <x v="0"/>
    <m/>
    <m/>
  </r>
  <r>
    <n v="102"/>
    <s v="FTE"/>
    <s v="11900851"/>
    <s v="Nguyễn Văn Thiên Phú"/>
    <x v="19"/>
    <d v="2019-07-17T00:00:00"/>
    <x v="3"/>
    <x v="2"/>
    <s v="Regional Sales - Gia Dinh"/>
    <s v="Zone Director"/>
    <s v="Giám đốc Kinh doanh Khu vực"/>
    <x v="3"/>
    <s v="Double"/>
    <s v="Senior Executive"/>
    <s v="Male"/>
    <d v="1989-03-24T00:00:00"/>
    <s v="0913 569 252"/>
    <s v="thienphu.nguyen@hanwhalife.com.vn"/>
    <x v="0"/>
    <s v="x"/>
    <m/>
  </r>
  <r>
    <n v="103"/>
    <s v="FTE"/>
    <s v="11900854"/>
    <s v="Hồ Lê Duy"/>
    <x v="0"/>
    <d v="2019-07-22T00:00:00"/>
    <x v="0"/>
    <x v="0"/>
    <s v="IT"/>
    <s v="Program Analyst Assistant Manager"/>
    <s v="Phó phòng Lập trình"/>
    <x v="0"/>
    <s v="Double"/>
    <s v="Assistant Manager"/>
    <s v="Male"/>
    <d v="1984-09-29T00:00:00"/>
    <s v="0908 465 584"/>
    <s v="leduy.ho@hanwhalife.com.vn"/>
    <x v="0"/>
    <m/>
    <m/>
  </r>
  <r>
    <n v="104"/>
    <s v="FTE"/>
    <s v="11900856"/>
    <s v="Đặng Thị Thu Giang"/>
    <x v="0"/>
    <d v="2019-07-22T00:00:00"/>
    <x v="0"/>
    <x v="0"/>
    <s v="NBU &amp; Claim"/>
    <s v="Underwriter"/>
    <s v="Nhân viên Cấp trung cao Thẩm định"/>
    <x v="0"/>
    <s v="Double"/>
    <s v="Senior Executive"/>
    <s v="Female"/>
    <d v="1993-10-25T00:00:00"/>
    <s v="0347 230 898"/>
    <s v="thugiang.dang@hanwhalife.com.vn"/>
    <x v="0"/>
    <m/>
    <m/>
  </r>
  <r>
    <n v="105"/>
    <s v="FTE"/>
    <s v="11900865"/>
    <s v="Mai Nguyễn Minh Hương"/>
    <x v="9"/>
    <d v="2019-08-05T00:00:00"/>
    <x v="2"/>
    <x v="2"/>
    <s v="Customer Services"/>
    <s v="Customer Services Executive"/>
    <s v="Nhân viên Cấp trung Dịch vụ Khách hàng"/>
    <x v="0"/>
    <s v="Double"/>
    <s v="Executive"/>
    <s v="Female"/>
    <d v="1991-08-01T00:00:00"/>
    <s v="0932 441 421"/>
    <s v="minhhuong.mai@hanwhalife.com.vn"/>
    <x v="0"/>
    <m/>
    <m/>
  </r>
  <r>
    <n v="106"/>
    <s v="FTE"/>
    <s v="11900880"/>
    <s v="Nguyễn Văn Thuyết"/>
    <x v="16"/>
    <d v="2019-08-28T00:00:00"/>
    <x v="1"/>
    <x v="1"/>
    <s v="Regional Sales - Lam Kinh"/>
    <s v="Zone Director"/>
    <s v="Giám đốc Kinh doanh Khu vực"/>
    <x v="3"/>
    <s v="Double"/>
    <s v="Senior Executive"/>
    <s v="Male"/>
    <d v="1988-02-18T00:00:00"/>
    <s v="0985 322 323"/>
    <s v="vanthuyet.nguyen@hanwhalife.com.vn"/>
    <x v="0"/>
    <s v="x"/>
    <m/>
  </r>
  <r>
    <n v="107"/>
    <s v="FTE"/>
    <s v="11900891"/>
    <s v="Nguyễn Phước Vĩnh Bảo"/>
    <x v="2"/>
    <d v="2019-09-09T00:00:00"/>
    <x v="2"/>
    <x v="2"/>
    <s v="IT"/>
    <s v="IT Helpdesk Staff (Central)"/>
    <s v="Nhân viên Hỗ trợ Mạng máy tính"/>
    <x v="0"/>
    <s v="Double"/>
    <s v="Staff"/>
    <s v="Male"/>
    <d v="1986-08-22T00:00:00"/>
    <s v="0942 211 911"/>
    <s v="vinhbao.nguyen@hanwhalife.com.vn"/>
    <x v="0"/>
    <m/>
    <m/>
  </r>
  <r>
    <n v="108"/>
    <s v="FTE"/>
    <s v="11900893"/>
    <s v="Nguyễn Thụy Ngọc Lan"/>
    <x v="0"/>
    <d v="2019-09-09T00:00:00"/>
    <x v="0"/>
    <x v="0"/>
    <s v="Customer Services"/>
    <s v="Premium Control Officer"/>
    <s v="Chuyên viên Kiểm soát Phí"/>
    <x v="0"/>
    <s v="Double"/>
    <s v="Officer"/>
    <s v="Female"/>
    <d v="1976-08-18T00:00:00"/>
    <s v="0901 383 193"/>
    <s v="ngoclan.nguyen@hanwhalife.com.vn"/>
    <x v="0"/>
    <m/>
    <m/>
  </r>
  <r>
    <n v="109"/>
    <s v="FTE"/>
    <s v="11900894"/>
    <s v="Phạm Thị Kim Phương"/>
    <x v="0"/>
    <d v="2019-09-16T00:00:00"/>
    <x v="0"/>
    <x v="0"/>
    <s v="Risk Management"/>
    <s v="Risk Manager"/>
    <s v="Trưởng phòng Quản lý Rủi ro"/>
    <x v="0"/>
    <s v="Double"/>
    <s v="Manager"/>
    <s v="Female"/>
    <d v="1985-03-20T00:00:00"/>
    <s v="0938 069 685"/>
    <s v="kimphuong.pham@hanwhalife.com.vn"/>
    <x v="0"/>
    <m/>
    <m/>
  </r>
  <r>
    <n v="110"/>
    <s v="FTE"/>
    <s v="11900898"/>
    <s v="Nguyễn Sơn Hải"/>
    <x v="1"/>
    <d v="2019-09-23T00:00:00"/>
    <x v="1"/>
    <x v="1"/>
    <s v="NBU &amp; Claim"/>
    <s v="Claim Officer"/>
    <s v="Chuyên viên Giải quyết Quyền lợi Bảo hiểm"/>
    <x v="0"/>
    <s v="Double"/>
    <s v="Officer"/>
    <s v="Male"/>
    <d v="1993-05-11T00:00:00"/>
    <s v="0879 866 693"/>
    <s v="sonhai.nguyen@hanwhalife.com.vn"/>
    <x v="0"/>
    <m/>
    <m/>
  </r>
  <r>
    <n v="111"/>
    <s v="FTE"/>
    <s v="11900911"/>
    <s v="Trần Thị Hương Ly"/>
    <x v="0"/>
    <d v="2019-10-21T00:00:00"/>
    <x v="0"/>
    <x v="0"/>
    <s v="Customer Services"/>
    <s v="Call Center Senior Executive"/>
    <s v="Nhân viên Cấp trung cao Trực Tổng đài"/>
    <x v="0"/>
    <s v="Double"/>
    <s v="Senior Executive "/>
    <s v="Female"/>
    <d v="1994-10-20T00:00:00"/>
    <s v="0349 795 339"/>
    <s v="huongly.tran@hanwhalife.com.vn"/>
    <x v="0"/>
    <m/>
    <m/>
  </r>
  <r>
    <n v="112"/>
    <s v="FTE"/>
    <s v="11900915"/>
    <s v="Lê Ta Chi"/>
    <x v="0"/>
    <d v="2019-11-05T00:00:00"/>
    <x v="0"/>
    <x v="0"/>
    <s v="NBU &amp; Claim"/>
    <s v="Claim Assistant Manager"/>
    <s v="Phó phòng Giải quyết Quyền lợi Bảo hiểm"/>
    <x v="0"/>
    <s v="Double"/>
    <s v="Assistant Manager"/>
    <s v="Male"/>
    <d v="1989-01-29T00:00:00"/>
    <s v="0903 877 391"/>
    <s v="tachi.le@hanwhalife.com.vn"/>
    <x v="0"/>
    <m/>
    <m/>
  </r>
  <r>
    <n v="113"/>
    <s v="FTE"/>
    <s v="11900917"/>
    <s v="Trương Phương Hậu"/>
    <x v="0"/>
    <d v="2019-11-05T00:00:00"/>
    <x v="0"/>
    <x v="0"/>
    <s v="Agency Compliance"/>
    <s v="Agency Compliance Senior Executive"/>
    <s v="Nhân viên Cấp trung cao Pháp chế Đại lý"/>
    <x v="0"/>
    <s v="Double"/>
    <s v="Senior Executive"/>
    <s v="Female"/>
    <d v="1994-12-13T00:00:00"/>
    <s v="0904 603 069"/>
    <s v="phuonghau.truong@hanwhalife.com.vn"/>
    <x v="0"/>
    <m/>
    <m/>
  </r>
  <r>
    <n v="114"/>
    <s v="FTE"/>
    <s v="11900920"/>
    <s v="Ngô Thị Đào"/>
    <x v="20"/>
    <d v="2019-11-18T00:00:00"/>
    <x v="1"/>
    <x v="1"/>
    <s v="Customer Services"/>
    <s v="Customer Services Senior Executive"/>
    <s v="Nhân viên Cấp trung cao Dịch vụ Khách hàng"/>
    <x v="0"/>
    <s v="Double"/>
    <s v="Senior Executive"/>
    <s v="Female"/>
    <d v="1986-05-10T00:00:00"/>
    <s v="0976 338 589"/>
    <s v="dao.ngo@hanwhalife.com.vn"/>
    <x v="0"/>
    <m/>
    <m/>
  </r>
  <r>
    <n v="115"/>
    <s v="FTE"/>
    <s v="11900924"/>
    <s v="Ngô Tuấn Trường"/>
    <x v="0"/>
    <d v="2019-11-25T00:00:00"/>
    <x v="0"/>
    <x v="0"/>
    <s v="IT"/>
    <s v="Program Analyst Officer"/>
    <s v="Chuyên viên Lập trình"/>
    <x v="0"/>
    <s v="Double"/>
    <s v="Officer"/>
    <s v="Male"/>
    <d v="1990-09-07T00:00:00"/>
    <s v="0978 151 255"/>
    <s v="tuantruong.ngo@hanwhalife.com.vn"/>
    <x v="0"/>
    <m/>
    <m/>
  </r>
  <r>
    <n v="116"/>
    <s v="FTE"/>
    <s v="12000947"/>
    <s v="Huỳnh Minh Nhựt"/>
    <x v="0"/>
    <d v="2020-02-03T00:00:00"/>
    <x v="0"/>
    <x v="0"/>
    <s v="Customer Services"/>
    <s v="Premium Control Senior Manager"/>
    <s v="Trưởng phòng Cấp cao Kiểm soát Phí"/>
    <x v="0"/>
    <s v="Double"/>
    <s v="Senior Manager"/>
    <s v="Male"/>
    <d v="1984-01-31T00:00:00"/>
    <s v="0987 473 791"/>
    <s v="minhnhut.huynh@hanwhalife.com.vn"/>
    <x v="0"/>
    <m/>
    <m/>
  </r>
  <r>
    <n v="117"/>
    <s v="FTE"/>
    <s v="12000951"/>
    <s v="Trần Thị Minh Huế"/>
    <x v="20"/>
    <d v="2020-02-10T00:00:00"/>
    <x v="1"/>
    <x v="1"/>
    <s v="Sales Training Support"/>
    <s v="Agency Training Senior Officer"/>
    <s v="Chuyên viên Cấp cao Huấn luyện &amp; Hỗ trợ đại lý"/>
    <x v="4"/>
    <s v="Double"/>
    <s v="Senior Officer"/>
    <s v="Female"/>
    <d v="1990-01-07T00:00:00"/>
    <s v="0911 398 898"/>
    <s v="minhhue.tran@hanwhalife.com.vn"/>
    <x v="0"/>
    <m/>
    <m/>
  </r>
  <r>
    <n v="118"/>
    <s v="FTE"/>
    <s v="12000952"/>
    <s v="Nguyễn Quốc Cường"/>
    <x v="0"/>
    <d v="2020-02-10T00:00:00"/>
    <x v="0"/>
    <x v="0"/>
    <s v="IT"/>
    <s v="Head of IT"/>
    <s v="Trưởng Bộ phận Công nghệ Thông tin"/>
    <x v="1"/>
    <s v="Single"/>
    <s v="Director"/>
    <s v="Male"/>
    <d v="1971-02-12T00:00:00"/>
    <s v="0903 711 013"/>
    <s v="cuong.nguyen@hanwhalife.com.vn"/>
    <x v="0"/>
    <m/>
    <m/>
  </r>
  <r>
    <n v="119"/>
    <s v="FTE"/>
    <s v="12000956"/>
    <s v="Nguyễn Thị Minh Nguyệt"/>
    <x v="3"/>
    <d v="2020-03-02T00:00:00"/>
    <x v="1"/>
    <x v="1"/>
    <s v="Sales Training Support"/>
    <s v="Agency Training Senior Executive"/>
    <s v="Nhân viên Cấp trung cao Huấn luyện &amp; Hỗ trợ đại lý"/>
    <x v="4"/>
    <s v="Double"/>
    <s v="Senior Executive"/>
    <s v="Female"/>
    <d v="1975-10-14T00:00:00"/>
    <s v="0983 422 366"/>
    <s v="minhnguyet.nguyen@hanwhalife.com.vn"/>
    <x v="0"/>
    <m/>
    <m/>
  </r>
  <r>
    <n v="120"/>
    <s v="FTE"/>
    <s v="12000958"/>
    <s v="Lê Văn Thiệp"/>
    <x v="1"/>
    <d v="2020-03-02T00:00:00"/>
    <x v="1"/>
    <x v="1"/>
    <s v="Partnership Distribution"/>
    <s v="Partnership Distribution Training Assistant Manager"/>
    <s v="Phó phòng Huấn luyện và Phát triển Kênh Đối tác Chiến lược"/>
    <x v="0"/>
    <s v="Double"/>
    <s v="Assistant Manager"/>
    <s v="Male"/>
    <d v="1969-10-08T00:00:00"/>
    <s v="0912 128 618"/>
    <s v="vanthiep.le@hanwhalife.com.vn"/>
    <x v="0"/>
    <m/>
    <m/>
  </r>
  <r>
    <n v="121"/>
    <s v="FTE"/>
    <s v="12000960"/>
    <s v="Đoàn Thị Thu Trang"/>
    <x v="21"/>
    <d v="2020-03-02T00:00:00"/>
    <x v="1"/>
    <x v="1"/>
    <s v="Sales Training Support"/>
    <s v="Agency Training Senior Officer"/>
    <s v="Chuyên viên Cấp cao Huấn luyện &amp; Hỗ trợ đại lý"/>
    <x v="4"/>
    <s v="Double"/>
    <s v="Senior Officer"/>
    <s v="Female"/>
    <d v="1987-11-04T00:00:00"/>
    <s v="0977 607 087"/>
    <s v="thutrang.doan@hanwhalife.com.vn"/>
    <x v="0"/>
    <m/>
    <m/>
  </r>
  <r>
    <n v="122"/>
    <s v="FTE"/>
    <s v="12000962"/>
    <s v="Nguyễn Tất Khang"/>
    <x v="3"/>
    <d v="2020-03-09T00:00:00"/>
    <x v="1"/>
    <x v="1"/>
    <s v="Sales Training Support"/>
    <s v="Agency Training Senior Executive"/>
    <s v="Nhân viên Cấp trung cao Huấn luyện &amp; Hỗ trợ đại lý"/>
    <x v="4"/>
    <s v="Double"/>
    <s v="Senior Executive"/>
    <s v="Male"/>
    <d v="1988-06-29T00:00:00"/>
    <s v="0983 756 605"/>
    <s v="tatkhang.nguyen@hanwhalife.com.vn"/>
    <x v="0"/>
    <m/>
    <m/>
  </r>
  <r>
    <n v="123"/>
    <s v="FTE"/>
    <s v="12000964"/>
    <s v="Lê Trọng Lợi"/>
    <x v="20"/>
    <d v="2020-03-12T00:00:00"/>
    <x v="1"/>
    <x v="1"/>
    <s v="Regional Sales - Lam Kinh"/>
    <s v="Regional Director"/>
    <s v="Giám đốc Kinh doanh Vùng"/>
    <x v="3"/>
    <s v="Double"/>
    <s v="Vice Director"/>
    <s v="Male"/>
    <d v="1979-10-09T00:00:00"/>
    <s v="0977 668 866"/>
    <s v="trongloi.le@hanwhalife.com.vn"/>
    <x v="0"/>
    <s v="x"/>
    <m/>
  </r>
  <r>
    <n v="124"/>
    <s v="FTE"/>
    <s v="12000966"/>
    <s v="Trương Thị Mỹ Linh"/>
    <x v="0"/>
    <d v="2020-03-23T00:00:00"/>
    <x v="0"/>
    <x v="0"/>
    <s v="Partnership Distribution"/>
    <s v="Partnership Distribution Training Admin Senior Staff"/>
    <s v="Nhân viên Cấp cao Hành chánh Huấn luyện và Phát triển Kênh Đối tác Chiến lược"/>
    <x v="0"/>
    <s v="Double"/>
    <s v="Senior Staff"/>
    <s v="Female"/>
    <d v="1990-02-03T00:00:00"/>
    <s v="0785 832 077"/>
    <s v="mylinh.truong@hanwhalife.com.vn"/>
    <x v="0"/>
    <m/>
    <m/>
  </r>
  <r>
    <n v="125"/>
    <s v="FTE"/>
    <s v="12000967"/>
    <s v="Đặng Thanh Tuân"/>
    <x v="8"/>
    <d v="2020-03-23T00:00:00"/>
    <x v="1"/>
    <x v="1"/>
    <s v="Sales Training Support"/>
    <s v="Agency Training Senior Executive"/>
    <s v="Nhân viên Cấp trung cao Huấn luyện &amp; Hỗ trợ đại lý"/>
    <x v="4"/>
    <s v="Double"/>
    <s v="Senior Executive"/>
    <s v="Male"/>
    <d v="1990-03-12T00:00:00"/>
    <s v="0989 820 552"/>
    <s v="thanhtuan.dang@hanwhalife.com.vn"/>
    <x v="0"/>
    <m/>
    <m/>
  </r>
  <r>
    <n v="126"/>
    <s v="FTE"/>
    <s v="12000968"/>
    <s v="Nguyễn Văn Hiền"/>
    <x v="22"/>
    <d v="2020-03-23T00:00:00"/>
    <x v="1"/>
    <x v="1"/>
    <s v="Regional Sales - Thang Long"/>
    <s v="Zone Director"/>
    <s v="Giám đốc Kinh doanh Khu vực"/>
    <x v="3"/>
    <s v="Double"/>
    <s v="Senior Executive"/>
    <s v="Male"/>
    <d v="1990-08-11T00:00:00"/>
    <s v="0981 205 828"/>
    <s v="vanhien.nguyen@hanwhalife.com.vn"/>
    <x v="0"/>
    <s v="x"/>
    <m/>
  </r>
  <r>
    <n v="127"/>
    <s v="FTE"/>
    <s v="12000973"/>
    <s v="Vũ Thị Hoàng Yến"/>
    <x v="23"/>
    <d v="2020-04-06T00:00:00"/>
    <x v="2"/>
    <x v="2"/>
    <s v="Regional Sales - Tay Son"/>
    <s v="Zone Director"/>
    <s v="Giám đốc Kinh doanh Khu vực"/>
    <x v="3"/>
    <s v="Double"/>
    <s v="Senior Executive"/>
    <s v="Female"/>
    <d v="1994-11-15T00:00:00"/>
    <s v="0984 054 732"/>
    <s v="hoangyen.vu@hanwhalife.com.vn"/>
    <x v="0"/>
    <s v="x"/>
    <m/>
  </r>
  <r>
    <n v="128"/>
    <s v="FTE"/>
    <s v="12000978"/>
    <s v="Trần Thị Kim Dung"/>
    <x v="1"/>
    <d v="2020-04-21T00:00:00"/>
    <x v="1"/>
    <x v="1"/>
    <s v="Customer Services"/>
    <s v="Customer Services Senior Officer"/>
    <s v="Chuyên viên Cấp cao Dịch vụ Khách hàng"/>
    <x v="0"/>
    <s v="Double"/>
    <s v="Senior Officer"/>
    <s v="Female"/>
    <d v="1988-06-13T00:00:00"/>
    <s v="0935 725 555"/>
    <s v="kimdung.tran@hanwhalife.com.vn"/>
    <x v="0"/>
    <m/>
    <m/>
  </r>
  <r>
    <n v="129"/>
    <s v="FTE"/>
    <s v="12000980"/>
    <s v="Võ Thị Diễm My"/>
    <x v="0"/>
    <d v="2020-04-27T00:00:00"/>
    <x v="0"/>
    <x v="0"/>
    <s v="Customer Services"/>
    <s v="Policy Owner Services Senior Officer"/>
    <s v="Chuyên viên Cấp cao Quản lý Hợp đồng"/>
    <x v="0"/>
    <s v="Double"/>
    <s v="Senior Officer"/>
    <s v="Female"/>
    <d v="1987-08-28T00:00:00"/>
    <s v="0917 720 170"/>
    <s v="diemmy.vo@hanwhalife.com.vn"/>
    <x v="0"/>
    <m/>
    <m/>
  </r>
  <r>
    <n v="130"/>
    <s v="FTE"/>
    <s v="12000983"/>
    <s v="Lê Thanh Quang Vinh"/>
    <x v="0"/>
    <d v="2020-05-04T00:00:00"/>
    <x v="0"/>
    <x v="0"/>
    <s v="Finance &amp; Accounting"/>
    <s v="Payable Accounting Senior Staff"/>
    <s v="Nhân viên Cấp cao Kế toán Thanh toán"/>
    <x v="0"/>
    <s v="Double"/>
    <s v="Senior Staff"/>
    <s v="Male"/>
    <d v="1997-02-13T00:00:00"/>
    <s v="0833 130 297"/>
    <s v="quangvinh.le@hanwhalife.com.vn"/>
    <x v="0"/>
    <m/>
    <m/>
  </r>
  <r>
    <n v="131"/>
    <s v="FTE"/>
    <s v="12000984"/>
    <s v="Hồ Thị Tú Oanh"/>
    <x v="16"/>
    <d v="2020-05-04T00:00:00"/>
    <x v="1"/>
    <x v="1"/>
    <s v="Sales Training Support"/>
    <s v="Agency Training Senior Executive"/>
    <s v="Nhân viên Cấp trung cao Huấn luyện &amp; Hỗ trợ đại lý"/>
    <x v="4"/>
    <s v="Double"/>
    <s v="Senior Executive"/>
    <s v="Female"/>
    <d v="1991-07-29T00:00:00"/>
    <s v="0987 689 509"/>
    <s v="tuoanh.ho@hanwhalife.com.vn"/>
    <x v="0"/>
    <m/>
    <m/>
  </r>
  <r>
    <n v="132"/>
    <s v="FTE"/>
    <s v="12000987"/>
    <s v="Nguyễn Ngọc Hân"/>
    <x v="0"/>
    <d v="2020-05-11T00:00:00"/>
    <x v="0"/>
    <x v="0"/>
    <s v="NBU &amp; Claim"/>
    <s v="New Business Senior Executive"/>
    <s v="Nhân viên Cấp trung cao Phát hành Hợp đồng"/>
    <x v="0"/>
    <s v="Double"/>
    <s v="Senior Executive"/>
    <s v="Male"/>
    <d v="1995-03-21T00:00:00"/>
    <s v="0345 672 455"/>
    <s v="ngochan.nguyen@hanwhalife.com.vn"/>
    <x v="0"/>
    <m/>
    <m/>
  </r>
  <r>
    <n v="133"/>
    <s v="FTE"/>
    <s v="12000988"/>
    <s v="Nguyễn Hà Thảo Hương"/>
    <x v="0"/>
    <d v="2020-05-11T00:00:00"/>
    <x v="0"/>
    <x v="0"/>
    <s v="NBU &amp; Claim"/>
    <s v="New Business Officer"/>
    <s v="Chuyên viên Phát hành Hợp đồng"/>
    <x v="0"/>
    <s v="Double"/>
    <s v="Officer"/>
    <s v="Female"/>
    <d v="1983-06-07T00:00:00"/>
    <s v="0938 530 355"/>
    <s v="thaohuong.nguyen@hanwhalife.com.vn"/>
    <x v="0"/>
    <m/>
    <m/>
  </r>
  <r>
    <n v="134"/>
    <s v="FTE"/>
    <s v="12000990"/>
    <s v="Võ Thanh Phú"/>
    <x v="0"/>
    <d v="2020-05-18T00:00:00"/>
    <x v="0"/>
    <x v="0"/>
    <s v="NBU &amp; Claim"/>
    <s v="New Business Staff"/>
    <s v="Nhân viên Phát hành Hợp đồng"/>
    <x v="0"/>
    <s v="Double"/>
    <s v="Staff"/>
    <s v="Male"/>
    <d v="1993-10-13T00:00:00"/>
    <s v="0938 847 429"/>
    <s v="thanhphu.vo@hanwhalife.com.vn"/>
    <x v="0"/>
    <m/>
    <m/>
  </r>
  <r>
    <n v="135"/>
    <s v="FTE"/>
    <s v="12000992"/>
    <s v="Vũ Lê Quỳnh Phương"/>
    <x v="0"/>
    <d v="2020-05-18T00:00:00"/>
    <x v="0"/>
    <x v="0"/>
    <s v="NBU &amp; Claim"/>
    <s v="Underwriter"/>
    <s v="Phó phòng Thẩm định"/>
    <x v="0"/>
    <s v="Double"/>
    <s v="Assistant Manager"/>
    <s v="Female"/>
    <d v="1985-01-07T00:00:00"/>
    <s v="0907 735 143"/>
    <s v="quynhphuong.vu@hanwhalife.com.vn"/>
    <x v="0"/>
    <m/>
    <m/>
  </r>
  <r>
    <n v="136"/>
    <s v="FTE"/>
    <s v="12001001"/>
    <s v="Nguyễn Hữu Duy Đức"/>
    <x v="0"/>
    <d v="2020-06-08T00:00:00"/>
    <x v="0"/>
    <x v="0"/>
    <s v="IT"/>
    <s v="Program Analyst Officer"/>
    <s v="Chuyên viên Lập trình"/>
    <x v="0"/>
    <s v="Double"/>
    <s v="Officer"/>
    <s v="Male"/>
    <d v="1987-10-15T00:00:00"/>
    <s v="0903 874 359"/>
    <s v="duyduc.nguyen@hanwhalife.com.vn"/>
    <x v="0"/>
    <m/>
    <m/>
  </r>
  <r>
    <n v="137"/>
    <s v="FTE"/>
    <s v="12001004"/>
    <s v="Đặng Thanh Phú"/>
    <x v="17"/>
    <d v="2020-06-15T00:00:00"/>
    <x v="2"/>
    <x v="2"/>
    <s v="Regional Sales - Tay Son"/>
    <s v="Zone Director"/>
    <s v="Giám đốc Kinh doanh Khu vực"/>
    <x v="3"/>
    <s v="Double"/>
    <s v="Senior Executive"/>
    <s v="Male"/>
    <d v="1994-01-18T00:00:00"/>
    <s v="0961 910 788"/>
    <s v="thanhphu.dang@hanwhalife.com.vn"/>
    <x v="0"/>
    <s v="x"/>
    <m/>
  </r>
  <r>
    <n v="138"/>
    <s v="FTE"/>
    <s v="12001007"/>
    <s v="Đào Công Thắng"/>
    <x v="17"/>
    <d v="2020-06-22T00:00:00"/>
    <x v="2"/>
    <x v="2"/>
    <s v="Regional Sales - Tay Son"/>
    <s v="Zone Director"/>
    <s v="Giám đốc Kinh doanh Khu vực"/>
    <x v="3"/>
    <s v="Double"/>
    <s v="Executive"/>
    <s v="Male"/>
    <d v="1993-04-02T00:00:00"/>
    <s v="0375 610 236"/>
    <s v="congthang.dao@hanwhalife.com.vn"/>
    <x v="0"/>
    <s v="x"/>
    <m/>
  </r>
  <r>
    <n v="139"/>
    <s v="FTE"/>
    <s v="12001011"/>
    <s v="Đoàn Vĩ Gia Khánh"/>
    <x v="0"/>
    <d v="2020-07-06T00:00:00"/>
    <x v="0"/>
    <x v="0"/>
    <s v="CSP"/>
    <s v="Chief Strategy Principal"/>
    <s v="Giám đốc Cấp cao Chiến lược"/>
    <x v="1"/>
    <s v="Single"/>
    <s v="Director"/>
    <s v="Male"/>
    <d v="1971-11-29T00:00:00"/>
    <s v="0903 739 699"/>
    <s v="giakhanh.doan@hanwhalife.com.vn"/>
    <x v="0"/>
    <s v="x"/>
    <m/>
  </r>
  <r>
    <n v="140"/>
    <s v="FTE"/>
    <s v="12001013"/>
    <s v="Trương Thị Ánh Hồng"/>
    <x v="0"/>
    <d v="2020-07-06T00:00:00"/>
    <x v="0"/>
    <x v="0"/>
    <s v="NBU &amp; Claim"/>
    <s v="Claim Officer"/>
    <s v="Chuyên viên Giải quyết Quyền lợi Bảo hiểm"/>
    <x v="0"/>
    <s v="Double"/>
    <s v="Officer"/>
    <s v="Female"/>
    <d v="1991-05-17T00:00:00"/>
    <s v="0908 879 943"/>
    <s v="anhhong.truong@hanwhalife.com.vn"/>
    <x v="0"/>
    <m/>
    <m/>
  </r>
  <r>
    <n v="141"/>
    <s v="FTE"/>
    <s v="12001017"/>
    <s v="Châu Quế Anh"/>
    <x v="0"/>
    <d v="2020-07-06T00:00:00"/>
    <x v="0"/>
    <x v="0"/>
    <s v="Customer Services"/>
    <s v="Premium Control Executive"/>
    <s v="Nhân viên Cấp trung Kiểm soát Phí"/>
    <x v="0"/>
    <s v="Double"/>
    <s v="Executive"/>
    <s v="Female"/>
    <d v="1993-04-20T00:00:00"/>
    <s v="0938 933 196"/>
    <s v="queanh.chau@hanwhalife.com.vn"/>
    <x v="0"/>
    <m/>
    <m/>
  </r>
  <r>
    <n v="142"/>
    <s v="FTE"/>
    <s v="12001020"/>
    <s v="Nguyễn Vũ Ngọc Anh Trang"/>
    <x v="0"/>
    <d v="2020-07-20T00:00:00"/>
    <x v="0"/>
    <x v="0"/>
    <s v="Customer Services"/>
    <s v="Head of Customer Services"/>
    <s v="Trưởng Bộ phận Dịch vụ Khách hàng"/>
    <x v="1"/>
    <s v="Single"/>
    <s v="Vice Director"/>
    <s v="Female"/>
    <d v="1979-02-06T00:00:00"/>
    <s v="0918 650 360"/>
    <s v="anhtrang.nguyen@hanwhalife.com.vn"/>
    <x v="0"/>
    <s v="x"/>
    <m/>
  </r>
  <r>
    <n v="143"/>
    <s v="FTE"/>
    <s v="12001024"/>
    <s v="Trương Đạt Minh"/>
    <x v="0"/>
    <d v="2020-08-03T00:00:00"/>
    <x v="0"/>
    <x v="0"/>
    <s v="IT"/>
    <s v="Program Analyst Senior Officer"/>
    <s v="Chuyên viên Cấp cao Lập trình"/>
    <x v="0"/>
    <s v="Double"/>
    <s v="Senior Officer"/>
    <s v="Male"/>
    <d v="1990-06-03T00:00:00"/>
    <s v="0989 086 670"/>
    <s v="datminh.truong@hanwhalife.com.vn"/>
    <x v="0"/>
    <m/>
    <m/>
  </r>
  <r>
    <n v="144"/>
    <s v="FTE"/>
    <s v="12001031"/>
    <s v="Lê Thị Mỹ Diễm"/>
    <x v="0"/>
    <d v="2020-08-17T00:00:00"/>
    <x v="0"/>
    <x v="0"/>
    <s v="Actuary"/>
    <s v="Head of Actuary"/>
    <s v="Trưởng Bộ phận Định phí"/>
    <x v="1"/>
    <s v="Single"/>
    <s v="Senior Manager"/>
    <s v="Female"/>
    <d v="1985-03-15T00:00:00"/>
    <s v="0985 255 312"/>
    <s v="mydiem.le@hanwhalife.com.vn"/>
    <x v="0"/>
    <m/>
    <m/>
  </r>
  <r>
    <n v="145"/>
    <s v="FTE"/>
    <s v="12001034"/>
    <s v="Nguyễn Ngọc Ánh"/>
    <x v="10"/>
    <d v="2020-08-22T00:00:00"/>
    <x v="1"/>
    <x v="1"/>
    <s v="Customer Services"/>
    <s v="Customer Services Senior Staff"/>
    <s v="Nhân viên Cấp cao Dịch vụ Khách hàng"/>
    <x v="0"/>
    <s v="Double"/>
    <s v="Senior Staff"/>
    <s v="Female"/>
    <d v="1984-04-16T00:00:00"/>
    <s v="0978 801 869"/>
    <s v="ngocanh.nguyen@hanwhalife.com.vn"/>
    <x v="0"/>
    <m/>
    <m/>
  </r>
  <r>
    <n v="146"/>
    <s v="FTE"/>
    <s v="12001035"/>
    <s v="Lê Nhật Nhung"/>
    <x v="0"/>
    <d v="2020-08-24T00:00:00"/>
    <x v="0"/>
    <x v="0"/>
    <s v="GA Partner"/>
    <s v="GA Management Assistant Manager"/>
    <s v="Phó phòng Hỗ trợ Văn phòng Tổng Đại lý"/>
    <x v="0"/>
    <s v="Double"/>
    <s v="Assistant Manager"/>
    <s v="Female"/>
    <d v="1988-10-27T00:00:00"/>
    <s v="0707 576 276"/>
    <s v="nhatnhung.le@hanwhalife.com.vn"/>
    <x v="0"/>
    <m/>
    <m/>
  </r>
  <r>
    <n v="147"/>
    <s v="FTE"/>
    <s v="12001036"/>
    <s v="Võ Hoàng Yến"/>
    <x v="0"/>
    <d v="2020-08-27T00:00:00"/>
    <x v="0"/>
    <x v="0"/>
    <s v="Product Development"/>
    <s v="Product Development Executive"/>
    <s v="Nhân viên Cấp trung Phát triển Sản phẩm"/>
    <x v="0"/>
    <s v="Double"/>
    <s v="Executive"/>
    <s v="Female"/>
    <d v="1990-01-08T00:00:00"/>
    <s v="0916 317 777"/>
    <s v="hoangyen.vo@hanwhalife.com.vn"/>
    <x v="0"/>
    <m/>
    <m/>
  </r>
  <r>
    <n v="148"/>
    <s v="FTE"/>
    <s v="12001039"/>
    <s v="Nguyễn Văn Nghĩa"/>
    <x v="0"/>
    <d v="2020-08-31T00:00:00"/>
    <x v="0"/>
    <x v="0"/>
    <s v="IT"/>
    <s v="Program Analyst Senior Officer"/>
    <s v="Chuyên viên Cấp cao Lập trình"/>
    <x v="0"/>
    <s v="Double"/>
    <s v="Senior Officer"/>
    <s v="Male"/>
    <d v="1985-06-24T00:00:00"/>
    <s v="0937 575 106"/>
    <s v="nghia.nguyen@hanwhalife.com.vn"/>
    <x v="0"/>
    <m/>
    <m/>
  </r>
  <r>
    <n v="149"/>
    <s v="FTE"/>
    <s v="12001040"/>
    <s v="Nguyễn Thị Minh Thư"/>
    <x v="18"/>
    <d v="2020-08-31T00:00:00"/>
    <x v="3"/>
    <x v="2"/>
    <s v="Customer Services"/>
    <s v="Customer Services Staff"/>
    <s v="Nhân viên Dịch vụ Khách hàng"/>
    <x v="0"/>
    <s v="Double"/>
    <s v="Staff"/>
    <s v="Female"/>
    <d v="1995-02-18T00:00:00"/>
    <s v="0364 424 502"/>
    <s v="minhthu.nguyen@hanwhalife.com.vn"/>
    <x v="0"/>
    <m/>
    <m/>
  </r>
  <r>
    <n v="150"/>
    <s v="FTE"/>
    <s v="12001047"/>
    <s v="Nguyễn Thị Cẩm Loan"/>
    <x v="0"/>
    <d v="2020-09-14T00:00:00"/>
    <x v="0"/>
    <x v="0"/>
    <s v="IT"/>
    <s v="Program Analyst Officer"/>
    <s v="Chuyên viên Lập trình"/>
    <x v="0"/>
    <s v="Double"/>
    <s v="Officer"/>
    <s v="Female"/>
    <d v="1985-11-24T00:00:00"/>
    <s v="0987 691 896"/>
    <s v="camloan.nguyen@hanwhalife.com.vn"/>
    <x v="0"/>
    <m/>
    <m/>
  </r>
  <r>
    <n v="151"/>
    <s v="FTE"/>
    <s v="12001053"/>
    <s v="Bùi Thị Hường"/>
    <x v="19"/>
    <d v="2020-09-28T00:00:00"/>
    <x v="3"/>
    <x v="2"/>
    <s v="Customer Services"/>
    <s v="Customer Services Staff"/>
    <s v="Nhân viên Dịch vụ Khách hàng"/>
    <x v="0"/>
    <s v="Double"/>
    <s v="Staff"/>
    <s v="Female"/>
    <d v="1992-08-16T00:00:00"/>
    <s v="0968 807 607"/>
    <s v="huong.bui@hanwhalife.com.vn"/>
    <x v="0"/>
    <m/>
    <m/>
  </r>
  <r>
    <n v="152"/>
    <s v="FTE"/>
    <s v="12001055"/>
    <s v="Hoàng Hoài Giang"/>
    <x v="0"/>
    <d v="2020-10-01T00:00:00"/>
    <x v="0"/>
    <x v="0"/>
    <s v="CIP"/>
    <s v="Chief Investment Principal"/>
    <s v="Giám đốc Cấp cao Đầu tư"/>
    <x v="1"/>
    <s v="Single"/>
    <s v="Senior Director"/>
    <s v="Female"/>
    <d v="1974-01-03T00:00:00"/>
    <s v="0913 514 356"/>
    <s v="hoaigiang.hoang@hanwhalife.com.vn"/>
    <x v="0"/>
    <m/>
    <m/>
  </r>
  <r>
    <n v="153"/>
    <s v="FTE"/>
    <s v="12001056"/>
    <s v="Chu Văn Sơn"/>
    <x v="8"/>
    <d v="2020-10-01T00:00:00"/>
    <x v="1"/>
    <x v="1"/>
    <s v="Regional Sales - Lam Kinh"/>
    <s v="Zone Director"/>
    <s v="Giám đốc Kinh doanh Khu vực"/>
    <x v="3"/>
    <s v="Double"/>
    <s v="Assistant Manager"/>
    <s v="Male"/>
    <d v="1978-11-26T00:00:00"/>
    <s v="0979 282 698"/>
    <s v="vanson.chu@hanwhalife.com.vn"/>
    <x v="0"/>
    <s v="x"/>
    <m/>
  </r>
  <r>
    <n v="154"/>
    <s v="FTE"/>
    <s v="12001059"/>
    <s v="Nguyễn Thị Thùy Dương"/>
    <x v="0"/>
    <d v="2020-10-01T00:00:00"/>
    <x v="0"/>
    <x v="0"/>
    <s v="IT"/>
    <s v="Business Analyst Assistant Manager"/>
    <s v="Phó phòng Phân tích Nghiệp vụ"/>
    <x v="0"/>
    <s v="Double"/>
    <s v="Assistant Manager"/>
    <s v="Female"/>
    <d v="1983-07-06T00:00:00"/>
    <s v="0908 339 558"/>
    <s v="thuyduong.nguyen@hanwhalife.com.vn"/>
    <x v="0"/>
    <m/>
    <m/>
  </r>
  <r>
    <n v="155"/>
    <s v="FTE"/>
    <s v="12001065"/>
    <s v="Võ Thị Xuân Việt"/>
    <x v="0"/>
    <d v="2020-10-20T00:00:00"/>
    <x v="0"/>
    <x v="0"/>
    <s v="Sales Training Support"/>
    <s v="Head of Sales Training Support"/>
    <s v="Trưởng Bộ phận Huấn luyện &amp; Hỗ trợ Kinh doanh"/>
    <x v="1"/>
    <s v="Single"/>
    <s v="Director"/>
    <s v="Female"/>
    <d v="1977-07-15T00:00:00"/>
    <s v="0908 804 009"/>
    <s v="xuanviet.vo@hanwhalife.com.vn"/>
    <x v="0"/>
    <s v="x"/>
    <m/>
  </r>
  <r>
    <n v="156"/>
    <s v="FTE"/>
    <s v="12001066"/>
    <s v="Văn Thị Thu Hiền"/>
    <x v="0"/>
    <d v="2020-10-26T00:00:00"/>
    <x v="0"/>
    <x v="0"/>
    <s v="Customer Services"/>
    <s v="Customer Care Officer"/>
    <s v="Chuyên viên Chăm sóc Khách hàng"/>
    <x v="0"/>
    <s v="Double"/>
    <s v="Officer"/>
    <s v="Female"/>
    <d v="1989-03-15T00:00:00"/>
    <s v="0907 946 369"/>
    <s v="thuhien.van@hanwhalife.com.vn"/>
    <x v="0"/>
    <m/>
    <m/>
  </r>
  <r>
    <n v="157"/>
    <s v="FTE"/>
    <s v="12001069"/>
    <s v="Trương Thị Thanh Nguyệt"/>
    <x v="0"/>
    <d v="2020-11-02T00:00:00"/>
    <x v="0"/>
    <x v="0"/>
    <s v="Customer Services"/>
    <s v="Premium Control Executive"/>
    <s v="Nhân viên Cấp trung Kiểm soát Phí"/>
    <x v="0"/>
    <s v="Double"/>
    <s v="Executive"/>
    <s v="Female"/>
    <d v="1991-04-05T00:00:00"/>
    <s v="0909 768 006"/>
    <s v="thanhnguyet.truong@hanwhalife.com.vn"/>
    <x v="0"/>
    <m/>
    <m/>
  </r>
  <r>
    <n v="158"/>
    <s v="FTE"/>
    <s v="12001071"/>
    <s v="Huỳnh Phúc Bích Tuyền"/>
    <x v="0"/>
    <d v="2020-11-16T00:00:00"/>
    <x v="0"/>
    <x v="0"/>
    <s v="Partnership Distribution"/>
    <s v="Acting Head of Partnership Distribution"/>
    <s v="Quyền Trưởng bộ phận Kênh phân phối qua Đối tác"/>
    <x v="1"/>
    <s v="Single"/>
    <s v="Senior Manager"/>
    <s v="Female"/>
    <d v="1982-06-15T00:00:00"/>
    <s v="0906 624 568"/>
    <s v="bichtuyen.huynh@hanwhalife.com.vn"/>
    <x v="0"/>
    <m/>
    <m/>
  </r>
  <r>
    <n v="159"/>
    <s v="FTE"/>
    <s v="12001077"/>
    <s v="Võ Ngọc Thạch"/>
    <x v="0"/>
    <d v="2020-11-23T00:00:00"/>
    <x v="0"/>
    <x v="0"/>
    <s v="IT"/>
    <s v="Program Analyst Senior Officer"/>
    <s v="Chuyên viên Cấp cao Lập trình"/>
    <x v="0"/>
    <s v="Double"/>
    <s v="Senior Officer"/>
    <s v="Male"/>
    <d v="1982-02-28T00:00:00"/>
    <s v="0911 755 898"/>
    <s v="ngocthach.vo@hanwhalife.com.vn"/>
    <x v="0"/>
    <m/>
    <m/>
  </r>
  <r>
    <n v="160"/>
    <s v="FTE"/>
    <s v="12001082"/>
    <s v="Lê Dũng Ngọc"/>
    <x v="0"/>
    <d v="2020-11-30T00:00:00"/>
    <x v="0"/>
    <x v="0"/>
    <s v="IT"/>
    <s v="Program Analyst Senior Officer"/>
    <s v="Chuyên viên Cấp cao Lập trình"/>
    <x v="0"/>
    <s v="Double"/>
    <s v="Senior Officer"/>
    <s v="Male"/>
    <d v="1985-03-03T00:00:00"/>
    <s v="0385 200 455"/>
    <s v="dungngoc.le@hanwhalife.com.vn"/>
    <x v="0"/>
    <m/>
    <m/>
  </r>
  <r>
    <n v="161"/>
    <s v="FTE"/>
    <s v="12001084"/>
    <s v="Dương Văn Hiệp"/>
    <x v="24"/>
    <d v="2020-12-01T00:00:00"/>
    <x v="1"/>
    <x v="1"/>
    <s v="Regional Sales - Thang Long"/>
    <s v="Regional Director"/>
    <s v="Giám đốc Kinh doanh Vùng"/>
    <x v="3"/>
    <s v="Double"/>
    <s v="Director"/>
    <s v="Male"/>
    <d v="1982-08-18T00:00:00"/>
    <s v="0984 001 411"/>
    <s v="vanhiep.duong@hanwhalife.com.vn"/>
    <x v="0"/>
    <s v="x"/>
    <m/>
  </r>
  <r>
    <n v="162"/>
    <s v="FTE"/>
    <s v="12001085"/>
    <s v="Lê Minh Hải"/>
    <x v="0"/>
    <d v="2020-12-01T00:00:00"/>
    <x v="0"/>
    <x v="0"/>
    <s v="Product Development"/>
    <s v="Product Development Assistant Manager"/>
    <s v="Phó phòng Phát triển Sản phẩm"/>
    <x v="0"/>
    <s v="Double"/>
    <s v="Assistant Manager"/>
    <s v="Male"/>
    <d v="1990-04-25T00:00:00"/>
    <s v="0902 367 716"/>
    <s v="minhhai.le@hanwhalife.com.vn"/>
    <x v="0"/>
    <m/>
    <m/>
  </r>
  <r>
    <n v="163"/>
    <s v="FTE"/>
    <s v="12001086"/>
    <s v="Cao Hồ Quang"/>
    <x v="1"/>
    <d v="2020-12-01T00:00:00"/>
    <x v="1"/>
    <x v="1"/>
    <s v="NBU &amp; Claim"/>
    <s v="Claim Officer"/>
    <s v="Chuyên viên Giải quyết Quyền lợi Bảo hiểm"/>
    <x v="0"/>
    <s v="Double"/>
    <s v="Officer"/>
    <s v="Male"/>
    <d v="1993-07-19T00:00:00"/>
    <s v="0334 698 617"/>
    <s v="hoquang.cao@hanwhalife.com.vn"/>
    <x v="0"/>
    <m/>
    <m/>
  </r>
  <r>
    <n v="164"/>
    <s v="FTE"/>
    <s v="12001089"/>
    <s v="Lê Tuấn Anh"/>
    <x v="0"/>
    <d v="2020-12-14T00:00:00"/>
    <x v="0"/>
    <x v="0"/>
    <s v="Design &amp; Development"/>
    <s v="Sales Training Multimedia Design Team Leader"/>
    <s v="Phó phòng Thiết kế Đa phương tiện"/>
    <x v="0"/>
    <s v="Double"/>
    <s v="Assistant Manager"/>
    <s v="Male"/>
    <d v="1994-08-19T00:00:00"/>
    <s v="0982 099 912"/>
    <s v="anh.le@hanwhalife.com.vn"/>
    <x v="0"/>
    <m/>
    <m/>
  </r>
  <r>
    <n v="165"/>
    <s v="FTE"/>
    <s v="12001090"/>
    <s v="Nguyễn Thị Mỹ Dung"/>
    <x v="0"/>
    <d v="2020-12-14T00:00:00"/>
    <x v="0"/>
    <x v="0"/>
    <s v="NBU &amp; Claim"/>
    <s v="Underwriter"/>
    <s v="Chuyên viên Thẩm định"/>
    <x v="0"/>
    <s v="Double"/>
    <s v="Officer"/>
    <s v="Female"/>
    <d v="1995-02-20T00:00:00"/>
    <s v="0376 093 089"/>
    <s v="mydung.nguyen@hanwhalife.com.vn"/>
    <x v="0"/>
    <m/>
    <m/>
  </r>
  <r>
    <n v="166"/>
    <s v="FTE"/>
    <s v="12101095"/>
    <s v="Ngô Đình An Hải"/>
    <x v="9"/>
    <d v="2021-01-04T00:00:00"/>
    <x v="2"/>
    <x v="2"/>
    <s v="Regional Sales - Hai Van"/>
    <s v="Regional Chief Agency Officer"/>
    <s v="Phó Tổng Kinh doanh Miền"/>
    <x v="8"/>
    <s v="Single"/>
    <s v="Senior Director"/>
    <s v="Male"/>
    <d v="1972-05-28T00:00:00"/>
    <s v="0903 555 077"/>
    <s v="anhai.ngo@hanwhalife.com.vn"/>
    <x v="0"/>
    <s v="x"/>
    <m/>
  </r>
  <r>
    <n v="167"/>
    <s v="FTE"/>
    <s v="12101098"/>
    <s v="Nguyễn Thị Tuyết Nhung"/>
    <x v="1"/>
    <d v="2021-01-11T00:00:00"/>
    <x v="1"/>
    <x v="1"/>
    <s v="Partnership Distribution"/>
    <s v="Partnership Distribution Training Officer"/>
    <s v="Chuyên viên Huấn luyện và Phát triển Kênh Đối tác Chiến lược"/>
    <x v="0"/>
    <s v="Double"/>
    <s v="Officer"/>
    <s v="Female"/>
    <d v="1987-06-01T00:00:00"/>
    <s v="0977 325 936"/>
    <s v="tuyetnhung.nguyen@hanwhalife.com.vn"/>
    <x v="0"/>
    <m/>
    <m/>
  </r>
  <r>
    <n v="168"/>
    <s v="FTE"/>
    <s v="12101101"/>
    <s v="Trần Phúc Duy"/>
    <x v="0"/>
    <d v="2021-01-25T00:00:00"/>
    <x v="0"/>
    <x v="0"/>
    <s v="NBU &amp; Claim"/>
    <s v="Claim Officer"/>
    <s v="Chuyên viên Giải quyết Quyền lợi Bảo hiểm"/>
    <x v="0"/>
    <s v="Double"/>
    <s v="Officer"/>
    <s v="Male"/>
    <d v="1987-09-19T00:00:00"/>
    <s v="0902 818 214"/>
    <s v="phucduy.tran@hanwhalife.com.vn"/>
    <x v="0"/>
    <m/>
    <m/>
  </r>
  <r>
    <n v="169"/>
    <s v="FTE"/>
    <s v="12101103"/>
    <s v="Lê Diễm My"/>
    <x v="25"/>
    <d v="2021-01-25T00:00:00"/>
    <x v="3"/>
    <x v="2"/>
    <s v="Customer Services"/>
    <s v="Customer Services Senior Staff"/>
    <s v="Nhân viên Cấp cao Dịch vụ Khách hàng"/>
    <x v="0"/>
    <s v="Double"/>
    <s v="Senior Staff"/>
    <s v="Female"/>
    <d v="1989-04-11T00:00:00"/>
    <s v="0945 515 916"/>
    <s v="my.le@hanwhalife.com.vn"/>
    <x v="0"/>
    <m/>
    <m/>
  </r>
  <r>
    <n v="170"/>
    <s v="FTE"/>
    <s v="12101106"/>
    <s v="Phan Chí Khang"/>
    <x v="12"/>
    <d v="2021-02-17T00:00:00"/>
    <x v="0"/>
    <x v="0"/>
    <s v="Sales Training Support"/>
    <s v="Agency Training Director - South"/>
    <s v="Giám đốc Huấn luyện &amp; Hỗ trợ đại lý - Miền Nam"/>
    <x v="4"/>
    <s v="Double"/>
    <s v="Senior Manager"/>
    <s v="Male"/>
    <d v="1987-02-25T00:00:00"/>
    <s v="0933 809 038"/>
    <s v="chikhang.phan@hanwhalife.com.vn"/>
    <x v="0"/>
    <s v="x"/>
    <m/>
  </r>
  <r>
    <n v="171"/>
    <s v="FTE"/>
    <s v="12101109"/>
    <s v="Đào Thị Huyền Trâm"/>
    <x v="26"/>
    <d v="2021-03-01T00:00:00"/>
    <x v="3"/>
    <x v="2"/>
    <s v="Customer Services"/>
    <s v="Customer Services Staff"/>
    <s v="Nhân viên Dịch vụ Khách hàng"/>
    <x v="0"/>
    <s v="Double"/>
    <s v="Staff"/>
    <s v="Female"/>
    <d v="1997-02-28T00:00:00"/>
    <s v="0353 272 653"/>
    <s v="huyentram.dao@hanwhalife.com.vn"/>
    <x v="0"/>
    <m/>
    <m/>
  </r>
  <r>
    <n v="172"/>
    <s v="FTE"/>
    <s v="12101114"/>
    <s v="Nguyễn Khánh Long"/>
    <x v="0"/>
    <d v="2021-03-08T00:00:00"/>
    <x v="0"/>
    <x v="0"/>
    <s v="IT"/>
    <s v="IT Helpdesk Staff (South)"/>
    <s v="Nhân viên Hỗ trợ Mạng máy tính"/>
    <x v="0"/>
    <s v="Double"/>
    <s v="Staff"/>
    <s v="Male"/>
    <d v="1998-08-25T00:00:00"/>
    <s v="0967 257 506"/>
    <s v="khanhlong.nguyen@hanwhalife.com.vn"/>
    <x v="0"/>
    <m/>
    <m/>
  </r>
  <r>
    <n v="173"/>
    <s v="FTE"/>
    <s v="12101115"/>
    <s v="Đặng Quỳnh Như"/>
    <x v="0"/>
    <d v="2021-03-15T00:00:00"/>
    <x v="0"/>
    <x v="0"/>
    <s v="Product Development"/>
    <s v="Product Development Part Leader"/>
    <s v="Phó Bộ phận Phát triển Sản phẩm"/>
    <x v="1"/>
    <s v="Single"/>
    <s v="Senior Manager"/>
    <s v="Female"/>
    <d v="1990-10-17T00:00:00"/>
    <s v="0931 833 283"/>
    <s v="quynhnhu.dang@hanwhalife.com.vn"/>
    <x v="0"/>
    <s v="x"/>
    <m/>
  </r>
  <r>
    <n v="174"/>
    <s v="FTE"/>
    <s v="12101125"/>
    <s v="Trịnh Thị Ngọc Hà"/>
    <x v="9"/>
    <d v="2021-04-05T00:00:00"/>
    <x v="2"/>
    <x v="2"/>
    <s v="Sales Training Support"/>
    <s v="Agency Training Senior Executive"/>
    <s v="Nhân viên Cấp trung cao Huấn luyện &amp; Hỗ trợ đại lý"/>
    <x v="4"/>
    <s v="Double"/>
    <s v="Senior Executive"/>
    <s v="Female"/>
    <d v="1987-09-03T00:00:00"/>
    <s v="0905 887 400"/>
    <s v="ngocha.trinh@hanwhalife.com.vn"/>
    <x v="0"/>
    <m/>
    <m/>
  </r>
  <r>
    <n v="175"/>
    <s v="FTE"/>
    <s v="12101126"/>
    <s v="Nguyễn Anh Tuấn"/>
    <x v="11"/>
    <d v="2021-04-06T00:00:00"/>
    <x v="2"/>
    <x v="2"/>
    <s v="Regional Sales - Hai Van"/>
    <s v="Regional Director"/>
    <s v="Giám đốc Kinh doanh Vùng"/>
    <x v="3"/>
    <s v="Double"/>
    <s v="Senior Manager"/>
    <s v="Male"/>
    <d v="1978-12-26T00:00:00"/>
    <s v="0947 531 199"/>
    <s v="anhtuan.nguyen1@hanwhalife.com.vn"/>
    <x v="0"/>
    <s v="x"/>
    <m/>
  </r>
  <r>
    <n v="176"/>
    <s v="FTE"/>
    <s v="12101132"/>
    <s v="Trần Thị Kim Liên"/>
    <x v="14"/>
    <d v="2021-04-19T00:00:00"/>
    <x v="3"/>
    <x v="2"/>
    <s v="Customer Services"/>
    <s v="Customer Services Staff"/>
    <s v="Nhân viên Dịch vụ Khách hàng"/>
    <x v="0"/>
    <s v="Double"/>
    <s v="Staff"/>
    <s v="Female"/>
    <d v="1983-04-20T00:00:00"/>
    <s v="0772 074 429"/>
    <s v="kimlien.tran@hanwhalife.com.vn"/>
    <x v="0"/>
    <m/>
    <m/>
  </r>
  <r>
    <n v="177"/>
    <s v="FTE"/>
    <s v="12101135"/>
    <s v="Phan Quỳnh Như"/>
    <x v="0"/>
    <d v="2021-04-26T00:00:00"/>
    <x v="0"/>
    <x v="0"/>
    <s v="Finance &amp; Accounting"/>
    <s v="Budgeting Senior Executive"/>
    <s v="Nhân viên Cấp trung cao Kế toán Ngân sách"/>
    <x v="0"/>
    <s v="Double"/>
    <s v="Senior Executive"/>
    <s v="Female"/>
    <d v="1995-04-27T00:00:00"/>
    <s v="0909 315 487"/>
    <s v="quynhnhu.phan@hanwhalife.com.vn"/>
    <x v="0"/>
    <m/>
    <m/>
  </r>
  <r>
    <n v="178"/>
    <s v="FTE"/>
    <s v="12101139"/>
    <s v="Đỗ Thị Thu Hằng"/>
    <x v="24"/>
    <d v="2021-05-04T00:00:00"/>
    <x v="1"/>
    <x v="1"/>
    <s v="Customer Services"/>
    <s v="Customer Services Executive"/>
    <s v="Nhân viên Cấp trung Dịch vụ Khách hàng"/>
    <x v="0"/>
    <s v="Double"/>
    <s v="Executive"/>
    <s v="Female"/>
    <d v="1981-05-13T00:00:00"/>
    <s v="0379 162 872"/>
    <s v="thuhang.do@hanwhalife.com.vn"/>
    <x v="0"/>
    <m/>
    <m/>
  </r>
  <r>
    <n v="179"/>
    <s v="FTE"/>
    <s v="12101140"/>
    <s v="Lê Thị Ngọc Ánh"/>
    <x v="0"/>
    <d v="2021-05-04T00:00:00"/>
    <x v="0"/>
    <x v="0"/>
    <s v="Product Development"/>
    <s v="Product Development Executive"/>
    <s v="Nhân viên Cấp trung Phát triển Sản phẩm"/>
    <x v="0"/>
    <s v="Double"/>
    <s v="Executive"/>
    <s v="Female"/>
    <d v="1994-10-16T00:00:00"/>
    <s v="0985 168 246"/>
    <s v="ngocanh.le@hanwhalife.com.vn"/>
    <x v="0"/>
    <m/>
    <m/>
  </r>
  <r>
    <n v="180"/>
    <s v="FTE"/>
    <s v="12101145"/>
    <s v="Lê Thanh Đạo"/>
    <x v="8"/>
    <d v="2021-05-11T00:00:00"/>
    <x v="1"/>
    <x v="1"/>
    <s v="Regional Sales - Lam Kinh"/>
    <s v="Zone Director"/>
    <s v="Giám đốc Kinh doanh Khu vực"/>
    <x v="3"/>
    <s v="Double"/>
    <s v="Officer"/>
    <s v="Male"/>
    <d v="1987-04-30T00:00:00"/>
    <s v="0979 098 262"/>
    <s v="thanhdao.le@hanwhalife.com.vn"/>
    <x v="0"/>
    <s v="x"/>
    <m/>
  </r>
  <r>
    <n v="181"/>
    <s v="FTE"/>
    <s v="12101148"/>
    <s v="Phương Kim Oanh"/>
    <x v="27"/>
    <d v="2021-05-17T00:00:00"/>
    <x v="2"/>
    <x v="2"/>
    <s v="Regional Sales - Tay Son"/>
    <s v="Zone Director"/>
    <s v="Giám đốc Kinh doanh Khu vực"/>
    <x v="3"/>
    <s v="Double"/>
    <s v="Officer"/>
    <s v="Female"/>
    <d v="1984-07-02T00:00:00"/>
    <s v="0905 949 364"/>
    <s v="kimoanh.phuong@hanwhalife.com.vn"/>
    <x v="0"/>
    <s v="x"/>
    <m/>
  </r>
  <r>
    <n v="182"/>
    <s v="FTE"/>
    <s v="12101151"/>
    <s v="Nguyễn Thảo Nhung"/>
    <x v="0"/>
    <d v="2021-05-17T00:00:00"/>
    <x v="0"/>
    <x v="0"/>
    <s v="Marketing"/>
    <s v="Digital Task Force Senior Executive"/>
    <s v="Nhân viên Cấp trung cao Dự án Chuyển đổi Kỹ thuật số"/>
    <x v="0"/>
    <s v="Double"/>
    <s v="Senior Executive"/>
    <s v="Female"/>
    <d v="1994-01-07T00:00:00"/>
    <s v="0773 069 393"/>
    <s v="thaonhung.nguyen@hanwhalife.com.vn"/>
    <x v="0"/>
    <s v="x"/>
    <m/>
  </r>
  <r>
    <n v="183"/>
    <s v="FTE"/>
    <s v="12101154"/>
    <s v="Nguyễn Hải Hưng"/>
    <x v="8"/>
    <d v="2021-05-24T00:00:00"/>
    <x v="1"/>
    <x v="1"/>
    <s v="Regional Sales - Lam Kinh"/>
    <s v="Zone Director"/>
    <s v="Giám đốc Kinh doanh Khu vực"/>
    <x v="3"/>
    <s v="Double"/>
    <s v="Officer"/>
    <s v="Male"/>
    <d v="1985-01-25T00:00:00"/>
    <s v="0983 705 206"/>
    <s v="haihung.nguyen@hanwhalife.com.vn"/>
    <x v="0"/>
    <m/>
    <m/>
  </r>
  <r>
    <n v="184"/>
    <s v="FTE"/>
    <s v="12101160"/>
    <s v="Trần Minh Nhật"/>
    <x v="0"/>
    <d v="2021-05-31T00:00:00"/>
    <x v="0"/>
    <x v="0"/>
    <s v="Design &amp; Development"/>
    <s v="Design &amp; Development Executive"/>
    <s v="Nhân viên Cấp trung Thiết Kế &amp; Phát triển Chương trình Huấn luyện Kinh doanh"/>
    <x v="0"/>
    <s v="Double"/>
    <s v="Executive"/>
    <s v="Male"/>
    <d v="1992-11-27T00:00:00"/>
    <s v="0909 004 822"/>
    <s v="minhnhat.tran@hanwhalife.com.vn"/>
    <x v="0"/>
    <s v="x"/>
    <m/>
  </r>
  <r>
    <n v="185"/>
    <s v="FTE"/>
    <s v="12101166"/>
    <s v="Lê Thị Thương"/>
    <x v="0"/>
    <d v="2021-06-01T00:00:00"/>
    <x v="0"/>
    <x v="0"/>
    <s v="Customer Services"/>
    <s v="Call Center Senior Staff"/>
    <s v="Nhân viên Cấp cao trực Tổng đài"/>
    <x v="0"/>
    <s v="Double"/>
    <s v="Senior Staff"/>
    <s v="Female"/>
    <d v="1995-08-29T00:00:00"/>
    <s v="0779 027 794"/>
    <s v="thuong.le@hanwhalife.com.vn"/>
    <x v="0"/>
    <m/>
    <m/>
  </r>
  <r>
    <n v="186"/>
    <s v="FTE"/>
    <s v="12101169"/>
    <s v="Nguyễn Ngọc Thanh Thảo"/>
    <x v="0"/>
    <d v="2021-06-01T00:00:00"/>
    <x v="0"/>
    <x v="0"/>
    <s v="Distribution Admin"/>
    <s v="Distribution Admin Executive"/>
    <s v="Nhân viên Cấp trung Hành chánh Đại lý &amp; Kênh Phân phối"/>
    <x v="0"/>
    <s v="Double"/>
    <s v="Executive"/>
    <s v="Female"/>
    <d v="1997-02-04T00:00:00"/>
    <s v="0906 693 932"/>
    <s v="thanhthao.nguyen@hanwhalife.com.vn"/>
    <x v="0"/>
    <m/>
    <m/>
  </r>
  <r>
    <n v="187"/>
    <s v="FTE"/>
    <s v="12101172"/>
    <s v="Nguyễn Như Thúy Uyên"/>
    <x v="0"/>
    <d v="2021-06-07T00:00:00"/>
    <x v="0"/>
    <x v="0"/>
    <s v="Customer Services"/>
    <s v="Call Center Senior Staff"/>
    <s v="Nhân viên Cấp cao trực Tổng đài"/>
    <x v="0"/>
    <s v="Double"/>
    <s v="Senior Staff"/>
    <s v="Female"/>
    <d v="1989-11-15T00:00:00"/>
    <s v="0902 586 199"/>
    <s v="thuyuyen.nguyen@hanwhalife.com.vn"/>
    <x v="0"/>
    <m/>
    <m/>
  </r>
  <r>
    <n v="188"/>
    <s v="FTE"/>
    <s v="12101183"/>
    <s v="Phan Anh Thiên"/>
    <x v="16"/>
    <d v="2021-07-01T00:00:00"/>
    <x v="1"/>
    <x v="1"/>
    <s v="Regional Sales - Lam Kinh"/>
    <s v="Zone Director"/>
    <s v="Giám đốc Kinh doanh Khu vực"/>
    <x v="3"/>
    <s v="Double"/>
    <s v="Officer"/>
    <s v="Male"/>
    <d v="1986-10-13T00:00:00"/>
    <s v="0367 507 777"/>
    <s v="anhthien.phan@hanwhalife.com.vn"/>
    <x v="0"/>
    <m/>
    <m/>
  </r>
  <r>
    <n v="189"/>
    <s v="FTE"/>
    <s v="12101184"/>
    <s v="Nguyễn Đức Anh Tuấn"/>
    <x v="8"/>
    <d v="2021-07-01T00:00:00"/>
    <x v="1"/>
    <x v="1"/>
    <s v="Regional Sales - Lam Kinh"/>
    <s v="Zone Director"/>
    <s v="Giám đốc Kinh doanh Khu vực"/>
    <x v="3"/>
    <s v="Double"/>
    <s v="Executive"/>
    <s v="Male"/>
    <d v="1985-06-19T00:00:00"/>
    <s v="0962 222 297"/>
    <s v="anhtuan.nguyen2@hanwhalife.com.vn"/>
    <x v="0"/>
    <s v="x"/>
    <m/>
  </r>
  <r>
    <n v="190"/>
    <s v="FTE"/>
    <s v="12101185"/>
    <s v="Nguyễn Đức Thắng"/>
    <x v="28"/>
    <d v="2021-07-01T00:00:00"/>
    <x v="1"/>
    <x v="1"/>
    <s v="Sales Training Support"/>
    <s v="Agency Training Senior Executive"/>
    <s v="Nhân viên Cấp trung cao Huấn luyện &amp; Hỗ trợ đại lý"/>
    <x v="4"/>
    <s v="Double"/>
    <s v="Senior Executive"/>
    <s v="Male"/>
    <d v="1991-09-09T00:00:00"/>
    <s v="0869 173 650"/>
    <s v="thang.nguyen@hanwhalife.com.vn"/>
    <x v="0"/>
    <s v="x"/>
    <m/>
  </r>
  <r>
    <n v="191"/>
    <s v="FTE"/>
    <s v="12101187"/>
    <s v="Nguyễn Đình Tuấn"/>
    <x v="1"/>
    <d v="2021-07-05T00:00:00"/>
    <x v="1"/>
    <x v="1"/>
    <s v="Sales Training Support"/>
    <s v="Agency Training Director - North"/>
    <s v="Giám đốc Huấn luyện &amp; Hỗ trợ đại lý - Miền Bắc"/>
    <x v="4"/>
    <s v="Double"/>
    <s v="Vice Director"/>
    <s v="Male"/>
    <d v="1979-10-10T00:00:00"/>
    <s v="0915 037 868"/>
    <s v="dinhtuan.nguyen@hanwhalife.com.vn"/>
    <x v="0"/>
    <m/>
    <m/>
  </r>
  <r>
    <n v="192"/>
    <s v="FTE"/>
    <s v="12101189"/>
    <s v="Huỳnh Thị Thúy Lai"/>
    <x v="0"/>
    <d v="2021-07-05T00:00:00"/>
    <x v="0"/>
    <x v="0"/>
    <s v="Legal &amp; Corporate Compliance"/>
    <s v="Legal Senior Executive"/>
    <s v="Nhân viên Cấp trung cao Pháp lý"/>
    <x v="0"/>
    <s v="Double"/>
    <s v="Senior Executive"/>
    <s v="Female"/>
    <d v="1996-03-27T00:00:00"/>
    <s v="0984 344 921"/>
    <s v="thuylai.huynh@hanwhalife.com.vn"/>
    <x v="0"/>
    <s v="x"/>
    <m/>
  </r>
  <r>
    <n v="193"/>
    <s v="FTE"/>
    <s v="12101192"/>
    <s v="Trần Thị Thiên Kim"/>
    <x v="0"/>
    <d v="2021-07-08T00:00:00"/>
    <x v="0"/>
    <x v="0"/>
    <s v="Distribution Planning"/>
    <s v="Distribution Support Officer"/>
    <s v="Chuyên viên Hỗ trợ Đại lý &amp; Kênh Phân phối"/>
    <x v="0"/>
    <s v="Double"/>
    <s v="Officer"/>
    <s v="Female"/>
    <d v="1993-11-17T00:00:00"/>
    <s v="0937 864 777"/>
    <s v="thienkim.tran@hanwhalife.com.vn"/>
    <x v="0"/>
    <m/>
    <m/>
  </r>
  <r>
    <n v="194"/>
    <s v="FTE"/>
    <s v="12101195"/>
    <s v="Trần Thị Thùy Trang"/>
    <x v="0"/>
    <d v="2021-07-12T00:00:00"/>
    <x v="0"/>
    <x v="0"/>
    <s v="Design &amp; Development"/>
    <s v="Design &amp; Development Assistant Manager"/>
    <s v="Phó phòng Thiết Kế &amp; Phát triển Chương trình Huấn luyện Kinh doanh"/>
    <x v="0"/>
    <s v="Double"/>
    <s v="Assistant Manager"/>
    <s v="Female"/>
    <d v="1989-04-24T00:00:00"/>
    <s v="0939 043 368"/>
    <s v="thuytrang.tran@hanwhalife.com.vn"/>
    <x v="0"/>
    <m/>
    <m/>
  </r>
  <r>
    <n v="195"/>
    <s v="FTE"/>
    <s v="12101201"/>
    <s v="Nguyễn Hồng Hạ Anh"/>
    <x v="0"/>
    <d v="2021-07-19T00:00:00"/>
    <x v="0"/>
    <x v="0"/>
    <s v="NBU &amp; Claim"/>
    <s v="Claim Senior Officer"/>
    <s v="Chuyên viên Cấp cao Giải quyết Quyền lợi Bảo hiểm"/>
    <x v="0"/>
    <s v="Double"/>
    <s v="Senior Officer"/>
    <s v="Female"/>
    <d v="1993-12-21T00:00:00"/>
    <s v="0378 369 260"/>
    <s v="haanh.nguyen@hanwhalife.com.vn"/>
    <x v="0"/>
    <m/>
    <m/>
  </r>
  <r>
    <n v="196"/>
    <s v="FTE"/>
    <s v="12101204"/>
    <s v="Nguyễn Hữu Hồng Phương"/>
    <x v="11"/>
    <d v="2021-07-26T00:00:00"/>
    <x v="2"/>
    <x v="2"/>
    <s v="Regional Sales - Hai Van"/>
    <s v="Zone Director"/>
    <s v="Giám đốc Kinh doanh Khu vực"/>
    <x v="3"/>
    <s v="Double"/>
    <s v="Senior Officer"/>
    <s v="Male"/>
    <d v="1985-08-26T00:00:00"/>
    <s v="0935 541 268"/>
    <s v="hongphuong.nguyen@hanwhalife.com.vn"/>
    <x v="0"/>
    <m/>
    <m/>
  </r>
  <r>
    <n v="197"/>
    <s v="FTE"/>
    <s v="12101205"/>
    <s v="Hoàng Anh"/>
    <x v="0"/>
    <d v="2021-07-26T00:00:00"/>
    <x v="0"/>
    <x v="0"/>
    <s v="NBU &amp; Claim"/>
    <s v="Claim Senior Officer"/>
    <s v="Chuyên viên Cấp cao Giải quyết Quyền lợi Bảo hiểm"/>
    <x v="0"/>
    <s v="Double"/>
    <s v="Senior Officer"/>
    <s v="Female"/>
    <d v="1993-12-14T00:00:00"/>
    <s v="0359 463 638"/>
    <s v="anh.hoang@hanwhalife.com.vn"/>
    <x v="0"/>
    <s v="x"/>
    <m/>
  </r>
  <r>
    <n v="198"/>
    <s v="FTE"/>
    <s v="12101207"/>
    <s v="Lê Văn Tình"/>
    <x v="28"/>
    <d v="2021-08-02T00:00:00"/>
    <x v="1"/>
    <x v="1"/>
    <s v="Regional Sales - Hai Van"/>
    <s v="Zone Director"/>
    <s v="Giám đốc Kinh doanh Khu vực"/>
    <x v="3"/>
    <s v="Double"/>
    <s v="Officer"/>
    <s v="Male"/>
    <d v="1990-06-02T00:00:00"/>
    <s v="0915 966 768"/>
    <s v="vantinh.le@hanwhalife.com.vn"/>
    <x v="0"/>
    <m/>
    <m/>
  </r>
  <r>
    <n v="199"/>
    <s v="FTE"/>
    <s v="12101208"/>
    <s v="Huỳnh Quốc Đại"/>
    <x v="0"/>
    <d v="2021-08-02T00:00:00"/>
    <x v="0"/>
    <x v="0"/>
    <s v="IT"/>
    <s v="Business Analyst Senior Executive"/>
    <s v="Nhân viên Cấp trung cao Phát triển Hệ thống"/>
    <x v="0"/>
    <s v="Double"/>
    <s v="Senior Executive"/>
    <s v="Male"/>
    <d v="1996-10-20T00:00:00"/>
    <s v="0389 383 061"/>
    <s v="quocdai.huynh@hanwhalife.com.vn"/>
    <x v="0"/>
    <s v="x"/>
    <m/>
  </r>
  <r>
    <n v="200"/>
    <s v="FTE"/>
    <s v="12101212"/>
    <s v="Trần Lê Dương"/>
    <x v="20"/>
    <d v="2021-08-09T00:00:00"/>
    <x v="1"/>
    <x v="1"/>
    <s v="Regional Sales - Lam Kinh"/>
    <s v="Zone Director"/>
    <s v="Giám đốc Kinh doanh Khu vực"/>
    <x v="3"/>
    <s v="Double"/>
    <s v="Executive"/>
    <s v="Male"/>
    <d v="1988-05-19T00:00:00"/>
    <s v="0919 274 360"/>
    <s v="leduong.tran@hanwhalife.com.vn"/>
    <x v="0"/>
    <m/>
    <m/>
  </r>
  <r>
    <n v="201"/>
    <s v="FTE"/>
    <s v="12101218"/>
    <s v="Nguyễn Thị Phương"/>
    <x v="1"/>
    <d v="2021-08-09T00:00:00"/>
    <x v="1"/>
    <x v="1"/>
    <s v="NBU &amp; Claim"/>
    <s v="Claim Staff"/>
    <s v="Nhân viên Giải quyết Quyền lợi Bảo hiểm"/>
    <x v="0"/>
    <s v="Double"/>
    <s v="Staff"/>
    <s v="Female"/>
    <d v="1990-09-10T00:00:00"/>
    <s v="0977 085 513"/>
    <s v="phuong.nguyen@hanwhalife.com.vn"/>
    <x v="0"/>
    <s v="x"/>
    <m/>
  </r>
  <r>
    <n v="202"/>
    <s v="FTE"/>
    <s v="12101220"/>
    <s v="Nguyễn Việt Dũng"/>
    <x v="0"/>
    <d v="2021-08-16T00:00:00"/>
    <x v="0"/>
    <x v="0"/>
    <s v="IT"/>
    <s v="Program Analyst Officer"/>
    <s v="Chuyên viên Lập trình"/>
    <x v="0"/>
    <s v="Double"/>
    <s v="Officer"/>
    <s v="Male"/>
    <d v="1988-04-30T00:00:00"/>
    <s v="0907 986 391"/>
    <s v="vietdung.nguyen@hanwhalife.com.vn"/>
    <x v="0"/>
    <m/>
    <m/>
  </r>
  <r>
    <n v="203"/>
    <s v="FTE"/>
    <s v="12101223"/>
    <s v="Trần Thị Thanh Huệ"/>
    <x v="0"/>
    <d v="2021-08-18T00:00:00"/>
    <x v="0"/>
    <x v="0"/>
    <s v="Finance &amp; Accounting"/>
    <s v="General Ledger Accounting Officer"/>
    <s v="Chuyên viên Kế toán Tổng hợp"/>
    <x v="0"/>
    <s v="Double"/>
    <s v="Officer"/>
    <s v="Female"/>
    <d v="1992-05-13T00:00:00"/>
    <s v="0932 324 235"/>
    <s v="thanhhue.tran@hanwhalife.com.vn"/>
    <x v="0"/>
    <m/>
    <m/>
  </r>
  <r>
    <n v="204"/>
    <s v="FTE"/>
    <s v="12101226"/>
    <s v="Bùi Đăng Khoa"/>
    <x v="0"/>
    <d v="2021-08-23T00:00:00"/>
    <x v="0"/>
    <x v="0"/>
    <s v="NBU &amp; Claim"/>
    <s v="Claim Officer"/>
    <s v="Chuyên viên Giải quyết Quyền lợi Bảo hiểm"/>
    <x v="0"/>
    <s v="Double"/>
    <s v="Officer"/>
    <s v="Male"/>
    <d v="1990-06-05T00:00:00"/>
    <s v="0912 109 108"/>
    <s v="dangkhoa.bui@hanwhalife.com.vn"/>
    <x v="0"/>
    <m/>
    <m/>
  </r>
  <r>
    <n v="205"/>
    <s v="FTE"/>
    <s v="12101228"/>
    <s v="Bùi Ngọc Sang"/>
    <x v="0"/>
    <d v="2021-08-23T00:00:00"/>
    <x v="0"/>
    <x v="0"/>
    <s v="Actuary"/>
    <s v="Actuarial Analyst"/>
    <s v="Phân tích Định phí"/>
    <x v="0"/>
    <s v="Double"/>
    <s v="Senior Executive"/>
    <s v="Female"/>
    <d v="1999-12-28T00:00:00"/>
    <s v="0377 808 019"/>
    <s v="ngocsang.bui@hanwhalife.com.vn"/>
    <x v="0"/>
    <m/>
    <m/>
  </r>
  <r>
    <n v="206"/>
    <s v="FTE"/>
    <s v="12101231"/>
    <s v="Đinh Thị Thu Hà"/>
    <x v="1"/>
    <d v="2021-08-25T00:00:00"/>
    <x v="1"/>
    <x v="1"/>
    <s v="NBU &amp; Claim"/>
    <s v="Claim Assistant Manager"/>
    <s v="Phó phòng Giải quyết Quyền lợi Bảo hiểm"/>
    <x v="0"/>
    <s v="Double"/>
    <s v="Assistant Manager"/>
    <s v="Female"/>
    <d v="1982-04-12T00:00:00"/>
    <s v="0936 196 776"/>
    <s v="thuha.dinh@hanwhalife.com.vn"/>
    <x v="0"/>
    <m/>
    <m/>
  </r>
  <r>
    <n v="207"/>
    <s v="FTE"/>
    <s v="12101234"/>
    <s v="Nguyễn Thị Thảnh"/>
    <x v="0"/>
    <d v="2021-08-30T00:00:00"/>
    <x v="0"/>
    <x v="0"/>
    <s v="Design &amp; Development"/>
    <s v="Design &amp; Development Senior Manager"/>
    <s v="Trưởng phòng Cấp cao Thiết Kế &amp; Phát triển Chương trình Huấn luyện Kinh doanh"/>
    <x v="0"/>
    <s v="Double"/>
    <s v="Senior Manager"/>
    <s v="Female"/>
    <d v="1975-06-03T00:00:00"/>
    <s v="0985 243 989"/>
    <s v="thanh.nguyen1@hanwhalife.com.vn"/>
    <x v="0"/>
    <m/>
    <m/>
  </r>
  <r>
    <n v="208"/>
    <s v="FTE"/>
    <s v="12101236"/>
    <s v="Võ Trung Hưng"/>
    <x v="0"/>
    <d v="2021-09-01T00:00:00"/>
    <x v="0"/>
    <x v="0"/>
    <s v="Marketing"/>
    <s v="Designer"/>
    <s v="Thiết kế"/>
    <x v="0"/>
    <s v="Double"/>
    <s v="Senior Executive"/>
    <s v="Male"/>
    <d v="1986-09-17T00:00:00"/>
    <s v="0968 223 237"/>
    <s v="trunghung.vo@hanwhalife.com.vn"/>
    <x v="0"/>
    <m/>
    <m/>
  </r>
  <r>
    <n v="209"/>
    <s v="FTE"/>
    <s v="12101238"/>
    <s v="Trần Văn Tuấn"/>
    <x v="0"/>
    <d v="2021-09-06T00:00:00"/>
    <x v="0"/>
    <x v="0"/>
    <s v="Distribution Admin"/>
    <s v="Debt Collection Officer"/>
    <s v="Chuyên viên Thu hồi nợ"/>
    <x v="0"/>
    <s v="Double"/>
    <s v="Officer"/>
    <s v="Male"/>
    <d v="1989-07-17T00:00:00"/>
    <s v="0906 035 526"/>
    <s v="vantuan.tran@hanwhalife.com.vn"/>
    <x v="0"/>
    <m/>
    <m/>
  </r>
  <r>
    <n v="210"/>
    <s v="FTE"/>
    <s v="12101243"/>
    <s v="Nguyễn Thị Thu Phương"/>
    <x v="0"/>
    <d v="2021-09-13T00:00:00"/>
    <x v="0"/>
    <x v="0"/>
    <s v="Legal &amp; Corporate Compliance"/>
    <s v="Corporate Compliance Officer"/>
    <s v="Chuyên viên Kiểm soát tuân thủ"/>
    <x v="0"/>
    <s v="Double"/>
    <s v="Officer"/>
    <s v="Female"/>
    <d v="1995-03-08T00:00:00"/>
    <s v="0932 154 871"/>
    <s v="thuphuong.nguyen@hanwhalife.com.vn"/>
    <x v="0"/>
    <m/>
    <m/>
  </r>
  <r>
    <n v="211"/>
    <s v="FTE"/>
    <s v="12101245"/>
    <s v="Ngô Thị Thảo Hiền"/>
    <x v="0"/>
    <d v="2021-09-15T00:00:00"/>
    <x v="0"/>
    <x v="0"/>
    <s v="Finance &amp; Accounting"/>
    <s v="General Ledger Accounting Assistant Manager - IFRS Project"/>
    <s v="Phó phòng Kế toán Tổng hợp - dự án IFRS"/>
    <x v="0"/>
    <s v="Double"/>
    <s v="Assistant Manager"/>
    <s v="Female"/>
    <d v="1986-06-17T00:00:00"/>
    <s v="0908 087 106"/>
    <s v="thaohien.ngo@hanwhalife.com.vn"/>
    <x v="0"/>
    <m/>
    <m/>
  </r>
  <r>
    <n v="212"/>
    <s v="FTE"/>
    <s v="12101249"/>
    <s v="Nguyễn Quang Minh"/>
    <x v="0"/>
    <d v="2021-09-20T00:00:00"/>
    <x v="0"/>
    <x v="0"/>
    <s v="Partnership Distribution"/>
    <s v="Account Head"/>
    <s v="Giám đốc Phát triển Kinh doanh (Đối tác Ngân hàng)"/>
    <x v="5"/>
    <s v="Double"/>
    <s v="Manager"/>
    <s v="Male"/>
    <d v="1990-10-31T00:00:00"/>
    <s v="0935 713 246"/>
    <s v="quangminh.nguyen@hanwhalife.com.vn"/>
    <x v="0"/>
    <m/>
    <m/>
  </r>
  <r>
    <n v="213"/>
    <s v="FTE"/>
    <s v="12101252"/>
    <s v="Lê Thị Ngọc Yến"/>
    <x v="0"/>
    <d v="2021-09-27T00:00:00"/>
    <x v="0"/>
    <x v="0"/>
    <s v="IT"/>
    <s v="Program Analyst Officer"/>
    <s v="Chuyên viên Lập trình"/>
    <x v="0"/>
    <s v="Double"/>
    <s v="Officer"/>
    <s v="Female"/>
    <d v="1983-01-06T00:00:00"/>
    <s v="0937 210 709"/>
    <s v="ngocyen.le@hanwhalife.com.vn"/>
    <x v="0"/>
    <m/>
    <m/>
  </r>
  <r>
    <n v="214"/>
    <s v="FTE"/>
    <s v="12101257"/>
    <s v="Chung Triển Nghiệp"/>
    <x v="0"/>
    <d v="2021-09-27T00:00:00"/>
    <x v="0"/>
    <x v="0"/>
    <s v="IT"/>
    <s v="Program Analyst Officer"/>
    <s v="Chuyên viên Lập trình"/>
    <x v="0"/>
    <s v="Double"/>
    <s v="Officer"/>
    <s v="Male"/>
    <d v="1987-12-13T00:00:00"/>
    <s v="0972 440 603"/>
    <s v="triennghiep.chung@hanwhalife.com.vn"/>
    <x v="0"/>
    <m/>
    <m/>
  </r>
  <r>
    <n v="215"/>
    <s v="FTE"/>
    <s v="12101262"/>
    <s v="Văn Anh Khoa"/>
    <x v="4"/>
    <d v="2021-10-01T00:00:00"/>
    <x v="3"/>
    <x v="2"/>
    <s v="Partnership Distribution"/>
    <s v="Sales Manager"/>
    <s v=" Quản lý Kinh doanh (Đối tác Ngân hàng)"/>
    <x v="5"/>
    <s v="Double"/>
    <s v="Officer"/>
    <s v="Male"/>
    <d v="1993-05-01T00:00:00"/>
    <s v="0944 221 621"/>
    <s v="anhkhoa.van@hanwhalife.com.vn"/>
    <x v="0"/>
    <m/>
    <m/>
  </r>
  <r>
    <n v="216"/>
    <s v="FTE"/>
    <s v="12101263"/>
    <s v="Đỗ Thị Trang"/>
    <x v="9"/>
    <d v="2021-10-01T00:00:00"/>
    <x v="2"/>
    <x v="2"/>
    <s v="Partnership Distribution"/>
    <s v="Sales Manager"/>
    <s v="Quản lý Kinh doanh (Đối tác Ngân hàng)"/>
    <x v="5"/>
    <s v="Double"/>
    <s v="Senior Executive"/>
    <s v="Female"/>
    <d v="1988-09-25T00:00:00"/>
    <s v="0905 001 129"/>
    <s v="trang.do@hanwhalife.com.vn"/>
    <x v="0"/>
    <m/>
    <m/>
  </r>
  <r>
    <n v="217"/>
    <s v="FTE"/>
    <s v="12101266"/>
    <s v="Nguyễn Hữu Thành"/>
    <x v="29"/>
    <d v="2021-10-06T00:00:00"/>
    <x v="1"/>
    <x v="1"/>
    <s v="Regional Sales - Thang Long"/>
    <s v="Zone Director"/>
    <s v="Giám đốc Kinh doanh Khu vực"/>
    <x v="3"/>
    <s v="Double"/>
    <s v="Assistant Manager"/>
    <s v="Male"/>
    <d v="1978-11-14T00:00:00"/>
    <s v="0968 265 656"/>
    <s v="huuthanh.nguyen@hanwhalife.com.vn"/>
    <x v="0"/>
    <m/>
    <m/>
  </r>
  <r>
    <n v="218"/>
    <s v="FTE"/>
    <s v="12101268"/>
    <s v="Võ Thị Thảo Nguyên"/>
    <x v="0"/>
    <d v="2021-10-11T00:00:00"/>
    <x v="0"/>
    <x v="0"/>
    <s v="Distribution Admin"/>
    <s v="Distribution Admin Executive"/>
    <s v="Nhân viên Cấp trung Hành chánh Đại lý &amp; Kênh Phân phối"/>
    <x v="0"/>
    <s v="Double"/>
    <s v="Executive"/>
    <s v="Female"/>
    <d v="1993-04-17T00:00:00"/>
    <s v="0852 929 292"/>
    <s v="thaonguyen.vo@hanwhalife.com.vn"/>
    <x v="0"/>
    <s v="x"/>
    <m/>
  </r>
  <r>
    <n v="219"/>
    <s v="FTE"/>
    <s v="12101269"/>
    <s v="Nguyễn Thị Minh Tâm"/>
    <x v="1"/>
    <d v="2021-10-11T00:00:00"/>
    <x v="1"/>
    <x v="1"/>
    <s v="NBU &amp; Claim"/>
    <s v="Claim Executive"/>
    <s v="Nhân viên Cấp trung Giải quyết Quyền lợi Bảo hiểm"/>
    <x v="0"/>
    <s v="Double"/>
    <s v="Executive"/>
    <s v="Female"/>
    <d v="1997-05-27T00:00:00"/>
    <s v="0984 159 085"/>
    <s v="tam.nguyen@hanwhalife.com.vn"/>
    <x v="0"/>
    <m/>
    <m/>
  </r>
  <r>
    <n v="220"/>
    <s v="FTE"/>
    <s v="12101270"/>
    <s v="Lê Thị Ngọc Minh"/>
    <x v="0"/>
    <d v="2021-10-18T00:00:00"/>
    <x v="0"/>
    <x v="0"/>
    <s v="Finance &amp; Accounting"/>
    <s v="Payable Accounting Senior Staff"/>
    <s v="Nhân viên Cấp cao Kế toán Thanh toán"/>
    <x v="0"/>
    <s v="Double"/>
    <s v="Senior Staff"/>
    <s v="Female"/>
    <d v="1995-04-18T00:00:00"/>
    <s v="0774 690 045"/>
    <s v="ngocminh.le@hanwhalife.com.vn"/>
    <x v="0"/>
    <m/>
    <m/>
  </r>
  <r>
    <n v="221"/>
    <s v="FTE"/>
    <s v="12101274"/>
    <s v="Nguyễn Bá Huy"/>
    <x v="0"/>
    <d v="2021-10-18T00:00:00"/>
    <x v="0"/>
    <x v="0"/>
    <s v="Distribution Admin"/>
    <s v="Distribution Admin Senior Executive"/>
    <s v="Nhân viên Cấp trung cao Hành chánh Đại lý &amp; Kênh Phân phối"/>
    <x v="0"/>
    <s v="Double"/>
    <s v="Senior Executive"/>
    <s v="Male"/>
    <d v="1995-10-15T00:00:00"/>
    <s v="0388 224 834"/>
    <s v="bahuy.nguyen@hanwhalife.com.vn"/>
    <x v="0"/>
    <m/>
    <m/>
  </r>
  <r>
    <n v="222"/>
    <s v="FTE"/>
    <s v="12101278"/>
    <s v="Đoàn Văn Dũng"/>
    <x v="1"/>
    <d v="2021-10-25T00:00:00"/>
    <x v="1"/>
    <x v="1"/>
    <s v="Partnership Distribution"/>
    <s v="Sales Manager"/>
    <s v="Quản lý Kinh doanh (Đối tác Ngân hàng)"/>
    <x v="5"/>
    <s v="Double"/>
    <s v="Officer"/>
    <s v="Male"/>
    <d v="1992-01-13T00:00:00"/>
    <s v="0989 523 514"/>
    <s v="vandung.doan@hanwhalife.com.vn"/>
    <x v="0"/>
    <m/>
    <m/>
  </r>
  <r>
    <n v="223"/>
    <s v="FTE"/>
    <s v="12101279"/>
    <s v="Trần Lâm Ngân Chi"/>
    <x v="0"/>
    <d v="2021-10-25T00:00:00"/>
    <x v="0"/>
    <x v="0"/>
    <s v="NBU &amp; Claim"/>
    <s v="Claim Senior Executive"/>
    <s v="Nhân viên Cấp trung cao Giải quyết Quyền lợi Bảo hiểm"/>
    <x v="0"/>
    <s v="Double"/>
    <s v="Senior Executive"/>
    <s v="Female"/>
    <d v="1994-08-23T00:00:00"/>
    <s v="0706 768 238"/>
    <s v="nganchi.tran@hanwhalife.com.vn"/>
    <x v="0"/>
    <m/>
    <m/>
  </r>
  <r>
    <n v="224"/>
    <s v="FTE"/>
    <s v="12101281"/>
    <s v="Nguyễn Hữu Thọ"/>
    <x v="0"/>
    <d v="2021-10-25T00:00:00"/>
    <x v="0"/>
    <x v="0"/>
    <s v="Partnership Distribution"/>
    <s v="Sales Manager"/>
    <s v="Quản lý Kinh doanh (Đối tác Ngân hàng)"/>
    <x v="5"/>
    <s v="Double"/>
    <s v="Officer"/>
    <s v="Male"/>
    <d v="1993-06-23T00:00:00"/>
    <s v="0908 801 099"/>
    <s v="huutho.nguyen@hanwhalife.com.vn"/>
    <x v="0"/>
    <m/>
    <m/>
  </r>
  <r>
    <n v="225"/>
    <s v="FTE"/>
    <s v="12101282"/>
    <s v="Nguyễn Thị Khánh Ngân"/>
    <x v="0"/>
    <d v="2021-11-01T00:00:00"/>
    <x v="0"/>
    <x v="0"/>
    <s v="Content of Digital App"/>
    <s v="Acting Head of Content of Digital App"/>
    <s v="Quyền Trưởng Bộ phận Nội dung trên Ứng dụng kỹ thuật số"/>
    <x v="1"/>
    <s v="Single"/>
    <s v="Manager"/>
    <s v="Female"/>
    <d v="1991-10-20T00:00:00"/>
    <s v="0901 230 699"/>
    <s v="khanhngan.nguyen@hanwhalife.com.vn"/>
    <x v="0"/>
    <m/>
    <m/>
  </r>
  <r>
    <n v="226"/>
    <s v="FTE"/>
    <s v="12101288"/>
    <s v="Nguyễn Hoàng Anh"/>
    <x v="0"/>
    <d v="2021-11-01T00:00:00"/>
    <x v="0"/>
    <x v="0"/>
    <s v="Design &amp; Development"/>
    <s v="Photography &amp; Video Editing Senior Executive"/>
    <s v="Nhân viên Cấp Trung cao về Nhiếp ảnh và Sản xuất Nội dung Video"/>
    <x v="0"/>
    <s v="Double"/>
    <s v="Senior Executive"/>
    <s v="Male"/>
    <d v="1992-09-12T00:00:00"/>
    <s v="0975 231 126"/>
    <s v="hoanganh.nguyen@hanwhalife.com.vn"/>
    <x v="0"/>
    <m/>
    <m/>
  </r>
  <r>
    <n v="227"/>
    <s v="FTE"/>
    <s v="12101289"/>
    <s v="Lê Đức Thọ"/>
    <x v="11"/>
    <d v="2021-11-01T00:00:00"/>
    <x v="2"/>
    <x v="2"/>
    <s v="Sales Training Support"/>
    <s v="Agency Training Executive"/>
    <s v="Nhân viên Cấp trung Huấn luyện &amp; Hỗ trợ đại lý"/>
    <x v="4"/>
    <s v="Double"/>
    <s v="Executive"/>
    <s v="Male"/>
    <d v="1996-01-06T00:00:00"/>
    <s v="0789 934 333"/>
    <s v="ductho.le@hanwhalife.com.vn"/>
    <x v="0"/>
    <m/>
    <m/>
  </r>
  <r>
    <n v="228"/>
    <s v="FTE"/>
    <s v="12101290"/>
    <s v="Nguyễn Tấn Vũ"/>
    <x v="17"/>
    <d v="2021-11-01T00:00:00"/>
    <x v="2"/>
    <x v="2"/>
    <s v="Regional Sales - Tay Son"/>
    <s v="Zone Director"/>
    <s v="Giám đốc Kinh doanh Khu vực"/>
    <x v="3"/>
    <s v="Double"/>
    <s v="Senior Executive"/>
    <s v="Male"/>
    <d v="1994-02-02T00:00:00"/>
    <s v="0974 751 253"/>
    <s v="tanvu.nguyen@hanwhalife.com.vn"/>
    <x v="0"/>
    <m/>
    <m/>
  </r>
  <r>
    <n v="229"/>
    <s v="FTE"/>
    <s v="12101296"/>
    <s v="Đặng Ngọc Minh Thy"/>
    <x v="0"/>
    <d v="2021-11-15T00:00:00"/>
    <x v="0"/>
    <x v="0"/>
    <s v="NBU &amp; Claim"/>
    <s v="Underwriter"/>
    <s v="Chuyên viên Thẩm định"/>
    <x v="0"/>
    <s v="Double"/>
    <s v="Officer"/>
    <s v="Female"/>
    <d v="1994-05-05T00:00:00"/>
    <s v="0964 647 545"/>
    <s v="minhthy.dang@hanwhalife.com.vn"/>
    <x v="0"/>
    <s v="x"/>
    <m/>
  </r>
  <r>
    <n v="230"/>
    <s v="FTE"/>
    <s v="12101298"/>
    <s v="Phan Thị Đan Thùy"/>
    <x v="0"/>
    <d v="2021-11-15T00:00:00"/>
    <x v="0"/>
    <x v="0"/>
    <s v="Distribution Planning"/>
    <s v="Sales Activity Supporting Senior Executive"/>
    <s v="Nhân viên Cấp trung cao Hỗ trợ Kinh doanh"/>
    <x v="0"/>
    <s v="Double"/>
    <s v="Senior Executive"/>
    <s v="Female"/>
    <d v="1993-04-10T00:00:00"/>
    <s v="0932 574 748"/>
    <s v="danthuy.phan@hanwhalife.com.vn"/>
    <x v="0"/>
    <m/>
    <m/>
  </r>
  <r>
    <n v="231"/>
    <s v="FTE"/>
    <s v="12101300"/>
    <s v="Nguyễn Thị Như Ngọc"/>
    <x v="0"/>
    <d v="2021-11-16T00:00:00"/>
    <x v="0"/>
    <x v="0"/>
    <s v="Finance &amp; Accounting"/>
    <s v="Insurance &amp; Investment Accounting Senior Executive"/>
    <s v="Nhân viên Cấp trung cao Kế toán Đầu tư &amp; Bảo hiểm"/>
    <x v="0"/>
    <s v="Double"/>
    <s v="Senior Executive"/>
    <s v="Female"/>
    <d v="1989-10-15T00:00:00"/>
    <s v="0936 500 151"/>
    <s v="ngoc.nguyen2@hanwhalife.com.vn"/>
    <x v="0"/>
    <m/>
    <m/>
  </r>
  <r>
    <n v="232"/>
    <s v="FTE"/>
    <s v="12101304"/>
    <s v="Phan Thị Hòa"/>
    <x v="1"/>
    <d v="2021-11-22T00:00:00"/>
    <x v="1"/>
    <x v="1"/>
    <s v="Partnership Distribution"/>
    <s v="Sales Manager"/>
    <s v="Quản lý Kinh doanh (Đối tác Ngân hàng)"/>
    <x v="5"/>
    <s v="Double"/>
    <s v="Officer"/>
    <s v="Female"/>
    <d v="1993-08-20T00:00:00"/>
    <s v="0354 484 818"/>
    <s v="hoa.phan@hanwhalife.com.vn"/>
    <x v="0"/>
    <m/>
    <m/>
  </r>
  <r>
    <n v="233"/>
    <s v="FTE"/>
    <s v="12101307"/>
    <s v="Cao Tuấn Linh"/>
    <x v="7"/>
    <d v="2021-12-01T00:00:00"/>
    <x v="3"/>
    <x v="2"/>
    <s v="Regional Sales - Gia Dinh"/>
    <s v="Regional Director"/>
    <s v="Giám đốc Kinh doanh Vùng"/>
    <x v="3"/>
    <s v="Double"/>
    <s v="Director"/>
    <s v="Male"/>
    <d v="1977-11-30T00:00:00"/>
    <s v="0919 177 799"/>
    <s v="tuanlinh.cao@hanwhalife.com.vn"/>
    <x v="0"/>
    <m/>
    <m/>
  </r>
  <r>
    <n v="234"/>
    <s v="FTE"/>
    <s v="12101315"/>
    <s v="Hoàng Thị Phương"/>
    <x v="8"/>
    <d v="2021-12-06T00:00:00"/>
    <x v="1"/>
    <x v="1"/>
    <s v="Sales Training Support"/>
    <s v="Agency Training Executive"/>
    <s v="Nhân viên Cấp trung Huấn luyện &amp; Hỗ trợ đại lý"/>
    <x v="4"/>
    <s v="Double"/>
    <s v="Executive"/>
    <s v="Female"/>
    <d v="1990-10-03T00:00:00"/>
    <s v="0948 706 747"/>
    <s v="phuong.hoang@hanwhalife.com.vn"/>
    <x v="0"/>
    <s v="x"/>
    <m/>
  </r>
  <r>
    <n v="235"/>
    <s v="FTE"/>
    <s v="12101319"/>
    <s v="Tạ Văn Tùng Linh"/>
    <x v="0"/>
    <d v="2021-12-07T00:00:00"/>
    <x v="0"/>
    <x v="0"/>
    <s v="IT"/>
    <s v="Business Analyst Officer"/>
    <s v="Chuyên viên Phát triển Hệ thống"/>
    <x v="0"/>
    <s v="Double"/>
    <s v="Officer"/>
    <s v="Male"/>
    <d v="1993-10-31T00:00:00"/>
    <s v="0949 663 609"/>
    <s v="tunglinh.ta@hanwhalife.com.vn"/>
    <x v="0"/>
    <m/>
    <m/>
  </r>
  <r>
    <n v="236"/>
    <s v="FTE"/>
    <s v="12101324"/>
    <s v="Trần Thị Tuyết Nhung"/>
    <x v="0"/>
    <d v="2021-12-22T00:00:00"/>
    <x v="0"/>
    <x v="0"/>
    <s v="Human Resources"/>
    <s v="Talent Acquisition Business Partner Executive"/>
    <s v="Nhân viên Cấp trung Đối tác Thu hút Nhân tài"/>
    <x v="0"/>
    <s v="Double"/>
    <s v="Executive"/>
    <s v="Female"/>
    <d v="1997-09-04T00:00:00"/>
    <s v="0332 009 188"/>
    <s v="tuyetnhung.tran@hanwhalife.com.vn"/>
    <x v="0"/>
    <m/>
    <m/>
  </r>
  <r>
    <n v="237"/>
    <s v="FTE"/>
    <s v="12201327"/>
    <s v="Nguyễn Đình Thắng"/>
    <x v="6"/>
    <d v="2022-01-04T00:00:00"/>
    <x v="2"/>
    <x v="2"/>
    <s v="Regional Sales - Tay Son"/>
    <s v="Zone Director"/>
    <s v="Giám đốc Kinh doanh Khu vực"/>
    <x v="3"/>
    <s v="Double"/>
    <s v="Executive"/>
    <s v="Male"/>
    <d v="1990-11-06T00:00:00"/>
    <s v="0977 413 269"/>
    <s v="dinhthang.nguyen@hanwhalife.com.vn"/>
    <x v="0"/>
    <m/>
    <m/>
  </r>
  <r>
    <n v="238"/>
    <s v="FTE"/>
    <s v="12201337"/>
    <s v="Diệp Kim Hằng"/>
    <x v="0"/>
    <d v="2022-01-04T00:00:00"/>
    <x v="0"/>
    <x v="0"/>
    <s v="Customer Services"/>
    <s v="Policy Owner Services Manager"/>
    <s v="Trưởng phòng Quản lý Hợp đồng"/>
    <x v="0"/>
    <s v="Double"/>
    <s v="Manager"/>
    <s v="Female"/>
    <d v="1984-05-07T00:00:00"/>
    <s v="0906 008 694"/>
    <s v="kimhang.diep@hanwhalife.com.vn"/>
    <x v="0"/>
    <s v="x"/>
    <m/>
  </r>
  <r>
    <n v="239"/>
    <s v="Korean expat"/>
    <s v="12201340"/>
    <s v="Hwang Jun Hwan"/>
    <x v="0"/>
    <d v="2022-01-07T00:00:00"/>
    <x v="0"/>
    <x v="0"/>
    <s v="CEO"/>
    <s v="Chairman of Member Council cum CEO"/>
    <s v="Chủ Tịch Hội Đồng Thành viên kiêm Tổng Giám đốc"/>
    <x v="6"/>
    <s v="Single"/>
    <s v="Chief Executive Officer"/>
    <s v="Male"/>
    <d v="1977-07-04T00:00:00"/>
    <n v="0"/>
    <s v="junhwan628@hanwhalife.com.vn"/>
    <x v="0"/>
    <m/>
    <m/>
  </r>
  <r>
    <n v="240"/>
    <s v="Korean expat"/>
    <s v="12201342"/>
    <s v="Baek Jin Wook"/>
    <x v="0"/>
    <d v="2022-01-16T00:00:00"/>
    <x v="0"/>
    <x v="0"/>
    <s v="Management Advisor"/>
    <s v="Management Advisor"/>
    <s v="Cố vấn quản lý kinh doanh bảo hiểm"/>
    <x v="6"/>
    <s v="Single"/>
    <s v="Director"/>
    <s v="Male"/>
    <d v="1981-12-11T00:00:00"/>
    <n v="0"/>
    <s v="jinwook.baek@hanwhalife.com.vn"/>
    <x v="0"/>
    <s v="x"/>
    <m/>
  </r>
  <r>
    <n v="241"/>
    <s v="FTE"/>
    <s v="12201343"/>
    <s v="Phạm Nguyễn Thế Huy"/>
    <x v="4"/>
    <d v="2022-01-10T00:00:00"/>
    <x v="3"/>
    <x v="2"/>
    <s v="Regional Sales - Gia Dinh"/>
    <s v="Regional Director"/>
    <s v="Giám đốc Kinh doanh Vùng"/>
    <x v="3"/>
    <s v="Double"/>
    <s v="Senior Manager"/>
    <s v="Male"/>
    <d v="1984-01-06T00:00:00"/>
    <s v="0909 076 467"/>
    <s v="thehuy.pham@hanwhalife.com.vn"/>
    <x v="0"/>
    <m/>
    <m/>
  </r>
  <r>
    <n v="242"/>
    <s v="FTE"/>
    <s v="12201346"/>
    <s v="Nguyễn Thị Thu Tâm"/>
    <x v="0"/>
    <d v="2022-01-10T00:00:00"/>
    <x v="0"/>
    <x v="0"/>
    <s v="NBU &amp; Claim"/>
    <s v="New Business Staff"/>
    <s v="Nhân viên Phát hành Hợp đồng"/>
    <x v="0"/>
    <s v="Double"/>
    <s v="Staff"/>
    <s v="Female"/>
    <d v="1992-02-06T00:00:00"/>
    <s v="0937 791 741"/>
    <s v="thutam.nguyen@hanwhalife.com.vn"/>
    <x v="0"/>
    <s v="x"/>
    <m/>
  </r>
  <r>
    <n v="243"/>
    <s v="FTE"/>
    <s v="12201347"/>
    <s v="Lã Thị Trinh Thục"/>
    <x v="0"/>
    <d v="2022-01-17T00:00:00"/>
    <x v="0"/>
    <x v="0"/>
    <s v="Finance &amp; Accounting"/>
    <s v="Financial Reporting Officer"/>
    <s v="Chuyên viên Kế toán Lập báo cáo"/>
    <x v="0"/>
    <s v="Double"/>
    <s v="Officer"/>
    <s v="Female"/>
    <d v="1989-07-25T00:00:00"/>
    <s v="0902 447 569"/>
    <s v="trinhthuc.la@hanwhalife.com.vn"/>
    <x v="0"/>
    <m/>
    <m/>
  </r>
  <r>
    <n v="244"/>
    <s v="FTE"/>
    <s v="12201350"/>
    <s v="Nguyễn Thái Hoàng"/>
    <x v="8"/>
    <d v="2022-02-07T00:00:00"/>
    <x v="1"/>
    <x v="1"/>
    <s v="Sales Training Support"/>
    <s v="Agency Training Manager"/>
    <s v="Trưởng phòng Huấn luyện &amp; Hỗ trợ đại lý"/>
    <x v="4"/>
    <s v="Double"/>
    <s v="Manager"/>
    <s v="Male"/>
    <d v="1987-01-20T00:00:00"/>
    <s v="0974 251 878"/>
    <s v="thaihoang.nguyen@hanwhalife.com.vn"/>
    <x v="0"/>
    <m/>
    <m/>
  </r>
  <r>
    <n v="245"/>
    <s v="FTE"/>
    <s v="12201351"/>
    <s v="Nguyễn Thị Trúc Linh"/>
    <x v="0"/>
    <d v="2022-02-07T00:00:00"/>
    <x v="0"/>
    <x v="0"/>
    <s v="GA Partner"/>
    <s v="FTA Trainer"/>
    <s v="Chuyên viên Huấn luyện kênh FTA"/>
    <x v="0"/>
    <s v="Double"/>
    <s v="Senior Officer"/>
    <s v="Female"/>
    <d v="1989-06-21T00:00:00"/>
    <s v="0931 773 951"/>
    <s v="truclinh.nguyen@hanwhalife.com.vn"/>
    <x v="0"/>
    <s v="x"/>
    <m/>
  </r>
  <r>
    <n v="246"/>
    <s v="FTE"/>
    <s v="12201356"/>
    <s v="Đỗ Thị Ngọc Minh"/>
    <x v="0"/>
    <d v="2022-02-11T00:00:00"/>
    <x v="0"/>
    <x v="0"/>
    <s v="Partnership Distribution"/>
    <s v="Sales Manager"/>
    <s v=" Quản lý Kinh doanh (Đối tác Ngân hàng)"/>
    <x v="5"/>
    <s v="Double"/>
    <s v="Officer"/>
    <s v="Female"/>
    <d v="1992-12-26T00:00:00"/>
    <s v="0939 272 567"/>
    <s v="ngocminh.do@hanwhalife.com.vn"/>
    <x v="0"/>
    <m/>
    <m/>
  </r>
  <r>
    <n v="247"/>
    <s v="FTE"/>
    <s v="12201360"/>
    <s v="Đào Thị Hòa"/>
    <x v="1"/>
    <d v="2022-02-14T00:00:00"/>
    <x v="1"/>
    <x v="1"/>
    <s v="NBU &amp; Claim"/>
    <s v="Claim Executive"/>
    <s v="Nhân viên Cấp trung Giải quyết Quyền lợi Bảo hiểm"/>
    <x v="0"/>
    <s v="Double"/>
    <s v="Executive"/>
    <s v="Female"/>
    <d v="1997-08-26T00:00:00"/>
    <s v="0334 999 564"/>
    <s v="hoa.dao@hanwhalife.com.vn"/>
    <x v="0"/>
    <m/>
    <m/>
  </r>
  <r>
    <n v="248"/>
    <s v="FTE"/>
    <s v="12201363"/>
    <s v="Bùi Hồng Ngọc"/>
    <x v="0"/>
    <d v="2022-02-15T00:00:00"/>
    <x v="0"/>
    <x v="0"/>
    <s v="NBU &amp; Claim"/>
    <s v="New Business &amp; Underwriting Senior Officer"/>
    <s v="Chuyên viên Cấp cao Thẩm định &amp; Phát hành Hợp đồng"/>
    <x v="0"/>
    <s v="Double"/>
    <s v="Senior Officer"/>
    <s v="Female"/>
    <d v="1989-07-12T00:00:00"/>
    <s v="0902 326 475"/>
    <s v="hongngoc.bui@hanwhalife.com.vn"/>
    <x v="0"/>
    <m/>
    <m/>
  </r>
  <r>
    <n v="249"/>
    <s v="FTE"/>
    <s v="12201364"/>
    <s v="Nguyễn Thị An Thương"/>
    <x v="0"/>
    <d v="2022-02-15T00:00:00"/>
    <x v="0"/>
    <x v="0"/>
    <s v="Customer Services"/>
    <s v="Policy Owner Services Executive"/>
    <s v="Nhân viên Cấp trung Quản lý Hợp đồng"/>
    <x v="0"/>
    <s v="Double"/>
    <s v="Executive"/>
    <s v="Female"/>
    <d v="1995-06-14T00:00:00"/>
    <s v="0778 985 372"/>
    <s v="anthuong.nguyen@hanwhalife.com.vn"/>
    <x v="0"/>
    <m/>
    <m/>
  </r>
  <r>
    <n v="250"/>
    <s v="FTE"/>
    <s v="12201366"/>
    <s v="Trần Thị Kim Ngọc"/>
    <x v="0"/>
    <d v="2022-02-21T00:00:00"/>
    <x v="0"/>
    <x v="0"/>
    <s v="Customer Services"/>
    <s v="Policy Owner Services Executive"/>
    <s v="Nhân viên Cấp trung Quản lý Hợp đồng"/>
    <x v="0"/>
    <s v="Double"/>
    <s v="Executive"/>
    <s v="Female"/>
    <d v="1993-10-14T00:00:00"/>
    <s v="0932 651 517"/>
    <s v="ngoc.tran@hanwhalife.com.vn"/>
    <x v="0"/>
    <m/>
    <m/>
  </r>
  <r>
    <n v="251"/>
    <s v="FTE"/>
    <s v="12201370"/>
    <s v="Nguyễn Ngọc Cẩm Hương"/>
    <x v="0"/>
    <d v="2022-03-01T00:00:00"/>
    <x v="0"/>
    <x v="0"/>
    <s v="Content of Digital App"/>
    <s v="Content Translator"/>
    <s v="Chuyên viên Cấp cao Dịch thuật nội dung"/>
    <x v="0"/>
    <s v="Double"/>
    <s v="Senior Officer"/>
    <s v="Female"/>
    <d v="1987-05-22T00:00:00"/>
    <s v="0988 485 753"/>
    <s v="camhuong.nguyen@hanwhalife.com.vn"/>
    <x v="0"/>
    <m/>
    <m/>
  </r>
  <r>
    <n v="252"/>
    <s v="FTE"/>
    <s v="12201378"/>
    <s v="Đỗ Thị Kim Anh"/>
    <x v="0"/>
    <d v="2022-03-09T00:00:00"/>
    <x v="0"/>
    <x v="0"/>
    <s v="Customer Services"/>
    <s v="Premium Control Senior Executive"/>
    <s v="Nhân viên Cấp trung cao Kiểm soát Phí"/>
    <x v="0"/>
    <s v="Double"/>
    <s v="Senior Executive"/>
    <s v="Female"/>
    <d v="1992-03-01T00:00:00"/>
    <s v="0937 833 192"/>
    <s v="kimanh.do@hanwhalife.com.vn"/>
    <x v="0"/>
    <m/>
    <m/>
  </r>
  <r>
    <n v="253"/>
    <s v="FTE"/>
    <s v="12201382"/>
    <s v="Bùi Thị Thanh Hoa"/>
    <x v="1"/>
    <d v="2022-03-15T00:00:00"/>
    <x v="1"/>
    <x v="1"/>
    <s v="Sales Training Support"/>
    <s v="Agency Training Coordinator Staff"/>
    <s v="Nhân viên Điều phối Huấn luyện Kênh Đại lý"/>
    <x v="0"/>
    <s v="Double"/>
    <s v="Staff"/>
    <s v="Female"/>
    <d v="1998-08-26T00:00:00"/>
    <s v="0336 964 829"/>
    <s v="thanhhoa.bui@hanwhalife.com.vn"/>
    <x v="0"/>
    <m/>
    <m/>
  </r>
  <r>
    <n v="254"/>
    <s v="FTE"/>
    <s v="12201385"/>
    <s v="Lê Thị Út Em"/>
    <x v="30"/>
    <d v="2022-03-21T00:00:00"/>
    <x v="3"/>
    <x v="2"/>
    <s v="Regional Sales - Gia Dinh"/>
    <s v="Zone Director"/>
    <s v="Giám đốc Kinh doanh Khu vực"/>
    <x v="3"/>
    <s v="Double"/>
    <s v="Officer"/>
    <s v="Female"/>
    <d v="1983-01-01T00:00:00"/>
    <s v="0899 068 869"/>
    <s v="utem.le@hanwhalife.com.vn"/>
    <x v="0"/>
    <m/>
    <m/>
  </r>
  <r>
    <n v="255"/>
    <s v="FTE"/>
    <s v="12201391"/>
    <s v="Nguyễn Lê Hương Diệu"/>
    <x v="17"/>
    <d v="2022-03-23T00:00:00"/>
    <x v="2"/>
    <x v="2"/>
    <s v="Sales Training Support"/>
    <s v="Agency Training Executive"/>
    <s v="Nhân viên Cấp trung Huấn luyện &amp; Hỗ trợ đại lý"/>
    <x v="4"/>
    <s v="Double"/>
    <s v="Executive"/>
    <s v="Female"/>
    <d v="1994-05-10T00:00:00"/>
    <s v="0337 642 647"/>
    <s v="huongdieu.nguyen@hanwhalife.com.vn"/>
    <x v="0"/>
    <s v="x"/>
    <m/>
  </r>
  <r>
    <n v="256"/>
    <s v="FTE"/>
    <s v="12201393"/>
    <s v="Trần Thanh Vũ"/>
    <x v="0"/>
    <d v="2022-03-23T00:00:00"/>
    <x v="0"/>
    <x v="0"/>
    <s v="Customer Services"/>
    <s v="Policy Owner Services Senior Staff"/>
    <s v="Nhân viên Cấp cao Quản lý Hợp đồng"/>
    <x v="0"/>
    <s v="Double"/>
    <s v="Senior Staff"/>
    <s v="Male"/>
    <d v="1984-11-24T00:00:00"/>
    <s v="0938 596 150"/>
    <s v="thanhvu.tran@hanwhalife.com.vn"/>
    <x v="0"/>
    <m/>
    <m/>
  </r>
  <r>
    <n v="257"/>
    <s v="FTE"/>
    <s v="12201395"/>
    <s v="Phan Thị Phương Giang"/>
    <x v="1"/>
    <d v="2022-03-28T00:00:00"/>
    <x v="1"/>
    <x v="1"/>
    <s v="Partnership Distribution"/>
    <s v="Partnership Distribution Training Officer"/>
    <s v="Chuyên viên Huấn luyện và Phát triển Kênh Đối tác Chiến lược"/>
    <x v="0"/>
    <s v="Double"/>
    <s v="Officer"/>
    <s v="Female"/>
    <d v="1989-09-23T00:00:00"/>
    <s v="0984 003 289"/>
    <s v="phuonggiang.phan@hanwhalife.com.vn"/>
    <x v="0"/>
    <m/>
    <m/>
  </r>
  <r>
    <n v="258"/>
    <s v="FTE"/>
    <s v="12201403"/>
    <s v="Nguyễn Thị Như Lê"/>
    <x v="0"/>
    <d v="2022-04-12T00:00:00"/>
    <x v="0"/>
    <x v="0"/>
    <s v="General Administration"/>
    <s v="Head of General Administration"/>
    <s v="Trưởng bộ phận Hành Chánh"/>
    <x v="1"/>
    <s v="Single"/>
    <s v="Senior Manager"/>
    <s v="Female"/>
    <d v="1985-04-21T00:00:00"/>
    <s v="0938 989 298"/>
    <s v="nhule.nguyen@hanwhalife.com.vn"/>
    <x v="0"/>
    <s v="x"/>
    <m/>
  </r>
  <r>
    <n v="259"/>
    <s v="FTE"/>
    <s v="12201410"/>
    <s v="Trần Thành Đạt"/>
    <x v="0"/>
    <d v="2022-04-12T00:00:00"/>
    <x v="0"/>
    <x v="0"/>
    <s v="Customer Services"/>
    <s v="Call Center Executive"/>
    <s v="Nhân viên Cấp trung trực Tổng đài"/>
    <x v="0"/>
    <s v="Double"/>
    <s v="Executive"/>
    <s v="Male"/>
    <d v="1996-12-20T00:00:00"/>
    <s v="0935 431 250"/>
    <s v="thanhdat.tran@hanwhalife.com.vn"/>
    <x v="0"/>
    <m/>
    <m/>
  </r>
  <r>
    <n v="260"/>
    <s v="FTE"/>
    <s v="12201411"/>
    <s v="Trần Nguyễn Hùng"/>
    <x v="0"/>
    <d v="2022-04-12T00:00:00"/>
    <x v="0"/>
    <x v="0"/>
    <s v="Distribution Planning"/>
    <s v="Distribution Planning Executive"/>
    <s v="Nhân viên Cấp trung Kế hoạch Kinh doanh"/>
    <x v="0"/>
    <s v="Double"/>
    <s v="Executive"/>
    <s v="Male"/>
    <d v="1994-02-28T00:00:00"/>
    <s v="0907 080 294"/>
    <s v="nguyenhung.tran@hanwhalife.com.vn"/>
    <x v="0"/>
    <m/>
    <m/>
  </r>
  <r>
    <n v="261"/>
    <s v="FTE"/>
    <s v="12201412"/>
    <s v="Trần Thanh Hiền"/>
    <x v="0"/>
    <d v="2022-04-12T00:00:00"/>
    <x v="0"/>
    <x v="0"/>
    <s v="Distribution Planning"/>
    <s v="Partnership Support Senior Staff"/>
    <s v="Nhân viên Cấp cao Hỗ trợ Kênh Đối tác Chiến lược"/>
    <x v="0"/>
    <s v="Double"/>
    <s v="Senior Staff"/>
    <s v="Female"/>
    <d v="1995-10-28T00:00:00"/>
    <s v="0985 665 810"/>
    <s v="thanhhien.tran@hanwhalife.com.vn"/>
    <x v="0"/>
    <m/>
    <m/>
  </r>
  <r>
    <n v="262"/>
    <s v="FTE"/>
    <s v="12201413"/>
    <s v="Phạm Thúy Quỳnh"/>
    <x v="0"/>
    <d v="2022-04-12T00:00:00"/>
    <x v="0"/>
    <x v="0"/>
    <s v="Management Advisor"/>
    <s v="Management Advisor Assistant"/>
    <s v="Trợ lý Cố vấn Quản lý"/>
    <x v="0"/>
    <s v="Double"/>
    <s v="Staff"/>
    <s v="Female"/>
    <d v="1999-03-19T00:00:00"/>
    <s v="0386 621 903"/>
    <s v="thuyquynh.pham@hanwhalife.com.vn"/>
    <x v="0"/>
    <m/>
    <m/>
  </r>
  <r>
    <n v="263"/>
    <s v="FTE"/>
    <s v="12201416"/>
    <s v="Nguyễn Ngọc Hải"/>
    <x v="0"/>
    <d v="2022-04-20T00:00:00"/>
    <x v="0"/>
    <x v="0"/>
    <s v="Distribution Admin"/>
    <s v="Distribution Report Senior Executive"/>
    <s v="Nhân viên Cấp trung cao Báo cáo kênh phân phối"/>
    <x v="0"/>
    <s v="Double"/>
    <s v="Senior Executive"/>
    <s v="Male"/>
    <d v="1997-11-26T00:00:00"/>
    <s v="0931 814 945"/>
    <s v="ngochai.nguyen@hanwhalife.com.vn"/>
    <x v="0"/>
    <m/>
    <m/>
  </r>
  <r>
    <n v="264"/>
    <s v="FTE"/>
    <s v="12201419"/>
    <s v="Nguyễn Thị Hà Trang"/>
    <x v="0"/>
    <d v="2022-04-25T00:00:00"/>
    <x v="0"/>
    <x v="0"/>
    <s v="Agency Compliance"/>
    <s v="Agency Compliance Officer"/>
    <s v="Chuyên viên Pháp chế Đại lý"/>
    <x v="0"/>
    <s v="Double"/>
    <s v="Officer"/>
    <s v="Female"/>
    <d v="1992-11-07T00:00:00"/>
    <s v="0972 585 107"/>
    <s v="hatrang.nguyen@hanwhalife.com.vn"/>
    <x v="0"/>
    <s v="x"/>
    <m/>
  </r>
  <r>
    <n v="265"/>
    <s v="FTE"/>
    <s v="12201421"/>
    <s v="Nguyễn Thị Thanh Thúy"/>
    <x v="0"/>
    <d v="2022-04-25T00:00:00"/>
    <x v="0"/>
    <x v="0"/>
    <s v="Sales Training Support"/>
    <s v="Agency Training Coordinator"/>
    <s v="Điều phối Huấn luyện Kênh Đại lý"/>
    <x v="0"/>
    <s v="Double"/>
    <s v="Senior Staff"/>
    <s v="Female"/>
    <d v="1999-10-07T00:00:00"/>
    <s v="0974 459 264"/>
    <s v="thuy.nguyen1@hanwhalife.com.vn"/>
    <x v="0"/>
    <m/>
    <m/>
  </r>
  <r>
    <n v="266"/>
    <s v="FTE"/>
    <s v="12201425"/>
    <s v="Hồ Thị Kiều Trang"/>
    <x v="1"/>
    <d v="2022-05-04T00:00:00"/>
    <x v="1"/>
    <x v="1"/>
    <s v="Partnership Distribution"/>
    <s v="Partnership Distribution Recruitment Executive"/>
    <s v="Nhân viên Cấp trung Tuyển dụng kênh Đối tác Chiến lược"/>
    <x v="0"/>
    <s v="Double"/>
    <s v="Executive"/>
    <s v="Female"/>
    <d v="1997-09-25T00:00:00"/>
    <s v="0963 789 612"/>
    <s v="kieutrang.ho@hanwhalife.com.vn"/>
    <x v="0"/>
    <m/>
    <m/>
  </r>
  <r>
    <n v="267"/>
    <s v="FTE"/>
    <s v="12201428"/>
    <s v="Lê Anh Thy"/>
    <x v="0"/>
    <d v="2022-05-04T00:00:00"/>
    <x v="0"/>
    <x v="0"/>
    <s v="Customer Services"/>
    <s v="Policy Owner Services Officer"/>
    <s v="Chuyên viên Quản lý Hợp đồng"/>
    <x v="0"/>
    <s v="Double"/>
    <s v="Officer"/>
    <s v="Female"/>
    <d v="1994-08-13T00:00:00"/>
    <s v="0919 590 894"/>
    <s v="thy.le@hanwhalife.com.vn"/>
    <x v="0"/>
    <m/>
    <m/>
  </r>
  <r>
    <n v="268"/>
    <s v="FTE"/>
    <s v="12201429"/>
    <s v="Trần Đức Anh"/>
    <x v="0"/>
    <d v="2022-05-04T00:00:00"/>
    <x v="0"/>
    <x v="0"/>
    <s v="Actuary"/>
    <s v="Actuarial Analyst"/>
    <s v="Phân tích Định phí"/>
    <x v="0"/>
    <s v="Double"/>
    <s v="Senior Executive"/>
    <s v="Male"/>
    <d v="1998-01-30T00:00:00"/>
    <s v="0869 604 330"/>
    <s v="ducanh.tran@hanwhalife.com.vn"/>
    <x v="0"/>
    <m/>
    <m/>
  </r>
  <r>
    <n v="269"/>
    <s v="FTE"/>
    <s v="12201431"/>
    <s v="Nguyễn Thị Diệu Hương"/>
    <x v="31"/>
    <d v="2022-05-05T00:00:00"/>
    <x v="3"/>
    <x v="2"/>
    <s v="Customer Services"/>
    <s v="Customer Services Senior Staff"/>
    <s v="Nhân viên Cấp cao Dịch vụ Khách hàng"/>
    <x v="0"/>
    <s v="Double"/>
    <s v="Senior Staff"/>
    <s v="Female"/>
    <d v="1990-04-01T00:00:00"/>
    <s v="0932 983 577"/>
    <s v="dieuhuong.nguyen@hanwhalife.com.vn"/>
    <x v="0"/>
    <m/>
    <m/>
  </r>
  <r>
    <n v="270"/>
    <s v="FTE"/>
    <s v="12201433"/>
    <s v="Nguyễn Thái Thụy"/>
    <x v="9"/>
    <d v="2022-05-09T00:00:00"/>
    <x v="2"/>
    <x v="2"/>
    <s v="Regional Sales - Hai Van"/>
    <s v="Zone Director"/>
    <s v="Giám đốc Kinh doanh Khu vực"/>
    <x v="3"/>
    <s v="Double"/>
    <s v="Officer"/>
    <s v="Male"/>
    <d v="1987-12-21T00:00:00"/>
    <s v="0961 230 789"/>
    <s v="thaithuy.nguyen@hanwhalife.com.vn"/>
    <x v="0"/>
    <m/>
    <m/>
  </r>
  <r>
    <n v="271"/>
    <s v="FTE"/>
    <s v="12201434"/>
    <s v="Phạm Trần Phương Hằng"/>
    <x v="0"/>
    <d v="2022-05-09T00:00:00"/>
    <x v="0"/>
    <x v="0"/>
    <s v="Agency Compliance"/>
    <s v="Agency Compliance Executive"/>
    <s v="Nhân viên Cấp trung Pháp chế Đại lý"/>
    <x v="0"/>
    <s v="Double"/>
    <s v="Executive"/>
    <s v="Female"/>
    <d v="1991-08-20T00:00:00"/>
    <s v="0356 180 391"/>
    <s v="phuonghang.pham@hanwhalife.com.vn"/>
    <x v="0"/>
    <m/>
    <m/>
  </r>
  <r>
    <n v="272"/>
    <s v="FTE"/>
    <s v="12201436"/>
    <s v="Bùi Thị Thu Hiền"/>
    <x v="0"/>
    <d v="2022-05-16T00:00:00"/>
    <x v="0"/>
    <x v="0"/>
    <s v="NBU &amp; Claim"/>
    <s v="Claim Admin Senior Staff"/>
    <s v="Nhân viên Cấp cao Hành chánh Giải quyết Quyền lợi Bảo hiểm"/>
    <x v="0"/>
    <s v="Double"/>
    <s v="Senior Staff"/>
    <s v="Female"/>
    <d v="1989-02-18T00:00:00"/>
    <s v="0356 191 398"/>
    <s v="hien.bui@hanwhalife.com.vn"/>
    <x v="0"/>
    <s v="x"/>
    <m/>
  </r>
  <r>
    <n v="273"/>
    <s v="FTE"/>
    <s v="12201437"/>
    <s v="Tăng Kiến Luân"/>
    <x v="0"/>
    <d v="2022-05-17T00:00:00"/>
    <x v="0"/>
    <x v="0"/>
    <s v="IT"/>
    <s v="Digital Project Manager"/>
    <s v="Quản lý Dự án Kỹ thuật số"/>
    <x v="0"/>
    <s v="Double"/>
    <s v="Senior Officer"/>
    <s v="Male"/>
    <d v="1987-01-31T00:00:00"/>
    <s v="0764 737 800"/>
    <s v="kienluan.tang@hanwhalife.com.vn"/>
    <x v="0"/>
    <m/>
    <m/>
  </r>
  <r>
    <n v="274"/>
    <s v="FTE"/>
    <s v="12201438"/>
    <s v="Nguyễn Lý Bửu Ngọc"/>
    <x v="0"/>
    <d v="2022-05-17T00:00:00"/>
    <x v="0"/>
    <x v="0"/>
    <s v="Customer Services"/>
    <s v="Premium Control Senior Executive"/>
    <s v="Nhân viên Cấp trung cao Kiểm soát Phí"/>
    <x v="0"/>
    <s v="Double"/>
    <s v="Senior Executive"/>
    <s v="Female"/>
    <d v="1993-10-13T00:00:00"/>
    <s v="0767 372 113"/>
    <s v="buungoc.nguyen@hanwhalife.com.vn"/>
    <x v="0"/>
    <m/>
    <m/>
  </r>
  <r>
    <n v="275"/>
    <s v="FTE"/>
    <s v="12201440"/>
    <s v="Phạm Thị Mỹ Phượng"/>
    <x v="12"/>
    <d v="2022-05-23T00:00:00"/>
    <x v="0"/>
    <x v="0"/>
    <s v="Customer Services"/>
    <s v="Customer Services Assistant Manager"/>
    <s v="Phó phòng Dịch vụ khách hàng"/>
    <x v="0"/>
    <s v="Double"/>
    <s v="Assistant Manager"/>
    <s v="Female"/>
    <d v="1983-08-18T00:00:00"/>
    <s v="0933 252 266"/>
    <s v="myphuong.pham@hanwhalife.com.vn"/>
    <x v="0"/>
    <m/>
    <m/>
  </r>
  <r>
    <n v="276"/>
    <s v="FTE"/>
    <s v="12201441"/>
    <s v="Nguyễn Thị Vân Anh"/>
    <x v="20"/>
    <d v="2022-05-23T00:00:00"/>
    <x v="1"/>
    <x v="1"/>
    <s v="Sales Training Support"/>
    <s v="Agency Training Executive"/>
    <s v="Nhân viên Cấp trung Huấn luyện &amp; Hỗ trợ đại lý"/>
    <x v="4"/>
    <s v="Double"/>
    <s v="Executive"/>
    <s v="Female"/>
    <d v="1995-01-14T00:00:00"/>
    <s v="0363 267 886"/>
    <s v="vananh.nguyen1@hanwhalife.com.vn"/>
    <x v="0"/>
    <m/>
    <m/>
  </r>
  <r>
    <n v="277"/>
    <s v="FTE"/>
    <s v="12201442"/>
    <s v="Hoàng Văn Hiệu"/>
    <x v="1"/>
    <d v="2022-05-23T00:00:00"/>
    <x v="1"/>
    <x v="1"/>
    <s v="Customer Services"/>
    <s v="Complaint Handling Officer"/>
    <s v="Chuyên viên xử lý khiếu nại"/>
    <x v="0"/>
    <s v="Double"/>
    <s v="Officer"/>
    <s v="Male"/>
    <d v="1991-09-29T00:00:00"/>
    <s v="0981 231 885"/>
    <s v="vanhieu.hoang@hanwhalife.com.vn"/>
    <x v="0"/>
    <m/>
    <m/>
  </r>
  <r>
    <n v="278"/>
    <s v="FTE"/>
    <s v="12201444"/>
    <s v="Mai Đặng Huyền Trang"/>
    <x v="0"/>
    <d v="2022-05-30T00:00:00"/>
    <x v="0"/>
    <x v="0"/>
    <s v="Human resources"/>
    <s v="Talent Acquisition Business Partner Part Leader"/>
    <s v="Phó Bộ phận Nhân sự phụ trách Đối tác Thu hút Nhân tài"/>
    <x v="1"/>
    <s v="Single"/>
    <s v="Senior Manager"/>
    <s v="Female"/>
    <d v="1988-07-13T00:00:00"/>
    <s v="0903 444 134"/>
    <s v="huyentrang.mai@hanwhalife.com.vn"/>
    <x v="0"/>
    <m/>
    <m/>
  </r>
  <r>
    <n v="279"/>
    <s v="FTE"/>
    <s v="12201446"/>
    <s v="Trịnh Xuân Quỳnh"/>
    <x v="0"/>
    <d v="2022-05-30T00:00:00"/>
    <x v="0"/>
    <x v="0"/>
    <s v="NBU &amp; Claim"/>
    <s v="New Business Executive"/>
    <s v="Nhân viên Cấp trung Phát hành Hợp đồng"/>
    <x v="0"/>
    <s v="Double"/>
    <s v="Executive"/>
    <s v="Male"/>
    <d v="1991-11-26T00:00:00"/>
    <s v="0796 081 238"/>
    <s v="xuanquynh.trinh@hanwhalife.com.vn"/>
    <x v="0"/>
    <m/>
    <m/>
  </r>
  <r>
    <n v="280"/>
    <s v="FTE"/>
    <s v="12201447"/>
    <s v="Nguyễn Danh Huy"/>
    <x v="0"/>
    <d v="2022-05-30T00:00:00"/>
    <x v="0"/>
    <x v="0"/>
    <s v="NBU &amp; Claim"/>
    <s v="New Business Executive"/>
    <s v="Nhân viên Cấp trung Phát hành Hợp đồng"/>
    <x v="0"/>
    <s v="Double"/>
    <s v="Executive"/>
    <s v="Male"/>
    <d v="1992-04-03T00:00:00"/>
    <s v="0382 956 674"/>
    <s v="danhhuy.nguyen@hanwhalife.com.vn"/>
    <x v="0"/>
    <s v="x"/>
    <m/>
  </r>
  <r>
    <n v="281"/>
    <s v="FTE"/>
    <s v="12201453"/>
    <s v="Nguyễn Thị Ngọc Nhi"/>
    <x v="0"/>
    <d v="2022-06-02T00:00:00"/>
    <x v="0"/>
    <x v="0"/>
    <s v="Distribution Planning"/>
    <s v="Distribution Support Executive"/>
    <s v="Nhân viên Cấp trung Hỗ trợ Đại lý &amp; Kênh Phân phối"/>
    <x v="0"/>
    <s v="Double"/>
    <s v="Executive"/>
    <s v="Female"/>
    <d v="1991-04-27T00:00:00"/>
    <s v="0906 197 417"/>
    <s v="ngocnhi.nguyen@hanwhalife.com.vn"/>
    <x v="0"/>
    <m/>
    <m/>
  </r>
  <r>
    <n v="282"/>
    <s v="FTE"/>
    <s v="12201457"/>
    <s v="Huỳnh Đức Khôi"/>
    <x v="0"/>
    <d v="2022-06-13T00:00:00"/>
    <x v="0"/>
    <x v="0"/>
    <s v="Distribution Admin"/>
    <s v="Distribution Compensation Officer"/>
    <s v="Chuyên viên Phụ trách Thu nhập Đại lý &amp; Kênh Phân phối"/>
    <x v="0"/>
    <s v="Double"/>
    <s v="Officer"/>
    <s v="Male"/>
    <d v="1989-09-06T00:00:00"/>
    <s v="0902 791 570"/>
    <s v="duckhoi.huynh@hanwhalife.com.vn"/>
    <x v="0"/>
    <m/>
    <m/>
  </r>
  <r>
    <n v="283"/>
    <s v="FTE"/>
    <s v="12201458"/>
    <s v="Dương Đức Hải"/>
    <x v="1"/>
    <d v="2022-06-16T00:00:00"/>
    <x v="1"/>
    <x v="1"/>
    <s v="NBU &amp; Claim"/>
    <s v="Claim Senior Executive"/>
    <s v="Nhân viên Cấp trung cao Giải quyết Quyền lợi Bảo hiểm"/>
    <x v="0"/>
    <s v="Double"/>
    <s v="Senior Executive"/>
    <s v="Male"/>
    <d v="1990-10-30T00:00:00"/>
    <s v="0388 666 886"/>
    <s v="duchai.duong@hanwhalife.com.vn"/>
    <x v="0"/>
    <m/>
    <m/>
  </r>
  <r>
    <n v="284"/>
    <s v="FTE"/>
    <s v="12201459"/>
    <s v="Nguyễn Công Minh Hoàng"/>
    <x v="0"/>
    <d v="2022-06-20T00:00:00"/>
    <x v="0"/>
    <x v="0"/>
    <s v="Actuary"/>
    <s v="Actuarial Analyst"/>
    <s v="Phân tích Định phí"/>
    <x v="0"/>
    <s v="Double"/>
    <s v="Assistant Manager"/>
    <s v="Male"/>
    <d v="1996-01-24T00:00:00"/>
    <s v="0939 128 062"/>
    <s v="hoang.nguyen@hanwhalife.com.vn"/>
    <x v="0"/>
    <m/>
    <m/>
  </r>
  <r>
    <n v="285"/>
    <s v="FTE"/>
    <s v="12201460"/>
    <s v="Nguyễn Thị Phương Thảo"/>
    <x v="0"/>
    <d v="2022-06-20T00:00:00"/>
    <x v="0"/>
    <x v="0"/>
    <s v="NBU &amp; Claim"/>
    <s v="Underwriter"/>
    <s v="Thẩm định"/>
    <x v="0"/>
    <s v="Double"/>
    <s v="Officer"/>
    <s v="Female"/>
    <d v="1988-09-05T00:00:00"/>
    <s v="0395 173 023"/>
    <s v="thao.nguyen3@hanwhalife.com.vn"/>
    <x v="0"/>
    <m/>
    <m/>
  </r>
  <r>
    <n v="286"/>
    <s v="FTE"/>
    <s v="12201461"/>
    <s v="Nguyễn Trần Tuấn Anh"/>
    <x v="0"/>
    <d v="2022-06-20T00:00:00"/>
    <x v="0"/>
    <x v="0"/>
    <s v="IT"/>
    <s v="IT Security Officer"/>
    <s v="Chuyên viên Bảo mật &amp; An toàn Thông tin"/>
    <x v="0"/>
    <s v="Double"/>
    <s v="Officer"/>
    <s v="Male"/>
    <d v="1983-05-21T00:00:00"/>
    <s v="0907 252 183"/>
    <s v="anh.nguyen2@hanwhalife.com.vn"/>
    <x v="0"/>
    <m/>
    <m/>
  </r>
  <r>
    <n v="287"/>
    <s v="FTE"/>
    <s v="12201464"/>
    <s v="Khương Thanh Liêm"/>
    <x v="0"/>
    <d v="2022-06-22T00:00:00"/>
    <x v="0"/>
    <x v="0"/>
    <s v="Distribution Planning"/>
    <s v="Distribution Planning Senior Officer"/>
    <s v="Chuyên viên Cấp cao Lập Kế hoạch Kênh Đối tác"/>
    <x v="0"/>
    <s v="Double"/>
    <s v="Senior Officer"/>
    <s v="Male"/>
    <d v="1994-03-20T00:00:00"/>
    <s v="0902 268 022"/>
    <s v="thanhliem.khuong@hanwhalife.com.vn"/>
    <x v="0"/>
    <m/>
    <m/>
  </r>
  <r>
    <n v="288"/>
    <s v="FTE"/>
    <s v="12201466"/>
    <s v="Trần Thị Năm Thanh"/>
    <x v="1"/>
    <d v="2022-06-24T00:00:00"/>
    <x v="1"/>
    <x v="1"/>
    <s v="Agency Compliance"/>
    <s v="Agency Compliance Assistant Manager"/>
    <s v="Phó phòng Pháp chế Đại lý "/>
    <x v="0"/>
    <s v="Double"/>
    <s v="Assistant Manager"/>
    <s v="Female"/>
    <d v="1984-05-19T00:00:00"/>
    <s v="0989 655 599"/>
    <s v="namthanh.tran@hanwhalife.com.vn"/>
    <x v="0"/>
    <m/>
    <m/>
  </r>
  <r>
    <n v="289"/>
    <s v="FTE"/>
    <s v="12201477"/>
    <s v="Trần Phú Lập"/>
    <x v="0"/>
    <d v="2022-07-06T00:00:00"/>
    <x v="0"/>
    <x v="0"/>
    <s v="Distribution Admin"/>
    <s v="Distribution Admin Team Leader"/>
    <s v="Trưởng Nhóm phụ trách Hành chánh đại lý &amp; Kênh Phân phối"/>
    <x v="0"/>
    <s v="Double"/>
    <s v="Officer"/>
    <s v="Male"/>
    <d v="1994-04-28T00:00:00"/>
    <s v="0567 217 843"/>
    <s v="phulap.tran@hanwhalife.com.vn"/>
    <x v="0"/>
    <m/>
    <m/>
  </r>
  <r>
    <n v="290"/>
    <s v="FTE"/>
    <s v="12201478"/>
    <s v="Nguyễn Huỳnh Thanh Thủy"/>
    <x v="0"/>
    <d v="2022-07-11T00:00:00"/>
    <x v="0"/>
    <x v="0"/>
    <s v="Marketing"/>
    <s v="Brand &amp; Marketing Senior Manager"/>
    <s v="Trưởng phòng Cấp cao Xây dựng &amp; Phát triển Thương hiệu&amp; Marketing"/>
    <x v="0"/>
    <s v="Double"/>
    <s v="Senior Manager"/>
    <s v="Female"/>
    <d v="1989-10-08T00:00:00"/>
    <s v="0982 025 094"/>
    <s v="thanhthuy.nguyen1@hanwhalife.com.vn"/>
    <x v="0"/>
    <m/>
    <m/>
  </r>
  <r>
    <n v="291"/>
    <s v="FTE"/>
    <s v="12201484"/>
    <s v="Nguyễn Thị Thùy"/>
    <x v="32"/>
    <d v="2022-07-18T00:00:00"/>
    <x v="1"/>
    <x v="1"/>
    <s v="Sales Training Support"/>
    <s v="Agency Training Executive"/>
    <s v="Nhân viên Cấp trung Huấn luyện &amp; Hỗ trợ đại lý"/>
    <x v="4"/>
    <s v="Double"/>
    <s v="Executive"/>
    <s v="Female"/>
    <d v="1987-02-16T00:00:00"/>
    <s v="0976 541 293"/>
    <s v="thuy.nguyen2@hanwhalife.com.vn"/>
    <x v="0"/>
    <m/>
    <m/>
  </r>
  <r>
    <n v="292"/>
    <s v="FTE"/>
    <s v="12201486"/>
    <s v="Trần Ngọc Thảo My"/>
    <x v="0"/>
    <d v="2022-07-27T00:00:00"/>
    <x v="0"/>
    <x v="0"/>
    <s v="NBU &amp; Claim"/>
    <s v="Claim Senior Executive"/>
    <s v="Nhân viên Cấp trung cao Giải quyết Quyền lợi Bảo hiểm"/>
    <x v="0"/>
    <s v="Double"/>
    <s v="Senior Executive"/>
    <s v="Female"/>
    <d v="1987-09-01T00:00:00"/>
    <s v="0983 908 599"/>
    <s v="thaomy.tran@hanwhalife.com.vn"/>
    <x v="0"/>
    <m/>
    <m/>
  </r>
  <r>
    <n v="293"/>
    <s v="FTE"/>
    <s v="12201487"/>
    <s v="Huỳnh Vương Quốc"/>
    <x v="0"/>
    <d v="2022-08-01T00:00:00"/>
    <x v="0"/>
    <x v="0"/>
    <s v="Partnership Distribution"/>
    <s v="Head of South"/>
    <s v="Giám Đốc Kinh Doanh Miền Nam"/>
    <x v="0"/>
    <s v="Double"/>
    <s v="Assistant Manager"/>
    <s v="Male"/>
    <d v="1986-04-04T00:00:00"/>
    <s v="0938 881 615"/>
    <s v="vuongquoc.huynh@hanwhalife.com.vn"/>
    <x v="0"/>
    <m/>
    <m/>
  </r>
  <r>
    <n v="294"/>
    <s v="FTE"/>
    <s v="12201488"/>
    <s v="Nguyễn Tấn Cường"/>
    <x v="0"/>
    <d v="2022-08-01T00:00:00"/>
    <x v="0"/>
    <x v="0"/>
    <s v="IT"/>
    <s v="Program Analyst Officer"/>
    <s v="Chuyên viên Lập trình"/>
    <x v="0"/>
    <s v="Double"/>
    <s v="Officer"/>
    <s v="Male"/>
    <d v="1987-11-19T00:00:00"/>
    <s v="0902 333 064"/>
    <s v="tancuong.nguyen@hanwhalife.com.vn"/>
    <x v="0"/>
    <m/>
    <m/>
  </r>
  <r>
    <n v="295"/>
    <s v="FTE"/>
    <s v="12201489"/>
    <s v="Nguyễn Thị Thu Thảo"/>
    <x v="0"/>
    <d v="2022-08-01T00:00:00"/>
    <x v="0"/>
    <x v="0"/>
    <s v="NBU &amp; Claim"/>
    <s v="Underwriter"/>
    <s v="Thẩm định"/>
    <x v="0"/>
    <s v="Double"/>
    <s v="Senior Executive"/>
    <s v="Female"/>
    <d v="1995-05-10T00:00:00"/>
    <s v="0778 884 532"/>
    <s v="thuthao.nguyen@hanwhalife.com.vn"/>
    <x v="0"/>
    <m/>
    <m/>
  </r>
  <r>
    <n v="296"/>
    <s v="FTE"/>
    <s v="12201490"/>
    <s v="Trần Thảo Nguyên"/>
    <x v="0"/>
    <d v="2022-08-08T00:00:00"/>
    <x v="0"/>
    <x v="0"/>
    <s v="Customer Services"/>
    <s v="Policy Owner Services Officer"/>
    <s v="Chuyên viên Quản lý Hợp đồng"/>
    <x v="0"/>
    <s v="Double"/>
    <s v="Officer"/>
    <s v="Female"/>
    <d v="1992-01-11T00:00:00"/>
    <s v="0938 680 383"/>
    <s v="nguyen.tran@hanwhalife.com.vn"/>
    <x v="0"/>
    <m/>
    <m/>
  </r>
  <r>
    <n v="297"/>
    <s v="FTE"/>
    <s v="12201491"/>
    <s v="Trần Thị Như Tình"/>
    <x v="20"/>
    <d v="2022-08-08T00:00:00"/>
    <x v="1"/>
    <x v="1"/>
    <s v="Sales Training Support"/>
    <s v="Agency Training Executive"/>
    <s v="Nhân viên Cấp trung Huấn luyện &amp; Hỗ trợ đại lý"/>
    <x v="4"/>
    <s v="Double"/>
    <s v="Executive"/>
    <s v="Female"/>
    <d v="1996-10-14T00:00:00"/>
    <s v="0935 040 075"/>
    <s v="nhutinh.tran@hanwhalife.com.vn"/>
    <x v="0"/>
    <m/>
    <m/>
  </r>
  <r>
    <n v="298"/>
    <s v="FTE"/>
    <s v="12201492"/>
    <s v="Cao Ngọc Ly"/>
    <x v="0"/>
    <d v="2022-08-08T00:00:00"/>
    <x v="0"/>
    <x v="0"/>
    <s v="Customer Services"/>
    <s v="Call Center Senior Staff"/>
    <s v="Nhân viên Cấp cao trực Tổng đài"/>
    <x v="0"/>
    <s v="Double"/>
    <s v="Senior Staff"/>
    <s v="Female"/>
    <d v="1992-10-19T00:00:00"/>
    <s v="0912 423 455"/>
    <s v="ngocly.cao@hanwhalife.com.vn"/>
    <x v="0"/>
    <m/>
    <m/>
  </r>
  <r>
    <n v="299"/>
    <s v="FTE"/>
    <s v="12201497"/>
    <s v="Nguyễn Đinh Bảo Ngọc"/>
    <x v="0"/>
    <d v="2022-08-08T00:00:00"/>
    <x v="0"/>
    <x v="0"/>
    <s v="IT"/>
    <s v="Business Analyst Senior Executive"/>
    <s v="Nhân viên Cấp trung cao Phát triển Hệ thống"/>
    <x v="0"/>
    <s v="Double"/>
    <s v="Senior Executive"/>
    <s v="Female"/>
    <d v="1995-11-08T00:00:00"/>
    <s v="0769 968 045"/>
    <s v="baongoc.nguyen1@hanwhalife.com.vn"/>
    <x v="0"/>
    <m/>
    <m/>
  </r>
  <r>
    <n v="300"/>
    <s v="FTE"/>
    <s v="12201498"/>
    <s v="Nguyễn Đức Trọng"/>
    <x v="0"/>
    <d v="2022-08-08T00:00:00"/>
    <x v="0"/>
    <x v="0"/>
    <s v="IT"/>
    <s v="Network Administrator Executive"/>
    <s v="Nhân viên Cấp trung Quản trị Hệ thống"/>
    <x v="0"/>
    <s v="Double"/>
    <s v="Executive"/>
    <s v="Male"/>
    <d v="1985-04-01T00:00:00"/>
    <s v="0905 756 856"/>
    <s v="ductrong.nguyen@hanwhalife.com.vn"/>
    <x v="0"/>
    <m/>
    <m/>
  </r>
  <r>
    <n v="301"/>
    <s v="FTE"/>
    <s v="12201499"/>
    <s v="Nguyễn Thị Như Ý"/>
    <x v="0"/>
    <d v="2022-08-10T00:00:00"/>
    <x v="0"/>
    <x v="0"/>
    <s v="Distribution Admin"/>
    <s v="Report &amp; Compensation Part Leader"/>
    <s v="Phó Bộ phận Hành chánh đại lý &amp; Kênh Phân phối, Phụ trách Báo cáo &amp; Thu nhập Đại lý"/>
    <x v="1"/>
    <s v="Single"/>
    <s v="Senior Manager"/>
    <s v="Female"/>
    <d v="1985-09-01T00:00:00"/>
    <s v="0989 044 861"/>
    <s v="nhuy.nguyen1@hanwhalife.com.vn"/>
    <x v="0"/>
    <m/>
    <m/>
  </r>
  <r>
    <n v="302"/>
    <s v="FTE"/>
    <s v="12201500"/>
    <s v="Phạm Ngọc Huyền Chi"/>
    <x v="0"/>
    <d v="2022-08-15T00:00:00"/>
    <x v="0"/>
    <x v="0"/>
    <s v="Distribution Admin"/>
    <s v="Distribution Report Senior Executive"/>
    <s v="Nhân viên cấp trung cao báo cáo kênh phân phối"/>
    <x v="0"/>
    <s v="Double"/>
    <s v="Senior Executive"/>
    <s v="Female"/>
    <d v="1993-05-26T00:00:00"/>
    <s v="0962 725 331"/>
    <s v="huyenchi.pham@hanwhalife.com.vn"/>
    <x v="0"/>
    <m/>
    <m/>
  </r>
  <r>
    <n v="303"/>
    <s v="FTE"/>
    <s v="12201504"/>
    <s v="Nguyễn Lê Ngọc Huỳnh Hoa"/>
    <x v="0"/>
    <d v="2022-08-22T00:00:00"/>
    <x v="0"/>
    <x v="0"/>
    <s v="Distribution Planning"/>
    <s v="Partnership Support Senior Executive"/>
    <s v="Nhân viên Cấp trung cao Hỗ trợ Kênh Đối tác Chiến lược"/>
    <x v="0"/>
    <s v="Double"/>
    <s v="Senior Executive"/>
    <s v="Female"/>
    <d v="1995-07-12T00:00:00"/>
    <s v="0777 044 744"/>
    <s v="huynhhoa.nguyen@hanwhalife.com.vn"/>
    <x v="0"/>
    <s v="x"/>
    <m/>
  </r>
  <r>
    <n v="304"/>
    <s v="FTE"/>
    <s v="12201505"/>
    <s v="Phạm Thị Dương Linh"/>
    <x v="1"/>
    <d v="2022-08-22T00:00:00"/>
    <x v="1"/>
    <x v="1"/>
    <s v="NBU &amp; Claim"/>
    <s v="Claim Executive"/>
    <s v="Nhân viên Cấp trung Giải quyết Quyền lợi Bảo hiểm"/>
    <x v="0"/>
    <s v="Double"/>
    <s v="Executive"/>
    <s v="Female"/>
    <d v="1997-09-05T00:00:00"/>
    <s v="0355 790 874"/>
    <s v="duonglinh.pham@hanwhalife.com.vn"/>
    <x v="0"/>
    <m/>
    <m/>
  </r>
  <r>
    <n v="305"/>
    <s v="FTE"/>
    <s v="12201506"/>
    <s v="Nguyễn Thị Hương"/>
    <x v="0"/>
    <d v="2022-08-25T00:00:00"/>
    <x v="0"/>
    <x v="0"/>
    <s v="IT"/>
    <s v="Business Analyst Senior Executive"/>
    <s v="Nhân viên Cấp trung cao Phát triển Hệ thống"/>
    <x v="0"/>
    <s v="Double"/>
    <s v="Senior Executive"/>
    <s v="Female"/>
    <d v="1994-06-12T00:00:00"/>
    <s v="0964 701 610"/>
    <s v="huong.nguyen3@hanwhalife.com.vn"/>
    <x v="0"/>
    <m/>
    <m/>
  </r>
  <r>
    <n v="306"/>
    <s v="FTE"/>
    <s v="12201509"/>
    <s v="Nguyễn Thị Hải Yên"/>
    <x v="17"/>
    <d v="2022-08-29T00:00:00"/>
    <x v="2"/>
    <x v="2"/>
    <s v="Sales Training Support"/>
    <s v="Agency Training Executive"/>
    <s v="Nhân viên Cấp trung Huấn luyện &amp; Hỗ trợ đại lý"/>
    <x v="4"/>
    <s v="Double"/>
    <s v="Executive"/>
    <s v="Female"/>
    <d v="1994-12-27T00:00:00"/>
    <s v="0987 383 342"/>
    <s v="haiyen.nguyen1@hanwhalife.com.vn"/>
    <x v="0"/>
    <m/>
    <m/>
  </r>
  <r>
    <n v="307"/>
    <s v="FTE"/>
    <s v="12201510"/>
    <s v="Tô Phạm Quỳnh Anh"/>
    <x v="0"/>
    <d v="2022-08-29T00:00:00"/>
    <x v="0"/>
    <x v="0"/>
    <s v="Distribution Planning"/>
    <s v="Partnership Support Senior Executive"/>
    <s v="Nhân viên Cấp trung cao Hỗ trợ Kênh Đối tác Chiến lược"/>
    <x v="0"/>
    <s v="Double"/>
    <s v="Senior Executive"/>
    <s v="Female"/>
    <d v="1995-11-01T00:00:00"/>
    <s v="0902 862913"/>
    <s v="quynhanh.to@hanwhalife.com.vn"/>
    <x v="0"/>
    <m/>
    <m/>
  </r>
  <r>
    <n v="308"/>
    <s v="FTE"/>
    <s v="12201511"/>
    <s v="Nguyễn Vũ Tịnh Đan"/>
    <x v="0"/>
    <d v="2022-08-29T00:00:00"/>
    <x v="0"/>
    <x v="0"/>
    <s v="Sales Support Task Force"/>
    <s v="Sales Admin Executive"/>
    <s v="Nhân viên Cấp trung Hỗ trợ kinh doanh"/>
    <x v="0"/>
    <s v="Double"/>
    <s v="Executive"/>
    <s v="Female"/>
    <d v="1995-04-12T00:00:00"/>
    <s v="0971 116 295"/>
    <s v="tinhdan.nguyen@hanwhalife.com.vn"/>
    <x v="0"/>
    <m/>
    <m/>
  </r>
  <r>
    <n v="309"/>
    <s v="FTE"/>
    <s v="12201512"/>
    <s v="Đặng Hồng Duyên"/>
    <x v="0"/>
    <d v="2022-08-29T00:00:00"/>
    <x v="0"/>
    <x v="0"/>
    <s v="Customer Services"/>
    <s v="Call Center Senior Staff"/>
    <s v="Nhân viên Cấp cao trực Tổng đài"/>
    <x v="0"/>
    <s v="Double"/>
    <s v="Senior Staff"/>
    <s v="Female"/>
    <d v="1994-05-22T00:00:00"/>
    <s v="0833 063 278"/>
    <s v="hongduyen.dang@hanwhalife.com.vn"/>
    <x v="0"/>
    <m/>
    <m/>
  </r>
  <r>
    <n v="310"/>
    <s v="FTE"/>
    <s v="12201513"/>
    <s v="Nguyễn Đình Hưng"/>
    <x v="22"/>
    <d v="2022-08-31T00:00:00"/>
    <x v="1"/>
    <x v="1"/>
    <s v="Regional Sales - Thang Long"/>
    <s v="Zone Director"/>
    <s v="Giám đốc Kinh doanh Khu vực"/>
    <x v="3"/>
    <s v="Double"/>
    <s v="Senior Executive"/>
    <s v="Male"/>
    <d v="1990-04-10T00:00:00"/>
    <s v="0948 975 050"/>
    <s v="dinhhung.nguyen@hanwhalife.com.vn"/>
    <x v="0"/>
    <m/>
    <m/>
  </r>
  <r>
    <n v="311"/>
    <s v="FTE"/>
    <s v="12201519"/>
    <s v="Đào Thị Vương"/>
    <x v="0"/>
    <d v="2022-09-05T00:00:00"/>
    <x v="0"/>
    <x v="0"/>
    <s v="Customer Services"/>
    <s v="Call Center Staff"/>
    <s v="Nhân viên trực Tổng đài"/>
    <x v="0"/>
    <s v="Double"/>
    <s v="Staff"/>
    <s v="Female"/>
    <d v="1994-01-31T00:00:00"/>
    <s v="0909 600 526"/>
    <s v="vuong.dao@hanwhalife.com.vn"/>
    <x v="0"/>
    <m/>
    <m/>
  </r>
  <r>
    <n v="312"/>
    <s v="FTE"/>
    <s v="12201522"/>
    <s v="Mai Vạn Hạnh"/>
    <x v="0"/>
    <d v="2022-09-05T00:00:00"/>
    <x v="0"/>
    <x v="0"/>
    <s v="Customer Services"/>
    <s v="Call Center Assistant Manager"/>
    <s v="Phó phòng trực Tổng đài"/>
    <x v="0"/>
    <s v="Double"/>
    <s v="Assistant Manager"/>
    <s v="Female"/>
    <d v="1988-05-13T00:00:00"/>
    <s v="0903 601 309"/>
    <s v="vanhanh.mai@hanwhalife.com.vn"/>
    <x v="0"/>
    <m/>
    <m/>
  </r>
  <r>
    <n v="313"/>
    <s v="FTE"/>
    <s v="12201524"/>
    <s v="Đào Nguyễn Xuân Phước"/>
    <x v="0"/>
    <d v="2022-09-05T00:00:00"/>
    <x v="0"/>
    <x v="0"/>
    <s v="Distribution Admin"/>
    <s v="Distribution Report Senior Officer"/>
    <s v="Chuyên viên Cấp cao Hành chánh Đại lý &amp; Kênh phân phối"/>
    <x v="0"/>
    <s v="Double"/>
    <s v="Senior Officer"/>
    <s v="Male"/>
    <d v="1994-01-30T00:00:00"/>
    <s v="0327 695 141"/>
    <s v="xuanphuoc.dao@hanwhalife.com.vn"/>
    <x v="0"/>
    <s v="x"/>
    <m/>
  </r>
  <r>
    <n v="314"/>
    <s v="FTE"/>
    <s v="12201525"/>
    <s v="Lê Thị Bích Tiên"/>
    <x v="0"/>
    <d v="2022-09-05T00:00:00"/>
    <x v="0"/>
    <x v="0"/>
    <s v="Human resources"/>
    <s v="Employee Engagement &amp; Internal Communication Senior Executive"/>
    <s v="Nhân viên Cấp trung cao Hoạt Động Gắn Kết và Truyền Thông Nội Bộ"/>
    <x v="0"/>
    <s v="Double"/>
    <s v="Senior Executive"/>
    <s v="Female"/>
    <d v="1994-12-12T00:00:00"/>
    <s v="0934 056 977"/>
    <s v="bichtien.le@hanwhalife.com.vn"/>
    <x v="0"/>
    <m/>
    <m/>
  </r>
  <r>
    <n v="315"/>
    <s v="FTE"/>
    <s v="12201531"/>
    <s v="Nguyễn Anh Tuấn"/>
    <x v="0"/>
    <d v="2022-09-12T00:00:00"/>
    <x v="0"/>
    <x v="0"/>
    <s v="Actuary"/>
    <s v="Actuarial Analyst"/>
    <s v="Phân tích Định phí"/>
    <x v="0"/>
    <s v="Double"/>
    <s v="Manager"/>
    <s v="Male"/>
    <d v="1985-10-22T00:00:00"/>
    <s v="0982 378 285"/>
    <s v="anhtuan.nguyen4@hanwhalife.com.vn"/>
    <x v="0"/>
    <m/>
    <m/>
  </r>
  <r>
    <n v="316"/>
    <s v="FTE"/>
    <s v="12201532"/>
    <s v="Phạm Hải Huy"/>
    <x v="0"/>
    <d v="2022-09-12T00:00:00"/>
    <x v="0"/>
    <x v="0"/>
    <s v="NBU &amp; Claim"/>
    <s v="Claim Assistant Manager"/>
    <s v="Phó phòng Giải quyết Quyền lợi Bảo hiểm"/>
    <x v="0"/>
    <s v="Double"/>
    <s v="Assistant Manager"/>
    <s v="Male"/>
    <d v="1983-10-20T00:00:00"/>
    <s v="0982 908 020"/>
    <s v="haihuy.pham@hanwhalife.com.vn"/>
    <x v="0"/>
    <m/>
    <m/>
  </r>
  <r>
    <n v="317"/>
    <s v="FTE"/>
    <s v="12201533"/>
    <s v="Mai Hữu Tín"/>
    <x v="0"/>
    <d v="2022-09-12T00:00:00"/>
    <x v="0"/>
    <x v="0"/>
    <s v="NBU &amp; Claim"/>
    <s v="Underwriter"/>
    <s v="Chuyên viên Thẩm định"/>
    <x v="0"/>
    <s v="Double"/>
    <s v="Senior Executive"/>
    <s v="Male"/>
    <d v="1993-02-24T00:00:00"/>
    <s v=" 0983 790 609"/>
    <s v="huutin.mai@hanwhalife.com.vn"/>
    <x v="0"/>
    <m/>
    <m/>
  </r>
  <r>
    <n v="318"/>
    <s v="FTE"/>
    <s v="12201534"/>
    <s v="Phạm Thị Hằng"/>
    <x v="0"/>
    <d v="2022-09-12T00:00:00"/>
    <x v="0"/>
    <x v="0"/>
    <s v="Design &amp; Development"/>
    <s v="Design &amp; Development Officer"/>
    <s v="Chuyên viên Thiết Kế &amp; Phát triển Chương trình Huấn luyện Kinh doanh"/>
    <x v="0"/>
    <s v="Double"/>
    <s v="Officer"/>
    <s v="Female"/>
    <d v="1984-10-10T00:00:00"/>
    <s v="0813 390 539"/>
    <s v="hang.pham@hanwhalife.com.vn"/>
    <x v="0"/>
    <m/>
    <m/>
  </r>
  <r>
    <n v="319"/>
    <s v="FTE"/>
    <s v="12201536"/>
    <s v="Tất An Đông Nghi"/>
    <x v="0"/>
    <d v="2022-09-13T00:00:00"/>
    <x v="0"/>
    <x v="0"/>
    <s v="Marketing"/>
    <s v="Corporate Brand Manager"/>
    <s v="Trưởng phòng Quản lý Thương hiệu"/>
    <x v="0"/>
    <s v="Double"/>
    <s v="Manager"/>
    <s v="Male"/>
    <d v="1991-08-13T00:00:00"/>
    <s v="0965 266 718"/>
    <s v="dongnghi.tat@hanwhalife.com.vn"/>
    <x v="0"/>
    <m/>
    <m/>
  </r>
  <r>
    <n v="320"/>
    <s v="FTE"/>
    <s v="12201538"/>
    <s v="Nguyễn Thiên Hương"/>
    <x v="0"/>
    <d v="2022-09-15T00:00:00"/>
    <x v="0"/>
    <x v="0"/>
    <s v="Human resources"/>
    <s v="Corporate Learning &amp; Talent Development Manager"/>
    <s v="Trưởng phòng Đào tạo và Phát triển Nhân tài"/>
    <x v="0"/>
    <s v="Double"/>
    <s v="Manager"/>
    <s v="Female"/>
    <d v="1992-04-11T00:00:00"/>
    <s v="0906 879 842"/>
    <s v="thienhuong.nguyen@hanwhalife.com.vn"/>
    <x v="0"/>
    <m/>
    <m/>
  </r>
  <r>
    <n v="321"/>
    <s v="FTE"/>
    <s v="12201539"/>
    <s v="Nguyễn Trà Nhật Trinh"/>
    <x v="0"/>
    <d v="2022-09-19T00:00:00"/>
    <x v="0"/>
    <x v="0"/>
    <s v="Distribution Admin"/>
    <s v="Distribution Compensation Manager"/>
    <s v="Trưởng phòng Phụ trách Thu nhập Đại lý &amp; Kênh Phân phối"/>
    <x v="0"/>
    <s v="Double"/>
    <s v="Manager"/>
    <s v="Female"/>
    <d v="1987-08-28T00:00:00"/>
    <s v="0909 478 716"/>
    <s v="nhattrinh.nguyen@hanwhalife.com.vn"/>
    <x v="0"/>
    <m/>
    <m/>
  </r>
  <r>
    <n v="322"/>
    <s v="FTE"/>
    <s v="12201544"/>
    <s v="Phạm Thị Diệp Quỳnh"/>
    <x v="0"/>
    <d v="2022-09-26T00:00:00"/>
    <x v="0"/>
    <x v="0"/>
    <s v="Customer Services"/>
    <s v="Digital Customer Services Manager"/>
    <s v="Trưởng phòng Dịch vụ Kỹ thuật số"/>
    <x v="0"/>
    <s v="Double"/>
    <s v="Manager"/>
    <s v="Female"/>
    <d v="1979-10-05T00:00:00"/>
    <s v="0916 798 389"/>
    <s v="diepquynh.pham@hanwhalife.com.vn"/>
    <x v="0"/>
    <m/>
    <m/>
  </r>
  <r>
    <n v="323"/>
    <s v="FTE"/>
    <s v="12201547"/>
    <s v="Nguyễn Thị Hoài Thu"/>
    <x v="0"/>
    <d v="2022-09-28T00:00:00"/>
    <x v="0"/>
    <x v="0"/>
    <s v="Customer Services"/>
    <s v="Customer Care Manager"/>
    <s v="Trưởng phòng Chăm sóc Khách Hàng"/>
    <x v="0"/>
    <s v="Double"/>
    <s v="Manager"/>
    <s v="Female"/>
    <d v="1984-03-27T00:00:00"/>
    <s v="0932 493 481"/>
    <s v="hoaithu.nguyen@hanwhalife.com.vn"/>
    <x v="0"/>
    <m/>
    <m/>
  </r>
  <r>
    <n v="324"/>
    <s v="FTE"/>
    <s v="12201549"/>
    <s v="Du Gia Khang"/>
    <x v="0"/>
    <d v="2022-09-28T00:00:00"/>
    <x v="0"/>
    <x v="0"/>
    <s v="NBU &amp; Claim"/>
    <s v="New Business Staff"/>
    <s v="Nhân viên Phát hành Hợp đồng"/>
    <x v="0"/>
    <s v="Double"/>
    <s v="Staff"/>
    <s v="Male"/>
    <d v="1996-11-15T00:00:00"/>
    <s v="0773 116 510"/>
    <s v="giakhang.du@hanwhalife.com.vn"/>
    <x v="0"/>
    <m/>
    <m/>
  </r>
  <r>
    <n v="325"/>
    <s v="FTE"/>
    <s v="12201550"/>
    <s v="Nguyễn Bùi Thanh An"/>
    <x v="0"/>
    <d v="2022-09-28T00:00:00"/>
    <x v="0"/>
    <x v="0"/>
    <s v="GA Partner"/>
    <s v="GA Development Senior Executive"/>
    <s v="Nhân viên Cấp trung Cao Phát triển Văn phòng Tổng đại lý"/>
    <x v="0"/>
    <s v="Double"/>
    <s v="Senior Executive"/>
    <s v="Female"/>
    <d v="1995-03-29T00:00:00"/>
    <s v="0919 103 045"/>
    <s v="thanhan.nguyen@hanwhalife.com.vn"/>
    <x v="0"/>
    <m/>
    <m/>
  </r>
  <r>
    <n v="326"/>
    <s v="FTE"/>
    <s v="12201551"/>
    <s v="Nguyễn Thị Quyên"/>
    <x v="0"/>
    <d v="2022-09-28T00:00:00"/>
    <x v="0"/>
    <x v="0"/>
    <s v="Actuary"/>
    <s v="Actuarial Analyst"/>
    <s v="Phân tích Định phí"/>
    <x v="0"/>
    <s v="Double"/>
    <s v="Senior Executive"/>
    <s v="Female"/>
    <d v="1995-05-19T00:00:00"/>
    <s v="0365 947 196"/>
    <s v="quyen.nguyen@hanwhalife.com.vn"/>
    <x v="0"/>
    <m/>
    <m/>
  </r>
  <r>
    <n v="327"/>
    <s v="FTE"/>
    <s v="12201553"/>
    <s v="Nguyễn Phụng Trí"/>
    <x v="2"/>
    <d v="2022-10-01T00:00:00"/>
    <x v="2"/>
    <x v="2"/>
    <s v="Regional Sales - Tay Son"/>
    <s v="Regional Director"/>
    <s v="Giám đốc Kinh doanh Vùng"/>
    <x v="3"/>
    <s v="Double"/>
    <s v="Vice Director"/>
    <s v="Male"/>
    <d v="1978-09-18T00:00:00"/>
    <s v="0917 985 225"/>
    <s v="phungtri.nguyen@hanwhalife.com.vn"/>
    <x v="0"/>
    <m/>
    <m/>
  </r>
  <r>
    <n v="328"/>
    <s v="FTE"/>
    <s v="12201556"/>
    <s v="Đoàn Ngọc Thanh Tâm"/>
    <x v="0"/>
    <d v="2022-10-03T00:00:00"/>
    <x v="0"/>
    <x v="0"/>
    <s v="Distribution Planning"/>
    <s v="Distribution Support Executive"/>
    <s v="Nhân viên Cấp trung Hỗ trợ Đại lý &amp; Kênh Phân phối"/>
    <x v="0"/>
    <s v="Double"/>
    <s v="Executive"/>
    <s v="Female"/>
    <d v="2000-08-19T00:00:00"/>
    <s v="0589 798 647"/>
    <s v="thanhtam.doan@hanwhalife.com.vn"/>
    <x v="0"/>
    <m/>
    <m/>
  </r>
  <r>
    <n v="329"/>
    <s v="FTE"/>
    <s v="12201557"/>
    <s v="Nguyễn Văn Bảo"/>
    <x v="0"/>
    <d v="2022-10-03T00:00:00"/>
    <x v="0"/>
    <x v="0"/>
    <s v="IT"/>
    <s v="IT Helpdesk Staff"/>
    <s v="Nhân viên Hỗ trợ Mạng máy tính"/>
    <x v="0"/>
    <s v="Double"/>
    <s v="Staff"/>
    <s v="Male"/>
    <d v="1996-02-20T00:00:00"/>
    <s v="0974 504 924"/>
    <s v="vanbao.nguyen@hanwhalife.com.vn"/>
    <x v="0"/>
    <m/>
    <m/>
  </r>
  <r>
    <n v="330"/>
    <s v="FTE"/>
    <s v="12201558"/>
    <s v="Nguyễn Duy Thanh"/>
    <x v="0"/>
    <d v="2022-10-10T00:00:00"/>
    <x v="0"/>
    <x v="0"/>
    <s v="IT"/>
    <s v="Program Analyst Senior Officer"/>
    <s v="Chuyên viên Cấp cao Lập trình"/>
    <x v="0"/>
    <s v="Double"/>
    <s v="Senior Officer"/>
    <s v="Male"/>
    <d v="1990-04-11T00:00:00"/>
    <s v="0987 506 370"/>
    <s v="duythanh.nguyen1@hanwhalife.com.vn"/>
    <x v="0"/>
    <s v="x"/>
    <m/>
  </r>
  <r>
    <n v="331"/>
    <s v="FTE"/>
    <s v="12201562"/>
    <s v="Đỗ Thị Linh Nhạn"/>
    <x v="24"/>
    <d v="2022-10-19T00:00:00"/>
    <x v="1"/>
    <x v="1"/>
    <s v="Customer Services"/>
    <s v="Customer Services Senior Staff"/>
    <s v="Nhân viên Cấp cao Dịch vụ Khách hàng"/>
    <x v="0"/>
    <s v="Double"/>
    <s v="Senior Staff"/>
    <s v="Female"/>
    <d v="1992-10-05T00:00:00"/>
    <s v="0398 558 689"/>
    <s v="linhnhan.do@hanwhalife.com.vn"/>
    <x v="0"/>
    <m/>
    <m/>
  </r>
  <r>
    <n v="332"/>
    <s v="FTE"/>
    <s v="12201563"/>
    <s v="Hoàng Minh Tú"/>
    <x v="0"/>
    <d v="2022-10-19T00:00:00"/>
    <x v="0"/>
    <x v="0"/>
    <s v="Actuary"/>
    <s v="Actuarial Analyst"/>
    <s v="Phân tích Định phí"/>
    <x v="0"/>
    <s v="Double"/>
    <s v="Executive"/>
    <s v="Female"/>
    <d v="1998-10-28T00:00:00"/>
    <s v="0777 613 369"/>
    <s v="minhtu.hoang@hanwhalife.com.vn"/>
    <x v="0"/>
    <m/>
    <m/>
  </r>
  <r>
    <n v="333"/>
    <s v="FTE"/>
    <s v="12201565"/>
    <s v="Trương Mạnh Dũng"/>
    <x v="0"/>
    <d v="2022-10-20T00:00:00"/>
    <x v="0"/>
    <x v="0"/>
    <s v="IT"/>
    <s v="Program Analyst Officer"/>
    <s v="Chuyên viên Lập trình"/>
    <x v="0"/>
    <s v="Double"/>
    <s v="Officer"/>
    <s v="Male"/>
    <d v="1986-12-02T00:00:00"/>
    <s v="0935 004 507"/>
    <s v="manhdung.truong@hanwhalife.com.vn"/>
    <x v="0"/>
    <m/>
    <m/>
  </r>
  <r>
    <n v="334"/>
    <s v="FTE"/>
    <s v="12201567"/>
    <s v="Lâm Vũ"/>
    <x v="0"/>
    <d v="2022-10-24T00:00:00"/>
    <x v="0"/>
    <x v="0"/>
    <s v="Product Development"/>
    <s v="Product Development Senior Executive"/>
    <s v="Nhân viên Cấp trung cao Phát triển Sản phẩm"/>
    <x v="0"/>
    <s v="Double"/>
    <s v="Senior Executive"/>
    <s v="Male"/>
    <d v="1991-03-17T00:00:00"/>
    <s v="0908 803 939"/>
    <s v="vu.lam@hanwhalife.com.vn"/>
    <x v="0"/>
    <m/>
    <m/>
  </r>
  <r>
    <n v="335"/>
    <s v="FTE"/>
    <s v="12201569"/>
    <s v="Nguyễn Lê Tuyết Nhiên"/>
    <x v="0"/>
    <d v="2022-10-26T00:00:00"/>
    <x v="0"/>
    <x v="0"/>
    <s v="Sales Training Support"/>
    <s v="Agency Training Coordinator"/>
    <s v="Điều phối Huấn luyện Kênh Đại lý"/>
    <x v="0"/>
    <s v="Double"/>
    <s v="Executive"/>
    <s v="Female"/>
    <d v="1995-01-14T00:00:00"/>
    <s v="0933 743 436"/>
    <s v="tuyetnhien.nguyen@hanwhalife.com.vn"/>
    <x v="0"/>
    <m/>
    <m/>
  </r>
  <r>
    <n v="336"/>
    <s v="FTE"/>
    <s v="12201570"/>
    <s v="Lê Nhật Hà Vy"/>
    <x v="0"/>
    <d v="2022-10-31T00:00:00"/>
    <x v="0"/>
    <x v="0"/>
    <s v="Marketing"/>
    <s v="PR &amp; CSR Manager"/>
    <s v="Trưởng phòng Truyền thông và CSR"/>
    <x v="0"/>
    <s v="Double"/>
    <s v="Manager"/>
    <s v="Female"/>
    <d v="1991-12-11T00:00:00"/>
    <s v="0934 457 535"/>
    <s v="havy.le@hanwhalife.com.vn"/>
    <x v="0"/>
    <m/>
    <m/>
  </r>
  <r>
    <n v="337"/>
    <s v="FTE"/>
    <s v="12201571"/>
    <s v="Huỳnh Thị Hồng Gấm"/>
    <x v="0"/>
    <d v="2022-10-31T00:00:00"/>
    <x v="0"/>
    <x v="0"/>
    <s v="Distribution Admin"/>
    <s v="Distribution Compensation Executive"/>
    <s v="Nhân viên Cấp trung phụ trách Thu nhập Đại lý &amp; Kênh Phân phối"/>
    <x v="0"/>
    <s v="Double"/>
    <s v="Executive"/>
    <s v="Female"/>
    <d v="1995-03-15T00:00:00"/>
    <s v="0388 552 912"/>
    <s v="honggam.huynh@hanwhalife.com.vn"/>
    <x v="0"/>
    <m/>
    <m/>
  </r>
  <r>
    <n v="338"/>
    <s v="FTE"/>
    <s v="12201572"/>
    <s v="Nguyễn Anh Tuấn"/>
    <x v="24"/>
    <d v="2022-11-01T00:00:00"/>
    <x v="1"/>
    <x v="1"/>
    <s v="Regional Sales - Thang Long"/>
    <s v="Zone Director"/>
    <s v="Giám đốc Kinh doanh Khu vực"/>
    <x v="3"/>
    <s v="Double"/>
    <s v="Senior Officer"/>
    <s v="Male"/>
    <d v="1985-02-06T00:00:00"/>
    <s v="0928 336 999"/>
    <s v="tuan.nguyen1@hanwhalife.com.vn"/>
    <x v="0"/>
    <m/>
    <m/>
  </r>
  <r>
    <n v="339"/>
    <s v="FTE"/>
    <s v="12201575"/>
    <s v="Phạm Văn Chung"/>
    <x v="10"/>
    <d v="2022-11-02T00:00:00"/>
    <x v="1"/>
    <x v="1"/>
    <s v="Regional Sales - Thang Long"/>
    <s v="Zone Director"/>
    <s v="Giám đốc Kinh doanh Khu vực"/>
    <x v="3"/>
    <s v="Double"/>
    <s v="Senior Executive"/>
    <s v="Male"/>
    <d v="1990-04-23T00:00:00"/>
    <s v="0961 625 788"/>
    <s v="vanchung.pham@hanwhalife.com.vn"/>
    <x v="0"/>
    <m/>
    <m/>
  </r>
  <r>
    <n v="340"/>
    <s v="FTE"/>
    <s v="12201577"/>
    <s v="Trần Minh Tâm"/>
    <x v="8"/>
    <d v="2022-11-02T00:00:00"/>
    <x v="1"/>
    <x v="1"/>
    <s v="Regional Sales - Lam Kinh"/>
    <s v="Zone Director"/>
    <s v="Giám đốc Kinh doanh Khu vực"/>
    <x v="3"/>
    <s v="Double"/>
    <s v="Officer"/>
    <s v="Male"/>
    <d v="1990-05-19T00:00:00"/>
    <s v="0985 999 881"/>
    <s v="tam.tran@hanwhalife.com.vn"/>
    <x v="0"/>
    <m/>
    <m/>
  </r>
  <r>
    <n v="341"/>
    <s v="FTE"/>
    <s v="12201579"/>
    <s v="Nguyễn Bình An"/>
    <x v="0"/>
    <d v="2022-11-14T00:00:00"/>
    <x v="0"/>
    <x v="0"/>
    <s v="Product Development"/>
    <s v="Product Development Senior Executive"/>
    <s v="Nhân viên Cấp trung cao Phát triển Sản phẩm"/>
    <x v="0"/>
    <s v="Double"/>
    <s v="Senior Executive"/>
    <s v="Male"/>
    <d v="1996-02-12T00:00:00"/>
    <s v="0379 362 759"/>
    <s v="binhan.nguyen@hanwhalife.com.vn"/>
    <x v="0"/>
    <s v="x"/>
    <m/>
  </r>
  <r>
    <n v="342"/>
    <s v="FTE"/>
    <s v="12201582"/>
    <s v="Lê Thị Hường"/>
    <x v="20"/>
    <d v="2022-11-14T00:00:00"/>
    <x v="1"/>
    <x v="1"/>
    <s v="Customer Services"/>
    <s v="Customer Services Senior Staff"/>
    <s v="Nhân viên Cấp cao Dịch vụ Khách hàng"/>
    <x v="0"/>
    <s v="Double"/>
    <s v="Senior Staff"/>
    <s v="Female"/>
    <d v="1992-05-19T00:00:00"/>
    <s v="0981 431 074"/>
    <s v="huong.le2@hanwhalife.com.vn"/>
    <x v="0"/>
    <s v="x"/>
    <m/>
  </r>
  <r>
    <n v="343"/>
    <s v="FTE"/>
    <s v="12201584"/>
    <s v="Trương Thái Bão"/>
    <x v="2"/>
    <d v="2022-11-21T00:00:00"/>
    <x v="2"/>
    <x v="2"/>
    <s v="Sales Training Support"/>
    <s v="Agency Training Senior Executive"/>
    <s v="Nhân viên Cấp trung cao Huấn luyện &amp; Hỗ trợ đại lý"/>
    <x v="4"/>
    <s v="Double"/>
    <s v="Senior Executive"/>
    <s v="Male"/>
    <d v="1992-08-20T00:00:00"/>
    <s v="0941 430 707"/>
    <s v="thaibao.truong@hanwhalife.com.vn"/>
    <x v="0"/>
    <s v="x"/>
    <m/>
  </r>
  <r>
    <n v="344"/>
    <s v="FTE"/>
    <s v="12201585"/>
    <s v="Mai Hồng Phương Thảo"/>
    <x v="0"/>
    <d v="2022-11-21T00:00:00"/>
    <x v="0"/>
    <x v="0"/>
    <s v="Distribution Planning"/>
    <s v="Quality Control Senior Executive"/>
    <s v="Nhân viên Cấp trung cao Kiểm soát Chất lượng"/>
    <x v="0"/>
    <s v="Double"/>
    <s v="Senior Executive"/>
    <s v="Female"/>
    <d v="1989-10-11T00:00:00"/>
    <s v="0355 551 520"/>
    <s v="phuongthao.mai@hanwhalife.com.vn"/>
    <x v="0"/>
    <m/>
    <m/>
  </r>
  <r>
    <n v="345"/>
    <s v="FTE"/>
    <s v="12201588"/>
    <s v="Lê Nguyễn Ngọc Trâm"/>
    <x v="25"/>
    <d v="2022-11-23T00:00:00"/>
    <x v="3"/>
    <x v="2"/>
    <s v="Customer Services"/>
    <s v="Customer Services Senior Staff"/>
    <s v="Nhân viên Cấp cao Dịch vụ Khách hàng"/>
    <x v="0"/>
    <s v="Double"/>
    <s v="Senior Staff"/>
    <s v="Female"/>
    <d v="1994-06-15T00:00:00"/>
    <s v="0912 369 411"/>
    <s v="ngoctram.le@hanwhalife.com.vn"/>
    <x v="0"/>
    <m/>
    <m/>
  </r>
  <r>
    <n v="346"/>
    <s v="FTE"/>
    <s v="12201590"/>
    <s v="Nguyễn Quang Thiện"/>
    <x v="0"/>
    <d v="2022-11-28T00:00:00"/>
    <x v="0"/>
    <x v="0"/>
    <s v="IT"/>
    <s v="Program Analyst Executive"/>
    <s v="Nhân viên Cấp trung Lập trình"/>
    <x v="0"/>
    <s v="Double"/>
    <s v="Executive"/>
    <s v="Male"/>
    <d v="1998-01-09T00:00:00"/>
    <s v="0829 900 345"/>
    <s v="quangthien.nguyen@hanwhalife.com.vn"/>
    <x v="0"/>
    <m/>
    <m/>
  </r>
  <r>
    <n v="347"/>
    <s v="FTE"/>
    <s v="12201593"/>
    <s v="Nguyễn Thị Quỳnh Nga"/>
    <x v="0"/>
    <d v="2022-12-01T00:00:00"/>
    <x v="0"/>
    <x v="0"/>
    <s v="Product Development"/>
    <s v="Product Development Officer"/>
    <s v="Chuyên viên Phát triển Sản Phẩm"/>
    <x v="0"/>
    <s v="Double"/>
    <s v="Officer"/>
    <s v="Female"/>
    <d v="1987-04-28T00:00:00"/>
    <s v="0977 347 967"/>
    <s v="quynhnga.nguyen@hanwhalife.com.vn"/>
    <x v="0"/>
    <m/>
    <m/>
  </r>
  <r>
    <n v="348"/>
    <s v="FTE"/>
    <s v="12201594"/>
    <s v="Nguyễn Anh Tú"/>
    <x v="21"/>
    <d v="2022-12-01T00:00:00"/>
    <x v="1"/>
    <x v="1"/>
    <s v="Regional Sales - Thang Long"/>
    <s v="Zone Director"/>
    <s v="Giám đốc Kinh doanh Khu vực"/>
    <x v="3"/>
    <s v="Double"/>
    <s v="Senior Executive"/>
    <s v="Male"/>
    <d v="1992-07-20T00:00:00"/>
    <s v="0962 480 526"/>
    <s v="anhtu.nguyen@hanwhalife.com.vn"/>
    <x v="0"/>
    <m/>
    <m/>
  </r>
  <r>
    <n v="349"/>
    <s v="FTE"/>
    <s v="12201596"/>
    <s v="Lê Thị Thanh Xuân"/>
    <x v="0"/>
    <d v="2022-12-05T00:00:00"/>
    <x v="0"/>
    <x v="0"/>
    <s v="COP"/>
    <s v="Chief Operations Principal"/>
    <s v="Giám Đốc Cấp cao Nghiệp vụ Bảo Hiểm"/>
    <x v="1"/>
    <s v="Single"/>
    <s v="Senior Director"/>
    <s v="Female"/>
    <d v="1972-03-27T00:00:00"/>
    <s v="0916 758 841"/>
    <s v="thanhxuan.le1@hanwhalife.com.vn"/>
    <x v="0"/>
    <m/>
    <m/>
  </r>
  <r>
    <n v="350"/>
    <s v="FTE"/>
    <s v="12201597"/>
    <s v="Lê Nguyễn Bảo Thi"/>
    <x v="0"/>
    <d v="2022-12-05T00:00:00"/>
    <x v="0"/>
    <x v="0"/>
    <s v="Distribution Planning"/>
    <s v="Distribution Support Executive"/>
    <s v="Nhân viên Cấp trung Hỗ trợ Đại lý &amp; Kênh Phân phối"/>
    <x v="0"/>
    <s v="Double"/>
    <s v="Executive"/>
    <s v="Female"/>
    <d v="1996-11-27T00:00:00"/>
    <s v="0359 264 829"/>
    <s v="baothi.le@hanwhalife.com.vn"/>
    <x v="0"/>
    <m/>
    <m/>
  </r>
  <r>
    <n v="351"/>
    <s v="FTE"/>
    <s v="12201598"/>
    <s v="Nguyễn Thị Thúy Hằng"/>
    <x v="21"/>
    <d v="2022-12-05T00:00:00"/>
    <x v="1"/>
    <x v="1"/>
    <s v="Regional Sales - Thang Long"/>
    <s v="Zone Director"/>
    <s v="Giám đốc Kinh doanh Khu vực"/>
    <x v="3"/>
    <s v="Double"/>
    <s v="Executive"/>
    <s v="Female"/>
    <d v="1983-08-20T00:00:00"/>
    <s v="0986 517 083"/>
    <s v="thuyhang.nguyen@hanwhalife.com.vn"/>
    <x v="0"/>
    <s v="x"/>
    <m/>
  </r>
  <r>
    <n v="352"/>
    <s v="FTE"/>
    <s v="12201599"/>
    <s v="Trần Trung Nguyên"/>
    <x v="0"/>
    <d v="2022-12-05T00:00:00"/>
    <x v="0"/>
    <x v="0"/>
    <s v="IT"/>
    <s v="Program Analyst Senior Executive"/>
    <s v="Nhân viên Cấp trung cao Lập trình"/>
    <x v="0"/>
    <s v="Double"/>
    <s v="Senior Executive"/>
    <s v="Male"/>
    <d v="1996-01-01T00:00:00"/>
    <s v="0969 981 853"/>
    <s v="trungnguyen.tran@hanwhalife.com.vn"/>
    <x v="0"/>
    <s v="x"/>
    <m/>
  </r>
  <r>
    <n v="353"/>
    <s v="FTE"/>
    <s v="12201601"/>
    <s v="Hồ Mẫn Trí"/>
    <x v="0"/>
    <d v="2022-12-12T00:00:00"/>
    <x v="0"/>
    <x v="0"/>
    <s v="IT"/>
    <s v="Business Analyst Senior Officer"/>
    <s v="Chuyên viên Cấp cao Phát triển Hệ thống"/>
    <x v="0"/>
    <s v="Double"/>
    <s v="Senior Officer"/>
    <s v="Male"/>
    <d v="1982-05-22T00:00:00"/>
    <s v="0982 179 176"/>
    <s v="mantri.ho@hanwhalife.com.vn"/>
    <x v="0"/>
    <m/>
    <m/>
  </r>
  <r>
    <n v="354"/>
    <s v="FTE"/>
    <s v="12201602"/>
    <s v="Phạm Thị Thanh Tú"/>
    <x v="0"/>
    <d v="2022-12-12T00:00:00"/>
    <x v="0"/>
    <x v="0"/>
    <s v="Human Resources"/>
    <s v="Talent Development Senior Officer"/>
    <s v="Chuyên viên Cấp cao Phát triển Nhân tài"/>
    <x v="0"/>
    <s v="Double"/>
    <s v="Senior Officer"/>
    <s v="Female"/>
    <d v="1997-02-01T00:00:00"/>
    <s v="0942 155 282"/>
    <s v="thanhtu.pham1@hanwhalife.com.vn"/>
    <x v="0"/>
    <s v="x"/>
    <m/>
  </r>
  <r>
    <n v="355"/>
    <s v="FTE"/>
    <s v="12201603"/>
    <s v="Văn Công Nho"/>
    <x v="33"/>
    <d v="2022-12-12T00:00:00"/>
    <x v="2"/>
    <x v="2"/>
    <s v="Sales Training Support"/>
    <s v="Agency Training Executive"/>
    <s v="Nhân viên Cấp trung Huấn luyện &amp; Hỗ trợ đại lý"/>
    <x v="4"/>
    <s v="Double"/>
    <s v="Executive"/>
    <s v="Male"/>
    <d v="1993-09-04T00:00:00"/>
    <s v="0903 543 006"/>
    <s v="congnho.van@hanwhalife.com.vn"/>
    <x v="0"/>
    <m/>
    <m/>
  </r>
  <r>
    <n v="356"/>
    <s v="FTE"/>
    <s v="12201605"/>
    <s v="Trần Thị Diệu Hằng"/>
    <x v="0"/>
    <d v="2022-12-14T00:00:00"/>
    <x v="0"/>
    <x v="0"/>
    <s v="Distribution Planning"/>
    <s v="Distribution Support Senior Executive"/>
    <s v="Nhân viên Cấp trung cao Đại lý &amp; Kênh Phân phối"/>
    <x v="0"/>
    <s v="Double"/>
    <s v="Senior Executive"/>
    <s v="Female"/>
    <d v="1997-04-14T00:00:00"/>
    <s v="0367 340 943"/>
    <s v="dieuhang.tran@hanwhalife.com.vn"/>
    <x v="0"/>
    <m/>
    <m/>
  </r>
  <r>
    <n v="357"/>
    <s v="FTE"/>
    <s v="12201606"/>
    <s v="Ngô Thu Huyền"/>
    <x v="0"/>
    <d v="2022-12-19T00:00:00"/>
    <x v="0"/>
    <x v="0"/>
    <s v="NBU &amp; Claim"/>
    <s v="Claim Officer"/>
    <s v="Chuyên viên Giải quyết Quyền lợi Bảo hiểm"/>
    <x v="0"/>
    <s v="Double"/>
    <s v="Officer"/>
    <s v="Female"/>
    <d v="1992-10-14T00:00:00"/>
    <s v="0974 339 529"/>
    <s v="thuhuyen.ngo@hanwhalife.com.vn"/>
    <x v="0"/>
    <m/>
    <m/>
  </r>
  <r>
    <n v="358"/>
    <s v="FTE"/>
    <s v="12201610"/>
    <s v="Đinh Nho Hoàng"/>
    <x v="0"/>
    <d v="2022-12-19T00:00:00"/>
    <x v="0"/>
    <x v="0"/>
    <s v="Distribution Admin"/>
    <s v="Distribution Report Senior Executive"/>
    <s v="Nhân viên cấp trung cao báo cáo kênh phân phối"/>
    <x v="0"/>
    <s v="Double"/>
    <s v="Senior Executive"/>
    <s v="Male"/>
    <d v="1993-02-21T00:00:00"/>
    <s v="0854 549 245"/>
    <s v="nhohoang.dinh@hanwhalife.com.vn"/>
    <x v="0"/>
    <m/>
    <m/>
  </r>
  <r>
    <n v="359"/>
    <s v="FTE"/>
    <s v="12201612"/>
    <s v="Trần Lê Huyền Anh"/>
    <x v="0"/>
    <d v="2022-12-20T00:00:00"/>
    <x v="0"/>
    <x v="0"/>
    <s v="Marketing"/>
    <s v="PR &amp; CSR Senior Officer"/>
    <s v="Chuyên viên Cấp cao Truyền thông và CSR"/>
    <x v="0"/>
    <s v="Double"/>
    <s v="Senior Officer"/>
    <s v="Female"/>
    <d v="1993-03-21T00:00:00"/>
    <s v="0937 210 393"/>
    <s v="huyenanh.tran@hanwhalife.com.vn"/>
    <x v="0"/>
    <m/>
    <m/>
  </r>
  <r>
    <n v="360"/>
    <s v="FTE"/>
    <s v="12301614"/>
    <s v="Diệp Tú Khanh"/>
    <x v="7"/>
    <d v="2023-01-03T00:00:00"/>
    <x v="3"/>
    <x v="2"/>
    <s v="Sales Training Support"/>
    <s v="Agency Training Officer"/>
    <s v="Chuyên viên Huấn luyện &amp; Hỗ trợ Đại lý"/>
    <x v="4"/>
    <s v="Double"/>
    <s v="Officer"/>
    <s v="Female"/>
    <d v="1987-06-22T00:00:00"/>
    <s v="0907 769 008"/>
    <s v="tukhanh.diep@hanwhalife.com.vn"/>
    <x v="0"/>
    <m/>
    <m/>
  </r>
  <r>
    <n v="361"/>
    <s v="FTE"/>
    <s v="12301617"/>
    <s v="Vũ Thị Thịnh"/>
    <x v="0"/>
    <d v="2023-01-04T00:00:00"/>
    <x v="0"/>
    <x v="0"/>
    <s v="Internal Audit"/>
    <s v="Internal Audit Senior Executive"/>
    <s v="Nhân viên Cấp trung cao Kiểm toán Nội bộ"/>
    <x v="0"/>
    <s v="Double"/>
    <s v="Senior Executive"/>
    <s v="Female"/>
    <d v="1998-11-28T00:00:00"/>
    <s v="0919 287 011"/>
    <s v="thinh.vu@hanwhalife.com.vn"/>
    <x v="0"/>
    <m/>
    <m/>
  </r>
  <r>
    <n v="362"/>
    <s v="FTE"/>
    <s v="12301618"/>
    <s v="Đặng Trung Dũng"/>
    <x v="1"/>
    <d v="2023-01-04T00:00:00"/>
    <x v="1"/>
    <x v="1"/>
    <s v="NBU &amp; Claim"/>
    <s v="Claim Senior Executive"/>
    <s v="Nhân viên Cấp trung cao Giải quyết Quyền lợi Bảo hiểm"/>
    <x v="0"/>
    <s v="Double"/>
    <s v="Senior Executive"/>
    <s v="Male"/>
    <d v="1984-05-30T00:00:00"/>
    <s v="0904 198 484"/>
    <s v="trungdung.dang@hanwhalife.com.vn"/>
    <x v="0"/>
    <m/>
    <m/>
  </r>
  <r>
    <n v="363"/>
    <s v="FTE"/>
    <s v="12301619"/>
    <s v="Quách Thị Ngọc"/>
    <x v="0"/>
    <d v="2023-01-04T00:00:00"/>
    <x v="0"/>
    <x v="0"/>
    <s v="Legal &amp; Corporate Compliance"/>
    <s v="Corporate Compliance Senior Executive"/>
    <s v="Nhân viên cấp trung cao Kiểm soát tuân thủ"/>
    <x v="0"/>
    <s v="Double"/>
    <s v="Senior Executive"/>
    <s v="Female"/>
    <d v="1996-06-06T00:00:00"/>
    <s v="0369 715 375"/>
    <s v="ngoc.quach@hanwhalife.com.vn"/>
    <x v="0"/>
    <m/>
    <m/>
  </r>
  <r>
    <n v="364"/>
    <s v="FTE"/>
    <s v="12301623"/>
    <s v="Nguyễn Thị Cẩm Thạch"/>
    <x v="22"/>
    <d v="2023-01-09T00:00:00"/>
    <x v="1"/>
    <x v="1"/>
    <s v="Sales Training Support"/>
    <s v="Agency Training Executive"/>
    <s v="Nhân viên Cấp trung Huấn luyện &amp; Hỗ trợ Đại lý"/>
    <x v="4"/>
    <s v="Double"/>
    <s v="Executive"/>
    <s v="Female"/>
    <d v="1984-05-27T00:00:00"/>
    <s v="0945 627 218"/>
    <s v="camthach.nguyen@hanwhalife.com.vn"/>
    <x v="0"/>
    <m/>
    <m/>
  </r>
  <r>
    <n v="365"/>
    <s v="FTE"/>
    <s v="12301631"/>
    <s v="Nguyễn Ngọc Đan Vy"/>
    <x v="0"/>
    <d v="2023-02-01T00:00:00"/>
    <x v="0"/>
    <x v="0"/>
    <s v="Customer Services"/>
    <s v="Customer Services Senior Staff"/>
    <s v="Nhân viên Cấp cao Dịch vụ Khách hàng"/>
    <x v="0"/>
    <s v="Double"/>
    <s v="Senior Staff"/>
    <s v="Female"/>
    <d v="1994-12-12T00:00:00"/>
    <s v="0397 275 343"/>
    <s v="danvy.nguyen@hanwhalife.com.vn"/>
    <x v="0"/>
    <m/>
    <m/>
  </r>
  <r>
    <n v="366"/>
    <s v="FTE"/>
    <s v="12301633"/>
    <s v="Phan Thị Hồng Gấm"/>
    <x v="0"/>
    <d v="2023-02-01T00:00:00"/>
    <x v="0"/>
    <x v="0"/>
    <s v="Customer Services"/>
    <s v="Call Center Senior Staff"/>
    <s v="Nhân viên Cấp cao trực Tổng đài"/>
    <x v="0"/>
    <s v="Double"/>
    <s v="Senior Staff"/>
    <s v="Female"/>
    <d v="1995-02-06T00:00:00"/>
    <s v="0932 860 295"/>
    <s v="honggam.phan@hanwhalife.com.vn"/>
    <x v="0"/>
    <m/>
    <m/>
  </r>
  <r>
    <n v="367"/>
    <s v="FTE"/>
    <s v="12301635"/>
    <s v="Cao Đức Trọng"/>
    <x v="0"/>
    <d v="2023-02-06T00:00:00"/>
    <x v="0"/>
    <x v="0"/>
    <s v="IT"/>
    <s v="Program Analyst Senior Executive"/>
    <s v="Nhân viên Cấp trung cao Lập trình"/>
    <x v="0"/>
    <s v="Double"/>
    <s v="Senior Executive"/>
    <s v="Male"/>
    <d v="1991-04-12T00:00:00"/>
    <s v="0349 775 906"/>
    <s v="ductrong.cao@hanwhalife.com.vn"/>
    <x v="0"/>
    <m/>
    <m/>
  </r>
  <r>
    <n v="368"/>
    <s v="FTE"/>
    <s v="12301639"/>
    <s v="Phạm Viết Đạt"/>
    <x v="4"/>
    <d v="2023-03-01T00:00:00"/>
    <x v="3"/>
    <x v="2"/>
    <s v="Sales Training Support"/>
    <s v="Agency Training Senior Officer"/>
    <s v="Chuyên viên Cấp cao Huấn luyện &amp; Hỗ trợ đại lý"/>
    <x v="4"/>
    <s v="Double"/>
    <s v="Senior Officer"/>
    <s v="Male"/>
    <d v="1984-11-01T00:00:00"/>
    <s v="0329 102 828"/>
    <s v="vietdat.pham1@hanwhalife.com.vn"/>
    <x v="0"/>
    <m/>
    <m/>
  </r>
  <r>
    <n v="369"/>
    <s v="FTE"/>
    <s v="12301642"/>
    <s v="Phạm Thoại Mỹ"/>
    <x v="0"/>
    <d v="2023-03-01T00:00:00"/>
    <x v="0"/>
    <x v="0"/>
    <s v="Customer Services"/>
    <s v="Premium Control Staff"/>
    <s v="Nhân viên Kiểm soát Phí"/>
    <x v="0"/>
    <s v="Double"/>
    <s v="Staff"/>
    <s v="Female"/>
    <d v="2000-03-21T00:00:00"/>
    <s v="0815 555 253"/>
    <s v="thoaimy.pham@hanwhalife.com.vn"/>
    <x v="0"/>
    <m/>
    <m/>
  </r>
  <r>
    <n v="370"/>
    <s v="FTE"/>
    <s v="12301647"/>
    <s v="Trần Đình Đố"/>
    <x v="0"/>
    <d v="2023-03-13T00:00:00"/>
    <x v="0"/>
    <x v="0"/>
    <s v="IT"/>
    <s v="Program Analyst Senior Executive"/>
    <s v="Nhân viên Cấp trung cao Lập trình"/>
    <x v="0"/>
    <s v="Double"/>
    <s v="Senior Executive"/>
    <s v="Male"/>
    <d v="1993-06-04T00:00:00"/>
    <s v="0353 082 513"/>
    <s v="dinhdo.tran@hanwhalife.com.vn"/>
    <x v="0"/>
    <m/>
    <m/>
  </r>
  <r>
    <n v="371"/>
    <s v="FTE"/>
    <s v="12301648"/>
    <s v="Phạm Vi Quỳnh Trang"/>
    <x v="0"/>
    <d v="2023-03-13T00:00:00"/>
    <x v="0"/>
    <x v="0"/>
    <s v="Distribution Admin"/>
    <s v="Distribution Report Senior Executive"/>
    <s v="Nhân viên cấp trung cao báo cáo kênh phân phối"/>
    <x v="0"/>
    <s v="Double"/>
    <s v="Senior Executive"/>
    <s v="Female"/>
    <d v="1994-10-20T00:00:00"/>
    <s v="0369 220 907"/>
    <s v="quynhtrang.pham@hanwhalife.com.vn"/>
    <x v="0"/>
    <m/>
    <m/>
  </r>
  <r>
    <n v="372"/>
    <s v="FTE"/>
    <s v="12301660"/>
    <s v="Phạm Ngọc Tân"/>
    <x v="0"/>
    <d v="2023-04-03T00:00:00"/>
    <x v="0"/>
    <x v="0"/>
    <s v="Investment"/>
    <s v="Investment Assistant Manager"/>
    <s v="Phó phòng Đầu tư"/>
    <x v="0"/>
    <s v="Double"/>
    <s v="Assistant Manager"/>
    <s v="Male"/>
    <d v="1995-04-20T00:00:00"/>
    <s v="0906 792 478"/>
    <s v="ngoctan.pham@hanwhalife.com.vn"/>
    <x v="0"/>
    <m/>
    <m/>
  </r>
  <r>
    <n v="373"/>
    <s v="FTE"/>
    <s v="12301661"/>
    <s v="Trần Ngọc Kim Ngân"/>
    <x v="0"/>
    <d v="2023-04-03T00:00:00"/>
    <x v="0"/>
    <x v="0"/>
    <s v="General Administration"/>
    <s v="General Admin Staff"/>
    <s v="Nhân viên Hành chánh"/>
    <x v="0"/>
    <s v="Double"/>
    <s v="Staff"/>
    <s v="Female"/>
    <d v="1990-01-29T00:00:00"/>
    <s v="0374 587 427"/>
    <s v="kimngan.tran@hanwhalife.com.vn"/>
    <x v="0"/>
    <m/>
    <m/>
  </r>
  <r>
    <n v="374"/>
    <s v="FTE"/>
    <s v="12301663"/>
    <s v="Lê Thị Mỹ Dung"/>
    <x v="0"/>
    <d v="2023-04-03T00:00:00"/>
    <x v="0"/>
    <x v="0"/>
    <s v="Distribution Admin"/>
    <s v="Distribution Admin Executive"/>
    <s v="Nhân viên Cấp trung Hành chánh Đại lý &amp; Kênh Phân phối"/>
    <x v="0"/>
    <s v="Double"/>
    <s v="Executive"/>
    <s v="Female"/>
    <d v="1993-03-01T00:00:00"/>
    <s v="0909 497 793"/>
    <s v="mydung.le@hanwhalife.com.vn"/>
    <x v="0"/>
    <m/>
    <m/>
  </r>
  <r>
    <n v="375"/>
    <s v="FTE"/>
    <s v="12301665"/>
    <s v="Nguyễn Thị Giang"/>
    <x v="0"/>
    <d v="2023-04-06T00:00:00"/>
    <x v="0"/>
    <x v="0"/>
    <s v="Distribution Planning"/>
    <s v="Distribution Planning Manager"/>
    <s v="Trưởng phòng Kế hoạch Kinh doanh"/>
    <x v="0"/>
    <s v="Double"/>
    <s v="Manager"/>
    <s v="Female"/>
    <d v="1989-08-16T00:00:00"/>
    <s v="0909 011 608"/>
    <s v="giang.nguyen1@hanwhalife.com.vn"/>
    <x v="0"/>
    <m/>
    <m/>
  </r>
  <r>
    <n v="376"/>
    <s v="FTE"/>
    <s v="12301666"/>
    <s v="Nguyễn Trường Mỹ Anh"/>
    <x v="30"/>
    <d v="2023-04-06T00:00:00"/>
    <x v="3"/>
    <x v="2"/>
    <s v="Customer Services"/>
    <s v="Customer Services Senior Staff"/>
    <s v="Nhân viên Cấp cao Dịch vụ Khách hàng"/>
    <x v="0"/>
    <s v="Double"/>
    <s v="Senior Staff"/>
    <s v="Female"/>
    <d v="1994-10-10T00:00:00"/>
    <s v="0907 855 358"/>
    <s v="myanh.nguyen@hanwhalife.com.vn"/>
    <x v="0"/>
    <m/>
    <m/>
  </r>
  <r>
    <n v="377"/>
    <s v="FTE"/>
    <s v="12301667"/>
    <s v="Trần Thị Đăng Châu"/>
    <x v="0"/>
    <d v="2023-04-10T00:00:00"/>
    <x v="0"/>
    <x v="0"/>
    <s v="Corporate Planning &amp; Management"/>
    <s v="Corporate Planning &amp; Management Part Leader"/>
    <s v="Phó Bộ phận Quản trị và Kế hoạch Tổng hợp"/>
    <x v="1"/>
    <s v="Single"/>
    <s v="Senior Manager"/>
    <s v="Female"/>
    <d v="1993-08-21T00:00:00"/>
    <s v="0942 909 893"/>
    <s v="dangchau.tran@hanwhalife.com.vn"/>
    <x v="0"/>
    <m/>
    <m/>
  </r>
  <r>
    <n v="378"/>
    <s v="FTE"/>
    <s v="12301669"/>
    <s v="Trần Thị Hoàng Oanh"/>
    <x v="0"/>
    <d v="2023-04-10T00:00:00"/>
    <x v="0"/>
    <x v="0"/>
    <s v="Marketing"/>
    <s v="Graphic Designer"/>
    <s v="Thiết kế Đồ họa"/>
    <x v="0"/>
    <s v="Double"/>
    <s v="Executive"/>
    <s v="Female"/>
    <d v="1994-02-15T00:00:00"/>
    <s v="0961 135 267"/>
    <s v="hoangoanh.tran@hanwhalife.com.vn"/>
    <x v="0"/>
    <m/>
    <m/>
  </r>
  <r>
    <n v="379"/>
    <s v="FTE"/>
    <s v="12301671"/>
    <s v="Nguyễn Thị Quỳnh Hương"/>
    <x v="0"/>
    <d v="2023-04-11T00:00:00"/>
    <x v="0"/>
    <x v="0"/>
    <s v="NBU &amp; Claim"/>
    <s v="Underwriter"/>
    <s v="Thẩm định"/>
    <x v="0"/>
    <s v="Double"/>
    <s v="Officer"/>
    <s v="Female"/>
    <d v="1993-03-29T00:00:00"/>
    <s v="0769 890 908"/>
    <s v="quynhhuong.nguyen@hanwhalife.com.vn"/>
    <x v="0"/>
    <m/>
    <m/>
  </r>
  <r>
    <n v="380"/>
    <s v="FTE"/>
    <s v="12301672"/>
    <s v="Phạm Thị Anh Thư"/>
    <x v="0"/>
    <d v="2023-04-11T00:00:00"/>
    <x v="0"/>
    <x v="0"/>
    <s v="Customer Services"/>
    <s v="Premium Control Officer"/>
    <s v="Chuyên viên Kiểm soát Phí"/>
    <x v="0"/>
    <s v="Double"/>
    <s v="Officer"/>
    <s v="Female"/>
    <d v="1989-01-12T00:00:00"/>
    <s v="0774 983 635"/>
    <s v="anhthu.pham@hanwhalife.com.vn"/>
    <x v="0"/>
    <m/>
    <m/>
  </r>
  <r>
    <n v="381"/>
    <s v="FTE"/>
    <s v="12301674"/>
    <s v="Đào Phương Thúy"/>
    <x v="0"/>
    <d v="2023-04-17T00:00:00"/>
    <x v="0"/>
    <x v="0"/>
    <s v="CHGP"/>
    <s v="Chief HR &amp; GA Principal"/>
    <s v="Giám đốc Cấp cao Nhân sự &amp; Hành chánh"/>
    <x v="1"/>
    <s v="Single"/>
    <s v="Director"/>
    <s v="Female"/>
    <d v="1983-10-26T00:00:00"/>
    <s v="0935 922 441"/>
    <s v="phuongthuy.dao@hanwhalife.com.vn"/>
    <x v="0"/>
    <m/>
    <m/>
  </r>
  <r>
    <n v="382"/>
    <s v="FTE"/>
    <s v="12301676"/>
    <s v="Nguyễn Quốc Nam"/>
    <x v="12"/>
    <d v="2023-04-17T00:00:00"/>
    <x v="0"/>
    <x v="0"/>
    <s v="Sales Training Support"/>
    <s v="Agency Training Executive"/>
    <s v="Nhân viên Cấp trung Huấn luyện &amp; Hỗ trợ đại lý"/>
    <x v="4"/>
    <s v="Double"/>
    <s v="Executive"/>
    <s v="Male"/>
    <d v="1995-03-02T00:00:00"/>
    <s v="0867 997 613"/>
    <s v="quocnam.nguyen1@hanwhalife.com.vn"/>
    <x v="0"/>
    <m/>
    <m/>
  </r>
  <r>
    <n v="383"/>
    <s v="FTE"/>
    <s v="12301678"/>
    <s v="Khổng Tiến Mạnh"/>
    <x v="21"/>
    <d v="2023-05-04T00:00:00"/>
    <x v="1"/>
    <x v="1"/>
    <s v="Sales Training Support"/>
    <s v="Agency Training Senior Executive"/>
    <s v="Nhân viên Cấp trung cao Huấn luyện &amp; Hỗ trợ đại lý"/>
    <x v="4"/>
    <s v="Double"/>
    <s v="Senior Executive"/>
    <s v="Male"/>
    <d v="1992-07-08T00:00:00"/>
    <s v="0368 080 792"/>
    <s v="tienmanh.khong@hanwhalife.com.vn"/>
    <x v="0"/>
    <m/>
    <m/>
  </r>
  <r>
    <n v="384"/>
    <s v="FTE"/>
    <s v="12301679"/>
    <s v="Hoàng Thị Tuyết"/>
    <x v="1"/>
    <d v="2023-05-08T00:00:00"/>
    <x v="1"/>
    <x v="1"/>
    <s v="Customer Services"/>
    <s v="Customer Services Executive"/>
    <s v="Nhân viên Cấp trung Dịch vụ Khách hàng"/>
    <x v="0"/>
    <s v="Double"/>
    <s v="Executive"/>
    <s v="Female"/>
    <d v="1996-02-19T00:00:00"/>
    <s v="0333 739 178"/>
    <s v="tuyet.hoang@hanwhalife.com.vn"/>
    <x v="0"/>
    <s v="x"/>
    <m/>
  </r>
  <r>
    <n v="385"/>
    <s v="FTE"/>
    <s v="12301680"/>
    <s v="Đào Ngọc Linh"/>
    <x v="1"/>
    <d v="2023-05-08T00:00:00"/>
    <x v="1"/>
    <x v="1"/>
    <s v="Agency Compliance"/>
    <s v="Agency Compliance Executive"/>
    <s v="Nhân viên Cấp trung Pháp chế Đại lý"/>
    <x v="0"/>
    <s v="Double"/>
    <s v="Executive"/>
    <s v="Male"/>
    <d v="1992-05-08T00:00:00"/>
    <s v="0335 508 685"/>
    <s v="ngoclinh.dao@hanwhalife.com.vn"/>
    <x v="0"/>
    <m/>
    <m/>
  </r>
  <r>
    <n v="386"/>
    <s v="FTE"/>
    <s v="12301684"/>
    <s v="Nguyễn Thị Ngọc Ánh"/>
    <x v="1"/>
    <d v="2023-05-10T00:00:00"/>
    <x v="1"/>
    <x v="1"/>
    <s v="Partnership Distribution"/>
    <s v="Sales Manager"/>
    <s v=" Quản lý Kinh doanh (Đối tác Ngân hàng)"/>
    <x v="5"/>
    <s v="Double"/>
    <s v="Senior Executive"/>
    <s v="Female"/>
    <d v="1989-09-24T00:00:00"/>
    <s v="083 55 33 274"/>
    <s v="ngocanh.nguyen1@hanwhalife.com.vn"/>
    <x v="0"/>
    <m/>
    <m/>
  </r>
  <r>
    <n v="387"/>
    <s v="FTE"/>
    <s v="12301685"/>
    <s v="Nguyễn Thùy Trang"/>
    <x v="0"/>
    <d v="2023-05-15T00:00:00"/>
    <x v="0"/>
    <x v="0"/>
    <s v="Distribution Planning"/>
    <s v="Distribution Support Senior Officer"/>
    <s v="Chuyên viên Cấp cao Hỗ trợ Đại lý &amp; Kênh Phân phối"/>
    <x v="0"/>
    <s v="Double"/>
    <s v="Senior Officer"/>
    <s v="Female"/>
    <d v="1995-11-28T00:00:00"/>
    <s v="0835 533 274"/>
    <s v="thuytrang.nguyen1@hanwhalife.com.vn"/>
    <x v="0"/>
    <m/>
    <m/>
  </r>
  <r>
    <n v="388"/>
    <s v="FTE"/>
    <s v="12301686"/>
    <s v="Trần Thị Kim Thanh"/>
    <x v="0"/>
    <d v="2023-05-15T00:00:00"/>
    <x v="0"/>
    <x v="0"/>
    <s v="Distribution Planning"/>
    <s v="Partnership Planning Officer"/>
    <s v="Chuyên viên Lập kế hoạch Kênh đối tác"/>
    <x v="0"/>
    <s v="Double"/>
    <s v="Officer"/>
    <s v="Female"/>
    <d v="1991-07-09T00:00:00"/>
    <s v="0937 090 791"/>
    <s v="kimthanh.tran@hanwhalife.com.vn"/>
    <x v="0"/>
    <m/>
    <m/>
  </r>
  <r>
    <n v="389"/>
    <s v="FTE"/>
    <s v="12301687"/>
    <s v="Nguyễn Ngọc Hòa"/>
    <x v="33"/>
    <d v="2023-05-22T00:00:00"/>
    <x v="2"/>
    <x v="2"/>
    <s v="Regional Sales - Hai Van"/>
    <s v="Zone Director"/>
    <s v="Giám đốc Kinh doanh Khu vực"/>
    <x v="3"/>
    <s v="Double"/>
    <s v="Assistant Manager"/>
    <s v="Male"/>
    <d v="1983-10-20T00:00:00"/>
    <s v="0935 353 518"/>
    <s v="ngochoa.nguyen@hanwhalife.com.vn"/>
    <x v="0"/>
    <m/>
    <m/>
  </r>
  <r>
    <n v="390"/>
    <s v="FTE"/>
    <s v="12301689"/>
    <s v="Hoàng Trọng"/>
    <x v="12"/>
    <d v="2023-05-22T00:00:00"/>
    <x v="0"/>
    <x v="0"/>
    <s v="Customer Services"/>
    <s v="Customer Services Senior Staff"/>
    <s v="Nhân viên Cấp cao Dịch vụ Khách hàng"/>
    <x v="0"/>
    <s v="Double"/>
    <s v="Senior Staff"/>
    <s v="Male"/>
    <d v="1990-04-15T00:00:00"/>
    <s v="0908 739 514"/>
    <s v="trong.hoang@hanwhalife.com.vn"/>
    <x v="0"/>
    <m/>
    <m/>
  </r>
  <r>
    <n v="391"/>
    <s v="FTE"/>
    <s v="12301690"/>
    <s v="Phạm Phương Đan Quyên"/>
    <x v="0"/>
    <d v="2023-05-24T00:00:00"/>
    <x v="0"/>
    <x v="0"/>
    <s v="Distribution Planning"/>
    <s v="Group Sales Support Executive"/>
    <s v="Nhân viên Cấp trung Hỗ trợ Phát triển Kinh Doanh - Khách hàng Doanh nghiệp"/>
    <x v="0"/>
    <s v="Double"/>
    <s v="Executive"/>
    <s v="Female"/>
    <d v="1996-08-20T00:00:00"/>
    <s v="0978 893 111"/>
    <s v="danquyen.pham@hanwhalife.com.vn"/>
    <x v="0"/>
    <m/>
    <m/>
  </r>
  <r>
    <n v="392"/>
    <s v="FTE"/>
    <s v="12301693"/>
    <s v="Vương Trường Giang"/>
    <x v="0"/>
    <d v="2023-05-29T00:00:00"/>
    <x v="0"/>
    <x v="0"/>
    <s v="Sales Support Task Force"/>
    <s v="Task Force Senior Manager"/>
    <s v="Trưởng phòng Cấp cao Quản lý Dự án"/>
    <x v="0"/>
    <s v="Double"/>
    <s v="Senior Manager"/>
    <s v="Male"/>
    <d v="1991-08-19T00:00:00"/>
    <s v="0901 354 456"/>
    <s v="truonggiang.vuong@hanwhalife.com.vn"/>
    <x v="0"/>
    <s v="x"/>
    <m/>
  </r>
  <r>
    <n v="393"/>
    <s v="FTE"/>
    <s v="12301695"/>
    <s v="Phạm Thị Ngát"/>
    <x v="1"/>
    <d v="2023-05-29T00:00:00"/>
    <x v="1"/>
    <x v="1"/>
    <s v="Customer Services"/>
    <s v="Customer Services Senior Staff"/>
    <s v="Nhân viên Cấp cao Dịch vụ Khách hàng"/>
    <x v="0"/>
    <s v="Double"/>
    <s v="Senior Staff"/>
    <s v="Female"/>
    <d v="1995-02-23T00:00:00"/>
    <s v="0968 642 302"/>
    <s v="ngat.pham@hanwhalife.com.vn"/>
    <x v="0"/>
    <m/>
    <m/>
  </r>
  <r>
    <n v="394"/>
    <s v="FTE"/>
    <s v="12301697"/>
    <s v="Nguyễn Thị Mai"/>
    <x v="0"/>
    <d v="2023-06-01T00:00:00"/>
    <x v="0"/>
    <x v="0"/>
    <s v="Distribution Admin"/>
    <s v="Distribution Compensation Senior Executive"/>
    <s v="Nhân viên Cấp trung cao phụ trách Thu nhập Đại lý &amp; Kênh Phân phối"/>
    <x v="0"/>
    <s v="Double"/>
    <s v="Senior Executive"/>
    <s v="Female"/>
    <d v="1992-10-19T00:00:00"/>
    <s v="0937 740 832"/>
    <s v="mai.nguyen@hanwhalife.com.vn"/>
    <x v="0"/>
    <m/>
    <m/>
  </r>
  <r>
    <n v="395"/>
    <s v="FTE"/>
    <s v="12301698"/>
    <s v="Nguyễn Phan Phương Thảo"/>
    <x v="10"/>
    <d v="2023-06-01T00:00:00"/>
    <x v="1"/>
    <x v="1"/>
    <s v="Sales Training Support"/>
    <s v="Agency Training Executive"/>
    <s v="Nhân viên Cấp trung Huấn luyện &amp; Hỗ trợ đại lý"/>
    <x v="4"/>
    <s v="Double"/>
    <s v="Executive"/>
    <s v="Female"/>
    <d v="1991-09-16T00:00:00"/>
    <s v="0777 386 986"/>
    <s v="phuongthao.nguyen3@hanwhalife.com.vn"/>
    <x v="0"/>
    <m/>
    <m/>
  </r>
  <r>
    <n v="396"/>
    <s v="FTE"/>
    <s v="12301702"/>
    <s v="Phạm Thị Hải"/>
    <x v="20"/>
    <d v="2023-06-01T00:00:00"/>
    <x v="1"/>
    <x v="1"/>
    <s v="Customer Services"/>
    <s v="Customer Services Executive"/>
    <s v="Nhân viên Cấp trung Dịch vụ Khách hàng"/>
    <x v="0"/>
    <s v="Double"/>
    <s v="Executive"/>
    <s v="Female"/>
    <d v="1988-10-03T00:00:00"/>
    <s v="0948 298 111"/>
    <s v="hai.pham@hanwhalife.com.vn"/>
    <x v="0"/>
    <m/>
    <m/>
  </r>
  <r>
    <n v="397"/>
    <s v="FTE"/>
    <s v="12301704"/>
    <s v="Lê Thùy Linh"/>
    <x v="0"/>
    <d v="2023-06-05T00:00:00"/>
    <x v="0"/>
    <x v="0"/>
    <s v="Customer Services"/>
    <s v="Policy Owner Services Senior Executive"/>
    <s v="Nhân viên Cấp trung cao Quản lý Hợp đồng"/>
    <x v="0"/>
    <s v="Double"/>
    <s v="Senior Executive"/>
    <s v="Female"/>
    <d v="1991-07-25T00:00:00"/>
    <s v="0902 884 457"/>
    <s v="thuylinh.le@hanwhalife.com.vn"/>
    <x v="0"/>
    <m/>
    <m/>
  </r>
  <r>
    <n v="398"/>
    <s v="FTE"/>
    <s v="12301709"/>
    <s v="Trần Huỳnh Trang Đài"/>
    <x v="7"/>
    <d v="2023-06-12T00:00:00"/>
    <x v="3"/>
    <x v="2"/>
    <s v="Partnership Distribution"/>
    <s v="Sales Manager"/>
    <s v=" Quản lý Kinh doanh (Đối tác Ngân hàng)"/>
    <x v="5"/>
    <s v="Double"/>
    <s v="Senior Executive"/>
    <s v="Female"/>
    <d v="1993-05-01T00:00:00"/>
    <s v="0327 877 855"/>
    <s v="trangdai.tran@hanwhalife.com.vn"/>
    <x v="0"/>
    <m/>
    <m/>
  </r>
  <r>
    <n v="399"/>
    <s v="FTE"/>
    <s v="12301711"/>
    <s v="Ông Thị Bích Thảo"/>
    <x v="9"/>
    <d v="2023-06-12T00:00:00"/>
    <x v="2"/>
    <x v="2"/>
    <s v="Customer Services"/>
    <s v="Customer Services Executive"/>
    <s v="Nhân viên Cấp trung Dịch vụ Khách hàng"/>
    <x v="0"/>
    <s v="Double"/>
    <s v="Executive"/>
    <s v="Female"/>
    <d v="1991-08-23T00:00:00"/>
    <s v="0905 973 449"/>
    <s v="bichthao.ong@hanwhalife.com.vn"/>
    <x v="0"/>
    <m/>
    <m/>
  </r>
  <r>
    <n v="400"/>
    <s v="FTE"/>
    <s v="12301712"/>
    <s v="Nguyễn Thị Lan"/>
    <x v="18"/>
    <d v="2023-06-12T00:00:00"/>
    <x v="3"/>
    <x v="2"/>
    <s v="Regional Sales - Gia Dinh"/>
    <s v="Zone Director"/>
    <s v="Giám đốc Kinh doanh Khu vực"/>
    <x v="3"/>
    <s v="Double"/>
    <s v="Officer"/>
    <s v="Female"/>
    <d v="1981-01-26T00:00:00"/>
    <s v="0933 626 679"/>
    <s v="lan.nguyen2@hanwhalife.com.vn"/>
    <x v="0"/>
    <m/>
    <m/>
  </r>
  <r>
    <n v="401"/>
    <s v="FTE"/>
    <s v="12301714"/>
    <s v="Nguyễn Thu Hoài"/>
    <x v="0"/>
    <d v="2023-06-19T00:00:00"/>
    <x v="0"/>
    <x v="0"/>
    <s v="CEO Office"/>
    <s v="Assistant to CEO"/>
    <s v="Trợ lý Tổng Giám đốc"/>
    <x v="0"/>
    <s v="Double"/>
    <s v="Staff"/>
    <s v="Female"/>
    <d v="2001-04-03T00:00:00"/>
    <s v="0352 707 858"/>
    <s v="thuhoai.nguyen@hanwhalife.com.vn"/>
    <x v="0"/>
    <m/>
    <m/>
  </r>
  <r>
    <n v="402"/>
    <s v="FTE"/>
    <s v="12301716"/>
    <s v="Hà Thị Thúy"/>
    <x v="34"/>
    <d v="2023-06-26T00:00:00"/>
    <x v="1"/>
    <x v="1"/>
    <s v="Customer Services"/>
    <s v="Customer Services Staff"/>
    <s v="Nhân viên Dịch vụ Khách hàng"/>
    <x v="0"/>
    <s v="Double"/>
    <s v="Staff"/>
    <s v="Female"/>
    <d v="1984-12-15T00:00:00"/>
    <s v="0826 707 668"/>
    <s v="thuy.ha@hanwhalife.com.vn"/>
    <x v="0"/>
    <m/>
    <m/>
  </r>
  <r>
    <n v="403"/>
    <s v="FTE"/>
    <s v="12301720"/>
    <s v="Nguyễn Gia Huy"/>
    <x v="0"/>
    <d v="2023-07-03T00:00:00"/>
    <x v="0"/>
    <x v="0"/>
    <s v="Distribution Admin"/>
    <s v="Distribution Admin Executive"/>
    <s v="Nhân viên Cấp trung Hành chánh Đại lý &amp; Kênh Phân phối"/>
    <x v="0"/>
    <s v="Double"/>
    <s v="Executive"/>
    <s v="Male"/>
    <d v="1996-10-20T00:00:00"/>
    <s v="0938 819 439"/>
    <s v="giahuy.nguyen1@hanwhalife.com.vn"/>
    <x v="0"/>
    <s v="x"/>
    <m/>
  </r>
  <r>
    <n v="404"/>
    <s v="FTE"/>
    <s v="12301721"/>
    <s v="Võ Nguyễn Kiều Minh"/>
    <x v="0"/>
    <d v="2023-07-03T00:00:00"/>
    <x v="0"/>
    <x v="0"/>
    <s v="NBU &amp; Claim"/>
    <s v="Claim Senior Officer"/>
    <s v="Chuyên viên Cấp cao Giải quyết Quyền lợi Bảo hiểm"/>
    <x v="0"/>
    <s v="Double"/>
    <s v="Senior Officer"/>
    <s v="Female"/>
    <d v="1987-08-06T00:00:00"/>
    <s v="0932 083 350"/>
    <s v="kieuminh.vo@hanwhalife.com.vn"/>
    <x v="0"/>
    <m/>
    <m/>
  </r>
  <r>
    <n v="405"/>
    <s v="FTE"/>
    <s v="12301728"/>
    <s v="Đàm Phương Hoa"/>
    <x v="1"/>
    <d v="2023-07-17T00:00:00"/>
    <x v="1"/>
    <x v="1"/>
    <s v="Customer Services"/>
    <s v="Quality Assurance Officer"/>
    <s v="Chuyên viên Kiểm soát Chất lượng Dịch vụ Khách hàng"/>
    <x v="0"/>
    <s v="Double"/>
    <s v="Officer"/>
    <s v="Female"/>
    <d v="1993-03-18T00:00:00"/>
    <s v="0966 047 173"/>
    <s v="phuonghoa.dam@hanwhalife.com.vn"/>
    <x v="0"/>
    <m/>
    <m/>
  </r>
  <r>
    <n v="406"/>
    <s v="FTE"/>
    <s v="12301729"/>
    <s v="Võ Thị Xuân Trang"/>
    <x v="0"/>
    <d v="2023-07-17T00:00:00"/>
    <x v="0"/>
    <x v="0"/>
    <s v="Customer Services"/>
    <s v="Policy Owner Services Officer"/>
    <s v="Chuyên viên Quản lý Hợp đồng"/>
    <x v="0"/>
    <s v="Double"/>
    <s v="Officer"/>
    <s v="Female"/>
    <d v="1990-01-11T00:00:00"/>
    <s v="0973 776 616"/>
    <s v="xuantrang.vo@hanwhalife.com.vn"/>
    <x v="0"/>
    <m/>
    <m/>
  </r>
  <r>
    <n v="407"/>
    <s v="FTE"/>
    <s v="12301730"/>
    <s v="Trần Cẩm Tú"/>
    <x v="20"/>
    <d v="2023-07-17T00:00:00"/>
    <x v="1"/>
    <x v="1"/>
    <s v="Regional Sales - Lam Kinh"/>
    <s v="Zone Director"/>
    <s v="Giám đốc Kinh doanh Khu vực"/>
    <x v="3"/>
    <s v="Double"/>
    <s v="Senior Executive"/>
    <s v="Female"/>
    <d v="1990-05-07T00:00:00"/>
    <s v="0986 186 978"/>
    <s v="camtu.tran@hanwhalife.com.vn"/>
    <x v="0"/>
    <m/>
    <m/>
  </r>
  <r>
    <n v="408"/>
    <s v="FTE"/>
    <s v="12301732"/>
    <s v="Nguyễn Thị Hoài"/>
    <x v="8"/>
    <d v="2023-07-19T00:00:00"/>
    <x v="1"/>
    <x v="1"/>
    <s v="Customer Services"/>
    <s v="Customer Services Senior Staff"/>
    <s v="Nhân viên Dịch vụ Khách hàng"/>
    <x v="0"/>
    <s v="Double"/>
    <s v="Senior Staff"/>
    <s v="Female"/>
    <d v="1993-07-04T00:00:00"/>
    <s v="0963 001 034"/>
    <s v="hoai.nguyen@hanwhalife.com.vn"/>
    <x v="0"/>
    <m/>
    <m/>
  </r>
  <r>
    <n v="409"/>
    <s v="FTE"/>
    <s v="12301734"/>
    <s v="Đỗ Công Tiền"/>
    <x v="0"/>
    <d v="2023-07-31T00:00:00"/>
    <x v="0"/>
    <x v="0"/>
    <s v="IT"/>
    <s v="Program Analyst Officer"/>
    <s v="Chuyên viên Lập trình"/>
    <x v="0"/>
    <s v="Double"/>
    <s v="Officer"/>
    <s v="Male"/>
    <d v="1993-04-30T00:00:00"/>
    <s v="0933 971 818"/>
    <s v="congtien.do@hanwhalife.com.vn"/>
    <x v="0"/>
    <m/>
    <m/>
  </r>
  <r>
    <n v="410"/>
    <s v="FTE"/>
    <s v="12301735"/>
    <s v="Nguyễn Thị Thu Trúc"/>
    <x v="0"/>
    <d v="2023-07-31T00:00:00"/>
    <x v="0"/>
    <x v="0"/>
    <s v="NBU &amp; Claim"/>
    <s v="Claim Senior Executive"/>
    <s v="Nhân viên Cấp trung cao Giải quyết Quyền lợi Bảo hiểm"/>
    <x v="0"/>
    <s v="Double"/>
    <s v="Senior Executive"/>
    <s v="Female"/>
    <d v="1995-07-15T00:00:00"/>
    <s v="0902 449 272"/>
    <s v="thutruc.nguyen@hanwhalife.com.vn"/>
    <x v="0"/>
    <s v="x"/>
    <m/>
  </r>
  <r>
    <n v="411"/>
    <s v="FTE"/>
    <s v="12301736"/>
    <s v="Phạm Long Vinh"/>
    <x v="17"/>
    <d v="2023-08-01T00:00:00"/>
    <x v="2"/>
    <x v="2"/>
    <s v="Regional Sales - Tay Son"/>
    <s v="Zone Director"/>
    <s v="Giám đốc Kinh doanh Khu vực"/>
    <x v="3"/>
    <s v="Double"/>
    <s v="Senior Executive"/>
    <s v="Male"/>
    <d v="1987-05-28T00:00:00"/>
    <s v="0983 746 544"/>
    <s v="longvinh.pham@hanwhalife.com.vn"/>
    <x v="0"/>
    <m/>
    <m/>
  </r>
  <r>
    <n v="412"/>
    <s v="FTE"/>
    <s v="12301737"/>
    <s v="Nguyễn Thị Phương"/>
    <x v="1"/>
    <d v="2023-08-07T00:00:00"/>
    <x v="1"/>
    <x v="1"/>
    <s v="Customer Services"/>
    <s v="Quality Assurance Senior Executive"/>
    <s v="Nhân viên Cấp trung cao Kiểm soát Chất lượng Dịch vụ Khách hàng"/>
    <x v="0"/>
    <s v="Double"/>
    <s v="Senior Executive"/>
    <s v="Female"/>
    <d v="1995-10-06T00:00:00"/>
    <s v="0987 424 615"/>
    <s v="phuong.nguyen2@hanwhalife.com.vn"/>
    <x v="0"/>
    <m/>
    <m/>
  </r>
  <r>
    <n v="413"/>
    <s v="FTE"/>
    <s v="12301739"/>
    <s v="Nguyễn Thị Đỗ An"/>
    <x v="0"/>
    <d v="2023-08-07T00:00:00"/>
    <x v="0"/>
    <x v="0"/>
    <s v="Actuary"/>
    <s v="Actuarial Analyst"/>
    <s v="Phân tích Định phí"/>
    <x v="0"/>
    <s v="Double"/>
    <s v="Senior Executive"/>
    <s v="Female"/>
    <d v="1993-11-10T00:00:00"/>
    <s v="0938 652 655"/>
    <s v="doan.nguyen@hanwhalife.com.vn"/>
    <x v="0"/>
    <m/>
    <m/>
  </r>
  <r>
    <n v="414"/>
    <s v="FTE"/>
    <s v="12301742"/>
    <s v="Nguyễn Thị Thiện"/>
    <x v="0"/>
    <d v="2023-08-07T00:00:00"/>
    <x v="0"/>
    <x v="0"/>
    <s v="General Administration"/>
    <s v="General Admin Staff"/>
    <s v="Nhân viên Hành chánh"/>
    <x v="0"/>
    <s v="Double"/>
    <s v="Staff"/>
    <s v="Female"/>
    <d v="1991-01-01T00:00:00"/>
    <s v="0932 131 538"/>
    <s v="thien.nguyen@hanwhalife.com.vn"/>
    <x v="0"/>
    <s v="x"/>
    <m/>
  </r>
  <r>
    <n v="415"/>
    <s v="FTE"/>
    <s v="12301744"/>
    <s v="Trần Thị Thường"/>
    <x v="0"/>
    <d v="2023-08-14T00:00:00"/>
    <x v="0"/>
    <x v="0"/>
    <s v="Distribution Planning"/>
    <s v="Distribution Quality Assurance Manager"/>
    <s v="Trưởng phòng Phân tích &amp; Kiểm soát Chất lượng Kinh doanh"/>
    <x v="0"/>
    <s v="Double"/>
    <s v="Manager"/>
    <s v="Female"/>
    <d v="1991-09-25T00:00:00"/>
    <s v="0356 694 042"/>
    <s v="thuong.tran1@hanwhalife.com.vn"/>
    <x v="0"/>
    <m/>
    <m/>
  </r>
  <r>
    <n v="416"/>
    <s v="FTE"/>
    <s v="12301750"/>
    <s v="Phạm Minh Châu"/>
    <x v="0"/>
    <d v="2023-09-05T00:00:00"/>
    <x v="0"/>
    <x v="0"/>
    <s v="Design &amp; Development"/>
    <s v="Graphic Designer"/>
    <s v="Thiết kế Đồ họa"/>
    <x v="0"/>
    <s v="Double"/>
    <s v="Executive"/>
    <s v="Male"/>
    <d v="1995-10-20T00:00:00"/>
    <s v="0909 483 961"/>
    <s v="minhchau.pham@hanwhalife.com.vn"/>
    <x v="0"/>
    <m/>
    <m/>
  </r>
  <r>
    <n v="417"/>
    <s v="FTE"/>
    <s v="12301751"/>
    <s v="Phạm Văn Thông"/>
    <x v="0"/>
    <d v="2023-09-05T00:00:00"/>
    <x v="0"/>
    <x v="0"/>
    <s v="Risk Management"/>
    <s v="Risk Officer"/>
    <s v="Chuyên viên Quản lý Rủi ro"/>
    <x v="0"/>
    <s v="Double"/>
    <s v="Officer"/>
    <s v="Male"/>
    <d v="1996-09-16T00:00:00"/>
    <s v="0382 818 569"/>
    <s v="vanthong.pham@hanwhalife.com.vn"/>
    <x v="0"/>
    <m/>
    <m/>
  </r>
  <r>
    <n v="418"/>
    <s v="FTE"/>
    <s v="12301752"/>
    <s v="Hoàng Thị Thu Hương"/>
    <x v="4"/>
    <d v="2023-09-05T00:00:00"/>
    <x v="3"/>
    <x v="2"/>
    <s v="Partnership Distribution"/>
    <s v="Sales Manager"/>
    <s v=" Quản lý Kinh doanh (Đối tác Ngân hàng)"/>
    <x v="5"/>
    <s v="Double"/>
    <s v="Senior Executive"/>
    <s v="Female"/>
    <d v="1995-10-12T00:00:00"/>
    <s v="0938 784 984"/>
    <s v="thuhuong.hoang@hanwhalife.com.vn"/>
    <x v="0"/>
    <m/>
    <m/>
  </r>
  <r>
    <n v="419"/>
    <s v="FTE"/>
    <s v="12301753"/>
    <s v="Nguyễn Ngọc Thùy Nguyên"/>
    <x v="12"/>
    <d v="2023-09-06T00:00:00"/>
    <x v="0"/>
    <x v="0"/>
    <s v="Customer Services"/>
    <s v="Customer Services Executive"/>
    <s v="Nhân viên Cấp trung Dịch vụ Khách hàng"/>
    <x v="0"/>
    <s v="Double"/>
    <s v="Executive"/>
    <s v="Female"/>
    <d v="1996-12-25T00:00:00"/>
    <s v="0903 149 094"/>
    <s v="thuynguyen.nguyen@hanwhalife.com.vn"/>
    <x v="0"/>
    <m/>
    <m/>
  </r>
  <r>
    <n v="420"/>
    <s v="FTE"/>
    <s v="12301756"/>
    <s v="Đỗ Thị Minh Thư"/>
    <x v="0"/>
    <d v="2023-09-11T00:00:00"/>
    <x v="0"/>
    <x v="0"/>
    <s v="Distribution Admin"/>
    <s v="Distribution Compensation Executive"/>
    <s v="Nhân viên Cấp trung phụ trách Thu nhập Đại lý &amp; Kênh Phân phối"/>
    <x v="0"/>
    <s v="Double"/>
    <s v="Executive"/>
    <s v="Female"/>
    <d v="1996-10-27T00:00:00"/>
    <s v="0909 102 796"/>
    <s v="minhthu.do1@hanwhalife.com.vn"/>
    <x v="0"/>
    <m/>
    <m/>
  </r>
  <r>
    <n v="421"/>
    <s v="FTE"/>
    <s v="12301758"/>
    <s v="Nguyễn Thị Thúy Vi"/>
    <x v="0"/>
    <d v="2023-09-18T00:00:00"/>
    <x v="0"/>
    <x v="0"/>
    <s v="Human Resources"/>
    <s v="HR Operations Officer"/>
    <s v="Chuyên viên Quản lý Vận hành Nhân sự"/>
    <x v="0"/>
    <s v="Double"/>
    <s v="Officer"/>
    <s v="Female"/>
    <d v="1997-04-11T00:00:00"/>
    <s v="0932 010 352"/>
    <s v="thuyvi.nguyen@hanwhalife.com.vn"/>
    <x v="0"/>
    <m/>
    <m/>
  </r>
  <r>
    <n v="422"/>
    <s v="FTE"/>
    <s v="12301760"/>
    <s v="Lý Quí Thủy Chung"/>
    <x v="0"/>
    <d v="2023-09-18T00:00:00"/>
    <x v="0"/>
    <x v="0"/>
    <s v="Actuary"/>
    <s v="Actuarial Analyst"/>
    <s v="Phân tích Định phí"/>
    <x v="0"/>
    <s v="Double"/>
    <s v="Senior Executive"/>
    <s v="Female"/>
    <d v="2001-04-27T00:00:00"/>
    <s v="0933 667 840"/>
    <s v="thuychung.ly@hanwhalife.com.vn"/>
    <x v="0"/>
    <m/>
    <m/>
  </r>
  <r>
    <n v="423"/>
    <s v="FTE"/>
    <s v="12301761"/>
    <s v="Nguyễn Duy Khánh Nam"/>
    <x v="0"/>
    <d v="2023-09-18T00:00:00"/>
    <x v="0"/>
    <x v="0"/>
    <s v="Distribution Planning"/>
    <s v="Partnership Planning Senior Executive"/>
    <s v="Nhân viên Cấp trung cao Kế hoạch Kinh doanh"/>
    <x v="0"/>
    <s v="Double"/>
    <s v="Senior Executive"/>
    <s v="Male"/>
    <d v="1998-07-27T00:00:00"/>
    <s v="0794 894 498"/>
    <s v="khanhnam.nguyen@hanwhalife.com.vn"/>
    <x v="0"/>
    <m/>
    <m/>
  </r>
  <r>
    <n v="424"/>
    <s v="FTE"/>
    <s v="12301762"/>
    <s v="Lý Mỹ Anh"/>
    <x v="0"/>
    <d v="2023-09-20T00:00:00"/>
    <x v="0"/>
    <x v="0"/>
    <s v="Sales Advisor"/>
    <s v="Sales Advisor Assistant"/>
    <s v="Trợ lý Cố vấn Kinh doanh"/>
    <x v="0"/>
    <s v="Double"/>
    <s v="Senior Staff"/>
    <s v="Female"/>
    <d v="1997-02-05T00:00:00"/>
    <s v="0769 895 009"/>
    <s v="myanh.ly@hanwhalife.com.vn"/>
    <x v="0"/>
    <m/>
    <m/>
  </r>
  <r>
    <n v="425"/>
    <s v="FTE"/>
    <s v="12301763"/>
    <s v="Bùi Thị Như Ngọc"/>
    <x v="0"/>
    <d v="2023-09-22T00:00:00"/>
    <x v="0"/>
    <x v="0"/>
    <s v="Partnership Distribution"/>
    <s v="Account Head"/>
    <s v="Giám đốc Phát triển Kinh doanh (Đối tác Ngân hàng)"/>
    <x v="5"/>
    <s v="Double"/>
    <s v="Manager"/>
    <s v="Female"/>
    <d v="1990-08-23T00:00:00"/>
    <s v="0932 802 369"/>
    <s v="nhungoc.bui@hanwhalife.com.vn"/>
    <x v="0"/>
    <m/>
    <m/>
  </r>
  <r>
    <n v="426"/>
    <s v="FTE"/>
    <s v="12301764"/>
    <s v="Đoàn Thị Hương"/>
    <x v="26"/>
    <d v="2023-09-25T00:00:00"/>
    <x v="3"/>
    <x v="2"/>
    <s v="Partnership Distribution"/>
    <s v="Sales Manager"/>
    <s v=" Quản lý Kinh doanh (Đối tác Ngân hàng)"/>
    <x v="5"/>
    <s v="Double"/>
    <s v="Officer"/>
    <s v="Female"/>
    <d v="1992-12-29T00:00:00"/>
    <s v="0939 741 740"/>
    <s v="huong.doan@hanwhalife.com.vn"/>
    <x v="0"/>
    <m/>
    <m/>
  </r>
  <r>
    <n v="427"/>
    <s v="FTE"/>
    <s v="12301765"/>
    <s v="Nguyễn Thị Hồng Diệp"/>
    <x v="7"/>
    <d v="2023-09-25T00:00:00"/>
    <x v="3"/>
    <x v="2"/>
    <s v="Partnership Distribution"/>
    <s v="Sales Manager"/>
    <s v=" Quản lý Kinh doanh (Đối tác Ngân hàng)"/>
    <x v="5"/>
    <s v="Double"/>
    <s v="Officer"/>
    <s v="Female"/>
    <d v="1986-09-22T00:00:00"/>
    <s v="0916 249 900"/>
    <s v="hongdiep.nguyen@hanwhalife.com.vn"/>
    <x v="0"/>
    <m/>
    <m/>
  </r>
  <r>
    <n v="428"/>
    <s v="FTE"/>
    <s v="12301767"/>
    <s v="Lê Thị Kiên"/>
    <x v="20"/>
    <d v="2023-10-02T00:00:00"/>
    <x v="1"/>
    <x v="1"/>
    <s v="Regional Sales - Lam Kinh"/>
    <s v="Zone Director"/>
    <s v="Giám đốc Kinh doanh Khu vực"/>
    <x v="3"/>
    <s v="Double"/>
    <s v="Executive"/>
    <s v="Female"/>
    <d v="1993-04-25T00:00:00"/>
    <s v="0948 056 448"/>
    <s v="kien.le@hanwhalife.com.vn"/>
    <x v="0"/>
    <m/>
    <m/>
  </r>
  <r>
    <n v="429"/>
    <s v="FTE"/>
    <s v="12301768"/>
    <s v="Huỳnh Võ Lan Vy"/>
    <x v="0"/>
    <d v="2023-10-02T00:00:00"/>
    <x v="0"/>
    <x v="0"/>
    <s v="Content of Digital App"/>
    <s v="Multimedia Designer"/>
    <s v="Thiết kế Đa phương tiện"/>
    <x v="0"/>
    <s v="Double"/>
    <s v="Senior Executive"/>
    <s v="Female"/>
    <d v="1998-07-29T00:00:00"/>
    <s v="0906 432 798"/>
    <s v="lanvy.huynh@hanwhalife.com.vn"/>
    <x v="0"/>
    <m/>
    <m/>
  </r>
  <r>
    <n v="430"/>
    <s v="FTE"/>
    <s v="12301769"/>
    <s v="Nguyễn Thị Diễm Quỳnh"/>
    <x v="0"/>
    <d v="2023-10-09T00:00:00"/>
    <x v="0"/>
    <x v="0"/>
    <s v="Human Resources"/>
    <s v="HR Operations Assistant Manager"/>
    <s v="Phó phòng Quản lý Vận hành Nhân sự"/>
    <x v="0"/>
    <s v="Double"/>
    <s v="Assistant Manager"/>
    <s v="Female"/>
    <d v="1991-12-20T00:00:00"/>
    <s v="0919 765 919"/>
    <s v="diemquynh.nguyen1@hanwhalife.com.vn"/>
    <x v="0"/>
    <m/>
    <m/>
  </r>
  <r>
    <n v="431"/>
    <s v="FTE"/>
    <s v="12301771"/>
    <s v="Nguyễn Thị Diệu Huyền"/>
    <x v="0"/>
    <d v="2023-10-09T00:00:00"/>
    <x v="0"/>
    <x v="0"/>
    <s v="Internal Audit"/>
    <s v="Internal Audit Executive"/>
    <s v="Nhân viên Cấp trung Kiểm toán Nội bộ"/>
    <x v="0"/>
    <s v="Double"/>
    <s v="Executive"/>
    <s v="Female"/>
    <d v="1997-01-16T00:00:00"/>
    <s v="0350 242 958"/>
    <s v="dieuhuyen.nguyen@hanwhalife.com.vn"/>
    <x v="0"/>
    <s v="x"/>
    <m/>
  </r>
  <r>
    <n v="432"/>
    <s v="FTE"/>
    <s v="12301772"/>
    <s v="Nguyễn Văn Thái"/>
    <x v="35"/>
    <d v="2023-10-13T00:00:00"/>
    <x v="3"/>
    <x v="2"/>
    <s v="Partnership Distribution"/>
    <s v="Sales Manager"/>
    <s v="Quản lý Kinh doanh (Đối tác Ngân hàng)"/>
    <x v="5"/>
    <s v="Double"/>
    <s v="Senior Officer"/>
    <s v="Male"/>
    <d v="1985-10-09T00:00:00"/>
    <s v="0916 992 061"/>
    <s v="vanthai.nguyen@hanwhalife.com.vn"/>
    <x v="0"/>
    <m/>
    <m/>
  </r>
  <r>
    <n v="433"/>
    <s v="FTE"/>
    <s v="12301774"/>
    <s v="Từ Châu Trúc Dân"/>
    <x v="0"/>
    <d v="2023-10-23T00:00:00"/>
    <x v="0"/>
    <x v="0"/>
    <s v="Customer Services"/>
    <s v="Call Center Senior Staff"/>
    <s v="Nhân viên Cấp cao trực Tổng đài"/>
    <x v="0"/>
    <s v="Double"/>
    <s v="Senior Staff"/>
    <s v="Female"/>
    <d v="1997-11-14T00:00:00"/>
    <s v="0327 244 075"/>
    <s v="trucdan.tu@hanwhalife.com.vn"/>
    <x v="0"/>
    <m/>
    <m/>
  </r>
  <r>
    <n v="434"/>
    <s v="FTE"/>
    <s v="12301775"/>
    <s v="Lê Quang Hiệp"/>
    <x v="1"/>
    <d v="2023-10-24T00:00:00"/>
    <x v="1"/>
    <x v="1"/>
    <s v="Partnership Distribution"/>
    <s v="Sales Manager"/>
    <s v="Quản lý Kinh doanh (Đối tác Ngân hàng)"/>
    <x v="5"/>
    <s v="Double"/>
    <s v="Officer"/>
    <s v="Male"/>
    <d v="1994-02-10T00:00:00"/>
    <s v="0985 222 669"/>
    <s v="quanghiep.le@hanwhalife.com.vn"/>
    <x v="0"/>
    <m/>
    <m/>
  </r>
  <r>
    <n v="435"/>
    <s v="FTE"/>
    <s v="12301777"/>
    <s v="Lê Thị Minh Tuyền"/>
    <x v="0"/>
    <d v="2023-11-01T00:00:00"/>
    <x v="0"/>
    <x v="0"/>
    <s v="Customer Services"/>
    <s v="Policy Owner Services Executive"/>
    <s v="Nhân viên Cấp trung Quản lý Hợp đồng"/>
    <x v="0"/>
    <s v="Double"/>
    <s v="Executive"/>
    <s v="Female"/>
    <d v="1990-03-21T00:00:00"/>
    <s v="0934 093 880"/>
    <s v="minhtuyen.le@hanwhalife.com.vn"/>
    <x v="0"/>
    <m/>
    <m/>
  </r>
  <r>
    <n v="436"/>
    <s v="FTE"/>
    <s v="12301779"/>
    <s v="Lê Văn Quân"/>
    <x v="0"/>
    <d v="2023-11-13T00:00:00"/>
    <x v="0"/>
    <x v="0"/>
    <s v="Legal &amp; Corporate Compliance"/>
    <s v="Legal Officer"/>
    <s v="Chuyên viên Pháp lý"/>
    <x v="0"/>
    <s v="Double"/>
    <s v="Officer"/>
    <s v="Male"/>
    <d v="1997-08-04T00:00:00"/>
    <s v="0362 355 984"/>
    <s v="vanquan.le@hanwhalife.com.vn"/>
    <x v="0"/>
    <m/>
    <m/>
  </r>
  <r>
    <n v="437"/>
    <s v="FTE"/>
    <s v="12301780"/>
    <s v="Đỗ Quỳnh Hương"/>
    <x v="0"/>
    <d v="2023-11-22T00:00:00"/>
    <x v="0"/>
    <x v="0"/>
    <s v="Corporate Planning &amp; Management"/>
    <s v="Management Reporting Analysis Senior Staff"/>
    <s v="Nhân viên Cấp cao Quản trị và Phân tích Báo cáo"/>
    <x v="0"/>
    <s v="Double"/>
    <s v="Senior Staff"/>
    <s v="Female"/>
    <d v="2000-01-29T00:00:00"/>
    <s v="0816 046 328"/>
    <s v="quynhhuong.do@hanwhalife.com.vn"/>
    <x v="0"/>
    <m/>
    <m/>
  </r>
  <r>
    <n v="438"/>
    <s v="FTE"/>
    <s v="12301782"/>
    <s v="Nguyễn Phúc Thịnh"/>
    <x v="36"/>
    <d v="2023-12-01T00:00:00"/>
    <x v="2"/>
    <x v="2"/>
    <s v="Partnership Distribution"/>
    <s v="Sales Manager"/>
    <s v="Quản lý Kinh doanh (Đối tác Ngân hàng)"/>
    <x v="5"/>
    <s v="Double"/>
    <s v="Senior Executive"/>
    <s v="Male"/>
    <d v="1995-09-06T00:00:00"/>
    <s v="0935 961 896"/>
    <s v="phucthinh.nguyen1@hanwhalife.com.vn"/>
    <x v="0"/>
    <m/>
    <m/>
  </r>
  <r>
    <n v="439"/>
    <s v="FTE"/>
    <s v="12301785"/>
    <s v="Nguyễn Thị Mai"/>
    <x v="0"/>
    <d v="2023-12-11T00:00:00"/>
    <x v="0"/>
    <x v="0"/>
    <s v="Finance &amp; Accounting"/>
    <s v="Payable Accounting Senior Staff"/>
    <s v="Nhân viên Cấp cao Kế toán Thanh toán"/>
    <x v="0"/>
    <s v="Double"/>
    <s v="Senior Staff"/>
    <s v="Female"/>
    <d v="1998-10-18T00:00:00"/>
    <s v="0906 902 357"/>
    <s v="mai.nguyen1@hanwhalife.com.vn"/>
    <x v="0"/>
    <m/>
    <m/>
  </r>
  <r>
    <n v="440"/>
    <s v="FTE"/>
    <s v="12301786"/>
    <s v="Trịnh Minh Nhật"/>
    <x v="0"/>
    <d v="2023-12-11T00:00:00"/>
    <x v="0"/>
    <x v="0"/>
    <s v="IT"/>
    <s v="Database Administrator Officer"/>
    <s v="Chuyên viên Dữ liệu"/>
    <x v="0"/>
    <s v="Double"/>
    <s v="Officer"/>
    <s v="Male"/>
    <d v="1991-09-23T00:00:00"/>
    <s v="0356 155 762"/>
    <s v="minhnhat.trinh@hanwhalife.com.vn"/>
    <x v="0"/>
    <m/>
    <m/>
  </r>
  <r>
    <n v="441"/>
    <s v="FTE"/>
    <s v="12301788"/>
    <s v="Nguyễn Tường Vy"/>
    <x v="0"/>
    <d v="2023-12-18T00:00:00"/>
    <x v="0"/>
    <x v="0"/>
    <s v="IT"/>
    <s v="Business Analyst Senior Executive"/>
    <s v="Nhân viên Cấp trung cao Phát triển Hệ thống"/>
    <x v="0"/>
    <s v="Double"/>
    <s v="Senior Executive"/>
    <s v="Female"/>
    <d v="1996-11-20T00:00:00"/>
    <s v="0906 809 657"/>
    <s v="tuongvy.nguyen1@hanwhalife.com.vn"/>
    <x v="0"/>
    <m/>
    <m/>
  </r>
  <r>
    <n v="442"/>
    <s v="FTE"/>
    <s v="12301789"/>
    <s v="Phạm Hữu Lợi"/>
    <x v="0"/>
    <d v="2023-12-27T00:00:00"/>
    <x v="0"/>
    <x v="0"/>
    <s v="IT"/>
    <s v="Program Analyst Senior Executive"/>
    <s v="Nhân viên Cấp trung cao Lập trình"/>
    <x v="0"/>
    <s v="Double"/>
    <s v="Senior Executive"/>
    <s v="Male"/>
    <d v="1992-10-23T00:00:00"/>
    <s v="0799 007 138"/>
    <s v="huuloi.pham@hanwhalife.com.vn"/>
    <x v="0"/>
    <m/>
    <m/>
  </r>
  <r>
    <n v="443"/>
    <s v="FTE"/>
    <s v="12401790"/>
    <s v="Trương Thị Vân Anh"/>
    <x v="0"/>
    <d v="2024-01-08T00:00:00"/>
    <x v="0"/>
    <x v="0"/>
    <s v="Marketing"/>
    <s v="Head of Marketing"/>
    <s v="Trưởng Bộ phận Marketing"/>
    <x v="1"/>
    <s v="Single"/>
    <s v="Director"/>
    <s v="Female"/>
    <d v="1982-08-04T00:00:00"/>
    <s v="0903 799 275"/>
    <s v="vananh.truong1@hanwhalife.com.vn"/>
    <x v="0"/>
    <m/>
    <m/>
  </r>
  <r>
    <n v="444"/>
    <s v="FTE"/>
    <s v="12401791"/>
    <s v="Nguyễn Phương Hưng"/>
    <x v="0"/>
    <d v="2024-01-08T00:00:00"/>
    <x v="0"/>
    <x v="0"/>
    <s v="IT"/>
    <s v="Program Analyst Officer"/>
    <s v="Chuyên viên Lập trình"/>
    <x v="0"/>
    <s v="Double"/>
    <s v="Officer"/>
    <s v="Male"/>
    <d v="1994-04-18T00:00:00"/>
    <s v="0967 399 603"/>
    <s v="phuonghung.nguyen@hanwhalife.com.vn"/>
    <x v="0"/>
    <m/>
    <m/>
  </r>
  <r>
    <n v="445"/>
    <s v="FTE"/>
    <s v="12401792"/>
    <s v="Hồ Trịnh Ngọc Diễm"/>
    <x v="0"/>
    <d v="2024-01-15T00:00:00"/>
    <x v="0"/>
    <x v="0"/>
    <s v="Customer Services"/>
    <s v="Customer Care Assistant Manager"/>
    <s v="Phó phòng Chăm sóc Khách hàng"/>
    <x v="0"/>
    <s v="Double"/>
    <s v="Assistant Manager"/>
    <s v="Female"/>
    <d v="1986-02-05T00:00:00"/>
    <s v="0963 781 109"/>
    <s v="ngocdiem.ho@hanwhalife.com.vn"/>
    <x v="0"/>
    <m/>
    <m/>
  </r>
  <r>
    <n v="446"/>
    <s v="FTE"/>
    <s v="12401793"/>
    <s v="Nguyễn Cẩm Dương"/>
    <x v="0"/>
    <d v="2024-01-22T00:00:00"/>
    <x v="0"/>
    <x v="0"/>
    <s v="Legal &amp; Corporate Compliance"/>
    <s v="Corporate Compliance Assistant Manager"/>
    <s v="Phó phòng Kiểm soát tuân thủ"/>
    <x v="0"/>
    <s v="Double"/>
    <s v="Assistant Manager"/>
    <s v="Female"/>
    <d v="1993-05-04T00:00:00"/>
    <s v="0982 533 424"/>
    <s v="camduong.nguyen@hanwhalife.com.vn"/>
    <x v="0"/>
    <s v="x"/>
    <m/>
  </r>
  <r>
    <n v="447"/>
    <s v="FTE"/>
    <s v="12401796"/>
    <s v="Huỳnh Thị Phương Thảo"/>
    <x v="0"/>
    <d v="2024-02-01T00:00:00"/>
    <x v="0"/>
    <x v="0"/>
    <s v="Human Resources"/>
    <s v="Corporate Learning Officer"/>
    <s v="Chuyên viên Đào tạo"/>
    <x v="0"/>
    <s v="Double"/>
    <s v="Officer"/>
    <s v="Female"/>
    <d v="1991-04-23T00:00:00"/>
    <s v="0908 300 183"/>
    <s v="phuongthao.huynh@hanwhalife.com.vn"/>
    <x v="0"/>
    <m/>
    <m/>
  </r>
  <r>
    <n v="448"/>
    <s v="FTE"/>
    <s v="12401799"/>
    <s v="Đặng Nguyễn Hoàng Tuấn"/>
    <x v="0"/>
    <d v="2024-02-15T00:00:00"/>
    <x v="0"/>
    <x v="0"/>
    <s v="Customer Services"/>
    <s v="Quality Assurance Officer"/>
    <s v="Chuyên viên Kiểm soát Chất lượng Dịch vụ Khách hàng"/>
    <x v="0"/>
    <s v="Double"/>
    <s v="Officer"/>
    <s v="Male"/>
    <d v="1993-05-18T00:00:00"/>
    <s v="0942 263 613"/>
    <s v="hoangtuan.dang@hanwhalife.com.vn"/>
    <x v="0"/>
    <m/>
    <m/>
  </r>
  <r>
    <n v="449"/>
    <s v="FTE"/>
    <s v="12401800"/>
    <s v="Phan Thị Thu Hà"/>
    <x v="0"/>
    <d v="2024-02-19T00:00:00"/>
    <x v="0"/>
    <x v="0"/>
    <s v="Distribution Planning"/>
    <s v="Multimedia Designer"/>
    <s v="Thiết kế Đa phương tiện"/>
    <x v="0"/>
    <s v="Double"/>
    <s v="Officer"/>
    <s v="Female"/>
    <d v="1991-06-12T00:00:00"/>
    <s v="0907 979 546"/>
    <s v="thuha.phan@hanwhalife.com.vn"/>
    <x v="0"/>
    <m/>
    <m/>
  </r>
  <r>
    <n v="450"/>
    <s v="FTE"/>
    <s v="12401801"/>
    <s v="Hà Xuân Huy"/>
    <x v="12"/>
    <d v="2024-02-19T00:00:00"/>
    <x v="0"/>
    <x v="0"/>
    <s v="Regional Sales - Gia Dinh"/>
    <s v="Zone Director"/>
    <s v="Giám đốc Kinh doanh Khu vực"/>
    <x v="3"/>
    <s v="Double"/>
    <s v="Officer"/>
    <s v="Male"/>
    <d v="1980-08-25T00:00:00"/>
    <s v="0917 161 525"/>
    <s v="xuanhuy.ha@hanwhalife.com.vn"/>
    <x v="0"/>
    <m/>
    <m/>
  </r>
  <r>
    <n v="451"/>
    <s v="FTE"/>
    <s v="12401802"/>
    <s v="Nguyễn Thị Minh Nguyệt"/>
    <x v="0"/>
    <d v="2024-02-21T00:00:00"/>
    <x v="0"/>
    <x v="0"/>
    <s v="Human Resources"/>
    <s v="Employer Brand Officer"/>
    <s v="Chuyên viên Phát triển Thương hiệu Tuyển dụng"/>
    <x v="0"/>
    <s v="Double"/>
    <s v="Officer"/>
    <s v="Female"/>
    <d v="2000-11-16T00:00:00"/>
    <s v="0843 467 367"/>
    <s v="minhnguyet.nguyen1@hanwhalife.com.vn"/>
    <x v="0"/>
    <m/>
    <m/>
  </r>
  <r>
    <n v="452"/>
    <s v="FTE"/>
    <s v="12401803"/>
    <s v="Trần Minh Thuận"/>
    <x v="37"/>
    <d v="2024-02-21T00:00:00"/>
    <x v="1"/>
    <x v="1"/>
    <s v="Regional Sales - Thang Long"/>
    <s v="Zone Director"/>
    <s v="Giám đốc Kinh doanh Khu vực"/>
    <x v="3"/>
    <s v="Double"/>
    <s v="Executive"/>
    <s v="Male"/>
    <d v="1989-07-12T00:00:00"/>
    <s v="0913 338 689"/>
    <s v="minhthuan.tran@hanwhalife.com.vn"/>
    <x v="0"/>
    <m/>
    <m/>
  </r>
  <r>
    <n v="453"/>
    <s v="FTE"/>
    <s v="12401804"/>
    <s v="Trà Quốc Khanh"/>
    <x v="0"/>
    <d v="2024-02-26T00:00:00"/>
    <x v="0"/>
    <x v="0"/>
    <s v="Actuary"/>
    <s v="Actuarial Analyst"/>
    <s v="Phân tích Định phí"/>
    <x v="0"/>
    <s v="Double"/>
    <s v="Manager"/>
    <s v="Male"/>
    <d v="1988-09-28T00:00:00"/>
    <s v="0947 418 735"/>
    <s v="quockhanh.tra@hanwhalife.com.vn"/>
    <x v="0"/>
    <s v="x"/>
    <m/>
  </r>
  <r>
    <n v="454"/>
    <s v="FTE"/>
    <s v="12401805"/>
    <s v="Lê Khánh Hoàng"/>
    <x v="30"/>
    <d v="2024-03-04T00:00:00"/>
    <x v="3"/>
    <x v="2"/>
    <s v="Partnership Distribution"/>
    <s v="Sales Manager"/>
    <s v="Quản lý Kinh doanh (Đối tác Ngân hàng)"/>
    <x v="5"/>
    <s v="Double"/>
    <s v="Senior Executive"/>
    <s v="Male"/>
    <d v="1993-10-01T00:00:00"/>
    <s v="0327 432 402"/>
    <s v="khanhhoang.le@hanwhalife.com.vn"/>
    <x v="0"/>
    <m/>
    <m/>
  </r>
  <r>
    <n v="455"/>
    <s v="FTE"/>
    <s v="12401807"/>
    <s v="Nguyễn Hữu Thành"/>
    <x v="0"/>
    <d v="2024-03-25T00:00:00"/>
    <x v="0"/>
    <x v="0"/>
    <s v="Customer Services"/>
    <s v="Policy Owner Services Officer"/>
    <s v="Chuyên viên Quản lý Hợp đồng"/>
    <x v="0"/>
    <s v="Double"/>
    <s v="g"/>
    <s v="Male"/>
    <d v="1993-05-15T00:00:00"/>
    <s v="0706 891 055"/>
    <s v="huuthanh.nguyen1@hanwhalife.com.vn"/>
    <x v="0"/>
    <s v="x"/>
    <m/>
  </r>
  <r>
    <n v="456"/>
    <s v="FTE"/>
    <s v="12401808"/>
    <s v="Trần Văn Vàng"/>
    <x v="0"/>
    <d v="2024-04-01T00:00:00"/>
    <x v="0"/>
    <x v="0"/>
    <s v="CAO"/>
    <s v="Chief Agency Officer"/>
    <s v="Phó Tổng Giám đốc Kinh doanh"/>
    <x v="1"/>
    <s v="Single"/>
    <s v="Chief Officer"/>
    <s v="Male"/>
    <d v="1972-08-20T00:00:00"/>
    <s v="0903 975 429"/>
    <s v="vanvang.tran@hanwhalife.com.vn"/>
    <x v="0"/>
    <m/>
    <m/>
  </r>
  <r>
    <n v="457"/>
    <s v="FTE"/>
    <s v="12401809"/>
    <s v="Lê Minh Tuấn"/>
    <x v="1"/>
    <d v="2024-04-01T00:00:00"/>
    <x v="1"/>
    <x v="1"/>
    <s v="Regional Sales - Thang Long"/>
    <s v="Zone Director"/>
    <s v="Giám đốc Kinh doanh Khu vực"/>
    <x v="3"/>
    <s v="Double"/>
    <s v="Assistant Manager"/>
    <s v="Male"/>
    <d v="1976-11-26T00:00:00"/>
    <s v="0975 248 688"/>
    <s v="minhtuan.le1@hanwhalife.com.vn"/>
    <x v="0"/>
    <m/>
    <m/>
  </r>
  <r>
    <n v="458"/>
    <s v="FTE"/>
    <s v="12401811"/>
    <s v="Phạm Thị Diễm My"/>
    <x v="0"/>
    <d v="2024-04-01T00:00:00"/>
    <x v="0"/>
    <x v="0"/>
    <s v="Sales Support Task Force"/>
    <s v="Task Force Senior Officer"/>
    <s v="Chuyên viên Cấp cao Quản lý Dự án"/>
    <x v="0"/>
    <s v="Double"/>
    <s v="Senior Officer"/>
    <s v="Female"/>
    <d v="1994-08-27T00:00:00"/>
    <s v="0932 430 094"/>
    <s v="diemmy.pham@hanwhalife.com.vn"/>
    <x v="0"/>
    <s v="x"/>
    <m/>
  </r>
  <r>
    <n v="459"/>
    <s v="FTE"/>
    <s v="12401813"/>
    <s v="Tạ Hữu Phương"/>
    <x v="3"/>
    <d v="2024-04-03T00:00:00"/>
    <x v="1"/>
    <x v="1"/>
    <s v="Regional Sales - Thang Long"/>
    <s v="Zone Director"/>
    <s v="Giám đốc Kinh doanh Khu vực"/>
    <x v="3"/>
    <s v="Double"/>
    <s v="Senior Officer"/>
    <s v="Male"/>
    <d v="1983-08-26T00:00:00"/>
    <s v="0943 989 389"/>
    <s v="huuphuong.ta@hanwhalife.com.vn"/>
    <x v="0"/>
    <m/>
    <m/>
  </r>
  <r>
    <n v="460"/>
    <s v="FTE"/>
    <s v="12401814"/>
    <s v="Trần Nhật Thảo Nguyên"/>
    <x v="0"/>
    <d v="2024-04-08T00:00:00"/>
    <x v="0"/>
    <x v="0"/>
    <s v="Human Resources"/>
    <s v="Talent Acquisition Business Partner Manager"/>
    <s v="Trưởng phòng Đối tác Thu hút Nhân tài"/>
    <x v="0"/>
    <s v="Double"/>
    <s v="Manager"/>
    <s v="Female"/>
    <d v="1993-02-02T00:00:00"/>
    <s v="0949 314 399"/>
    <s v="thaonguyen.tran2@hanwhalife.com.vn"/>
    <x v="0"/>
    <s v="x"/>
    <m/>
  </r>
  <r>
    <n v="461"/>
    <s v="FTE"/>
    <s v="12401822"/>
    <s v="Huỳnh Nhật Huy"/>
    <x v="0"/>
    <d v="2024-04-15T00:00:00"/>
    <x v="0"/>
    <x v="0"/>
    <s v="Customer Services"/>
    <s v="Policy Owner Services Senior Executive"/>
    <s v="Nhân viên Cấp trung cao Quản lý Hợp đồng"/>
    <x v="0"/>
    <s v="Double"/>
    <s v="Senior Executive"/>
    <s v="Male"/>
    <d v="1998-10-08T00:00:00"/>
    <s v="0903 721 875"/>
    <s v="nhathuy.huynh@hanwhalife.com.vn"/>
    <x v="0"/>
    <s v="x"/>
    <m/>
  </r>
  <r>
    <n v="462"/>
    <s v="FTE"/>
    <s v="12401823"/>
    <s v="Đoàn Ngọc Anh"/>
    <x v="12"/>
    <d v="2024-04-15T00:00:00"/>
    <x v="0"/>
    <x v="0"/>
    <s v="Regional Sales - Gia Dinh"/>
    <s v="Territory Director"/>
    <s v="Giám đốc Kinh doanh Miền"/>
    <x v="3"/>
    <s v="Double"/>
    <s v="Director"/>
    <s v="Male"/>
    <d v="1984-05-20T00:00:00"/>
    <s v="0915 959 592"/>
    <s v="ngocanh.doan@hanwhalife.com.vn"/>
    <x v="0"/>
    <m/>
    <m/>
  </r>
  <r>
    <n v="463"/>
    <s v="FTE"/>
    <s v="12401824"/>
    <s v="Trần Hữu Lê Huỳnh Tâm"/>
    <x v="17"/>
    <d v="2024-04-15T00:00:00"/>
    <x v="2"/>
    <x v="2"/>
    <s v="Regional Sales - Tay Son"/>
    <s v="Territory Director"/>
    <s v="Giám đốc Kinh doanh Miền"/>
    <x v="3"/>
    <s v="Double"/>
    <s v="Director"/>
    <s v="Male"/>
    <d v="1982-08-16T00:00:00"/>
    <s v="0913 610 699"/>
    <s v="huynhtam.tran@hanwhalife.com.vn"/>
    <x v="0"/>
    <s v="x"/>
    <m/>
  </r>
  <r>
    <n v="464"/>
    <s v="FTE"/>
    <s v="12401825"/>
    <s v="Nguyễn Thị Cẩm Hà"/>
    <x v="0"/>
    <d v="2024-04-24T00:00:00"/>
    <x v="0"/>
    <x v="0"/>
    <s v="NBU &amp; Claim"/>
    <s v="Claim Assistant Manager"/>
    <s v="Phó phòng Giải quyết Quyền lợi Bảo hiểm"/>
    <x v="0"/>
    <s v="Double"/>
    <s v="Assistant Manager"/>
    <s v="Female"/>
    <d v="1994-01-01T00:00:00"/>
    <s v="0974 905 926"/>
    <s v="camha.nguyen@hanwhalife.com.vn"/>
    <x v="0"/>
    <m/>
    <m/>
  </r>
  <r>
    <n v="465"/>
    <s v="FTE"/>
    <s v="12401826"/>
    <s v="Bùi Thị Xuân Diệu"/>
    <x v="0"/>
    <d v="2024-05-02T00:00:00"/>
    <x v="0"/>
    <x v="0"/>
    <s v="Customer Services"/>
    <s v="Complaint Handling Senior Officer"/>
    <s v="Chuyên viên Cấp cao Xử lí Khiếu nại"/>
    <x v="0"/>
    <s v="Double"/>
    <s v="Senior Officer"/>
    <s v="Female"/>
    <d v="1995-11-15T00:00:00"/>
    <s v="0979 918 957"/>
    <s v="xuandieu.bui@hanwhalife.com.vn"/>
    <x v="0"/>
    <m/>
    <m/>
  </r>
  <r>
    <n v="466"/>
    <s v="FTE"/>
    <s v="12401831"/>
    <s v="Nguyễn Thị Phương Loan"/>
    <x v="36"/>
    <d v="2024-05-10T00:00:00"/>
    <x v="2"/>
    <x v="2"/>
    <s v="Regional Sales - Tay Son"/>
    <s v="Zone Director"/>
    <s v="Giám đốc Kinh doanh khu vực"/>
    <x v="3"/>
    <s v="Double"/>
    <s v="Assistant Manager"/>
    <s v="Female"/>
    <d v="1980-03-02T00:00:00"/>
    <s v="0942 568 113"/>
    <s v="phuongloan.nguyen1@hanwhalife.com.vn"/>
    <x v="0"/>
    <s v="x"/>
    <m/>
  </r>
  <r>
    <n v="467"/>
    <s v="FTE"/>
    <s v="12401834"/>
    <s v="Nguyễn Hoài Thương"/>
    <x v="0"/>
    <d v="2024-05-16T00:00:00"/>
    <x v="0"/>
    <x v="0"/>
    <s v="Human Resources"/>
    <s v="HR Operations Senior Executive"/>
    <s v="Nhân viên Cấp trung cao Quản lý Vận hành Nhân sự"/>
    <x v="0"/>
    <s v="Double"/>
    <s v="Senior Executive"/>
    <s v="Female"/>
    <d v="2000-01-21T00:00:00"/>
    <s v="0334 618 399"/>
    <s v=" hoaithuong.nguyen@hanwhalife.com.vn"/>
    <x v="0"/>
    <s v="x"/>
    <m/>
  </r>
  <r>
    <n v="468"/>
    <s v="FTE"/>
    <s v="12401835"/>
    <s v="Lê Thị Như Quỳnh"/>
    <x v="0"/>
    <d v="2024-05-20T00:00:00"/>
    <x v="0"/>
    <x v="0"/>
    <s v="Marketing"/>
    <s v="Marketing Communications Manager"/>
    <s v="Trưởng phòng Truyền thông Tiếp thị"/>
    <x v="0"/>
    <s v="Double"/>
    <s v="Manager"/>
    <s v="Female"/>
    <d v="1988-11-10T00:00:00"/>
    <s v="0933 308 672"/>
    <s v="nhuquynh.le@hanwhalife.com.vn"/>
    <x v="0"/>
    <m/>
    <m/>
  </r>
  <r>
    <n v="469"/>
    <s v="FTE"/>
    <s v="12401836"/>
    <s v="Lê Thị Ánh Vân"/>
    <x v="0"/>
    <d v="2024-05-22T00:00:00"/>
    <x v="0"/>
    <x v="0"/>
    <s v="Actuary"/>
    <s v="Actuarial Analyst"/>
    <s v="Phân tích Định phí"/>
    <x v="0"/>
    <s v="Double"/>
    <s v="Assistant Manager"/>
    <s v="Female"/>
    <d v="1996-04-19T00:00:00"/>
    <s v="0906 355 695"/>
    <s v="anhvan.le@hanwhalife.com.vn"/>
    <x v="0"/>
    <m/>
    <m/>
  </r>
  <r>
    <n v="470"/>
    <s v="FTE"/>
    <s v="12401837"/>
    <s v="Lê Văn Bình"/>
    <x v="28"/>
    <d v="2024-05-23T00:00:00"/>
    <x v="1"/>
    <x v="1"/>
    <s v="Regional Sales - Hai Van"/>
    <s v="Zone Director"/>
    <s v="Giám đốc Kinh doanh khu vực"/>
    <x v="3"/>
    <s v="Double"/>
    <s v="Officer"/>
    <s v="Male"/>
    <d v="1983-09-05T00:00:00"/>
    <s v="0905 915 868"/>
    <s v="vanbinh.le1@hanwhalife.com.vn"/>
    <x v="0"/>
    <s v="x"/>
    <m/>
  </r>
  <r>
    <n v="471"/>
    <s v="FTE"/>
    <s v="12401838"/>
    <s v="Mai Nguyên Anh Thư"/>
    <x v="0"/>
    <d v="2024-05-27T00:00:00"/>
    <x v="0"/>
    <x v="0"/>
    <s v="Content of Digital App"/>
    <s v="Content Creator"/>
    <s v="Chuyên viên Sáng tạo nội dung"/>
    <x v="0"/>
    <s v="Double"/>
    <s v="Senior Staff"/>
    <s v="Female"/>
    <d v="2000-01-20T00:00:00"/>
    <s v="0388 063 220 "/>
    <s v="anhthu.mai@hanwhalife.com.vn"/>
    <x v="0"/>
    <m/>
    <m/>
  </r>
  <r>
    <n v="472"/>
    <s v="FTE"/>
    <s v="12401839"/>
    <s v="Võ Thị Quỳnh Nga"/>
    <x v="2"/>
    <d v="2024-05-27T00:00:00"/>
    <x v="2"/>
    <x v="2"/>
    <s v="Customer Services"/>
    <s v="Customer Services Senior Staff"/>
    <s v="Nhân viên Cấp cao Dịch vụ Khách hàng"/>
    <x v="0"/>
    <s v="Double"/>
    <s v="Senior Staff"/>
    <s v="Female"/>
    <d v="1989-03-06T00:00:00"/>
    <s v="0965 849 293 "/>
    <s v="quynhnga.vo@hanwhalife.com.vn"/>
    <x v="0"/>
    <m/>
    <m/>
  </r>
  <r>
    <n v="473"/>
    <s v="FTE"/>
    <s v="12401840"/>
    <s v="Nguyễn Thị Lê Hằng"/>
    <x v="0"/>
    <d v="2024-05-29T00:00:00"/>
    <x v="0"/>
    <x v="0"/>
    <s v="Marketing"/>
    <s v="Marketing Communications Executive"/>
    <s v="Nhân viên Cấp trung Truyền thông Tiếp thị"/>
    <x v="0"/>
    <s v="Double"/>
    <s v="Executive"/>
    <s v="Female"/>
    <d v="1999-11-12T00:00:00"/>
    <s v="0388 013 118 "/>
    <s v="lehang.nguyen@hanwhalife.com.vn"/>
    <x v="0"/>
    <m/>
    <m/>
  </r>
  <r>
    <n v="474"/>
    <s v="FTE"/>
    <s v="12401842"/>
    <s v="Nguyễn Phước Cát Ngọc"/>
    <x v="0"/>
    <d v="2024-06-10T00:00:00"/>
    <x v="0"/>
    <x v="0"/>
    <s v="Customer Services"/>
    <s v="Digital Customer Services Officer"/>
    <s v="Chuyên viên Dịch vụ Kỹ thuật số"/>
    <x v="0"/>
    <s v="Double"/>
    <s v="Officer"/>
    <s v="Female"/>
    <d v="1992-04-25T00:00:00"/>
    <s v="0932 566 254"/>
    <s v="catngoc.nguyen@hanwhalife.com.vn"/>
    <x v="0"/>
    <s v="x"/>
    <m/>
  </r>
  <r>
    <n v="475"/>
    <s v="FTE"/>
    <s v="12401843"/>
    <s v="Đỗ Anh Khoa"/>
    <x v="0"/>
    <d v="2024-06-12T00:00:00"/>
    <x v="0"/>
    <x v="0"/>
    <s v="General Administration"/>
    <s v="General Admin Assistant Manager"/>
    <s v="Phó phòng Hành chánh"/>
    <x v="0"/>
    <s v="Double"/>
    <s v="Assistant Manager"/>
    <s v="Male"/>
    <d v="1987-03-22T00:00:00"/>
    <s v="0919 255 274"/>
    <s v="anhkhoa.do@hanwhalife.com.vn"/>
    <x v="0"/>
    <m/>
    <m/>
  </r>
  <r>
    <n v="476"/>
    <s v="FTE"/>
    <s v="12401844"/>
    <s v="Lâm Thái Ngọc"/>
    <x v="0"/>
    <d v="2024-06-12T00:00:00"/>
    <x v="0"/>
    <x v="0"/>
    <s v="Management Advisor"/>
    <s v="Management Advisor Assistant"/>
    <s v="Trợ lý Cố vấn Quản lý"/>
    <x v="0"/>
    <s v="Double"/>
    <s v="Executive"/>
    <s v="Female"/>
    <d v="1999-01-07T00:00:00"/>
    <s v="0946 828 477"/>
    <s v="thaingoc.lam@hanwhalife.com.vn"/>
    <x v="0"/>
    <m/>
    <m/>
  </r>
  <r>
    <n v="477"/>
    <s v="FTE"/>
    <s v="12401845"/>
    <s v="Nguyễn Xuân Tấn"/>
    <x v="36"/>
    <d v="2024-06-12T00:00:00"/>
    <x v="2"/>
    <x v="2"/>
    <s v="Regional Sales - Tay Son"/>
    <s v="Regional Director"/>
    <s v="Giám đốc Kinh doanh Vùng"/>
    <x v="3"/>
    <s v="Double"/>
    <s v="Senior Manager"/>
    <s v="Male"/>
    <d v="1986-09-02T00:00:00"/>
    <s v="0914 717 749"/>
    <s v="xuantan.nguyen@hanwhalife.com.vn"/>
    <x v="0"/>
    <m/>
    <m/>
  </r>
  <r>
    <n v="478"/>
    <s v="FTE"/>
    <s v="12401846"/>
    <s v="Huỳnh Tăng Phú"/>
    <x v="12"/>
    <d v="2024-06-12T00:00:00"/>
    <x v="0"/>
    <x v="0"/>
    <s v="Regional Sales - Gia Dinh"/>
    <s v="Regional Director"/>
    <s v="Giám đốc Kinh doanh Vùng"/>
    <x v="3"/>
    <s v="Double"/>
    <s v="Senior Manager"/>
    <s v="Male"/>
    <d v="1983-08-20T00:00:00"/>
    <s v="0907 713 556"/>
    <s v="tangphu.huynh@hanwhalife.com.vn"/>
    <x v="0"/>
    <m/>
    <m/>
  </r>
  <r>
    <n v="479"/>
    <s v="FTE"/>
    <s v="12401847"/>
    <s v="Võ Thị Hồng Na"/>
    <x v="0"/>
    <d v="2024-06-17T00:00:00"/>
    <x v="0"/>
    <x v="0"/>
    <s v="Human Resources"/>
    <s v="Rewards &amp; Data Analysis Manager "/>
    <s v="Trưởng phòng Phúc lợi và Phân tích dữ liệu"/>
    <x v="0"/>
    <s v="Double"/>
    <s v="Manager"/>
    <s v="Female"/>
    <d v="1991-08-31T00:00:00"/>
    <s v="0985 528 843 "/>
    <s v="hongna.vo@hanwhalife.com.vn"/>
    <x v="0"/>
    <m/>
    <m/>
  </r>
  <r>
    <n v="480"/>
    <s v="FTE"/>
    <s v="12401848"/>
    <s v="Nguyễn Hoàng Yến"/>
    <x v="0"/>
    <d v="2024-06-17T00:00:00"/>
    <x v="0"/>
    <x v="0"/>
    <s v="Customer Services"/>
    <s v="Call Center Senior Staff"/>
    <s v="Nhân viên Cấp cao trực Tổng đài"/>
    <x v="0"/>
    <s v="Double"/>
    <s v="Senior Staff"/>
    <s v="Female"/>
    <d v="1998-05-02T00:00:00"/>
    <s v="0708 289 969"/>
    <s v="hoangyen.nguyen2@hanwhalife.com.vn"/>
    <x v="0"/>
    <m/>
    <m/>
  </r>
  <r>
    <n v="481"/>
    <s v="FTE"/>
    <s v="12401849"/>
    <s v="Nguyễn Thị Bé"/>
    <x v="0"/>
    <d v="2024-06-17T00:00:00"/>
    <x v="0"/>
    <x v="0"/>
    <s v="Finance &amp; Accounting"/>
    <s v="Budgeting Senior Staff"/>
    <s v="Nhân viên Cấp cao Kế toán Ngân Sách"/>
    <x v="0"/>
    <s v="Double"/>
    <s v="Senior Staff"/>
    <s v="Female"/>
    <d v="1991-04-29T00:00:00"/>
    <s v="0982 504 408 "/>
    <s v="be.nguyen@hanwhalife.com.vn"/>
    <x v="0"/>
    <s v="x"/>
    <m/>
  </r>
  <r>
    <n v="482"/>
    <s v="FTE"/>
    <s v="12401850"/>
    <s v="Lê Thị Ngọc Châu"/>
    <x v="0"/>
    <d v="2024-06-17T00:00:00"/>
    <x v="0"/>
    <x v="0"/>
    <s v="Sales Support Task Force"/>
    <s v="Sales Admin Senior Executive"/>
    <s v="Nhân viên Cấp trung cao Hỗ trợ Kinh doanh"/>
    <x v="0"/>
    <s v="Double"/>
    <s v="Senior Executive"/>
    <s v="Female"/>
    <d v="1983-07-01T00:00:00"/>
    <s v="0909 721 766 "/>
    <s v="ngocchau.le@hanwhalife.com.vn"/>
    <x v="0"/>
    <s v="x"/>
    <m/>
  </r>
  <r>
    <n v="483"/>
    <s v="FTE"/>
    <s v="12401851"/>
    <s v="Lê Thị Minh Thư"/>
    <x v="12"/>
    <d v="2024-06-26T00:00:00"/>
    <x v="0"/>
    <x v="0"/>
    <s v="Regional Sales - Gia Dinh"/>
    <s v="Zone Director"/>
    <s v="Giám đốc Kinh doanh khu vực"/>
    <x v="3"/>
    <s v="Double"/>
    <s v="Senior Officer"/>
    <s v="Female"/>
    <d v="1991-09-13T00:00:00"/>
    <s v="0969 870 008"/>
    <s v="minhthu.le@hanwhalife.com.vn"/>
    <x v="0"/>
    <m/>
    <m/>
  </r>
  <r>
    <n v="484"/>
    <s v="FTE"/>
    <s v="12401852"/>
    <s v="Lữ Phạm Quốc An"/>
    <x v="0"/>
    <d v="2024-07-01T00:00:00"/>
    <x v="0"/>
    <x v="0"/>
    <s v="Legal &amp; Corporate Compliance"/>
    <s v="Corporate Compliance Senior Officer"/>
    <s v="Chuyên viên Cấp cao Kiểm soát tuân thủ"/>
    <x v="0"/>
    <s v="Double"/>
    <s v="Senior Officer"/>
    <s v="Male"/>
    <d v="1991-04-17T00:00:00"/>
    <s v="0907 104 775"/>
    <s v="quocan.lu@hanwhalife.com.vn"/>
    <x v="0"/>
    <m/>
    <m/>
  </r>
  <r>
    <n v="485"/>
    <s v="FTE"/>
    <s v="12401853"/>
    <s v="Thi Hoàng Khôi"/>
    <x v="12"/>
    <d v="2024-07-01T00:00:00"/>
    <x v="0"/>
    <x v="0"/>
    <s v="Regional Sales - Gia Dinh"/>
    <s v="Zone Director"/>
    <s v="Giám đốc Kinh doanh khu vực"/>
    <x v="3"/>
    <s v="Double"/>
    <s v="Senior Officer"/>
    <s v="Male"/>
    <d v="1984-10-05T00:00:00"/>
    <s v="0909 401 084"/>
    <s v="hoangkhoi.thi@hanwhalife.com.vn"/>
    <x v="0"/>
    <m/>
    <m/>
  </r>
  <r>
    <n v="486"/>
    <s v="FTE"/>
    <s v="12401854"/>
    <s v="Nguyễn Lưu Hoàng Quân"/>
    <x v="12"/>
    <d v="2024-07-01T00:00:00"/>
    <x v="0"/>
    <x v="0"/>
    <s v="Regional Sales - Gia Dinh"/>
    <s v="Zone Director"/>
    <s v="Giám đốc Kinh doanh khu vực"/>
    <x v="3"/>
    <s v="Double"/>
    <s v="Senior Officer"/>
    <s v="Male"/>
    <d v="1988-11-24T00:00:00"/>
    <s v="0902 692 118 "/>
    <s v="hoangquan.nguyen@hanwhalife.com.vn"/>
    <x v="0"/>
    <m/>
    <m/>
  </r>
  <r>
    <n v="487"/>
    <s v="FTE"/>
    <s v="12401855"/>
    <s v="Đặng Ngọc Trí"/>
    <x v="8"/>
    <d v="2024-07-01T00:00:00"/>
    <x v="1"/>
    <x v="1"/>
    <s v="Regional Sales - Lam Kinh"/>
    <s v="Territory Director"/>
    <s v="Giám đốc Kinh doanh Miền"/>
    <x v="3"/>
    <s v="Double"/>
    <s v="Director"/>
    <s v="Male"/>
    <d v="1976-08-07T00:00:00"/>
    <s v=" 0916 232 225"/>
    <s v="ngoctri.dang@hanwhalife.com.vn"/>
    <x v="0"/>
    <s v="x"/>
    <m/>
  </r>
  <r>
    <n v="488"/>
    <s v="FTE"/>
    <s v="12401857"/>
    <s v="Phạm Ngọc Anh Thư"/>
    <x v="0"/>
    <d v="2024-07-08T00:00:00"/>
    <x v="0"/>
    <x v="0"/>
    <s v="Design &amp; Development"/>
    <s v="Design &amp; Development Senior Manager"/>
    <s v="Trưởng phòng Cấp cao Thiết Kế &amp; Phát triển Chương trình Huấn luyện Kinh doanh"/>
    <x v="0"/>
    <s v="Double"/>
    <s v="Senior Manager"/>
    <s v="Female"/>
    <d v="1984-11-20T00:00:00"/>
    <s v="0908 010 081"/>
    <s v="anhthu.pham1@hanwhalife.com.vn"/>
    <x v="0"/>
    <m/>
    <m/>
  </r>
  <r>
    <n v="489"/>
    <s v="FTE"/>
    <s v="12401858"/>
    <s v="Đặng Tương Thuấn"/>
    <x v="0"/>
    <d v="2024-07-08T00:00:00"/>
    <x v="0"/>
    <x v="0"/>
    <s v="Investment"/>
    <s v="Investment Assistant Manager"/>
    <s v="Phó phòng đầu tư"/>
    <x v="0"/>
    <s v="Double"/>
    <s v="Assistant Manager"/>
    <s v="Female"/>
    <d v="1991-08-11T00:00:00"/>
    <s v="0933 821 108"/>
    <s v="tuongthuan.dang@hanwhalife.com.vn"/>
    <x v="0"/>
    <s v="x"/>
    <m/>
  </r>
  <r>
    <n v="490"/>
    <s v="FTE"/>
    <s v="12401859"/>
    <s v="Trầm Minh Hoàng"/>
    <x v="0"/>
    <d v="2024-07-08T00:00:00"/>
    <x v="0"/>
    <x v="0"/>
    <s v="Customer Services"/>
    <s v="Call Center Senior Staff"/>
    <s v="Nhân viên Cấp cao trực Tổng đài"/>
    <x v="0"/>
    <s v="Double"/>
    <s v="Senior Staff"/>
    <s v="Male"/>
    <d v="1995-04-05T00:00:00"/>
    <s v="0766 989 789"/>
    <s v="minhhoang.tram@hanwhalife.com.vn"/>
    <x v="0"/>
    <s v="x"/>
    <m/>
  </r>
  <r>
    <n v="491"/>
    <s v="FTE"/>
    <s v="12401862"/>
    <s v="Huỳnh Đức Duy"/>
    <x v="0"/>
    <d v="2024-07-17T00:00:00"/>
    <x v="0"/>
    <x v="0"/>
    <s v="IT"/>
    <s v="IT Security Assistant Manager"/>
    <s v="Phó phòng Bảo mật &amp; An toàn Thông tin"/>
    <x v="0"/>
    <s v="Double"/>
    <s v="Assistant Manager"/>
    <s v="Male"/>
    <d v="1985-06-01T00:00:00"/>
    <s v="0918 844 944"/>
    <s v="ducduy.huynh@hanwhalife.com.vn"/>
    <x v="0"/>
    <s v="x"/>
    <m/>
  </r>
  <r>
    <n v="492"/>
    <s v="FTE"/>
    <s v="12401863"/>
    <s v="Đỗ Phương Nhung"/>
    <x v="0"/>
    <d v="2024-07-17T00:00:00"/>
    <x v="0"/>
    <x v="0"/>
    <s v="Human Resources"/>
    <s v="Talent Acquisition Business Partner Officer"/>
    <s v="Chuyên viên Đối tác Thu hút Nhân tài"/>
    <x v="0"/>
    <s v="Double"/>
    <s v="Officer"/>
    <s v="Female"/>
    <d v="1996-09-16T00:00:00"/>
    <s v="0936 477 197 "/>
    <s v="phuongnhung.do@hanwhalife.com.vn"/>
    <x v="0"/>
    <m/>
    <m/>
  </r>
  <r>
    <n v="493"/>
    <s v="FTE"/>
    <s v="12401864"/>
    <s v="Nguyễn Thị Yến Nhi"/>
    <x v="0"/>
    <d v="2024-07-22T00:00:00"/>
    <x v="0"/>
    <x v="0"/>
    <s v="Actuary"/>
    <s v="Actuarial Analyst"/>
    <s v="Phân tích Định phí"/>
    <x v="0"/>
    <s v="Double"/>
    <s v="Executive"/>
    <s v="Female"/>
    <d v="2002-09-25T00:00:00"/>
    <s v="0918 340 119"/>
    <s v="yennhi.nguyen1@hanwhalife.com.vn"/>
    <x v="0"/>
    <m/>
    <m/>
  </r>
  <r>
    <n v="494"/>
    <s v="FTE"/>
    <s v="12401866"/>
    <s v="Nguyễn Quốc Tuấn"/>
    <x v="0"/>
    <d v="2024-07-29T00:00:00"/>
    <x v="0"/>
    <x v="0"/>
    <s v="Marketing"/>
    <s v="Multimedia Designer"/>
    <s v="Thiết kế Đa phương tiện"/>
    <x v="0"/>
    <s v="Double"/>
    <s v="Officer"/>
    <s v="Male"/>
    <d v="1994-04-25T00:00:00"/>
    <s v="0962 936 711"/>
    <s v="quoctuan.nguyen@hanwhalife.com.vn"/>
    <x v="0"/>
    <m/>
    <m/>
  </r>
  <r>
    <n v="495"/>
    <s v="FTE"/>
    <s v="12401867"/>
    <s v="Hứa Lê Thiên Bảo"/>
    <x v="12"/>
    <d v="2024-07-29T00:00:00"/>
    <x v="0"/>
    <x v="0"/>
    <s v="Sales Training Support"/>
    <s v="Agency Training Officer"/>
    <s v="Chuyên viên Huấn luyện &amp; Hỗ trợ Đại lý"/>
    <x v="4"/>
    <s v="Double"/>
    <s v="Officer"/>
    <s v="Male"/>
    <d v="1995-11-19T00:00:00"/>
    <s v="0348 941 412"/>
    <s v="thienbao.hua@hanwhalife.com.vn"/>
    <x v="0"/>
    <m/>
    <m/>
  </r>
  <r>
    <n v="496"/>
    <s v="FTE"/>
    <s v="12401868"/>
    <s v="Huỳnh Sơn Phong"/>
    <x v="12"/>
    <d v="2024-08-01T00:00:00"/>
    <x v="0"/>
    <x v="0"/>
    <s v="Regional Sales - Gia Dinh"/>
    <s v="Zone Director"/>
    <s v="Giám đốc Kinh doanh khu vực"/>
    <x v="3"/>
    <s v="Double"/>
    <s v="Senior Officer"/>
    <s v="Male"/>
    <d v="1989-11-30T00:00:00"/>
    <s v="0918 918 995 "/>
    <s v="sonphong.huynh@hanwhalife.com.vn"/>
    <x v="0"/>
    <m/>
    <m/>
  </r>
  <r>
    <n v="497"/>
    <s v="FTE"/>
    <s v="12401869"/>
    <s v="Trần Ngọc Hải"/>
    <x v="3"/>
    <d v="2024-08-02T00:00:00"/>
    <x v="1"/>
    <x v="1"/>
    <s v="Regional Sales - Thang Long"/>
    <s v="Regional Director "/>
    <s v="Giám đốc Kinh doanh Vùng"/>
    <x v="3"/>
    <s v="Double"/>
    <s v="Senior Manager"/>
    <s v="Male"/>
    <d v="1976-04-13T00:00:00"/>
    <s v="0915 966 616 "/>
    <s v="ngochai.tran1@hanwhalife.com.vn"/>
    <x v="0"/>
    <m/>
    <m/>
  </r>
  <r>
    <n v="498"/>
    <s v="FTE"/>
    <s v="12401870"/>
    <s v="Đinh Đức Thắng"/>
    <x v="3"/>
    <d v="2024-08-02T00:00:00"/>
    <x v="1"/>
    <x v="1"/>
    <s v="Regional Sales - Thang Long_x0009_"/>
    <s v="Zone Director"/>
    <s v="Giám đốc Kinh doanh khu vực"/>
    <x v="3"/>
    <s v="Double"/>
    <s v="Senior Officer"/>
    <s v="Male"/>
    <d v="1984-08-25T00:00:00"/>
    <s v="0985 830 304"/>
    <s v="ducthang.dinh@hanwhalife.com.vn"/>
    <x v="0"/>
    <m/>
    <m/>
  </r>
  <r>
    <n v="499"/>
    <s v="FTE"/>
    <s v="12401871"/>
    <s v="Trần Thúy Vy"/>
    <x v="0"/>
    <d v="2024-08-05T00:00:00"/>
    <x v="0"/>
    <x v="0"/>
    <s v="Agency Compliance"/>
    <s v="Agency Compliance Executive"/>
    <s v="Nhân viên Cấp trung Pháp chế Đại lý"/>
    <x v="0"/>
    <s v="Double"/>
    <s v="Executive"/>
    <s v="Female"/>
    <d v="2000-03-28T00:00:00"/>
    <s v="0792 111 868 "/>
    <s v="thuyvy.tran@hanwhalife.com.vn"/>
    <x v="0"/>
    <m/>
    <m/>
  </r>
  <r>
    <n v="500"/>
    <s v="FTE"/>
    <s v="12401872"/>
    <s v="Lê Nhân Tín"/>
    <x v="0"/>
    <d v="2024-08-05T00:00:00"/>
    <x v="0"/>
    <x v="0"/>
    <s v="Agency Training Operations"/>
    <s v="Agency Training Operations Senior Manager"/>
    <s v="Trưởng phòng Cấp cao Vận hành Huấn luyện Kinh doanh"/>
    <x v="0"/>
    <s v="Double"/>
    <s v="Senior Manager"/>
    <s v="Male"/>
    <d v="1987-09-09T00:00:00"/>
    <s v="0933 228 359"/>
    <s v="nhantin.le@hanwhalife.com.vn"/>
    <x v="0"/>
    <m/>
    <m/>
  </r>
  <r>
    <n v="501"/>
    <s v="FTE"/>
    <s v="12401873"/>
    <s v="Trần Phạm Hoàng Yến"/>
    <x v="0"/>
    <d v="2024-08-05T00:00:00"/>
    <x v="0"/>
    <x v="0"/>
    <s v="Customer Services"/>
    <s v="Call Center Senior Staff"/>
    <s v="Nhân viên Cấp cao trực Tổng đài"/>
    <x v="0"/>
    <s v="Double"/>
    <s v="Senior Staff"/>
    <s v="Female"/>
    <d v="1994-12-26T00:00:00"/>
    <s v="0375 411 233"/>
    <s v="hoangyen.tran@hanwhalife.com.vn"/>
    <x v="0"/>
    <m/>
    <m/>
  </r>
  <r>
    <n v="502"/>
    <s v="FTE"/>
    <s v="12401874"/>
    <s v="Đỗ Thùy Dinh"/>
    <x v="3"/>
    <d v="2024-08-12T00:00:00"/>
    <x v="1"/>
    <x v="1"/>
    <s v="Sales Training Support"/>
    <s v="Agency Training Coordinator "/>
    <s v="Nhân viên Cấp trung Điều phối Huấn luyện Kênh Đại lý"/>
    <x v="0"/>
    <s v="Double"/>
    <s v="Executive"/>
    <s v="Female"/>
    <d v="1994-03-24T00:00:00"/>
    <s v="0988 923 917 "/>
    <s v="thuydinh.do@hanwhalife.com.vn"/>
    <x v="0"/>
    <m/>
    <m/>
  </r>
  <r>
    <n v="503"/>
    <s v="FTE"/>
    <s v="12401875"/>
    <s v="Trần Thị Thanh Thảo"/>
    <x v="0"/>
    <d v="2024-08-12T00:00:00"/>
    <x v="0"/>
    <x v="0"/>
    <s v="Sales Advisor"/>
    <s v="Sales Advisor Assistant"/>
    <s v="Trợ lý Cố vấn Kinh doanh"/>
    <x v="0"/>
    <s v="Double"/>
    <s v="Executive"/>
    <s v="Female"/>
    <d v="1999-01-27T00:00:00"/>
    <s v="039 638 2989 "/>
    <s v="thanhthao.tran@hanwhalife.com.vn"/>
    <x v="0"/>
    <m/>
    <m/>
  </r>
  <r>
    <n v="504"/>
    <s v="FTE"/>
    <s v="12401876"/>
    <s v="Dương Hà Thanh"/>
    <x v="0"/>
    <d v="2024-08-14T00:00:00"/>
    <x v="0"/>
    <x v="0"/>
    <s v="Human Resources"/>
    <s v="Talent Acquisition Business Partner Manager"/>
    <s v="Trưởng phòng Đối tác Thu hút Nhân tài"/>
    <x v="0"/>
    <s v="Double"/>
    <s v="Manager"/>
    <s v="Female"/>
    <d v="1987-10-25T00:00:00"/>
    <s v="0908 507 706"/>
    <s v="hathanh.duong@hanwhalife.com.vn"/>
    <x v="0"/>
    <m/>
    <m/>
  </r>
  <r>
    <n v="505"/>
    <s v="FTE"/>
    <s v="12401877"/>
    <s v="Nguyễn Đại Đức"/>
    <x v="0"/>
    <d v="2024-08-19T00:00:00"/>
    <x v="0"/>
    <x v="0"/>
    <s v="Partnership Distribution"/>
    <s v="Sales Manager"/>
    <s v=" Quản lý Kinh doanh (Đối tác Ngân hàng)"/>
    <x v="5"/>
    <s v="Double"/>
    <s v="Officer"/>
    <s v="Male"/>
    <d v="1995-08-04T00:00:00"/>
    <s v="0845 047 547"/>
    <s v="daiduc.nguyen@hanwhalife.com.vn"/>
    <x v="0"/>
    <m/>
    <m/>
  </r>
  <r>
    <n v="506"/>
    <s v="FTE"/>
    <s v="12401878"/>
    <s v="Mai Ngọc Thanh"/>
    <x v="0"/>
    <d v="2024-08-19T00:00:00"/>
    <x v="0"/>
    <x v="0"/>
    <s v="Agency Training Operations"/>
    <s v="Agency Training Operations Assistant Manager"/>
    <s v="Phó phòng Vận hành Huấn luyện Kinh doanh"/>
    <x v="0"/>
    <s v="Double"/>
    <s v="Assistant Manager"/>
    <s v="Male"/>
    <d v="1994-01-07T00:00:00"/>
    <s v="0936 340 989"/>
    <s v="ngocthanh.mai@hanwhalife.com.vn"/>
    <x v="0"/>
    <m/>
    <m/>
  </r>
  <r>
    <n v="507"/>
    <s v="FTE"/>
    <s v="12401879"/>
    <s v="Trần Phú Lĩnh"/>
    <x v="0"/>
    <d v="2024-08-19T00:00:00"/>
    <x v="0"/>
    <x v="0"/>
    <s v="IT"/>
    <s v="Business Analyst Senior Officer"/>
    <s v="Chuyên viên Cấp cao Phát triển Hệ thống"/>
    <x v="0"/>
    <s v="Double"/>
    <s v="Senior Officer"/>
    <s v="Male"/>
    <d v="1989-02-06T00:00:00"/>
    <s v="0906 990 602"/>
    <s v=" phulinh.tran@hanwhalife.com.vn"/>
    <x v="0"/>
    <m/>
    <m/>
  </r>
  <r>
    <n v="508"/>
    <s v="FTE"/>
    <s v="12401880"/>
    <s v="Trần Quang Hiếu"/>
    <x v="38"/>
    <d v="2024-08-19T00:00:00"/>
    <x v="2"/>
    <x v="2"/>
    <s v="Regional Sales - Tay Son"/>
    <s v="Zone Director"/>
    <s v="Giám đốc Kinh doanh khu vực"/>
    <x v="3"/>
    <s v="Double"/>
    <s v="Assistant Manager"/>
    <s v="Male"/>
    <d v="1982-02-03T00:00:00"/>
    <s v="0346 333 777"/>
    <s v="quanghieu.tran1@hanwhalife.com.vn"/>
    <x v="0"/>
    <m/>
    <m/>
  </r>
  <r>
    <n v="509"/>
    <s v="FTE"/>
    <s v="12401881"/>
    <s v="Trần Thị Thanh Lê"/>
    <x v="0"/>
    <d v="2024-08-21T00:00:00"/>
    <x v="0"/>
    <x v="0"/>
    <s v="Partnership Distribution"/>
    <s v="Partnership Distribution Design &amp; Development Assistant Manager"/>
    <s v="Phó phòng Thiết kế và Phát triển Chương trình Huấn luyện Kênh Đối tác "/>
    <x v="0"/>
    <s v="Double"/>
    <s v="Assistant Manager"/>
    <s v="Female"/>
    <d v="1983-09-27T00:00:00"/>
    <s v="0909 177 882"/>
    <s v="thanhle.tran@hanwhalife.com.vn"/>
    <x v="0"/>
    <m/>
    <m/>
  </r>
  <r>
    <n v="510"/>
    <s v="FTE"/>
    <s v="12401882"/>
    <s v="Nguyễn Thái Nguyên"/>
    <x v="39"/>
    <d v="2024-08-26T00:00:00"/>
    <x v="1"/>
    <x v="1"/>
    <s v="Regional Sales - Thang Long_x0009_"/>
    <s v="Zone Director"/>
    <s v="Giám đốc Kinh doanh khu vực"/>
    <x v="3"/>
    <s v="Double"/>
    <s v="Senior Officer"/>
    <s v="Male"/>
    <d v="1994-07-04T00:00:00"/>
    <s v="0395 515 444"/>
    <s v="thainguyen.nguyen@hanwhalife.com.vn"/>
    <x v="0"/>
    <m/>
    <m/>
  </r>
  <r>
    <n v="511"/>
    <s v="FTE"/>
    <s v="12401883"/>
    <s v="Huỳnh Ngọc Khánh Yên"/>
    <x v="0"/>
    <d v="2024-08-26T00:00:00"/>
    <x v="0"/>
    <x v="0"/>
    <s v="Marketing"/>
    <s v="PR &amp; CSR Senior Executive"/>
    <s v="Nhân viên Cấp trung cao Truyền thông và CSR"/>
    <x v="0"/>
    <s v="Double"/>
    <s v="Senior Executive"/>
    <s v="Female"/>
    <d v="1997-10-04T00:00:00"/>
    <s v="0916 598 217 "/>
    <s v=" khanhyen.huynh@hanwhalife.com.vn"/>
    <x v="0"/>
    <m/>
    <m/>
  </r>
  <r>
    <n v="512"/>
    <s v="FTE"/>
    <s v="12401884"/>
    <s v="Nguyễn Thế Thiêm"/>
    <x v="12"/>
    <d v="2024-09-04T00:00:00"/>
    <x v="0"/>
    <x v="0"/>
    <s v="Regional Sales - Gia Dinh"/>
    <s v="Regional Director "/>
    <s v="Giám đốc Kinh doanh Vùng"/>
    <x v="3"/>
    <s v="Double"/>
    <s v="Senior Manager"/>
    <s v="Male"/>
    <d v="1988-08-01T00:00:00"/>
    <s v="0904 054 151"/>
    <s v="thethiem.nguyen@hanwhalife.com.vn"/>
    <x v="0"/>
    <m/>
    <m/>
  </r>
  <r>
    <n v="513"/>
    <s v="FTE"/>
    <s v="12401885"/>
    <s v="Trương Thùy Trang"/>
    <x v="0"/>
    <d v="2024-09-09T00:00:00"/>
    <x v="0"/>
    <x v="0"/>
    <s v="Finance &amp; Accounting"/>
    <s v="General Ledger Accounting Assistant Manager"/>
    <s v="Phó phòng Kế toán Tổng hợp"/>
    <x v="0"/>
    <s v="Double"/>
    <s v="Assistant Manager"/>
    <s v="Female"/>
    <d v="1983-03-23T00:00:00"/>
    <s v="0983 230 383"/>
    <s v="thuytrang.truong@hanwhalife.com.vn"/>
    <x v="0"/>
    <m/>
    <m/>
  </r>
  <r>
    <n v="514"/>
    <s v="FTE"/>
    <s v="12401886"/>
    <s v="Nguyễn Quỳnh Như"/>
    <x v="0"/>
    <d v="2024-09-09T00:00:00"/>
    <x v="0"/>
    <x v="0"/>
    <s v="Agency Training Operations"/>
    <s v="Agency Training Operations Officer"/>
    <s v="Chuyên viên Vận hành Huấn luyện Kinh doanh"/>
    <x v="0"/>
    <s v="Double"/>
    <s v="Officer"/>
    <s v="Female"/>
    <d v="1997-05-01T00:00:00"/>
    <s v="0347 971 515"/>
    <s v="quynhnhu.nguyen1@hanwhalife.com.vn"/>
    <x v="0"/>
    <m/>
    <m/>
  </r>
  <r>
    <n v="515"/>
    <s v="FTE"/>
    <s v="12401887"/>
    <s v="Hồ Hoàng Lâm"/>
    <x v="12"/>
    <d v="2024-09-09T00:00:00"/>
    <x v="0"/>
    <x v="0"/>
    <s v="Regional Sales - Gia Dinh"/>
    <s v="Zone Director"/>
    <s v="Giám đốc Kinh doanh khu vực"/>
    <x v="3"/>
    <s v="Double"/>
    <s v="Senior Officer"/>
    <s v="Male"/>
    <d v="1988-10-06T00:00:00"/>
    <s v="0937 166 556"/>
    <s v=" _x000a_hoanglam.ho@hanwhalife.com.vn"/>
    <x v="0"/>
    <m/>
    <m/>
  </r>
  <r>
    <n v="516"/>
    <s v="Temporary"/>
    <s v="#N/A"/>
    <s v="Park Mi Sook"/>
    <x v="0"/>
    <d v="2012-04-03T00:00:00"/>
    <x v="0"/>
    <x v="0"/>
    <s v="Distribution Admin"/>
    <s v="Sales Manager - Korean Market"/>
    <m/>
    <x v="0"/>
    <s v="Double"/>
    <s v="Senior Manager"/>
    <s v="Female"/>
    <m/>
    <m/>
    <s v="park.misook@hanwhalife.com.vn"/>
    <x v="0"/>
    <m/>
    <m/>
  </r>
  <r>
    <n v="517"/>
    <s v="Temporary"/>
    <s v="159/HR - 2024"/>
    <s v="Thái Thị Thanh Xuân"/>
    <x v="0"/>
    <d v="2024-05-06T00:00:00"/>
    <x v="0"/>
    <x v="0"/>
    <s v="Human Resources"/>
    <s v="Talent Acquisition Business Partner Coordinator"/>
    <m/>
    <x v="0"/>
    <s v="Double"/>
    <s v="Officer"/>
    <s v="Female"/>
    <m/>
    <s v="0342 747 399"/>
    <s v="thanhxuan.thai@hanwhalife.com.vn"/>
    <x v="0"/>
    <m/>
    <m/>
  </r>
  <r>
    <n v="518"/>
    <s v="Korean expat"/>
    <s v="#N/A"/>
    <s v="Mr. Lee"/>
    <x v="0"/>
    <m/>
    <x v="0"/>
    <x v="0"/>
    <m/>
    <m/>
    <m/>
    <x v="6"/>
    <s v="Single"/>
    <m/>
    <s v="Male"/>
    <m/>
    <m/>
    <m/>
    <x v="0"/>
    <m/>
    <m/>
  </r>
  <r>
    <n v="519"/>
    <s v="Korean expat"/>
    <s v="#N/A"/>
    <s v="Mr. Yoo"/>
    <x v="0"/>
    <m/>
    <x v="0"/>
    <x v="0"/>
    <m/>
    <m/>
    <m/>
    <x v="6"/>
    <s v="Single"/>
    <m/>
    <s v="Male"/>
    <m/>
    <m/>
    <m/>
    <x v="0"/>
    <m/>
    <m/>
  </r>
  <r>
    <n v="520"/>
    <s v="Outsource - NBU Claim"/>
    <n v="111922"/>
    <s v="Phạm Ngọc Phương Bình"/>
    <x v="0"/>
    <e v="#N/A"/>
    <x v="0"/>
    <x v="0"/>
    <s v="NBU &amp; Claim"/>
    <s v="Binding"/>
    <m/>
    <x v="9"/>
    <s v="Double"/>
    <m/>
    <s v="Male"/>
    <m/>
    <m/>
    <m/>
    <x v="0"/>
    <m/>
    <m/>
  </r>
  <r>
    <n v="521"/>
    <s v="Outsource - NBU Claim"/>
    <n v="139191"/>
    <s v="Lâm Kim Linh"/>
    <x v="0"/>
    <e v="#N/A"/>
    <x v="0"/>
    <x v="0"/>
    <s v="NBU &amp; Claim"/>
    <s v="Key-in"/>
    <m/>
    <x v="9"/>
    <s v="Double"/>
    <m/>
    <s v="Female"/>
    <m/>
    <m/>
    <m/>
    <x v="0"/>
    <m/>
    <m/>
  </r>
  <r>
    <n v="522"/>
    <s v="Outsource - NBU Claim"/>
    <n v="151608"/>
    <s v="Huỳnh Thị Mỹ Duyên"/>
    <x v="40"/>
    <e v="#N/A"/>
    <x v="0"/>
    <x v="0"/>
    <s v="NBU &amp; Claim"/>
    <s v="Key-in"/>
    <m/>
    <x v="9"/>
    <s v="Double"/>
    <m/>
    <s v="Female"/>
    <m/>
    <m/>
    <m/>
    <x v="0"/>
    <m/>
    <m/>
  </r>
  <r>
    <n v="523"/>
    <s v="Outsource - NBU Claim"/>
    <n v="152853"/>
    <s v="Phạm Hồng Anh"/>
    <x v="0"/>
    <e v="#N/A"/>
    <x v="0"/>
    <x v="0"/>
    <s v="NBU &amp; Claim"/>
    <s v="Key-in"/>
    <m/>
    <x v="9"/>
    <s v="Double"/>
    <m/>
    <s v="Female"/>
    <m/>
    <m/>
    <m/>
    <x v="0"/>
    <m/>
    <m/>
  </r>
  <r>
    <n v="524"/>
    <s v="Outsource - NBU Claim"/>
    <n v="152928"/>
    <s v="Võ Đan Phượng"/>
    <x v="0"/>
    <e v="#N/A"/>
    <x v="0"/>
    <x v="0"/>
    <s v="NBU &amp; Claim"/>
    <s v="Key-in"/>
    <m/>
    <x v="9"/>
    <s v="Double"/>
    <m/>
    <s v="Male"/>
    <m/>
    <m/>
    <m/>
    <x v="0"/>
    <m/>
    <m/>
  </r>
  <r>
    <n v="525"/>
    <s v="Outsource - NBU Claim"/>
    <n v="153264"/>
    <s v="Đào Nguyễn Nhựt Nguyên"/>
    <x v="40"/>
    <e v="#N/A"/>
    <x v="0"/>
    <x v="0"/>
    <s v="NBU &amp; Claim"/>
    <s v="Admin claim"/>
    <m/>
    <x v="9"/>
    <s v="Double"/>
    <m/>
    <s v="Female"/>
    <m/>
    <m/>
    <m/>
    <x v="0"/>
    <m/>
    <m/>
  </r>
  <r>
    <n v="526"/>
    <s v="Outsource - NBU Claim"/>
    <n v="158237"/>
    <s v="Đinh Ngọc Trân"/>
    <x v="0"/>
    <e v="#N/A"/>
    <x v="0"/>
    <x v="0"/>
    <s v="NBU &amp; Claim"/>
    <s v="Key-in"/>
    <m/>
    <x v="9"/>
    <s v="Double"/>
    <m/>
    <s v="Female"/>
    <m/>
    <m/>
    <m/>
    <x v="0"/>
    <m/>
    <m/>
  </r>
  <r>
    <n v="527"/>
    <s v="Outsource - NBU Claim"/>
    <n v="163135"/>
    <s v="Nguyễn Ngọc Khánh Ly"/>
    <x v="0"/>
    <e v="#N/A"/>
    <x v="0"/>
    <x v="0"/>
    <s v="NBU &amp; Claim"/>
    <s v="Key-in"/>
    <m/>
    <x v="9"/>
    <s v="Double"/>
    <m/>
    <s v="Male"/>
    <m/>
    <m/>
    <m/>
    <x v="0"/>
    <m/>
    <m/>
  </r>
  <r>
    <n v="528"/>
    <s v="Outsource - NBU Claim"/>
    <n v="170847"/>
    <s v="Nguyễn Thị Mỹ Hằng"/>
    <x v="0"/>
    <e v="#N/A"/>
    <x v="0"/>
    <x v="0"/>
    <s v="NBU &amp; Claim"/>
    <s v="Key-in"/>
    <m/>
    <x v="9"/>
    <s v="Double"/>
    <m/>
    <s v="Female"/>
    <m/>
    <m/>
    <m/>
    <x v="0"/>
    <m/>
    <m/>
  </r>
  <r>
    <n v="529"/>
    <s v="Outsource - NBU Claim"/>
    <s v="160182"/>
    <s v="Tạ Ngọc Mẫn Uyên"/>
    <x v="0"/>
    <e v="#N/A"/>
    <x v="0"/>
    <x v="0"/>
    <s v="NBU &amp; Claim"/>
    <s v="Key-in"/>
    <m/>
    <x v="9"/>
    <s v="Double"/>
    <m/>
    <s v="Female"/>
    <m/>
    <m/>
    <m/>
    <x v="0"/>
    <m/>
    <m/>
  </r>
  <r>
    <n v="530"/>
    <s v="Outsource - NBU Claim"/>
    <n v="175628"/>
    <s v="Trương Tường Vy"/>
    <x v="0"/>
    <e v="#N/A"/>
    <x v="0"/>
    <x v="0"/>
    <s v="NBU &amp; Claim"/>
    <s v="Admin Claim"/>
    <m/>
    <x v="9"/>
    <s v="Double"/>
    <m/>
    <s v="Female"/>
    <m/>
    <m/>
    <m/>
    <x v="0"/>
    <m/>
    <m/>
  </r>
  <r>
    <n v="531"/>
    <s v="Forecast"/>
    <s v="#N/A"/>
    <s v="Nguyễn Trung Kiên"/>
    <x v="0"/>
    <e v="#N/A"/>
    <x v="0"/>
    <x v="0"/>
    <s v="Content of Digital App"/>
    <s v="Graphic Designer"/>
    <m/>
    <x v="9"/>
    <s v="Double"/>
    <m/>
    <m/>
    <m/>
    <m/>
    <s v="x"/>
    <x v="0"/>
    <n v="0"/>
    <m/>
  </r>
  <r>
    <n v="532"/>
    <s v="Forecast"/>
    <s v="#N/A"/>
    <s v="Nguyen Phan Bao An"/>
    <x v="0"/>
    <e v="#N/A"/>
    <x v="0"/>
    <x v="0"/>
    <s v="Investment"/>
    <s v="Investment Assistant Manager"/>
    <d v="2024-09-23T00:00:00"/>
    <x v="0"/>
    <s v="Double"/>
    <m/>
    <m/>
    <m/>
    <m/>
    <m/>
    <x v="0"/>
    <s v="x"/>
    <m/>
  </r>
  <r>
    <n v="533"/>
    <s v="Forecast"/>
    <s v="#N/A"/>
    <s v="TBC"/>
    <x v="0"/>
    <e v="#N/A"/>
    <x v="0"/>
    <x v="0"/>
    <s v="Legal &amp; Corporate Compliance"/>
    <s v="Legal Manager"/>
    <d v="2024-09-30T00:00:00"/>
    <x v="0"/>
    <s v="Double"/>
    <m/>
    <m/>
    <m/>
    <m/>
    <m/>
    <x v="0"/>
    <m/>
    <m/>
  </r>
  <r>
    <n v="534"/>
    <s v="Forecast"/>
    <s v="#N/A"/>
    <s v="TBC"/>
    <x v="0"/>
    <e v="#N/A"/>
    <x v="0"/>
    <x v="0"/>
    <s v="Customer Services"/>
    <s v="Quality Assurance Officer"/>
    <s v="September"/>
    <x v="0"/>
    <s v="Double"/>
    <m/>
    <m/>
    <m/>
    <m/>
    <m/>
    <x v="0"/>
    <m/>
    <m/>
  </r>
  <r>
    <n v="535"/>
    <s v="Forecast"/>
    <s v="#N/A"/>
    <s v="TBC"/>
    <x v="0"/>
    <e v="#N/A"/>
    <x v="0"/>
    <x v="0"/>
    <s v="Customer Services"/>
    <s v="Quality Assurance Officer"/>
    <s v="September"/>
    <x v="0"/>
    <s v="Double"/>
    <m/>
    <m/>
    <m/>
    <m/>
    <m/>
    <x v="0"/>
    <m/>
    <m/>
  </r>
  <r>
    <n v="537"/>
    <s v="Forecast"/>
    <s v="#N/A"/>
    <s v="TBC"/>
    <x v="3"/>
    <e v="#N/A"/>
    <x v="1"/>
    <x v="1"/>
    <s v="Customer Services"/>
    <s v="CS Staff (Pacific)"/>
    <s v="September"/>
    <x v="0"/>
    <s v="Double"/>
    <m/>
    <m/>
    <m/>
    <m/>
    <m/>
    <x v="0"/>
    <s v="x"/>
    <m/>
  </r>
  <r>
    <n v="538"/>
    <s v="Forecast"/>
    <s v="#N/A"/>
    <s v="TBC"/>
    <x v="0"/>
    <e v="#N/A"/>
    <x v="0"/>
    <x v="0"/>
    <s v="IT"/>
    <s v="System &amp; Network Senior Executive"/>
    <s v="September"/>
    <x v="0"/>
    <s v="Double"/>
    <m/>
    <m/>
    <m/>
    <m/>
    <m/>
    <x v="0"/>
    <s v="x"/>
    <m/>
  </r>
  <r>
    <n v="539"/>
    <s v="Forecast"/>
    <s v="#N/A"/>
    <s v="TBC"/>
    <x v="0"/>
    <e v="#N/A"/>
    <x v="0"/>
    <x v="0"/>
    <s v="Agency Compliance"/>
    <s v="Agency Compliance Executive"/>
    <s v="September"/>
    <x v="0"/>
    <s v="Double"/>
    <m/>
    <m/>
    <m/>
    <m/>
    <m/>
    <x v="0"/>
    <s v="x"/>
    <m/>
  </r>
  <r>
    <n v="540"/>
    <s v="Forecast"/>
    <s v="#N/A"/>
    <s v="TBC"/>
    <x v="0"/>
    <e v="#N/A"/>
    <x v="0"/>
    <x v="0"/>
    <s v="Corporate Planning &amp; Management"/>
    <s v="Management Reporting Analysis Sr. Officer"/>
    <s v="September"/>
    <x v="0"/>
    <s v="Double"/>
    <m/>
    <m/>
    <m/>
    <m/>
    <m/>
    <x v="0"/>
    <s v="x"/>
    <m/>
  </r>
  <r>
    <n v="541"/>
    <s v="Forecast"/>
    <s v="#N/A"/>
    <s v="TBC"/>
    <x v="0"/>
    <e v="#N/A"/>
    <x v="0"/>
    <x v="0"/>
    <s v="Finance &amp; Accounting"/>
    <s v="General Ledger Accounting Assistant Manager"/>
    <s v="September"/>
    <x v="0"/>
    <s v="Double"/>
    <m/>
    <m/>
    <m/>
    <m/>
    <m/>
    <x v="0"/>
    <s v="x"/>
    <m/>
  </r>
  <r>
    <n v="542"/>
    <s v="Forecast"/>
    <s v="#N/A"/>
    <s v="TBC"/>
    <x v="0"/>
    <e v="#N/A"/>
    <x v="0"/>
    <x v="0"/>
    <s v="FTA"/>
    <s v="FTA Office Director "/>
    <s v="September"/>
    <x v="3"/>
    <s v="Double"/>
    <m/>
    <m/>
    <m/>
    <m/>
    <m/>
    <x v="0"/>
    <m/>
    <m/>
  </r>
  <r>
    <n v="543"/>
    <s v="Forecast"/>
    <s v="#N/A"/>
    <s v="TBC"/>
    <x v="12"/>
    <e v="#N/A"/>
    <x v="0"/>
    <x v="0"/>
    <s v="Customer Services"/>
    <s v="CS Officer"/>
    <s v="September"/>
    <x v="0"/>
    <s v="Double"/>
    <m/>
    <m/>
    <m/>
    <m/>
    <m/>
    <x v="0"/>
    <m/>
    <m/>
  </r>
  <r>
    <n v="544"/>
    <s v="Forecast"/>
    <s v="#N/A"/>
    <s v="TBC"/>
    <x v="0"/>
    <e v="#N/A"/>
    <x v="0"/>
    <x v="0"/>
    <s v="HR"/>
    <s v="CEO Assistant"/>
    <s v="September"/>
    <x v="0"/>
    <s v="Double"/>
    <m/>
    <m/>
    <m/>
    <m/>
    <m/>
    <x v="0"/>
    <m/>
    <m/>
  </r>
  <r>
    <n v="545"/>
    <s v="Forecast"/>
    <s v="#N/A"/>
    <s v="TBC"/>
    <x v="0"/>
    <e v="#N/A"/>
    <x v="0"/>
    <x v="0"/>
    <s v="FTA"/>
    <s v="FTA RD"/>
    <s v="September"/>
    <x v="3"/>
    <s v="Double"/>
    <m/>
    <m/>
    <m/>
    <m/>
    <m/>
    <x v="0"/>
    <m/>
    <m/>
  </r>
  <r>
    <n v="546"/>
    <s v="Forecast"/>
    <s v="#N/A"/>
    <s v="TBC"/>
    <x v="0"/>
    <e v="#N/A"/>
    <x v="0"/>
    <x v="0"/>
    <s v="Agency Training Operations"/>
    <s v="Agency Training Operations Officer"/>
    <s v="September"/>
    <x v="0"/>
    <s v="Double"/>
    <m/>
    <m/>
    <m/>
    <m/>
    <m/>
    <x v="0"/>
    <m/>
    <m/>
  </r>
  <r>
    <n v="547"/>
    <s v="Forecast"/>
    <s v="#N/A"/>
    <s v="TBC"/>
    <x v="0"/>
    <e v="#N/A"/>
    <x v="0"/>
    <x v="0"/>
    <s v="Agency Training Operations"/>
    <s v="Agency Training Operations Officer"/>
    <s v="September"/>
    <x v="0"/>
    <s v="Double"/>
    <m/>
    <m/>
    <m/>
    <m/>
    <m/>
    <x v="0"/>
    <m/>
    <m/>
  </r>
  <r>
    <n v="548"/>
    <s v="Forecast"/>
    <s v="#N/A"/>
    <s v="TBC"/>
    <x v="0"/>
    <e v="#N/A"/>
    <x v="0"/>
    <x v="0"/>
    <s v="Agency Compliance"/>
    <s v="Agency Compliance Assistant Manager"/>
    <s v="September"/>
    <x v="0"/>
    <s v="Double"/>
    <m/>
    <m/>
    <m/>
    <m/>
    <m/>
    <x v="0"/>
    <s v="x"/>
    <m/>
  </r>
  <r>
    <n v="549"/>
    <s v="Forecast"/>
    <s v="#N/A"/>
    <s v="TBC"/>
    <x v="0"/>
    <e v="#N/A"/>
    <x v="0"/>
    <x v="0"/>
    <s v="Customer Services"/>
    <s v="Policy Owner Services Senior Officer"/>
    <s v="September"/>
    <x v="0"/>
    <s v="Double"/>
    <m/>
    <m/>
    <m/>
    <m/>
    <m/>
    <x v="0"/>
    <m/>
    <m/>
  </r>
  <r>
    <n v="550"/>
    <s v="Forecast"/>
    <s v="#N/A"/>
    <s v="TBC"/>
    <x v="12"/>
    <e v="#N/A"/>
    <x v="0"/>
    <x v="0"/>
    <s v="Regional Sales - Gia Dinh"/>
    <s v="Zone Director"/>
    <s v="September"/>
    <x v="3"/>
    <s v="Double"/>
    <m/>
    <m/>
    <m/>
    <m/>
    <m/>
    <x v="0"/>
    <m/>
    <m/>
  </r>
  <r>
    <n v="551"/>
    <s v="Forecast"/>
    <s v="#N/A"/>
    <s v="TBC"/>
    <x v="9"/>
    <e v="#N/A"/>
    <x v="2"/>
    <x v="2"/>
    <s v="Regional Sales - Hai Van"/>
    <s v="Regional Director"/>
    <s v="September"/>
    <x v="3"/>
    <s v="Double"/>
    <m/>
    <m/>
    <m/>
    <m/>
    <m/>
    <x v="0"/>
    <m/>
    <m/>
  </r>
  <r>
    <n v="552"/>
    <s v="Forecast"/>
    <s v="#N/A"/>
    <s v="TBC"/>
    <x v="8"/>
    <e v="#N/A"/>
    <x v="1"/>
    <x v="1"/>
    <s v="Regional Sales - Lam Kinh"/>
    <s v="Zone Director"/>
    <s v="September"/>
    <x v="3"/>
    <s v="Double"/>
    <m/>
    <m/>
    <m/>
    <m/>
    <m/>
    <x v="0"/>
    <m/>
    <m/>
  </r>
  <r>
    <n v="553"/>
    <s v="Forecast"/>
    <s v="#N/A"/>
    <s v="TBC"/>
    <x v="8"/>
    <e v="#N/A"/>
    <x v="1"/>
    <x v="1"/>
    <s v="Regional Sales - Lam Kinh"/>
    <s v="Zone Director"/>
    <s v="September"/>
    <x v="3"/>
    <s v="Double"/>
    <m/>
    <m/>
    <m/>
    <m/>
    <m/>
    <x v="0"/>
    <m/>
    <m/>
  </r>
  <r>
    <n v="554"/>
    <s v="Forecast"/>
    <s v="#N/A"/>
    <s v="TBC"/>
    <x v="8"/>
    <e v="#N/A"/>
    <x v="1"/>
    <x v="1"/>
    <s v="Regional Sales - Lam Kinh"/>
    <s v="Regional Director"/>
    <s v="September"/>
    <x v="3"/>
    <s v="Double"/>
    <m/>
    <m/>
    <m/>
    <m/>
    <m/>
    <x v="0"/>
    <m/>
    <m/>
  </r>
  <r>
    <n v="555"/>
    <s v="Forecast"/>
    <s v="#N/A"/>
    <s v="TBC"/>
    <x v="39"/>
    <e v="#N/A"/>
    <x v="1"/>
    <x v="1"/>
    <s v="Regional Sales - Thang Long"/>
    <s v="Zone Director"/>
    <s v="September"/>
    <x v="3"/>
    <s v="Double"/>
    <m/>
    <m/>
    <m/>
    <m/>
    <m/>
    <x v="0"/>
    <m/>
    <m/>
  </r>
  <r>
    <n v="557"/>
    <s v="Forecast"/>
    <s v="#N/A"/>
    <s v="TBC"/>
    <x v="10"/>
    <e v="#N/A"/>
    <x v="1"/>
    <x v="1"/>
    <s v="Regional Sales - Thang Long"/>
    <s v="Zone Director"/>
    <s v="September"/>
    <x v="3"/>
    <s v="Double"/>
    <m/>
    <m/>
    <m/>
    <m/>
    <m/>
    <x v="0"/>
    <s v="x"/>
    <m/>
  </r>
  <r>
    <n v="558"/>
    <s v="Forecast"/>
    <s v="#N/A"/>
    <s v="TBC"/>
    <x v="0"/>
    <e v="#N/A"/>
    <x v="0"/>
    <x v="0"/>
    <s v="Customer Services"/>
    <s v="Call Center Senior Staff"/>
    <s v="September"/>
    <x v="0"/>
    <s v="Double"/>
    <m/>
    <m/>
    <m/>
    <m/>
    <m/>
    <x v="0"/>
    <s v="x"/>
    <m/>
  </r>
  <r>
    <n v="559"/>
    <s v="Forecast"/>
    <s v="#N/A"/>
    <s v="TBC"/>
    <x v="0"/>
    <e v="#N/A"/>
    <x v="0"/>
    <x v="0"/>
    <s v="IT"/>
    <s v="IT System Administrator"/>
    <s v="October"/>
    <x v="0"/>
    <s v="Double"/>
    <m/>
    <m/>
    <m/>
    <m/>
    <m/>
    <x v="0"/>
    <s v="x"/>
    <m/>
  </r>
  <r>
    <n v="560"/>
    <s v="Forecast"/>
    <s v="#N/A"/>
    <s v="TBC"/>
    <x v="0"/>
    <e v="#N/A"/>
    <x v="0"/>
    <x v="0"/>
    <s v="Investment"/>
    <s v="Investment Operations Senior Officer"/>
    <s v="October"/>
    <x v="0"/>
    <s v="Double"/>
    <m/>
    <m/>
    <m/>
    <m/>
    <m/>
    <x v="0"/>
    <s v="x"/>
    <m/>
  </r>
  <r>
    <n v="561"/>
    <s v="Forecast"/>
    <s v="#N/A"/>
    <s v="TBC"/>
    <x v="0"/>
    <e v="#N/A"/>
    <x v="0"/>
    <x v="0"/>
    <s v="Customer Services"/>
    <s v="Complaint Handling Assistant Manager"/>
    <s v="October"/>
    <x v="0"/>
    <s v="Double"/>
    <m/>
    <m/>
    <m/>
    <m/>
    <m/>
    <x v="0"/>
    <s v="x"/>
    <m/>
  </r>
  <r>
    <n v="562"/>
    <s v="Forecast"/>
    <s v="#N/A"/>
    <s v="TBC"/>
    <x v="0"/>
    <e v="#N/A"/>
    <x v="0"/>
    <x v="0"/>
    <s v="Legal &amp; Corporate Compliance"/>
    <s v="Head of Legal &amp; Corporate Compliance"/>
    <s v="October"/>
    <x v="1"/>
    <s v="Single"/>
    <m/>
    <m/>
    <m/>
    <m/>
    <m/>
    <x v="0"/>
    <s v="x"/>
    <m/>
  </r>
  <r>
    <n v="563"/>
    <s v="Forecast"/>
    <s v="#N/A"/>
    <s v="TBC"/>
    <x v="0"/>
    <e v="#N/A"/>
    <x v="0"/>
    <x v="0"/>
    <s v="IT"/>
    <s v="Program Analyst Officer (Non-core)"/>
    <s v="October"/>
    <x v="0"/>
    <s v="Double"/>
    <m/>
    <m/>
    <m/>
    <m/>
    <m/>
    <x v="0"/>
    <s v="x"/>
    <m/>
  </r>
  <r>
    <n v="564"/>
    <s v="Forecast"/>
    <s v="#N/A"/>
    <s v="TBC"/>
    <x v="0"/>
    <e v="#N/A"/>
    <x v="0"/>
    <x v="0"/>
    <s v="Actuary"/>
    <s v="Actuarial Analyst "/>
    <s v="October"/>
    <x v="0"/>
    <s v="Double"/>
    <m/>
    <m/>
    <m/>
    <m/>
    <m/>
    <x v="0"/>
    <m/>
    <m/>
  </r>
  <r>
    <n v="565"/>
    <s v="Forecast"/>
    <s v="#N/A"/>
    <s v="TBC"/>
    <x v="0"/>
    <e v="#N/A"/>
    <x v="0"/>
    <x v="0"/>
    <s v="NBU &amp; Claim"/>
    <s v="Claim Part Leader"/>
    <s v="October"/>
    <x v="1"/>
    <s v="Single"/>
    <m/>
    <m/>
    <m/>
    <m/>
    <m/>
    <x v="0"/>
    <m/>
    <m/>
  </r>
  <r>
    <n v="566"/>
    <s v="Forecast"/>
    <s v="#N/A"/>
    <s v="TBC"/>
    <x v="25"/>
    <e v="#N/A"/>
    <x v="3"/>
    <x v="2"/>
    <s v="Regional Sales - Gia Dinh"/>
    <s v="Zone Director"/>
    <s v="October"/>
    <x v="3"/>
    <s v="Double"/>
    <m/>
    <m/>
    <m/>
    <m/>
    <m/>
    <x v="0"/>
    <m/>
    <m/>
  </r>
  <r>
    <n v="567"/>
    <s v="Forecast"/>
    <s v="#N/A"/>
    <s v="TBC"/>
    <x v="25"/>
    <e v="#N/A"/>
    <x v="3"/>
    <x v="2"/>
    <s v="Regional Sales - Gia Dinh"/>
    <s v="Zone Director"/>
    <s v="October"/>
    <x v="3"/>
    <s v="Double"/>
    <m/>
    <m/>
    <m/>
    <m/>
    <m/>
    <x v="0"/>
    <m/>
    <m/>
  </r>
  <r>
    <n v="568"/>
    <s v="Forecast"/>
    <s v="#N/A"/>
    <s v="TBC"/>
    <x v="35"/>
    <e v="#N/A"/>
    <x v="3"/>
    <x v="2"/>
    <s v="Regional Sales - Gia Dinh"/>
    <s v="Zone Director"/>
    <s v="October"/>
    <x v="3"/>
    <s v="Double"/>
    <m/>
    <m/>
    <m/>
    <m/>
    <m/>
    <x v="0"/>
    <m/>
    <m/>
  </r>
  <r>
    <n v="569"/>
    <s v="Forecast"/>
    <s v="#N/A"/>
    <s v="TBC"/>
    <x v="41"/>
    <e v="#N/A"/>
    <x v="3"/>
    <x v="2"/>
    <s v="Regional Sales - Gia Dinh"/>
    <s v="Zone Director"/>
    <s v="October"/>
    <x v="3"/>
    <s v="Double"/>
    <m/>
    <m/>
    <m/>
    <m/>
    <m/>
    <x v="0"/>
    <s v="x"/>
    <m/>
  </r>
  <r>
    <n v="570"/>
    <s v="Forecast"/>
    <s v="#N/A"/>
    <s v="TBC"/>
    <x v="42"/>
    <e v="#N/A"/>
    <x v="1"/>
    <x v="1"/>
    <s v="Regional Sales - Hai Van"/>
    <s v="Zone Director"/>
    <s v="October"/>
    <x v="3"/>
    <s v="Double"/>
    <m/>
    <m/>
    <m/>
    <m/>
    <m/>
    <x v="0"/>
    <s v="x"/>
    <m/>
  </r>
  <r>
    <n v="571"/>
    <s v="Forecast"/>
    <s v="#N/A"/>
    <s v="TBC"/>
    <x v="8"/>
    <e v="#N/A"/>
    <x v="1"/>
    <x v="1"/>
    <s v="Regional Sales - Lam Kinh"/>
    <s v="Regional Director"/>
    <s v="October"/>
    <x v="3"/>
    <s v="Double"/>
    <m/>
    <m/>
    <m/>
    <m/>
    <m/>
    <x v="0"/>
    <s v="x"/>
    <m/>
  </r>
  <r>
    <n v="572"/>
    <s v="Forecast"/>
    <s v="#N/A"/>
    <s v="TBC"/>
    <x v="8"/>
    <e v="#N/A"/>
    <x v="1"/>
    <x v="1"/>
    <s v="Regional Sales - Lam Kinh"/>
    <s v="Zone Director"/>
    <s v="October"/>
    <x v="3"/>
    <s v="Double"/>
    <m/>
    <m/>
    <m/>
    <m/>
    <m/>
    <x v="0"/>
    <s v="x"/>
    <m/>
  </r>
  <r>
    <n v="573"/>
    <s v="Forecast"/>
    <s v="#N/A"/>
    <s v="TBC"/>
    <x v="0"/>
    <e v="#N/A"/>
    <x v="0"/>
    <x v="0"/>
    <s v="Distribution Planning"/>
    <s v="Partnership Planning Executive "/>
    <s v="October"/>
    <x v="0"/>
    <s v="Double"/>
    <m/>
    <m/>
    <m/>
    <m/>
    <m/>
    <x v="0"/>
    <m/>
    <m/>
  </r>
  <r>
    <n v="574"/>
    <s v="Outsource - Sales Admin"/>
    <n v="141876"/>
    <s v="Vũ Thúy Nga"/>
    <x v="43"/>
    <e v="#N/A"/>
    <x v="1"/>
    <x v="1"/>
    <s v="Regional Sales - Thang Long"/>
    <s v="Sales Admin"/>
    <m/>
    <x v="10"/>
    <s v="Double"/>
    <m/>
    <s v="Female"/>
    <m/>
    <m/>
    <m/>
    <x v="1"/>
    <m/>
    <m/>
  </r>
  <r>
    <n v="575"/>
    <s v="Outsource - Sales Admin"/>
    <n v="146269"/>
    <s v="Bùi Thị Bảo Vi"/>
    <x v="44"/>
    <e v="#N/A"/>
    <x v="3"/>
    <x v="2"/>
    <s v="Regional Sales - Gia Dinh"/>
    <s v="Sales Admin"/>
    <m/>
    <x v="10"/>
    <s v="Double"/>
    <m/>
    <s v="Female"/>
    <m/>
    <m/>
    <m/>
    <x v="1"/>
    <m/>
    <m/>
  </r>
  <r>
    <n v="576"/>
    <s v="Outsource - Sales Admin"/>
    <n v="155417"/>
    <s v="Phạm Thị Miền"/>
    <x v="45"/>
    <e v="#N/A"/>
    <x v="2"/>
    <x v="2"/>
    <s v="Regional Sales - Tay Son"/>
    <s v="Sales Admin"/>
    <m/>
    <x v="10"/>
    <s v="Double"/>
    <m/>
    <s v="Female"/>
    <m/>
    <m/>
    <m/>
    <x v="1"/>
    <m/>
    <m/>
  </r>
  <r>
    <n v="577"/>
    <s v="Outsource - Sales Admin"/>
    <n v="142398"/>
    <s v="Nguyễn Thị Hải"/>
    <x v="46"/>
    <e v="#N/A"/>
    <x v="1"/>
    <x v="1"/>
    <s v="Regional Sales - Lam Kinh"/>
    <s v="Sales Admin"/>
    <m/>
    <x v="10"/>
    <s v="Double"/>
    <m/>
    <s v="Female"/>
    <m/>
    <m/>
    <m/>
    <x v="1"/>
    <m/>
    <m/>
  </r>
  <r>
    <n v="578"/>
    <s v="Outsource - Sales Admin"/>
    <n v="158582"/>
    <s v="Nguyễn Lan Anh"/>
    <x v="47"/>
    <e v="#N/A"/>
    <x v="1"/>
    <x v="1"/>
    <s v="Regional Sales - Lam Kinh"/>
    <s v="Sales Admin"/>
    <m/>
    <x v="10"/>
    <s v="Double"/>
    <m/>
    <s v="Female"/>
    <m/>
    <m/>
    <m/>
    <x v="1"/>
    <m/>
    <m/>
  </r>
  <r>
    <n v="579"/>
    <s v="Outsource - Sales Admin"/>
    <n v="158958"/>
    <s v="Khương Thị Thu Quỳnh"/>
    <x v="48"/>
    <e v="#N/A"/>
    <x v="1"/>
    <x v="1"/>
    <s v="Regional Sales - Thang Long"/>
    <s v="Sales Admin"/>
    <m/>
    <x v="10"/>
    <s v="Double"/>
    <m/>
    <s v="Female"/>
    <m/>
    <m/>
    <m/>
    <x v="1"/>
    <m/>
    <m/>
  </r>
  <r>
    <n v="580"/>
    <s v="Outsource - Sales Admin"/>
    <n v="164485"/>
    <s v="Nguyễn Thị Thùy"/>
    <x v="46"/>
    <e v="#N/A"/>
    <x v="1"/>
    <x v="1"/>
    <s v="Regional Sales - Lam Kinh"/>
    <s v="Sales Admin"/>
    <m/>
    <x v="10"/>
    <s v="Double"/>
    <m/>
    <s v="Female"/>
    <m/>
    <m/>
    <m/>
    <x v="1"/>
    <m/>
    <m/>
  </r>
  <r>
    <n v="581"/>
    <s v="Outsource - Sales Admin"/>
    <s v="117401"/>
    <s v="Thái Trúc Khên"/>
    <x v="49"/>
    <e v="#N/A"/>
    <x v="3"/>
    <x v="2"/>
    <s v="Regional Sales - Gia Dinh"/>
    <s v="Sales Admin"/>
    <m/>
    <x v="10"/>
    <s v="Double"/>
    <m/>
    <s v="Female"/>
    <m/>
    <m/>
    <m/>
    <x v="1"/>
    <m/>
    <m/>
  </r>
  <r>
    <n v="582"/>
    <s v="Outsource - Sales Admin"/>
    <n v="170492"/>
    <s v="Lê Thị Văn Thảo"/>
    <x v="50"/>
    <e v="#N/A"/>
    <x v="2"/>
    <x v="2"/>
    <s v="Regional Sales - Hai Van"/>
    <s v="Sales Admin"/>
    <m/>
    <x v="10"/>
    <s v="Double"/>
    <m/>
    <s v="Female"/>
    <m/>
    <m/>
    <m/>
    <x v="1"/>
    <m/>
    <m/>
  </r>
  <r>
    <n v="583"/>
    <s v="Outsource - Sales Admin"/>
    <n v="170424"/>
    <s v="Huỳnh Thị Mĩ Hạnh"/>
    <x v="51"/>
    <e v="#N/A"/>
    <x v="2"/>
    <x v="2"/>
    <s v="Regional Sales - Tay Son"/>
    <s v="Sales Admin"/>
    <m/>
    <x v="10"/>
    <s v="Double"/>
    <m/>
    <s v="Female"/>
    <m/>
    <m/>
    <m/>
    <x v="1"/>
    <m/>
    <m/>
  </r>
  <r>
    <n v="584"/>
    <s v="Outsource - Sales Admin"/>
    <n v="171978"/>
    <s v="Huỳnh Thị Lý"/>
    <x v="52"/>
    <e v="#N/A"/>
    <x v="2"/>
    <x v="2"/>
    <s v="Regional Sales - Tay Son"/>
    <s v="Sales Admin"/>
    <m/>
    <x v="10"/>
    <s v="Double"/>
    <m/>
    <s v="Female"/>
    <m/>
    <m/>
    <m/>
    <x v="1"/>
    <m/>
    <m/>
  </r>
  <r>
    <n v="585"/>
    <s v="Outsource - Sales Admin"/>
    <n v="175502"/>
    <s v="Vũ Ngọc Linh"/>
    <x v="1"/>
    <e v="#N/A"/>
    <x v="1"/>
    <x v="1"/>
    <s v="Regional Sales - Thang Long"/>
    <s v="Sales Admin"/>
    <m/>
    <x v="10"/>
    <s v="Double"/>
    <m/>
    <s v="Female"/>
    <m/>
    <m/>
    <m/>
    <x v="1"/>
    <m/>
    <m/>
  </r>
  <r>
    <n v="586"/>
    <s v="Outsource - Sales Admin"/>
    <n v="143286"/>
    <s v="Trần Thị Quỳnh Anh"/>
    <x v="53"/>
    <m/>
    <x v="1"/>
    <x v="1"/>
    <s v="Regional Sales - Lam Kinh"/>
    <s v="Sales Admin"/>
    <m/>
    <x v="10"/>
    <s v="Double"/>
    <m/>
    <s v="Female"/>
    <m/>
    <m/>
    <m/>
    <x v="1"/>
    <m/>
    <m/>
  </r>
  <r>
    <n v="587"/>
    <s v="Outsource - Sales Admin"/>
    <s v="174007"/>
    <s v="Chu Ngọc Hồng"/>
    <x v="40"/>
    <m/>
    <x v="0"/>
    <x v="0"/>
    <s v="Regional Sales - Gia Dinh"/>
    <s v="Sales Admin"/>
    <m/>
    <x v="10"/>
    <s v="Double"/>
    <m/>
    <s v="Female"/>
    <m/>
    <m/>
    <m/>
    <x v="1"/>
    <m/>
    <m/>
  </r>
  <r>
    <n v="588"/>
    <s v="Outsource - Sales Admin"/>
    <s v="174507"/>
    <s v="Nguyễn Đắc Kha"/>
    <x v="40"/>
    <m/>
    <x v="0"/>
    <x v="0"/>
    <s v="Regional Sales - Gia Dinh"/>
    <s v="Sales Admin"/>
    <m/>
    <x v="10"/>
    <s v="Double"/>
    <m/>
    <s v="Male"/>
    <m/>
    <m/>
    <m/>
    <x v="1"/>
    <m/>
    <m/>
  </r>
  <r>
    <n v="589"/>
    <s v="FTE"/>
    <s v="12201401"/>
    <s v="Đoàn Viết Trung"/>
    <x v="11"/>
    <d v="2022-04-04T00:00:00"/>
    <x v="2"/>
    <x v="2"/>
    <s v="Regional Sales - Hai Van"/>
    <s v="Zone Director"/>
    <s v="Giám đốc Kinh doanh Khu vực"/>
    <x v="3"/>
    <s v="Double"/>
    <s v="Executive"/>
    <s v="Male"/>
    <d v="1992-06-10T00:00:00"/>
    <s v="0942 271 246"/>
    <s v="viettrung.doan@hanwhalife.com.vn"/>
    <x v="2"/>
    <m/>
    <d v="2024-09-26T00:00:00"/>
  </r>
  <r>
    <n v="590"/>
    <s v="FTE"/>
    <s v="12201479"/>
    <s v="Bùi Hoàng Viên Trúc"/>
    <x v="0"/>
    <d v="2022-07-11T00:00:00"/>
    <x v="0"/>
    <x v="0"/>
    <s v="Customer Services"/>
    <s v="Policy Owner Services Officer"/>
    <s v="Chuyên viên Quản lý Hợp đồng"/>
    <x v="0"/>
    <s v="Double"/>
    <s v="Officer"/>
    <s v="Female"/>
    <d v="1991-08-31T00:00:00"/>
    <s v="0938 568 525"/>
    <s v="vientruc.bui@hanwhalife.com.vn"/>
    <x v="2"/>
    <m/>
    <d v="2024-09-30T00:00:00"/>
  </r>
  <r>
    <n v="591"/>
    <s v="FTE"/>
    <s v="12201540"/>
    <s v="Huỳnh Thanh Tong"/>
    <x v="0"/>
    <d v="2022-09-19T00:00:00"/>
    <x v="0"/>
    <x v="0"/>
    <s v="Marketing"/>
    <s v="Chanel Marketing Senior Officer"/>
    <s v="Chuyên viên cấp cao Marketing kênh phân phối"/>
    <x v="0"/>
    <s v="Double"/>
    <s v="Senior Officer"/>
    <s v="Male"/>
    <d v="1996-01-27T00:00:00"/>
    <s v="0388 512 369"/>
    <s v="thanhtong.huynh@hanwhalife.com.vn"/>
    <x v="2"/>
    <m/>
    <d v="2024-09-30T00:00:00"/>
  </r>
  <r>
    <n v="592"/>
    <s v="FTE"/>
    <s v="12201568"/>
    <s v="Lâm Minh Hiếu"/>
    <x v="0"/>
    <d v="2022-10-24T00:00:00"/>
    <x v="0"/>
    <x v="0"/>
    <s v="IT"/>
    <s v="IT Security Executive"/>
    <s v="Nhân viên Cấp trung Bảo mật &amp; An toàn Thông tin"/>
    <x v="0"/>
    <s v="Double"/>
    <s v="Executive"/>
    <s v="Male"/>
    <d v="1999-03-28T00:00:00"/>
    <s v="0971 648 942"/>
    <s v="minhhieu.lam@hanwhalife.com.vn"/>
    <x v="2"/>
    <m/>
    <d v="2024-09-22T00:00:00"/>
  </r>
  <r>
    <n v="593"/>
    <s v="FTE"/>
    <s v="12301673"/>
    <s v="Nguyễn Thị Thanh Hoài"/>
    <x v="0"/>
    <d v="2023-04-12T00:00:00"/>
    <x v="0"/>
    <x v="0"/>
    <s v="Customer Services"/>
    <s v="Customer Care Executive"/>
    <s v="Nhân viên Cấp trung Chăm sóc Khách hàng"/>
    <x v="0"/>
    <s v="Double"/>
    <s v="Executive"/>
    <s v="Female"/>
    <d v="1994-04-08T00:00:00"/>
    <s v="0335 833 822"/>
    <s v="thanhhoai.nguyen1@hanwhalife.com.vn"/>
    <x v="2"/>
    <m/>
    <d v="2024-09-27T00:00:00"/>
  </r>
  <r>
    <n v="594"/>
    <s v="FTE"/>
    <s v="12401889"/>
    <s v="Phạm Văn Tuấn"/>
    <x v="0"/>
    <d v="2024-09-11T00:00:00"/>
    <x v="0"/>
    <x v="0"/>
    <s v="Investment"/>
    <s v="Investment Assistant Manager"/>
    <s v="Phó phòng đầu tư"/>
    <x v="0"/>
    <s v="Double"/>
    <s v="Assistant Manager"/>
    <s v="Male"/>
    <d v="1994-05-27T00:00:00"/>
    <s v="0906 630 924 "/>
    <s v="vantuan.pham@hanwhalife.com.vn"/>
    <x v="0"/>
    <m/>
    <m/>
  </r>
  <r>
    <n v="595"/>
    <s v="FTE"/>
    <s v="12401890"/>
    <s v="Nguyễn Quốc Việt"/>
    <x v="54"/>
    <d v="2024-09-11T00:00:00"/>
    <x v="1"/>
    <x v="1"/>
    <s v="Regional Sales - Thăng Long"/>
    <s v="Zone Director"/>
    <s v="Giám đốc Kinh doanh khu vực"/>
    <x v="3"/>
    <s v="Double"/>
    <s v="Senior Executive"/>
    <s v="Male"/>
    <d v="1988-07-23T00:00:00"/>
    <s v="0964 322 922"/>
    <s v="quocviet.nguyen1@hanwhalife.com.vn"/>
    <x v="0"/>
    <m/>
    <m/>
  </r>
  <r>
    <n v="596"/>
    <s v="FTE"/>
    <s v="12401891"/>
    <s v="Đỗ Cảnh Thạc"/>
    <x v="55"/>
    <d v="2024-09-11T00:00:00"/>
    <x v="1"/>
    <x v="1"/>
    <s v="Regional Sales - Thăng Long"/>
    <s v="Zone Director"/>
    <s v="Giám đốc Kinh doanh khu vực"/>
    <x v="3"/>
    <s v="Double"/>
    <s v="Senior Executive"/>
    <s v="Male"/>
    <d v="1983-01-17T00:00:00"/>
    <s v="0947 589 666"/>
    <s v="canhthac.do@hanwhalife.com.vn"/>
    <x v="0"/>
    <m/>
    <m/>
  </r>
  <r>
    <m/>
    <m/>
    <m/>
    <m/>
    <x v="56"/>
    <m/>
    <x v="4"/>
    <x v="3"/>
    <m/>
    <m/>
    <m/>
    <x v="11"/>
    <m/>
    <m/>
    <m/>
    <m/>
    <m/>
    <m/>
    <x v="2"/>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3BD7739-358C-47CD-8660-D347DAB5DC87}" name="PivotTable12" cacheId="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D4:E10" firstHeaderRow="1" firstDataRow="1" firstDataCol="1"/>
  <pivotFields count="18">
    <pivotField showAll="0"/>
    <pivotField axis="axisRow" dataField="1" multipleItemSelectionAllowed="1" showAll="0">
      <items count="7">
        <item x="4"/>
        <item x="0"/>
        <item x="1"/>
        <item x="3"/>
        <item h="1" x="5"/>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6">
    <i>
      <x/>
    </i>
    <i>
      <x v="1"/>
    </i>
    <i>
      <x v="2"/>
    </i>
    <i>
      <x v="3"/>
    </i>
    <i>
      <x v="5"/>
    </i>
    <i t="grand">
      <x/>
    </i>
  </rowItems>
  <colItems count="1">
    <i/>
  </colItems>
  <dataFields count="1">
    <dataField name="Count of Type of employee"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5825B6A5-0233-46CC-B315-AECD7B29B8AE}" name="PivotTable4"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J40:K45" firstHeaderRow="1" firstDataRow="1" firstDataCol="1" rowPageCount="1" colPageCount="1"/>
  <pivotFields count="18">
    <pivotField showAll="0"/>
    <pivotField showAll="0"/>
    <pivotField showAll="0"/>
    <pivotField showAll="0"/>
    <pivotField showAll="0"/>
    <pivotField axis="axisRow" dataField="1" showAll="0">
      <items count="5">
        <item x="2"/>
        <item x="1"/>
        <item x="3"/>
        <item x="0"/>
        <item t="default"/>
      </items>
    </pivotField>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
        <item x="1"/>
        <item h="1" x="0"/>
        <item h="1" x="2"/>
        <item t="default"/>
      </items>
    </pivotField>
  </pivotFields>
  <rowFields count="1">
    <field x="5"/>
  </rowFields>
  <rowItems count="5">
    <i>
      <x/>
    </i>
    <i>
      <x v="1"/>
    </i>
    <i>
      <x v="2"/>
    </i>
    <i>
      <x v="3"/>
    </i>
    <i t="grand">
      <x/>
    </i>
  </rowItems>
  <colItems count="1">
    <i/>
  </colItems>
  <pageFields count="1">
    <pageField fld="17" hier="-1"/>
  </pageFields>
  <dataFields count="1">
    <dataField name="Count of Region" fld="5" subtotal="count" baseField="0" baseItem="0"/>
  </dataFields>
  <formats count="1">
    <format dxfId="24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262A5FED-1A63-4DAC-B5BA-850C5BACC47D}" name="PivotTable1"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26:B27" firstHeaderRow="1" firstDataRow="1" firstDataCol="1" rowPageCount="1" colPageCount="1"/>
  <pivotFields count="18">
    <pivotField showAll="0"/>
    <pivotField axis="axisRow" showAll="0">
      <items count="24">
        <item m="1" x="14"/>
        <item m="1" x="15"/>
        <item h="1" m="1" x="18"/>
        <item h="1" m="1" x="17"/>
        <item m="1" x="16"/>
        <item h="1" m="1" x="19"/>
        <item h="1" m="1" x="10"/>
        <item h="1" x="2"/>
        <item m="1" x="20"/>
        <item h="1" m="1" x="21"/>
        <item h="1" m="1" x="22"/>
        <item h="1" m="1" x="5"/>
        <item h="1" m="1" x="6"/>
        <item h="1" m="1" x="7"/>
        <item h="1" m="1" x="8"/>
        <item h="1" m="1" x="9"/>
        <item h="1" x="1"/>
        <item h="1" m="1" x="11"/>
        <item h="1" m="1" x="12"/>
        <item h="1" m="1" x="13"/>
        <item h="1" x="0"/>
        <item h="1" x="3"/>
        <item h="1" x="4"/>
        <item t="default"/>
      </items>
    </pivotField>
    <pivotField showAll="0"/>
    <pivotField showAll="0"/>
    <pivotField axis="axisPage" showAll="0">
      <items count="50">
        <item x="13"/>
        <item m="1" x="46"/>
        <item x="17"/>
        <item x="4"/>
        <item x="19"/>
        <item x="25"/>
        <item x="7"/>
        <item x="9"/>
        <item x="2"/>
        <item x="23"/>
        <item x="18"/>
        <item x="14"/>
        <item x="6"/>
        <item x="3"/>
        <item x="16"/>
        <item x="22"/>
        <item x="10"/>
        <item x="0"/>
        <item x="12"/>
        <item x="11"/>
        <item x="32"/>
        <item x="5"/>
        <item x="26"/>
        <item m="1" x="45"/>
        <item x="34"/>
        <item x="31"/>
        <item x="8"/>
        <item x="36"/>
        <item x="15"/>
        <item x="1"/>
        <item x="21"/>
        <item x="28"/>
        <item x="33"/>
        <item x="27"/>
        <item x="30"/>
        <item x="29"/>
        <item m="1" x="48"/>
        <item x="37"/>
        <item x="20"/>
        <item x="35"/>
        <item x="24"/>
        <item m="1" x="47"/>
        <item x="38"/>
        <item x="39"/>
        <item m="1" x="44"/>
        <item x="41"/>
        <item x="42"/>
        <item x="43"/>
        <item x="4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1"/>
  </rowFields>
  <rowItems count="1">
    <i t="grand">
      <x/>
    </i>
  </rowItems>
  <colItems count="1">
    <i/>
  </colItems>
  <pageFields count="1">
    <pageField fld="4" hier="-1"/>
  </pageFields>
  <dataFields count="1">
    <dataField name="Count of Sales Conference" fld="17" subtotal="count" baseField="0" baseItem="0"/>
  </dataFields>
  <formats count="1">
    <format dxfId="24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A876ED5E-E0B4-4936-A4CB-A00C84AABD26}" name="PivotTable23" cacheId="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M4" firstHeaderRow="0" firstDataRow="0" firstDataCol="0" rowPageCount="2" colPageCount="1"/>
  <pivotFields count="3">
    <pivotField axis="axisPage" showAll="0">
      <items count="50">
        <item x="13"/>
        <item x="17"/>
        <item x="4"/>
        <item x="19"/>
        <item x="25"/>
        <item x="7"/>
        <item x="9"/>
        <item x="2"/>
        <item x="23"/>
        <item x="18"/>
        <item x="14"/>
        <item x="6"/>
        <item x="3"/>
        <item x="16"/>
        <item x="22"/>
        <item x="10"/>
        <item x="0"/>
        <item x="12"/>
        <item x="11"/>
        <item x="32"/>
        <item x="5"/>
        <item x="26"/>
        <item m="1" x="45"/>
        <item x="34"/>
        <item x="31"/>
        <item x="8"/>
        <item x="36"/>
        <item x="15"/>
        <item x="1"/>
        <item x="21"/>
        <item x="28"/>
        <item x="33"/>
        <item x="27"/>
        <item x="30"/>
        <item x="29"/>
        <item x="37"/>
        <item x="20"/>
        <item x="35"/>
        <item x="24"/>
        <item m="1" x="46"/>
        <item m="1" x="47"/>
        <item m="1" x="48"/>
        <item x="38"/>
        <item x="39"/>
        <item m="1" x="44"/>
        <item x="41"/>
        <item x="42"/>
        <item x="43"/>
        <item x="40"/>
        <item t="default"/>
      </items>
    </pivotField>
    <pivotField axis="axisPage" multipleItemSelectionAllowed="1" showAll="0">
      <items count="6">
        <item x="2"/>
        <item x="1"/>
        <item x="3"/>
        <item m="1" x="4"/>
        <item x="0"/>
        <item t="default"/>
      </items>
    </pivotField>
    <pivotField showAll="0"/>
  </pivotFields>
  <pageFields count="2">
    <pageField fld="0" hier="-1"/>
    <pageField fld="1" hier="-1"/>
  </pageFields>
  <formats count="1">
    <format dxfId="24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E8DA2A67-1FA7-444C-B807-666267A559D9}" name="PivotTable2" cacheId="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4:B10" firstHeaderRow="1" firstDataRow="1" firstDataCol="1" rowPageCount="1" colPageCount="1"/>
  <pivotFields count="17">
    <pivotField showAll="0"/>
    <pivotField axis="axisRow" dataField="1" showAll="0">
      <items count="25">
        <item m="1" x="23"/>
        <item m="1" x="14"/>
        <item m="1" x="15"/>
        <item m="1" x="18"/>
        <item m="1" x="17"/>
        <item m="1" x="16"/>
        <item m="1" x="19"/>
        <item m="1" x="10"/>
        <item x="2"/>
        <item m="1" x="20"/>
        <item m="1" x="21"/>
        <item m="1" x="22"/>
        <item m="1" x="5"/>
        <item m="1" x="6"/>
        <item m="1" x="7"/>
        <item m="1" x="8"/>
        <item m="1" x="9"/>
        <item x="1"/>
        <item m="1" x="11"/>
        <item m="1" x="12"/>
        <item m="1" x="13"/>
        <item x="0"/>
        <item x="3"/>
        <item x="4"/>
        <item t="default"/>
      </items>
    </pivotField>
    <pivotField showAll="0"/>
    <pivotField showAll="0"/>
    <pivotField axis="axisPage" showAll="0">
      <items count="50">
        <item x="13"/>
        <item m="1" x="46"/>
        <item x="17"/>
        <item x="4"/>
        <item x="19"/>
        <item x="25"/>
        <item x="7"/>
        <item x="9"/>
        <item x="2"/>
        <item x="23"/>
        <item x="18"/>
        <item x="14"/>
        <item x="6"/>
        <item x="3"/>
        <item x="16"/>
        <item x="22"/>
        <item x="10"/>
        <item x="0"/>
        <item x="12"/>
        <item x="11"/>
        <item x="32"/>
        <item x="5"/>
        <item x="26"/>
        <item m="1" x="45"/>
        <item x="34"/>
        <item x="31"/>
        <item x="8"/>
        <item x="36"/>
        <item x="15"/>
        <item x="1"/>
        <item x="21"/>
        <item x="28"/>
        <item x="33"/>
        <item x="27"/>
        <item x="30"/>
        <item x="29"/>
        <item m="1" x="48"/>
        <item x="37"/>
        <item x="20"/>
        <item x="35"/>
        <item x="24"/>
        <item m="1" x="47"/>
        <item x="38"/>
        <item x="39"/>
        <item m="1" x="44"/>
        <item x="41"/>
        <item x="42"/>
        <item x="43"/>
        <item x="4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6">
    <i>
      <x v="8"/>
    </i>
    <i>
      <x v="17"/>
    </i>
    <i>
      <x v="21"/>
    </i>
    <i>
      <x v="22"/>
    </i>
    <i>
      <x v="23"/>
    </i>
    <i t="grand">
      <x/>
    </i>
  </rowItems>
  <colItems count="1">
    <i/>
  </colItems>
  <pageFields count="1">
    <pageField fld="4" hier="-1"/>
  </pageFields>
  <dataFields count="1">
    <dataField name="Count of Type of employee" fld="1" subtotal="count" baseField="0" baseItem="0"/>
  </dataFields>
  <formats count="1">
    <format dxfId="24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5E07C862-58A9-4C77-99FE-7374398FC1C5}" name="PivotTable3"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J50:K55" firstHeaderRow="1" firstDataRow="1" firstDataCol="1" rowPageCount="1" colPageCount="1"/>
  <pivotFields count="18">
    <pivotField showAll="0"/>
    <pivotField showAll="0"/>
    <pivotField showAll="0"/>
    <pivotField showAll="0"/>
    <pivotField showAll="0"/>
    <pivotField axis="axisRow" dataField="1" showAll="0">
      <items count="5">
        <item x="2"/>
        <item x="1"/>
        <item x="3"/>
        <item x="0"/>
        <item t="default"/>
      </items>
    </pivotField>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
        <item h="1" x="1"/>
        <item x="0"/>
        <item h="1" x="2"/>
        <item t="default"/>
      </items>
    </pivotField>
  </pivotFields>
  <rowFields count="1">
    <field x="5"/>
  </rowFields>
  <rowItems count="5">
    <i>
      <x/>
    </i>
    <i>
      <x v="1"/>
    </i>
    <i>
      <x v="2"/>
    </i>
    <i>
      <x v="3"/>
    </i>
    <i t="grand">
      <x/>
    </i>
  </rowItems>
  <colItems count="1">
    <i/>
  </colItems>
  <pageFields count="1">
    <pageField fld="17" hier="-1"/>
  </pageFields>
  <dataFields count="1">
    <dataField name="Count of Region" fld="5" subtotal="count" baseField="0" baseItem="0"/>
  </dataFields>
  <formats count="1">
    <format dxfId="24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1F3B9B90-018E-49A3-9597-C8B52CD467B9}" name="PivotTable14"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G4:H6" firstHeaderRow="1" firstDataRow="1" firstDataCol="1" rowPageCount="1" colPageCount="1"/>
  <pivotFields count="17">
    <pivotField showAll="0"/>
    <pivotField axis="axisRow" dataField="1" showAll="0">
      <items count="17">
        <item m="1" x="10"/>
        <item m="1" x="11"/>
        <item m="1" x="14"/>
        <item m="1" x="13"/>
        <item m="1" x="12"/>
        <item m="1" x="15"/>
        <item m="1" x="9"/>
        <item x="2"/>
        <item m="1" x="4"/>
        <item m="1" x="5"/>
        <item m="1" x="6"/>
        <item m="1" x="7"/>
        <item m="1" x="8"/>
        <item x="1"/>
        <item x="0"/>
        <item x="3"/>
        <item t="default"/>
      </items>
    </pivotField>
    <pivotField showAll="0"/>
    <pivotField showAll="0"/>
    <pivotField axis="axisPage" multipleItemSelectionAllowed="1" showAll="0">
      <items count="44">
        <item x="13"/>
        <item x="17"/>
        <item x="4"/>
        <item x="19"/>
        <item x="25"/>
        <item x="7"/>
        <item x="9"/>
        <item x="2"/>
        <item x="23"/>
        <item x="18"/>
        <item x="14"/>
        <item x="6"/>
        <item x="3"/>
        <item x="16"/>
        <item x="22"/>
        <item x="10"/>
        <item h="1" x="0"/>
        <item h="1" x="12"/>
        <item x="11"/>
        <item x="32"/>
        <item x="5"/>
        <item x="26"/>
        <item m="1" x="42"/>
        <item x="34"/>
        <item x="31"/>
        <item x="8"/>
        <item x="36"/>
        <item x="15"/>
        <item x="1"/>
        <item x="21"/>
        <item x="28"/>
        <item x="33"/>
        <item x="27"/>
        <item x="30"/>
        <item x="29"/>
        <item x="37"/>
        <item x="20"/>
        <item x="35"/>
        <item x="24"/>
        <item h="1" x="38"/>
        <item h="1" x="39"/>
        <item h="1" m="1" x="41"/>
        <item h="1" x="4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2">
    <i>
      <x v="14"/>
    </i>
    <i t="grand">
      <x/>
    </i>
  </rowItems>
  <colItems count="1">
    <i/>
  </colItems>
  <pageFields count="1">
    <pageField fld="4" hier="-1"/>
  </pageFields>
  <dataFields count="1">
    <dataField name="Count of Type of employee" fld="1" subtotal="count" baseField="0" baseItem="0"/>
  </dataFields>
  <formats count="1">
    <format dxfId="24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AAF08617-4E8B-42DE-900A-3DA63A87306C}" name="PivotTable10"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M40:N45" firstHeaderRow="1" firstDataRow="1" firstDataCol="1" rowPageCount="1" colPageCount="1"/>
  <pivotFields count="18">
    <pivotField showAll="0"/>
    <pivotField showAll="0"/>
    <pivotField showAll="0"/>
    <pivotField showAll="0"/>
    <pivotField showAll="0"/>
    <pivotField axis="axisRow" dataField="1" showAll="0">
      <items count="5">
        <item x="2"/>
        <item x="1"/>
        <item x="3"/>
        <item x="0"/>
        <item t="default"/>
      </items>
    </pivotField>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
        <item x="1"/>
        <item h="1" x="0"/>
        <item h="1" x="2"/>
        <item t="default"/>
      </items>
    </pivotField>
  </pivotFields>
  <rowFields count="1">
    <field x="5"/>
  </rowFields>
  <rowItems count="5">
    <i>
      <x/>
    </i>
    <i>
      <x v="1"/>
    </i>
    <i>
      <x v="2"/>
    </i>
    <i>
      <x v="3"/>
    </i>
    <i t="grand">
      <x/>
    </i>
  </rowItems>
  <colItems count="1">
    <i/>
  </colItems>
  <pageFields count="1">
    <pageField fld="17" hier="-1"/>
  </pageFields>
  <dataFields count="1">
    <dataField name="Count of Region" fld="5" subtotal="count" baseField="0" baseItem="0"/>
  </dataFields>
  <formats count="1">
    <format dxfId="24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4D86E66-C6D3-4FE8-A76E-1C3DB9267C31}" name="PivotTable1" cacheId="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G29:K35" firstHeaderRow="1" firstDataRow="2" firstDataCol="1" rowPageCount="2" colPageCount="1"/>
  <pivotFields count="21">
    <pivotField showAll="0" defaultSubtotal="0">
      <extLst>
        <ext xmlns:x14="http://schemas.microsoft.com/office/spreadsheetml/2009/9/main" uri="{2946ED86-A175-432a-8AC1-64E0C546D7DE}">
          <x14:pivotField fillDownLabels="1"/>
        </ext>
      </extLst>
    </pivotField>
    <pivotField multipleItemSelectionAllowed="1"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axis="axisRow" multipleItemSelectionAllowed="1" showAll="0" defaultSubtotal="0">
      <items count="57">
        <item x="13"/>
        <item x="17"/>
        <item x="4"/>
        <item x="19"/>
        <item x="25"/>
        <item x="7"/>
        <item x="9"/>
        <item x="2"/>
        <item x="23"/>
        <item x="18"/>
        <item x="14"/>
        <item x="52"/>
        <item x="6"/>
        <item x="3"/>
        <item x="16"/>
        <item x="22"/>
        <item x="10"/>
        <item x="0"/>
        <item x="12"/>
        <item x="55"/>
        <item x="11"/>
        <item x="32"/>
        <item x="5"/>
        <item x="26"/>
        <item x="38"/>
        <item x="34"/>
        <item x="31"/>
        <item x="8"/>
        <item x="36"/>
        <item x="15"/>
        <item x="1"/>
        <item x="21"/>
        <item x="28"/>
        <item x="33"/>
        <item x="27"/>
        <item x="42"/>
        <item x="44"/>
        <item x="49"/>
        <item x="50"/>
        <item x="45"/>
        <item x="43"/>
        <item x="47"/>
        <item x="51"/>
        <item x="40"/>
        <item x="46"/>
        <item x="48"/>
        <item x="30"/>
        <item x="29"/>
        <item x="37"/>
        <item x="39"/>
        <item x="20"/>
        <item x="35"/>
        <item x="41"/>
        <item x="24"/>
        <item x="53"/>
        <item x="54"/>
        <item x="56"/>
      </items>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axis="axisRow" showAll="0" defaultSubtotal="0">
      <items count="5">
        <item sd="0" x="2"/>
        <item sd="0" x="1"/>
        <item sd="0" x="3"/>
        <item sd="0" x="0"/>
        <item x="4"/>
      </items>
      <extLst>
        <ext xmlns:x14="http://schemas.microsoft.com/office/spreadsheetml/2009/9/main" uri="{2946ED86-A175-432a-8AC1-64E0C546D7DE}">
          <x14:pivotField fillDownLabels="1"/>
        </ext>
      </extLst>
    </pivotField>
    <pivotField axis="axisCol" multipleItemSelectionAllowed="1" showAll="0" defaultSubtotal="0">
      <items count="6">
        <item x="2"/>
        <item x="1"/>
        <item m="1" x="5"/>
        <item x="3"/>
        <item m="1" x="4"/>
        <item x="0"/>
      </items>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axis="axisPage" multipleItemSelectionAllowed="1" showAll="0" defaultSubtotal="0">
      <items count="13">
        <item x="0"/>
        <item x="2"/>
        <item m="1" x="12"/>
        <item x="6"/>
        <item x="9"/>
        <item h="1" x="10"/>
        <item h="1" x="3"/>
        <item h="1" x="8"/>
        <item x="7"/>
        <item x="5"/>
        <item h="1" x="4"/>
        <item h="1" x="11"/>
        <item x="1"/>
      </items>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axis="axisPage" subtotalTop="0" showAll="0" defaultSubtotal="0">
      <items count="3">
        <item x="0"/>
        <item x="2"/>
        <item x="1"/>
      </items>
      <extLst>
        <ext xmlns:x14="http://schemas.microsoft.com/office/spreadsheetml/2009/9/main" uri="{2946ED86-A175-432a-8AC1-64E0C546D7DE}">
          <x14:pivotField fillDownLabels="1"/>
        </ext>
      </extLst>
    </pivotField>
    <pivotField subtotalTop="0" showAll="0" defaultSubtotal="0">
      <extLst>
        <ext xmlns:x14="http://schemas.microsoft.com/office/spreadsheetml/2009/9/main" uri="{2946ED86-A175-432a-8AC1-64E0C546D7DE}">
          <x14:pivotField fillDownLabels="1"/>
        </ext>
      </extLst>
    </pivotField>
    <pivotField subtotalTop="0" showAll="0" defaultSubtotal="0">
      <extLst>
        <ext xmlns:x14="http://schemas.microsoft.com/office/spreadsheetml/2009/9/main" uri="{2946ED86-A175-432a-8AC1-64E0C546D7DE}">
          <x14:pivotField fillDownLabels="1"/>
        </ext>
      </extLst>
    </pivotField>
  </pivotFields>
  <rowFields count="2">
    <field x="6"/>
    <field x="4"/>
  </rowFields>
  <rowItems count="5">
    <i>
      <x/>
    </i>
    <i>
      <x v="1"/>
    </i>
    <i>
      <x v="2"/>
    </i>
    <i>
      <x v="3"/>
    </i>
    <i t="grand">
      <x/>
    </i>
  </rowItems>
  <colFields count="1">
    <field x="7"/>
  </colFields>
  <colItems count="4">
    <i>
      <x/>
    </i>
    <i>
      <x v="1"/>
    </i>
    <i>
      <x v="5"/>
    </i>
    <i t="grand">
      <x/>
    </i>
  </colItems>
  <pageFields count="2">
    <pageField fld="18" item="0" hier="-1"/>
    <pageField fld="11" hier="-1"/>
  </pageFields>
  <dataFields count="1">
    <dataField name="Count of Full Name"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AD9D676-9CD7-46FD-912B-0F1DA71DA296}" name="PivotTable10" cacheId="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4:B11" firstHeaderRow="1" firstDataRow="1" firstDataCol="1" rowPageCount="1" colPageCount="1"/>
  <pivotFields count="18">
    <pivotField showAll="0"/>
    <pivotField axis="axisRow" dataField="1" showAll="0">
      <items count="7">
        <item x="4"/>
        <item x="0"/>
        <item x="1"/>
        <item x="3"/>
        <item x="5"/>
        <item x="2"/>
        <item t="default"/>
      </items>
    </pivotField>
    <pivotField showAll="0"/>
    <pivotField showAll="0"/>
    <pivotField axis="axisPage" showAll="0">
      <items count="55">
        <item x="13"/>
        <item x="17"/>
        <item x="4"/>
        <item x="19"/>
        <item x="25"/>
        <item x="7"/>
        <item x="9"/>
        <item x="2"/>
        <item x="23"/>
        <item x="18"/>
        <item x="14"/>
        <item x="52"/>
        <item x="6"/>
        <item x="3"/>
        <item x="16"/>
        <item x="22"/>
        <item x="10"/>
        <item x="0"/>
        <item x="12"/>
        <item m="1" x="53"/>
        <item x="11"/>
        <item x="32"/>
        <item x="5"/>
        <item x="26"/>
        <item x="38"/>
        <item x="34"/>
        <item x="31"/>
        <item x="8"/>
        <item x="36"/>
        <item x="15"/>
        <item x="1"/>
        <item x="21"/>
        <item x="28"/>
        <item x="33"/>
        <item x="27"/>
        <item x="42"/>
        <item x="44"/>
        <item x="49"/>
        <item x="50"/>
        <item x="45"/>
        <item x="43"/>
        <item x="47"/>
        <item x="51"/>
        <item x="40"/>
        <item x="46"/>
        <item x="48"/>
        <item x="30"/>
        <item x="29"/>
        <item x="37"/>
        <item x="39"/>
        <item x="20"/>
        <item x="35"/>
        <item x="41"/>
        <item x="2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7">
    <i>
      <x/>
    </i>
    <i>
      <x v="1"/>
    </i>
    <i>
      <x v="2"/>
    </i>
    <i>
      <x v="3"/>
    </i>
    <i>
      <x v="4"/>
    </i>
    <i>
      <x v="5"/>
    </i>
    <i t="grand">
      <x/>
    </i>
  </rowItems>
  <colItems count="1">
    <i/>
  </colItems>
  <pageFields count="1">
    <pageField fld="4" hier="-1"/>
  </pageFields>
  <dataFields count="1">
    <dataField name="Count of Type of employee"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03CDD47-483C-4AB8-B40E-710ACEF474E4}" name="PivotTable13" cacheId="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G4:H7" firstHeaderRow="1" firstDataRow="1" firstDataCol="1" rowPageCount="1" colPageCount="1"/>
  <pivotFields count="18">
    <pivotField showAll="0"/>
    <pivotField showAll="0"/>
    <pivotField showAll="0"/>
    <pivotField showAll="0"/>
    <pivotField axis="axisPage" multipleItemSelectionAllowed="1" showAll="0">
      <items count="55">
        <item x="13"/>
        <item x="17"/>
        <item x="4"/>
        <item x="19"/>
        <item x="25"/>
        <item x="7"/>
        <item x="9"/>
        <item x="2"/>
        <item x="23"/>
        <item x="18"/>
        <item x="14"/>
        <item x="52"/>
        <item x="6"/>
        <item x="3"/>
        <item x="16"/>
        <item x="22"/>
        <item x="10"/>
        <item h="1" x="0"/>
        <item h="1" x="12"/>
        <item m="1" x="53"/>
        <item x="11"/>
        <item x="32"/>
        <item x="5"/>
        <item x="26"/>
        <item x="38"/>
        <item x="34"/>
        <item x="31"/>
        <item x="8"/>
        <item x="36"/>
        <item x="15"/>
        <item x="1"/>
        <item x="21"/>
        <item x="28"/>
        <item x="33"/>
        <item x="27"/>
        <item x="42"/>
        <item x="44"/>
        <item x="49"/>
        <item x="50"/>
        <item x="45"/>
        <item x="43"/>
        <item x="47"/>
        <item x="51"/>
        <item h="1" x="40"/>
        <item x="46"/>
        <item x="48"/>
        <item x="30"/>
        <item x="29"/>
        <item x="37"/>
        <item x="39"/>
        <item x="20"/>
        <item x="35"/>
        <item x="41"/>
        <item x="24"/>
        <item t="default"/>
      </items>
    </pivotField>
    <pivotField showAll="0"/>
    <pivotField showAll="0"/>
    <pivotField showAll="0"/>
    <pivotField showAll="0"/>
    <pivotField showAll="0"/>
    <pivotField showAll="0"/>
    <pivotField axis="axisRow" dataField="1" showAll="0">
      <items count="25">
        <item x="0"/>
        <item m="1" x="18"/>
        <item m="1" x="19"/>
        <item m="1" x="20"/>
        <item m="1" x="13"/>
        <item m="1" x="14"/>
        <item m="1" x="23"/>
        <item m="1" x="22"/>
        <item h="1" m="1" x="15"/>
        <item x="6"/>
        <item m="1" x="21"/>
        <item x="9"/>
        <item h="1" x="10"/>
        <item h="1" x="3"/>
        <item h="1" m="1" x="17"/>
        <item h="1" x="7"/>
        <item h="1" x="5"/>
        <item m="1" x="12"/>
        <item h="1" x="4"/>
        <item m="1" x="11"/>
        <item m="1" x="16"/>
        <item x="2"/>
        <item h="1" x="8"/>
        <item h="1" x="1"/>
        <item t="default"/>
      </items>
    </pivotField>
    <pivotField showAll="0"/>
    <pivotField showAll="0"/>
    <pivotField showAll="0"/>
    <pivotField showAll="0"/>
    <pivotField showAll="0"/>
    <pivotField showAll="0"/>
  </pivotFields>
  <rowFields count="1">
    <field x="11"/>
  </rowFields>
  <rowItems count="3">
    <i>
      <x/>
    </i>
    <i>
      <x v="21"/>
    </i>
    <i t="grand">
      <x/>
    </i>
  </rowItems>
  <colItems count="1">
    <i/>
  </colItems>
  <pageFields count="1">
    <pageField fld="4" hier="-1"/>
  </pageFields>
  <dataFields count="1">
    <dataField name="Count of Staff Group/BOD" fld="1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B25D430E-1C3A-42D8-A103-22CCABD2B8E7}" name="PivotTable23" cacheId="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G14:H23" firstHeaderRow="1" firstDataRow="1" firstDataCol="1" rowPageCount="1" colPageCount="1"/>
  <pivotFields count="18">
    <pivotField showAll="0"/>
    <pivotField multipleItemSelectionAllowed="1" showAll="0"/>
    <pivotField showAll="0"/>
    <pivotField showAll="0"/>
    <pivotField axis="axisPage" multipleItemSelectionAllowed="1" showAll="0">
      <items count="55">
        <item h="1" x="13"/>
        <item h="1" x="17"/>
        <item h="1" x="4"/>
        <item h="1" x="19"/>
        <item h="1" x="25"/>
        <item h="1" x="7"/>
        <item h="1" x="9"/>
        <item h="1" x="2"/>
        <item h="1" x="23"/>
        <item h="1" x="18"/>
        <item h="1" x="14"/>
        <item h="1" x="52"/>
        <item h="1" x="6"/>
        <item h="1" x="3"/>
        <item h="1" x="16"/>
        <item h="1" x="22"/>
        <item h="1" x="10"/>
        <item x="0"/>
        <item x="12"/>
        <item h="1" m="1" x="53"/>
        <item h="1" x="11"/>
        <item h="1" x="32"/>
        <item h="1" x="5"/>
        <item h="1" x="26"/>
        <item h="1" x="38"/>
        <item h="1" x="34"/>
        <item h="1" x="31"/>
        <item h="1" x="8"/>
        <item h="1" x="36"/>
        <item h="1" x="15"/>
        <item h="1" x="1"/>
        <item h="1" x="21"/>
        <item h="1" x="28"/>
        <item h="1" x="33"/>
        <item h="1" x="27"/>
        <item h="1" x="42"/>
        <item h="1" x="44"/>
        <item h="1" x="49"/>
        <item h="1" x="50"/>
        <item h="1" x="45"/>
        <item h="1" x="43"/>
        <item h="1" x="47"/>
        <item h="1" x="51"/>
        <item x="40"/>
        <item h="1" x="46"/>
        <item h="1" x="48"/>
        <item h="1" x="30"/>
        <item h="1" x="29"/>
        <item h="1" x="37"/>
        <item h="1" x="39"/>
        <item h="1" x="20"/>
        <item h="1" x="35"/>
        <item h="1" x="41"/>
        <item h="1" x="24"/>
        <item t="default"/>
      </items>
    </pivotField>
    <pivotField showAll="0"/>
    <pivotField showAll="0"/>
    <pivotField multipleItemSelectionAllowed="1" showAll="0"/>
    <pivotField showAll="0"/>
    <pivotField showAll="0"/>
    <pivotField showAll="0"/>
    <pivotField axis="axisRow" dataField="1" multipleItemSelectionAllowed="1" showAll="0">
      <items count="25">
        <item x="0"/>
        <item m="1" x="18"/>
        <item m="1" x="19"/>
        <item m="1" x="20"/>
        <item x="2"/>
        <item m="1" x="11"/>
        <item m="1" x="16"/>
        <item m="1" x="13"/>
        <item m="1" x="14"/>
        <item m="1" x="23"/>
        <item m="1" x="22"/>
        <item m="1" x="15"/>
        <item x="6"/>
        <item m="1" x="21"/>
        <item x="9"/>
        <item x="10"/>
        <item x="3"/>
        <item m="1" x="17"/>
        <item x="7"/>
        <item x="5"/>
        <item m="1" x="12"/>
        <item x="4"/>
        <item x="8"/>
        <item x="1"/>
        <item t="default"/>
      </items>
    </pivotField>
    <pivotField showAll="0"/>
    <pivotField showAll="0"/>
    <pivotField showAll="0"/>
    <pivotField showAll="0"/>
    <pivotField showAll="0"/>
    <pivotField showAll="0"/>
  </pivotFields>
  <rowFields count="1">
    <field x="11"/>
  </rowFields>
  <rowItems count="9">
    <i>
      <x/>
    </i>
    <i>
      <x v="12"/>
    </i>
    <i>
      <x v="14"/>
    </i>
    <i>
      <x v="16"/>
    </i>
    <i>
      <x v="18"/>
    </i>
    <i>
      <x v="19"/>
    </i>
    <i>
      <x v="21"/>
    </i>
    <i>
      <x v="23"/>
    </i>
    <i t="grand">
      <x/>
    </i>
  </rowItems>
  <colItems count="1">
    <i/>
  </colItems>
  <pageFields count="1">
    <pageField fld="4" hier="-1"/>
  </pageFields>
  <dataFields count="1">
    <dataField name="Count of Staff Group/BOD" fld="1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F97EF097-4DB3-4F55-B78F-35A72A3D07CA}" name="PivotTable21" cacheId="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M4:N7" firstHeaderRow="1" firstDataRow="1" firstDataCol="1"/>
  <pivotFields count="18">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m="1" x="2"/>
        <item x="1"/>
        <item m="1" x="4"/>
        <item m="1" x="3"/>
        <item x="0"/>
        <item t="default"/>
      </items>
    </pivotField>
    <pivotField showAll="0"/>
    <pivotField showAll="0"/>
    <pivotField showAll="0"/>
    <pivotField showAll="0"/>
    <pivotField showAll="0"/>
  </pivotFields>
  <rowFields count="1">
    <field x="12"/>
  </rowFields>
  <rowItems count="3">
    <i>
      <x v="1"/>
    </i>
    <i>
      <x v="4"/>
    </i>
    <i t="grand">
      <x/>
    </i>
  </rowItems>
  <colItems count="1">
    <i/>
  </colItems>
  <dataFields count="1">
    <dataField name="Count of Type of Room" fld="1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59F47C2-F95B-4D77-9AA9-2DD6224F392A}" name="PivotTable16" cacheId="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J4:K7" firstHeaderRow="1" firstDataRow="1" firstDataCol="1" rowPageCount="1" colPageCount="1"/>
  <pivotFields count="18">
    <pivotField showAll="0"/>
    <pivotField multipleItemSelectionAllowed="1" showAll="0"/>
    <pivotField showAll="0"/>
    <pivotField showAll="0"/>
    <pivotField showAll="0"/>
    <pivotField showAll="0"/>
    <pivotField showAll="0"/>
    <pivotField axis="axisRow" dataField="1" showAll="0">
      <items count="5">
        <item x="2"/>
        <item x="1"/>
        <item h="1" m="1" x="3"/>
        <item h="1" x="0"/>
        <item t="default"/>
      </items>
    </pivotField>
    <pivotField showAll="0"/>
    <pivotField showAll="0"/>
    <pivotField showAll="0"/>
    <pivotField axis="axisPage" multipleItemSelectionAllowed="1" showAll="0">
      <items count="25">
        <item x="0"/>
        <item m="1" x="18"/>
        <item m="1" x="19"/>
        <item m="1" x="20"/>
        <item x="2"/>
        <item m="1" x="11"/>
        <item m="1" x="16"/>
        <item m="1" x="13"/>
        <item m="1" x="14"/>
        <item m="1" x="23"/>
        <item m="1" x="22"/>
        <item h="1" m="1" x="15"/>
        <item x="6"/>
        <item m="1" x="21"/>
        <item x="9"/>
        <item h="1" x="10"/>
        <item h="1" x="3"/>
        <item h="1" m="1" x="17"/>
        <item h="1" x="7"/>
        <item h="1" x="5"/>
        <item m="1" x="12"/>
        <item h="1" x="4"/>
        <item h="1" x="8"/>
        <item h="1" x="1"/>
        <item t="default"/>
      </items>
    </pivotField>
    <pivotField showAll="0"/>
    <pivotField showAll="0"/>
    <pivotField showAll="0"/>
    <pivotField showAll="0"/>
    <pivotField showAll="0"/>
    <pivotField showAll="0"/>
  </pivotFields>
  <rowFields count="1">
    <field x="7"/>
  </rowFields>
  <rowItems count="3">
    <i>
      <x/>
    </i>
    <i>
      <x v="1"/>
    </i>
    <i t="grand">
      <x/>
    </i>
  </rowItems>
  <colItems count="1">
    <i/>
  </colItems>
  <pageFields count="1">
    <pageField fld="11" hier="-1"/>
  </pageFields>
  <dataFields count="1">
    <dataField name="Count of Local Travel" fld="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7120E9A6-A607-4CF8-A9B8-E08EBEF300F6}" name="PivotTable31" cacheId="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J4:K9" firstHeaderRow="1" firstDataRow="1" firstDataCol="1"/>
  <pivotFields count="1">
    <pivotField axis="axisRow" dataField="1" showAll="0">
      <items count="5">
        <item x="2"/>
        <item x="1"/>
        <item x="3"/>
        <item x="0"/>
        <item t="default"/>
      </items>
    </pivotField>
  </pivotFields>
  <rowFields count="1">
    <field x="0"/>
  </rowFields>
  <rowItems count="5">
    <i>
      <x/>
    </i>
    <i>
      <x v="1"/>
    </i>
    <i>
      <x v="2"/>
    </i>
    <i>
      <x v="3"/>
    </i>
    <i t="grand">
      <x/>
    </i>
  </rowItems>
  <colItems count="1">
    <i/>
  </colItems>
  <dataFields count="1">
    <dataField name="Count of Region"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B08C6905-2426-4430-B289-61A9EBA63F4E}" name="PivotTable12"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M50:N55" firstHeaderRow="1" firstDataRow="1" firstDataCol="1" rowPageCount="1" colPageCount="1"/>
  <pivotFields count="18">
    <pivotField showAll="0"/>
    <pivotField showAll="0"/>
    <pivotField showAll="0"/>
    <pivotField showAll="0"/>
    <pivotField showAll="0"/>
    <pivotField axis="axisRow" dataField="1" showAll="0">
      <items count="5">
        <item x="2"/>
        <item x="1"/>
        <item x="3"/>
        <item x="0"/>
        <item t="default"/>
      </items>
    </pivotField>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
        <item h="1" x="1"/>
        <item x="0"/>
        <item h="1" x="2"/>
        <item t="default"/>
      </items>
    </pivotField>
  </pivotFields>
  <rowFields count="1">
    <field x="5"/>
  </rowFields>
  <rowItems count="5">
    <i>
      <x/>
    </i>
    <i>
      <x v="1"/>
    </i>
    <i>
      <x v="2"/>
    </i>
    <i>
      <x v="3"/>
    </i>
    <i t="grand">
      <x/>
    </i>
  </rowItems>
  <colItems count="1">
    <i/>
  </colItems>
  <pageFields count="1">
    <pageField fld="17" hier="-1"/>
  </pageFields>
  <dataFields count="1">
    <dataField name="Count of Region" fld="5" subtotal="count" baseField="0" baseItem="0"/>
  </dataFields>
  <formats count="1">
    <format dxfId="24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9DAD312-3248-4B8C-9A30-933CC07917BC}" name="Table5" displayName="Table5" ref="A1:AY1231" totalsRowShown="0" headerRowDxfId="301" dataDxfId="300">
  <autoFilter ref="A1:AY1231" xr:uid="{B9DAD312-3248-4B8C-9A30-933CC07917BC}"/>
  <tableColumns count="51">
    <tableColumn id="36" xr3:uid="{F711BE8F-1C8A-46FD-882B-A708150797DF}" name="No" dataDxfId="299"/>
    <tableColumn id="1" xr3:uid="{00FD0C9B-9139-4F10-9BEF-193833308E42}" name="Employee Code" dataDxfId="298"/>
    <tableColumn id="2" xr3:uid="{E84F72DB-E880-4D42-A965-95DAB76EF01F}" name="Full Name" dataDxfId="297"/>
    <tableColumn id="4" xr3:uid="{73874E30-095C-4E3D-9AEF-998B035A03AF}" name="Remark In Offer Letter" dataDxfId="296"/>
    <tableColumn id="5" xr3:uid="{4E5BE6BE-B9CE-49D6-80E0-771EAA35ED3B}" name="Location" dataDxfId="295"/>
    <tableColumn id="8" xr3:uid="{41301AAD-2D4F-4448-9176-87249B39402D}" name="Joining Date" dataDxfId="294"/>
    <tableColumn id="9" xr3:uid="{0282AD53-2C15-4A45-8247-5E1B69D146CE}" name="Probation End Date" dataDxfId="293"/>
    <tableColumn id="51" xr3:uid="{70B63ED6-B2A7-46BB-8133-0BC9A8AA11BB}" name="Current Contract Start Date" dataDxfId="292"/>
    <tableColumn id="10" xr3:uid="{DBAE1BAA-B10D-4322-A03C-AF95452853BC}" name="Current Contract End Date" dataDxfId="291"/>
    <tableColumn id="11" xr3:uid="{0CC8AA28-C7E1-4A4D-ACED-9A33035D5182}" name="Current Contract Term" dataDxfId="290"/>
    <tableColumn id="45" xr3:uid="{19919ED6-614C-48C3-9B37-73511125C988}" name="Division" dataDxfId="289"/>
    <tableColumn id="12" xr3:uid="{FF98C1BE-79B7-436B-923A-9B5668BDE643}" name="Department" dataDxfId="288"/>
    <tableColumn id="13" xr3:uid="{EB118F46-41A6-4BD6-A1B6-FCA6D0C37F6C}" name="Section" dataDxfId="287"/>
    <tableColumn id="25" xr3:uid="{66F7976B-9ED3-4A68-8DE0-345218E3675C}" name="Grading" dataDxfId="286"/>
    <tableColumn id="26" xr3:uid="{4EF77618-9695-46B6-A3C5-5EA380112C70}" name="Job Title" dataDxfId="285"/>
    <tableColumn id="27" xr3:uid="{D16B61CF-3D6B-45AC-A55B-DECCDF28F7B0}" name="Job Title (VN)" dataDxfId="284"/>
    <tableColumn id="6" xr3:uid="{69258F32-08D9-4F89-835A-F167798A75E8}" name="Staff Group" dataDxfId="283"/>
    <tableColumn id="46" xr3:uid="{59C9A640-C818-4C0C-873E-A72CB506EF74}" name="Bank Account Number" dataDxfId="282"/>
    <tableColumn id="47" xr3:uid="{85EB65C9-6CED-40F8-9A29-592ED7067605}" name="Bank Code / Bank Name" dataDxfId="281"/>
    <tableColumn id="7" xr3:uid="{B225E343-09B9-44EB-999C-3CC9A424F615}" name="Gender" dataDxfId="280"/>
    <tableColumn id="14" xr3:uid="{BDA7DB17-AA62-4534-BD79-724DC4724C4C}" name="Date Of Birth" dataDxfId="279"/>
    <tableColumn id="15" xr3:uid="{65A50E99-5FAE-4174-B089-6CFBDA200B52}" name="Place Of Birth" dataDxfId="278"/>
    <tableColumn id="16" xr3:uid="{FE0FFA5E-586B-4320-83F1-04406AECDE89}" name="Native Country" dataDxfId="277"/>
    <tableColumn id="17" xr3:uid="{390B7F50-A7AA-4A8C-845D-243BD08C0391}" name="Nationality" dataDxfId="276"/>
    <tableColumn id="18" xr3:uid="{EE07A155-B120-4274-883D-E2481B6C7DB0}" name="ID No." dataDxfId="275"/>
    <tableColumn id="19" xr3:uid="{A38F5DF4-684D-40C2-BB2B-92E0A2EA2A29}" name="Issued On" dataDxfId="274"/>
    <tableColumn id="20" xr3:uid="{019F3B50-385D-4BCE-BE87-537D2B92E138}" name="Issued Place" dataDxfId="273"/>
    <tableColumn id="21" xr3:uid="{AAAA450E-3E6D-41F3-852A-2C5D1B14FA3B}" name="Marital Status" dataDxfId="272"/>
    <tableColumn id="22" xr3:uid="{12F28FDC-935A-4354-A21F-A8685D8D22DD}" name="Education" dataDxfId="271"/>
    <tableColumn id="23" xr3:uid="{04F59406-8D35-49D6-8EE4-294E97B165EA}" name="School" dataDxfId="270"/>
    <tableColumn id="24" xr3:uid="{1DED6F48-E88E-4E67-BA1A-CCC4149EBF60}" name="Major" dataDxfId="269"/>
    <tableColumn id="28" xr3:uid="{C3AAA7A9-52DD-4B1C-9FFC-ACE8759C4A88}" name="Resident Address" dataDxfId="268"/>
    <tableColumn id="29" xr3:uid="{1A03CBD7-CE23-4291-B4C2-7E01779F32CA}" name="Resident Address (VN)" dataDxfId="267"/>
    <tableColumn id="30" xr3:uid="{BB12786E-9BFC-48C5-8898-E5CDF2314A4A}" name="Home Address" dataDxfId="266"/>
    <tableColumn id="31" xr3:uid="{DE204406-2A75-4916-ADD0-BE70ACBFC9F2}" name="Home Address (VN)" dataDxfId="265"/>
    <tableColumn id="32" xr3:uid="{B6E1EEFB-38F1-4399-BDCF-EFAB47A87560}" name="Urgent Phone" dataDxfId="264"/>
    <tableColumn id="33" xr3:uid="{DD26BAE9-5FCB-4693-8DAA-7554EABD51E4}" name="Name" dataDxfId="263"/>
    <tableColumn id="34" xr3:uid="{66A709AF-9F27-4605-B6B2-9E2B561894D0}" name="Relationship" dataDxfId="262"/>
    <tableColumn id="44" xr3:uid="{C68D513F-AF40-45A2-B2AE-99AC348AC342}" name="Employee Phone" dataDxfId="261"/>
    <tableColumn id="49" xr3:uid="{84A245C7-EBF2-4F65-92FE-ADD9AB1C4D4B}" name=")" dataDxfId="260"/>
    <tableColumn id="48" xr3:uid="{87D7F343-3CA4-47C3-AC6B-A62036B3CD0F}" name="Personal Email" dataDxfId="259"/>
    <tableColumn id="50" xr3:uid="{17DF727F-E177-4EA1-850A-7C7CACE75A9F}" name="SO's Representative" dataDxfId="258"/>
    <tableColumn id="35" xr3:uid="{B2D15936-9DDA-4B54-8160-582905BA975D}" name="Full Name (EN)" dataDxfId="257"/>
    <tableColumn id="37" xr3:uid="{A7478C89-1A30-4C4C-8A3A-EEA36AA3BBCC}" name="Last Working Date" dataDxfId="256"/>
    <tableColumn id="38" xr3:uid="{34C7B711-7182-4C54-B0D9-D031510A1634}" name="Last Employment Date" dataDxfId="255"/>
    <tableColumn id="39" xr3:uid="{F5C49EB5-7F77-42C4-9CD4-FC84033576B9}" name="Decision No" dataDxfId="254"/>
    <tableColumn id="40" xr3:uid="{7988FD6D-342F-4A9B-B38D-31684F570FF1}" name="Submission Date" dataDxfId="253"/>
    <tableColumn id="41" xr3:uid="{E4DF4089-5E4F-46DC-B632-F03C42D6F081}" name="Resign" dataDxfId="252"/>
    <tableColumn id="42" xr3:uid="{F79E793B-30D1-478C-A1A2-24528040A146}" name="Reason" dataDxfId="251"/>
    <tableColumn id="43" xr3:uid="{96DEC0BC-3123-4047-BFA9-55BB38C8915F}" name="Next Destination" dataDxfId="250"/>
    <tableColumn id="3" xr3:uid="{E520EC05-02BF-44C5-BE38-EE9A40694462}" name="Column1" dataDxfId="249"/>
  </tableColumns>
  <tableStyleInfo name="TableStyleMedium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9D7C745-6D8A-4BDC-A59E-4C0EA86939A9}" name="Table2" displayName="Table2" ref="A1:AV524" totalsRowShown="0" headerRowDxfId="240" dataDxfId="239" tableBorderDxfId="238">
  <autoFilter ref="A1:AV524" xr:uid="{D9D7C745-6D8A-4BDC-A59E-4C0EA86939A9}"/>
  <tableColumns count="48">
    <tableColumn id="1" xr3:uid="{F48FBF1A-5221-45E3-8BCE-DD913BD20FD8}" name="No" dataDxfId="237" totalsRowDxfId="236">
      <calculatedColumnFormula>ROW()-1</calculatedColumnFormula>
    </tableColumn>
    <tableColumn id="2" xr3:uid="{6D619F14-EB75-420F-B5E6-8FBF8CA9865A}" name="Employee Code" dataDxfId="235" totalsRowDxfId="234"/>
    <tableColumn id="3" xr3:uid="{7B824DF7-B701-4482-82D5-E0317C2F0ABD}" name="Full Name" dataDxfId="233"/>
    <tableColumn id="5" xr3:uid="{989C0F16-D297-44E8-AA6E-AF5F5783E4E0}" name="Remark In Offer Letter" dataDxfId="232" totalsRowDxfId="231"/>
    <tableColumn id="6" xr3:uid="{BDB3EC38-5AFB-4598-BBD1-D1A5B2902631}" name="Location" dataDxfId="230" totalsRowDxfId="229"/>
    <tableColumn id="9" xr3:uid="{3BD43867-ED11-4726-BA15-216E93301E27}" name="Joining Date" dataDxfId="228" totalsRowDxfId="227"/>
    <tableColumn id="10" xr3:uid="{2694470F-90C9-467A-BB90-69BC26A85EA3}" name="Probation End Date" dataDxfId="226" totalsRowDxfId="225"/>
    <tableColumn id="42" xr3:uid="{194E5873-8C9C-47C7-B459-B53303F86C0A}" name="Current Contract Start Date" dataDxfId="224" totalsRowDxfId="223"/>
    <tableColumn id="11" xr3:uid="{CA02BE25-D7D2-468C-BCA0-603C175F00EC}" name="Current Contract End Date" dataDxfId="222" totalsRowDxfId="221"/>
    <tableColumn id="12" xr3:uid="{3A1E4C1A-BD9A-49B0-8DB4-1D0CC5F67D0B}" name="Current Contract Term" dataDxfId="220" totalsRowDxfId="219"/>
    <tableColumn id="13" xr3:uid="{E9C56457-29C0-4E80-B88C-1AAC4C38CAED}" name="Division" dataDxfId="218" totalsRowDxfId="217"/>
    <tableColumn id="14" xr3:uid="{E2D29D9A-4D30-4604-9AAD-3D913B553C77}" name="Department" dataDxfId="216" totalsRowDxfId="215"/>
    <tableColumn id="15" xr3:uid="{5EB0422F-BCD6-416D-A4DB-AA9F89561914}" name="Section" dataDxfId="214" totalsRowDxfId="213"/>
    <tableColumn id="27" xr3:uid="{2F7D6729-B4C0-4033-AE44-52600C299F12}" name="Grading" dataDxfId="212" totalsRowDxfId="211"/>
    <tableColumn id="28" xr3:uid="{B5950126-DD73-4ED8-BA83-AFBF361C962E}" name="Job Title" dataDxfId="210" totalsRowDxfId="209"/>
    <tableColumn id="29" xr3:uid="{8370ED98-EC23-4407-98E7-88E5F198BDF1}" name="Job Title (VN)" dataDxfId="208" totalsRowDxfId="207"/>
    <tableColumn id="38" xr3:uid="{FA765FA5-519F-47D7-8BC6-159F13297D50}" name="Staff Group" dataDxfId="206" totalsRowDxfId="205"/>
    <tableColumn id="39" xr3:uid="{9667CCB4-1776-48F1-86ED-65D01350B4B3}" name="Bank Account Number" dataDxfId="204" totalsRowDxfId="203"/>
    <tableColumn id="41" xr3:uid="{D956B546-516B-4AD0-980A-69D68940151D}" name="Bank Code / Bank Name" dataDxfId="202"/>
    <tableColumn id="8" xr3:uid="{54E0CA9C-64E9-42EC-819E-11905D68CCD1}" name="Gender" dataDxfId="201" totalsRowDxfId="200"/>
    <tableColumn id="16" xr3:uid="{44CF958E-B612-4B64-BECF-D88B10C7139F}" name="Date Of Birth" dataDxfId="199" totalsRowDxfId="198"/>
    <tableColumn id="17" xr3:uid="{5277A5B7-B6CE-4122-B7EB-DE348E4C951C}" name="Place Of Birth" dataDxfId="197" totalsRowDxfId="196"/>
    <tableColumn id="18" xr3:uid="{FFC33AD1-D69A-46CB-AA06-CDB21E904EBA}" name="Native Country" dataDxfId="195" totalsRowDxfId="194"/>
    <tableColumn id="19" xr3:uid="{F24FAB50-2960-4881-B430-4A64BD4840A5}" name="Nationality" dataDxfId="193" totalsRowDxfId="192"/>
    <tableColumn id="20" xr3:uid="{2DAA2ABC-5BB1-41C4-B5E0-678BA32B5B1D}" name="Id No" dataDxfId="191" totalsRowDxfId="190"/>
    <tableColumn id="21" xr3:uid="{7E5B1CB3-027A-451B-B1DD-319ACD7896EF}" name="Issued On" dataDxfId="189" totalsRowDxfId="188"/>
    <tableColumn id="22" xr3:uid="{E7C277DB-975A-4401-AD7B-5A38A74D2BEB}" name="Issued Place" dataDxfId="187" totalsRowDxfId="186"/>
    <tableColumn id="23" xr3:uid="{014DDA0A-18B0-4545-9AC5-6956170ECBC6}" name="Marital Status" dataDxfId="185" totalsRowDxfId="184"/>
    <tableColumn id="24" xr3:uid="{C243B257-FC27-4617-AE91-4A4B08B22C59}" name="Education" dataDxfId="183" totalsRowDxfId="182"/>
    <tableColumn id="25" xr3:uid="{393D52F1-F6DD-4386-BD66-DB825FB041A5}" name="School" dataDxfId="181" totalsRowDxfId="180"/>
    <tableColumn id="26" xr3:uid="{B2A072AE-E8EE-41FC-ADC0-F6E4F732F92D}" name="Major" dataDxfId="179" totalsRowDxfId="178"/>
    <tableColumn id="30" xr3:uid="{65B88280-F846-436F-81FC-3B14FA1073F2}" name="Resident Address" dataDxfId="177" totalsRowDxfId="176"/>
    <tableColumn id="31" xr3:uid="{830311BA-9739-40E7-8F8E-2A17DD5DB652}" name="Resident Address (VN)" dataDxfId="175" totalsRowDxfId="174"/>
    <tableColumn id="32" xr3:uid="{0A4B0447-C3F6-46A9-B997-CAAD8FCCF1E3}" name="Home Address" dataDxfId="173" totalsRowDxfId="172"/>
    <tableColumn id="33" xr3:uid="{9CF9F471-2E36-4430-8011-45E3B29F968D}" name="Home Address (VN)" dataDxfId="171" totalsRowDxfId="170"/>
    <tableColumn id="34" xr3:uid="{C50B7618-6B4D-4E58-99A2-F96654236BA4}" name="Urgent Phone" dataDxfId="169" totalsRowDxfId="168"/>
    <tableColumn id="35" xr3:uid="{00166CCF-8539-4A32-A32D-FF49147B12B0}" name="Name" dataDxfId="167" totalsRowDxfId="166"/>
    <tableColumn id="36" xr3:uid="{E12E0881-ECE9-42E8-845F-3F402388439E}" name="Relationship" dataDxfId="165" totalsRowDxfId="164"/>
    <tableColumn id="37" xr3:uid="{ECA5CA99-D8E6-4F48-A6FC-D77A6DCAA4C2}" name="Employee Phone" dataDxfId="163" totalsRowDxfId="162"/>
    <tableColumn id="40" xr3:uid="{A6C01AEB-FB08-4CC5-9C6A-63DA9F877D2C}" name="Employee's Company Email" dataDxfId="161" totalsRowDxfId="160"/>
    <tableColumn id="50" xr3:uid="{4ED55A70-4562-4E71-B056-1F31ED980EAE}" name="Personal Email" dataDxfId="159" totalsRowDxfId="158"/>
    <tableColumn id="4" xr3:uid="{2DFA513E-39FF-47CB-8146-3C36B4C58E3E}" name="SO's Representative" dataDxfId="157" totalsRowDxfId="156"/>
    <tableColumn id="7" xr3:uid="{3B24AF17-A6E4-4C26-990E-C570057857B3}" name="Full Name (EN)" dataDxfId="155" totalsRowDxfId="154"/>
    <tableColumn id="43" xr3:uid="{EA158054-865A-419D-9881-BCA921477D75}" name="Column1" dataDxfId="153" totalsRowDxfId="152">
      <calculatedColumnFormula>Table2[[#This Row],[Employee Code]]</calculatedColumnFormula>
    </tableColumn>
    <tableColumn id="49" xr3:uid="{F37C845A-C35C-48F6-A06B-77FADE0F1CF3}" name="Functional Title" dataDxfId="151" totalsRowDxfId="150"/>
    <tableColumn id="44" xr3:uid="{D1747FDB-EB5F-4BBE-9D72-60F4EE153A49}" name="Base on (SO/GA)" dataDxfId="149" totalsRowDxfId="148"/>
    <tableColumn id="45" xr3:uid="{D78D4235-56EA-4318-A4C6-BC057A66E562}" name="Column3" dataDxfId="147" totalsRowDxfId="146"/>
    <tableColumn id="46" xr3:uid="{FB2DBE7F-ABDC-4341-9ED1-DFE5D5F6F2B9}" name="Column4" dataDxfId="145" totalsRowDxfId="144"/>
  </tableColumns>
  <tableStyleInfo name="TableStyleMedium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17" Type="http://schemas.openxmlformats.org/officeDocument/2006/relationships/hyperlink" Target="javascript:;" TargetMode="External"/><Relationship Id="rId21" Type="http://schemas.openxmlformats.org/officeDocument/2006/relationships/hyperlink" Target="mailto:nguyetthao.tran@hanwhalife.com.vn" TargetMode="External"/><Relationship Id="rId42" Type="http://schemas.openxmlformats.org/officeDocument/2006/relationships/hyperlink" Target="mailto:lhvunt@gmail.com" TargetMode="External"/><Relationship Id="rId47" Type="http://schemas.openxmlformats.org/officeDocument/2006/relationships/hyperlink" Target="mailto:thehai.ho@hanwhalife.com.vn" TargetMode="External"/><Relationship Id="rId63" Type="http://schemas.openxmlformats.org/officeDocument/2006/relationships/hyperlink" Target="mailto:phuoclap.nguyen@hanwhalife.com.vn" TargetMode="External"/><Relationship Id="rId68" Type="http://schemas.openxmlformats.org/officeDocument/2006/relationships/hyperlink" Target="mailto:thannhukg1991@gmail.com" TargetMode="External"/><Relationship Id="rId84" Type="http://schemas.openxmlformats.org/officeDocument/2006/relationships/hyperlink" Target="mailto:thanhhai.hoang1@hanwhalife.com.vn" TargetMode="External"/><Relationship Id="rId89" Type="http://schemas.openxmlformats.org/officeDocument/2006/relationships/hyperlink" Target="mailto:caonutrantran@gmail.com" TargetMode="External"/><Relationship Id="rId112" Type="http://schemas.openxmlformats.org/officeDocument/2006/relationships/hyperlink" Target="mailto:quangkhanh.tran@hanwhalife.com.vn" TargetMode="External"/><Relationship Id="rId16" Type="http://schemas.openxmlformats.org/officeDocument/2006/relationships/hyperlink" Target="mailto:nguyenquytri@gmail.com" TargetMode="External"/><Relationship Id="rId107" Type="http://schemas.openxmlformats.org/officeDocument/2006/relationships/hyperlink" Target="mailto:ngocanh.huynh@hanwhalife.com.vn" TargetMode="External"/><Relationship Id="rId11" Type="http://schemas.openxmlformats.org/officeDocument/2006/relationships/hyperlink" Target="mailto:tiendung.dao@hanwhalife.com.vn" TargetMode="External"/><Relationship Id="rId32" Type="http://schemas.openxmlformats.org/officeDocument/2006/relationships/hyperlink" Target="mailto:ngoclan.nguyen1@hanwhalife.com.vn" TargetMode="External"/><Relationship Id="rId37" Type="http://schemas.openxmlformats.org/officeDocument/2006/relationships/hyperlink" Target="mailto:nptuongvy6@gmail.com" TargetMode="External"/><Relationship Id="rId53" Type="http://schemas.openxmlformats.org/officeDocument/2006/relationships/hyperlink" Target="mailto:luunguyen.ngo@hanwhalife.com.vn" TargetMode="External"/><Relationship Id="rId58" Type="http://schemas.openxmlformats.org/officeDocument/2006/relationships/hyperlink" Target="mailto:ngockhiet.vu@hanwhalife.com.vn" TargetMode="External"/><Relationship Id="rId74" Type="http://schemas.openxmlformats.org/officeDocument/2006/relationships/hyperlink" Target="mailto:vietphuong.tran@hanwhalife.com.vn" TargetMode="External"/><Relationship Id="rId79" Type="http://schemas.openxmlformats.org/officeDocument/2006/relationships/hyperlink" Target="mailto:hoangduy.nguyen@hanwhalife.com.vn" TargetMode="External"/><Relationship Id="rId102" Type="http://schemas.openxmlformats.org/officeDocument/2006/relationships/hyperlink" Target="mailto:lyly.nguyen1@hanwhalife.com.vn" TargetMode="External"/><Relationship Id="rId123" Type="http://schemas.openxmlformats.org/officeDocument/2006/relationships/hyperlink" Target="mailto:kimchi.ly@hanwhalife.com.vn" TargetMode="External"/><Relationship Id="rId128" Type="http://schemas.openxmlformats.org/officeDocument/2006/relationships/hyperlink" Target="mailto:xuanphi.huynh@hanwhalife.com.vn" TargetMode="External"/><Relationship Id="rId5" Type="http://schemas.openxmlformats.org/officeDocument/2006/relationships/hyperlink" Target="mailto:chonquan.le@hanwhalife.com.vn" TargetMode="External"/><Relationship Id="rId90" Type="http://schemas.openxmlformats.org/officeDocument/2006/relationships/hyperlink" Target="mailto:trietpm@gmail.com" TargetMode="External"/><Relationship Id="rId95" Type="http://schemas.openxmlformats.org/officeDocument/2006/relationships/hyperlink" Target="mailto:ngoctan.do@hanwhalife.com.vn" TargetMode="External"/><Relationship Id="rId22" Type="http://schemas.openxmlformats.org/officeDocument/2006/relationships/hyperlink" Target="mailto:lethu.phan@hanwhalife.com.vn" TargetMode="External"/><Relationship Id="rId27" Type="http://schemas.openxmlformats.org/officeDocument/2006/relationships/hyperlink" Target="mailto:vantrong.nguyen@hanwhalife.com.vn" TargetMode="External"/><Relationship Id="rId43" Type="http://schemas.openxmlformats.org/officeDocument/2006/relationships/hyperlink" Target="mailto:hoangvu.le@hanwhalife.com.vn" TargetMode="External"/><Relationship Id="rId48" Type="http://schemas.openxmlformats.org/officeDocument/2006/relationships/hyperlink" Target="mailto:dldolinh4@gmail.com" TargetMode="External"/><Relationship Id="rId64" Type="http://schemas.openxmlformats.org/officeDocument/2006/relationships/hyperlink" Target="mailto:tuyettrinh.huynh@hanwhalife.com.vn" TargetMode="External"/><Relationship Id="rId69" Type="http://schemas.openxmlformats.org/officeDocument/2006/relationships/hyperlink" Target="mailto:viet.nguyen@hanwhalife.com.vn" TargetMode="External"/><Relationship Id="rId113" Type="http://schemas.openxmlformats.org/officeDocument/2006/relationships/hyperlink" Target="mailto:quocthang.nguyen@hanwhalife.com.vn" TargetMode="External"/><Relationship Id="rId118" Type="http://schemas.openxmlformats.org/officeDocument/2006/relationships/hyperlink" Target="mailto:vancong.nguyen@hanwhalife.com.vn" TargetMode="External"/><Relationship Id="rId80" Type="http://schemas.openxmlformats.org/officeDocument/2006/relationships/hyperlink" Target="mailto:khanhnhu.dang@hanwhalife.com.vn" TargetMode="External"/><Relationship Id="rId85" Type="http://schemas.openxmlformats.org/officeDocument/2006/relationships/hyperlink" Target="mailto:thanhhai.hoang2209@gmail.com" TargetMode="External"/><Relationship Id="rId12" Type="http://schemas.openxmlformats.org/officeDocument/2006/relationships/hyperlink" Target="mailto:thanhhai.nguyen1@hanwhalife.com.vn" TargetMode="External"/><Relationship Id="rId17" Type="http://schemas.openxmlformats.org/officeDocument/2006/relationships/hyperlink" Target="mailto:quytri.nguyen@hanwhalife.com.vn" TargetMode="External"/><Relationship Id="rId33" Type="http://schemas.openxmlformats.org/officeDocument/2006/relationships/hyperlink" Target="mailto:linh.nguyen@hanwhalife.com.vn" TargetMode="External"/><Relationship Id="rId38" Type="http://schemas.openxmlformats.org/officeDocument/2006/relationships/hyperlink" Target="mailto:tuongvy.nguyen@hanwhalife.com.vn" TargetMode="External"/><Relationship Id="rId59" Type="http://schemas.openxmlformats.org/officeDocument/2006/relationships/hyperlink" Target="mailto:xuanmanh.nguyen@hanwhalife.com.vn" TargetMode="External"/><Relationship Id="rId103" Type="http://schemas.openxmlformats.org/officeDocument/2006/relationships/hyperlink" Target="mailto:trunghoang.nguyen@hanwhalife.com.vn" TargetMode="External"/><Relationship Id="rId108" Type="http://schemas.openxmlformats.org/officeDocument/2006/relationships/hyperlink" Target="mailto:httngocanh@gmail.com" TargetMode="External"/><Relationship Id="rId124" Type="http://schemas.openxmlformats.org/officeDocument/2006/relationships/hyperlink" Target="mailto:thehung.bui@hanwhalife.com.vn" TargetMode="External"/><Relationship Id="rId129" Type="http://schemas.openxmlformats.org/officeDocument/2006/relationships/vmlDrawing" Target="../drawings/vmlDrawing1.vml"/><Relationship Id="rId54" Type="http://schemas.openxmlformats.org/officeDocument/2006/relationships/hyperlink" Target="mailto:quanganh.nguyen1@hanwhalife.com.vn" TargetMode="External"/><Relationship Id="rId70" Type="http://schemas.openxmlformats.org/officeDocument/2006/relationships/hyperlink" Target="mailto:Nguyenviet1508@gmail.com" TargetMode="External"/><Relationship Id="rId75" Type="http://schemas.openxmlformats.org/officeDocument/2006/relationships/hyperlink" Target="mailto:minhduong.bui@hanwhalife.com.vn" TargetMode="External"/><Relationship Id="rId91" Type="http://schemas.openxmlformats.org/officeDocument/2006/relationships/hyperlink" Target="mailto:minhtriet.pham@hanwhalife.com.vn" TargetMode="External"/><Relationship Id="rId96" Type="http://schemas.openxmlformats.org/officeDocument/2006/relationships/hyperlink" Target="mailto:thuyduong.nguyen1@hanwhalife.com.vn" TargetMode="External"/><Relationship Id="rId1" Type="http://schemas.openxmlformats.org/officeDocument/2006/relationships/hyperlink" Target="mailto:hung.doan@hanwhalife.com.vn" TargetMode="External"/><Relationship Id="rId6" Type="http://schemas.openxmlformats.org/officeDocument/2006/relationships/hyperlink" Target="mailto:tantrung.tran@hanwhalife.com.vn" TargetMode="External"/><Relationship Id="rId23" Type="http://schemas.openxmlformats.org/officeDocument/2006/relationships/hyperlink" Target="mailto:quynhgiang.tran@hanwhalife.com.vn" TargetMode="External"/><Relationship Id="rId28" Type="http://schemas.openxmlformats.org/officeDocument/2006/relationships/hyperlink" Target="mailto:thanhtan.do@hanwhalife.com.vn" TargetMode="External"/><Relationship Id="rId49" Type="http://schemas.openxmlformats.org/officeDocument/2006/relationships/hyperlink" Target="mailto:thanhtuyen.nguyen1@hanwhalife.com.vn" TargetMode="External"/><Relationship Id="rId114" Type="http://schemas.openxmlformats.org/officeDocument/2006/relationships/hyperlink" Target="mailto:hoangoanh.nguyen@hanwhalife.com.vn" TargetMode="External"/><Relationship Id="rId119" Type="http://schemas.openxmlformats.org/officeDocument/2006/relationships/hyperlink" Target="mailto:Quangvngoc.tfac@gmail.com" TargetMode="External"/><Relationship Id="rId44" Type="http://schemas.openxmlformats.org/officeDocument/2006/relationships/hyperlink" Target="mailto:dinhsanh.pham@hanwhalife.com.vn" TargetMode="External"/><Relationship Id="rId60" Type="http://schemas.openxmlformats.org/officeDocument/2006/relationships/hyperlink" Target="mailto:dinhman.nguyen@hanwhalife.com.vn" TargetMode="External"/><Relationship Id="rId65" Type="http://schemas.openxmlformats.org/officeDocument/2006/relationships/hyperlink" Target="mailto:daotuoitptb@gmail.com" TargetMode="External"/><Relationship Id="rId81" Type="http://schemas.openxmlformats.org/officeDocument/2006/relationships/hyperlink" Target="mailto:baophuongnguyen2101@gmail.com" TargetMode="External"/><Relationship Id="rId86" Type="http://schemas.openxmlformats.org/officeDocument/2006/relationships/hyperlink" Target="mailto:phamnguyen.huynh@hanwhalife.com.vn" TargetMode="External"/><Relationship Id="rId130" Type="http://schemas.openxmlformats.org/officeDocument/2006/relationships/table" Target="../tables/table1.xml"/><Relationship Id="rId13" Type="http://schemas.openxmlformats.org/officeDocument/2006/relationships/hyperlink" Target="mailto:baotai.phan@hanwhalife.com.vn" TargetMode="External"/><Relationship Id="rId18" Type="http://schemas.openxmlformats.org/officeDocument/2006/relationships/hyperlink" Target="mailto:quynhanh.nguyen@hanwhalife.com.vn" TargetMode="External"/><Relationship Id="rId39" Type="http://schemas.openxmlformats.org/officeDocument/2006/relationships/hyperlink" Target="mailto:nhaphuong.ly@hanwhalife.com.vn" TargetMode="External"/><Relationship Id="rId109" Type="http://schemas.openxmlformats.org/officeDocument/2006/relationships/hyperlink" Target="mailto:ngocsuong.ho@hanwhalife.com.vn" TargetMode="External"/><Relationship Id="rId34" Type="http://schemas.openxmlformats.org/officeDocument/2006/relationships/hyperlink" Target="mailto:lienle9793@gmail.com" TargetMode="External"/><Relationship Id="rId50" Type="http://schemas.openxmlformats.org/officeDocument/2006/relationships/hyperlink" Target="mailto:tuyennguyen2808@gmail.com" TargetMode="External"/><Relationship Id="rId55" Type="http://schemas.openxmlformats.org/officeDocument/2006/relationships/hyperlink" Target="mailto:thuongdinh1410@gmail.com" TargetMode="External"/><Relationship Id="rId76" Type="http://schemas.openxmlformats.org/officeDocument/2006/relationships/hyperlink" Target="mailto:moonnguyen270594@gmail.com" TargetMode="External"/><Relationship Id="rId97" Type="http://schemas.openxmlformats.org/officeDocument/2006/relationships/hyperlink" Target="mailto:thuyduong101296@gmail.com" TargetMode="External"/><Relationship Id="rId104" Type="http://schemas.openxmlformats.org/officeDocument/2006/relationships/hyperlink" Target="mailto:trunghoang.tng@gmail.com" TargetMode="External"/><Relationship Id="rId120" Type="http://schemas.openxmlformats.org/officeDocument/2006/relationships/hyperlink" Target="mailto:thaison.bui1@hanwhalife.com.vn" TargetMode="External"/><Relationship Id="rId125" Type="http://schemas.openxmlformats.org/officeDocument/2006/relationships/hyperlink" Target="mailto:ngocquyen.vu@hanwhalife.com.vn" TargetMode="External"/><Relationship Id="rId7" Type="http://schemas.openxmlformats.org/officeDocument/2006/relationships/hyperlink" Target="mailto:vanquyet.tran@hanwhalife.com.vn" TargetMode="External"/><Relationship Id="rId71" Type="http://schemas.openxmlformats.org/officeDocument/2006/relationships/hyperlink" Target="mailto:Ma.conghau2802@gmail.com" TargetMode="External"/><Relationship Id="rId92" Type="http://schemas.openxmlformats.org/officeDocument/2006/relationships/hyperlink" Target="mailto:doanthitran1998@gmail.com" TargetMode="External"/><Relationship Id="rId2" Type="http://schemas.openxmlformats.org/officeDocument/2006/relationships/hyperlink" Target="mailto:kieuanh.nguyen@hanwhalife.com.vn" TargetMode="External"/><Relationship Id="rId29" Type="http://schemas.openxmlformats.org/officeDocument/2006/relationships/hyperlink" Target="mailto:tuyetnhung.le@hanwhalife.com.vn" TargetMode="External"/><Relationship Id="rId24" Type="http://schemas.openxmlformats.org/officeDocument/2006/relationships/hyperlink" Target="mailto:tuananh.vu@hanwhalife.com.vn" TargetMode="External"/><Relationship Id="rId40" Type="http://schemas.openxmlformats.org/officeDocument/2006/relationships/hyperlink" Target="mailto:huynhngocben88@gmail.com" TargetMode="External"/><Relationship Id="rId45" Type="http://schemas.openxmlformats.org/officeDocument/2006/relationships/hyperlink" Target="mailto:sanhpham1002@gmail.com" TargetMode="External"/><Relationship Id="rId66" Type="http://schemas.openxmlformats.org/officeDocument/2006/relationships/hyperlink" Target="mailto:tuoi.dao@hanwhalife.com.vn" TargetMode="External"/><Relationship Id="rId87" Type="http://schemas.openxmlformats.org/officeDocument/2006/relationships/hyperlink" Target="mailto:ducpaqb@gmail.com" TargetMode="External"/><Relationship Id="rId110" Type="http://schemas.openxmlformats.org/officeDocument/2006/relationships/hyperlink" Target="mailto:dinhth09@gmail.com" TargetMode="External"/><Relationship Id="rId115" Type="http://schemas.openxmlformats.org/officeDocument/2006/relationships/hyperlink" Target="mailto:duchuy8948@gmail.com" TargetMode="External"/><Relationship Id="rId131" Type="http://schemas.openxmlformats.org/officeDocument/2006/relationships/comments" Target="../comments1.xml"/><Relationship Id="rId61" Type="http://schemas.openxmlformats.org/officeDocument/2006/relationships/hyperlink" Target="mailto:dinhvinh.tran1@hanwhalife.com.vn" TargetMode="External"/><Relationship Id="rId82" Type="http://schemas.openxmlformats.org/officeDocument/2006/relationships/hyperlink" Target="mailto:baophuong.nguyen@hanwhalife.com.vn" TargetMode="External"/><Relationship Id="rId19" Type="http://schemas.openxmlformats.org/officeDocument/2006/relationships/hyperlink" Target="mailto:diemtran2526@gmail.com" TargetMode="External"/><Relationship Id="rId14" Type="http://schemas.openxmlformats.org/officeDocument/2006/relationships/hyperlink" Target="mailto:hmhoang209@gmai.com" TargetMode="External"/><Relationship Id="rId30" Type="http://schemas.openxmlformats.org/officeDocument/2006/relationships/hyperlink" Target="mailto:nhunglengoctuyet@gmail.com" TargetMode="External"/><Relationship Id="rId35" Type="http://schemas.openxmlformats.org/officeDocument/2006/relationships/hyperlink" Target="mailto:lien.le@hanwhalife.com.vn" TargetMode="External"/><Relationship Id="rId56" Type="http://schemas.openxmlformats.org/officeDocument/2006/relationships/hyperlink" Target="mailto:thuongthuong.dinh@hanwhalife.com.vn" TargetMode="External"/><Relationship Id="rId77" Type="http://schemas.openxmlformats.org/officeDocument/2006/relationships/hyperlink" Target="mailto:anhnguyet.nguyen@hanwhalife.com.vn" TargetMode="External"/><Relationship Id="rId100" Type="http://schemas.openxmlformats.org/officeDocument/2006/relationships/hyperlink" Target="mailto:doanhaidangit@gmail.com" TargetMode="External"/><Relationship Id="rId105" Type="http://schemas.openxmlformats.org/officeDocument/2006/relationships/hyperlink" Target="mailto:xuancuong.nguyen1@hanwhalife.com.vn" TargetMode="External"/><Relationship Id="rId126" Type="http://schemas.openxmlformats.org/officeDocument/2006/relationships/hyperlink" Target="mailto:luongtrananhphuong@gmail.com" TargetMode="External"/><Relationship Id="rId8" Type="http://schemas.openxmlformats.org/officeDocument/2006/relationships/hyperlink" Target="mailto:huubao.cam@hanwhalife.com.vn" TargetMode="External"/><Relationship Id="rId51" Type="http://schemas.openxmlformats.org/officeDocument/2006/relationships/hyperlink" Target="mailto:hoangphong.do@hanwhalife.com.vn" TargetMode="External"/><Relationship Id="rId72" Type="http://schemas.openxmlformats.org/officeDocument/2006/relationships/hyperlink" Target="mailto:conghau.ma@hanwhalife.com.vn" TargetMode="External"/><Relationship Id="rId93" Type="http://schemas.openxmlformats.org/officeDocument/2006/relationships/hyperlink" Target="mailto:thaonguyen.nguyen1@hanwhalife.com.vn" TargetMode="External"/><Relationship Id="rId98" Type="http://schemas.openxmlformats.org/officeDocument/2006/relationships/hyperlink" Target="mailto:hang.dau@hanwhalife.com.vn" TargetMode="External"/><Relationship Id="rId121" Type="http://schemas.openxmlformats.org/officeDocument/2006/relationships/hyperlink" Target="mailto:binhnguyen.le@hanwhalife.com.vn" TargetMode="External"/><Relationship Id="rId3" Type="http://schemas.openxmlformats.org/officeDocument/2006/relationships/hyperlink" Target="mailto:bichngoc.ho@hanwhalife.com.vn" TargetMode="External"/><Relationship Id="rId25" Type="http://schemas.openxmlformats.org/officeDocument/2006/relationships/hyperlink" Target="mailto:kimtrang.vu@hanwhalife.com.vn" TargetMode="External"/><Relationship Id="rId46" Type="http://schemas.openxmlformats.org/officeDocument/2006/relationships/hyperlink" Target="mailto:thehai.ho9999@gmail.com" TargetMode="External"/><Relationship Id="rId67" Type="http://schemas.openxmlformats.org/officeDocument/2006/relationships/hyperlink" Target="mailto:vanthan.nguyen@hanwhalife.com.vn" TargetMode="External"/><Relationship Id="rId116" Type="http://schemas.openxmlformats.org/officeDocument/2006/relationships/hyperlink" Target="mailto:duchuy.vu@hanwhalife.com.vn" TargetMode="External"/><Relationship Id="rId20" Type="http://schemas.openxmlformats.org/officeDocument/2006/relationships/hyperlink" Target="mailto:ngocdiem.tran@hanwhalife.com.vn" TargetMode="External"/><Relationship Id="rId41" Type="http://schemas.openxmlformats.org/officeDocument/2006/relationships/hyperlink" Target="mailto:ngocben.huynh@hanwhalife.com.vn" TargetMode="External"/><Relationship Id="rId62" Type="http://schemas.openxmlformats.org/officeDocument/2006/relationships/hyperlink" Target="mailto:vantrang.phan@hanwhalife.com.vn" TargetMode="External"/><Relationship Id="rId83" Type="http://schemas.openxmlformats.org/officeDocument/2006/relationships/hyperlink" Target="mailto:hieuhoa.dang@hanwhalife.com.vn" TargetMode="External"/><Relationship Id="rId88" Type="http://schemas.openxmlformats.org/officeDocument/2006/relationships/hyperlink" Target="mailto:anhduc.phan@hanwhalife.com.vn" TargetMode="External"/><Relationship Id="rId111" Type="http://schemas.openxmlformats.org/officeDocument/2006/relationships/hyperlink" Target="mailto:thaidinh.huynh@hanwhalife.com.vn" TargetMode="External"/><Relationship Id="rId15" Type="http://schemas.openxmlformats.org/officeDocument/2006/relationships/hyperlink" Target="mailto:minhhoang.huynh@hanwhalife.com.vn" TargetMode="External"/><Relationship Id="rId36" Type="http://schemas.openxmlformats.org/officeDocument/2006/relationships/hyperlink" Target="mailto:minhhue.nguyen@hanwhalife.com.vn" TargetMode="External"/><Relationship Id="rId57" Type="http://schemas.openxmlformats.org/officeDocument/2006/relationships/hyperlink" Target="mailto:ngocson.vien@hanwhalife.com.vn" TargetMode="External"/><Relationship Id="rId106" Type="http://schemas.openxmlformats.org/officeDocument/2006/relationships/hyperlink" Target="mailto:nxcuong1976@gmail.com" TargetMode="External"/><Relationship Id="rId127" Type="http://schemas.openxmlformats.org/officeDocument/2006/relationships/hyperlink" Target="mailto:phibmt07@gmail.com" TargetMode="External"/><Relationship Id="rId10" Type="http://schemas.openxmlformats.org/officeDocument/2006/relationships/hyperlink" Target="mailto:thuthuy.truong@hanwhalife.com.vn" TargetMode="External"/><Relationship Id="rId31" Type="http://schemas.openxmlformats.org/officeDocument/2006/relationships/hyperlink" Target="mailto:lyphat.ngo@hanwhalife.com.vn" TargetMode="External"/><Relationship Id="rId52" Type="http://schemas.openxmlformats.org/officeDocument/2006/relationships/hyperlink" Target="mailto:huutho.doan@hanwhalife.com.vn" TargetMode="External"/><Relationship Id="rId73" Type="http://schemas.openxmlformats.org/officeDocument/2006/relationships/hyperlink" Target="mailto:ngocdiep.phi1@hanwhalife.com.vn" TargetMode="External"/><Relationship Id="rId78" Type="http://schemas.openxmlformats.org/officeDocument/2006/relationships/hyperlink" Target="mailto:nh.duy0201@gmail.com" TargetMode="External"/><Relationship Id="rId94" Type="http://schemas.openxmlformats.org/officeDocument/2006/relationships/hyperlink" Target="mailto:tando.8868@gmail.com" TargetMode="External"/><Relationship Id="rId99" Type="http://schemas.openxmlformats.org/officeDocument/2006/relationships/hyperlink" Target="mailto:haidang.doan@hanwhalife.com.vn" TargetMode="External"/><Relationship Id="rId101" Type="http://schemas.openxmlformats.org/officeDocument/2006/relationships/hyperlink" Target="mailto:dieulyly.nguyen@gmail.com" TargetMode="External"/><Relationship Id="rId122" Type="http://schemas.openxmlformats.org/officeDocument/2006/relationships/hyperlink" Target="mailto:Linhpham9727@gmail.com" TargetMode="External"/><Relationship Id="rId4" Type="http://schemas.openxmlformats.org/officeDocument/2006/relationships/hyperlink" Target="mailto:thanhngoc.nguyen@hanwhalife.com.vn" TargetMode="External"/><Relationship Id="rId9" Type="http://schemas.openxmlformats.org/officeDocument/2006/relationships/hyperlink" Target="mailto:trunghau.nguyen@hanwhalife.com.vn" TargetMode="External"/><Relationship Id="rId26" Type="http://schemas.openxmlformats.org/officeDocument/2006/relationships/hyperlink" Target="mailto:trongnguyen10296@gmail.com" TargetMode="External"/></Relationships>
</file>

<file path=xl/worksheets/_rels/sheet5.xml.rels><?xml version="1.0" encoding="UTF-8" standalone="yes"?>
<Relationships xmlns="http://schemas.openxmlformats.org/package/2006/relationships"><Relationship Id="rId8" Type="http://schemas.openxmlformats.org/officeDocument/2006/relationships/pivotTable" Target="../pivotTables/pivotTable15.xml"/><Relationship Id="rId3" Type="http://schemas.openxmlformats.org/officeDocument/2006/relationships/pivotTable" Target="../pivotTables/pivotTable10.xml"/><Relationship Id="rId7" Type="http://schemas.openxmlformats.org/officeDocument/2006/relationships/pivotTable" Target="../pivotTables/pivotTable14.xml"/><Relationship Id="rId2" Type="http://schemas.openxmlformats.org/officeDocument/2006/relationships/pivotTable" Target="../pivotTables/pivotTable9.xml"/><Relationship Id="rId1" Type="http://schemas.openxmlformats.org/officeDocument/2006/relationships/pivotTable" Target="../pivotTables/pivotTable8.xml"/><Relationship Id="rId6" Type="http://schemas.openxmlformats.org/officeDocument/2006/relationships/pivotTable" Target="../pivotTables/pivotTable13.xml"/><Relationship Id="rId5" Type="http://schemas.openxmlformats.org/officeDocument/2006/relationships/pivotTable" Target="../pivotTables/pivotTable12.xml"/><Relationship Id="rId10" Type="http://schemas.openxmlformats.org/officeDocument/2006/relationships/drawing" Target="../drawings/drawing1.xml"/><Relationship Id="rId4" Type="http://schemas.openxmlformats.org/officeDocument/2006/relationships/pivotTable" Target="../pivotTables/pivotTable11.xml"/><Relationship Id="rId9" Type="http://schemas.openxmlformats.org/officeDocument/2006/relationships/pivotTable" Target="../pivotTables/pivotTable16.xml"/></Relationships>
</file>

<file path=xl/worksheets/_rels/sheet6.xml.rels><?xml version="1.0" encoding="UTF-8" standalone="yes"?>
<Relationships xmlns="http://schemas.openxmlformats.org/package/2006/relationships"><Relationship Id="rId117" Type="http://schemas.openxmlformats.org/officeDocument/2006/relationships/hyperlink" Target="mailto:lan.nguyen2@hanwhalife.com.vn" TargetMode="External"/><Relationship Id="rId21" Type="http://schemas.openxmlformats.org/officeDocument/2006/relationships/hyperlink" Target="mailto:haominh77@gmail.com" TargetMode="External"/><Relationship Id="rId42" Type="http://schemas.openxmlformats.org/officeDocument/2006/relationships/hyperlink" Target="mailto:vytuong1120@gmail.com" TargetMode="External"/><Relationship Id="rId63" Type="http://schemas.openxmlformats.org/officeDocument/2006/relationships/hyperlink" Target="mailto:diemquynh.nguyen1@hanwhalife.com.vn" TargetMode="External"/><Relationship Id="rId84" Type="http://schemas.openxmlformats.org/officeDocument/2006/relationships/hyperlink" Target="mailto:Thudo6991@gmail.com" TargetMode="External"/><Relationship Id="rId138" Type="http://schemas.openxmlformats.org/officeDocument/2006/relationships/hyperlink" Target="mailto:phuongthuy.dao@hanwhalife.com.vn" TargetMode="External"/><Relationship Id="rId159" Type="http://schemas.openxmlformats.org/officeDocument/2006/relationships/hyperlink" Target="mailto:phucdong.ho@hanwhalife.com.vn" TargetMode="External"/><Relationship Id="rId170" Type="http://schemas.openxmlformats.org/officeDocument/2006/relationships/hyperlink" Target="mailto:ltavan1904@gmail.com" TargetMode="External"/><Relationship Id="rId191" Type="http://schemas.openxmlformats.org/officeDocument/2006/relationships/hyperlink" Target="mailto:nguyenquoctuan250494@gmail.com" TargetMode="External"/><Relationship Id="rId205" Type="http://schemas.openxmlformats.org/officeDocument/2006/relationships/hyperlink" Target="mailto:thainguyen.nguyen@hanwhalife.com.vn" TargetMode="External"/><Relationship Id="rId107" Type="http://schemas.openxmlformats.org/officeDocument/2006/relationships/hyperlink" Target="mailto:xuantrang760@gmail.com" TargetMode="External"/><Relationship Id="rId11" Type="http://schemas.openxmlformats.org/officeDocument/2006/relationships/hyperlink" Target="mailto:Letuan76hlv@gmail.com" TargetMode="External"/><Relationship Id="rId32" Type="http://schemas.openxmlformats.org/officeDocument/2006/relationships/hyperlink" Target="mailto:diemhtnkt59@gmail.com" TargetMode="External"/><Relationship Id="rId53" Type="http://schemas.openxmlformats.org/officeDocument/2006/relationships/hyperlink" Target="mailto:leminhtuyen21390@gmail.com" TargetMode="External"/><Relationship Id="rId74" Type="http://schemas.openxmlformats.org/officeDocument/2006/relationships/hyperlink" Target="mailto:nhungoc.bui@hanwhalife.com.vn" TargetMode="External"/><Relationship Id="rId128" Type="http://schemas.openxmlformats.org/officeDocument/2006/relationships/hyperlink" Target="mailto:trong.hoang@hanwhalife.com.vn" TargetMode="External"/><Relationship Id="rId149" Type="http://schemas.openxmlformats.org/officeDocument/2006/relationships/hyperlink" Target="mailto:dieuhang.tran@hanwhalife.com.vn" TargetMode="External"/><Relationship Id="rId5" Type="http://schemas.openxmlformats.org/officeDocument/2006/relationships/hyperlink" Target="mailto:mylinh.hoang@hanwhalife.com.vn" TargetMode="External"/><Relationship Id="rId95" Type="http://schemas.openxmlformats.org/officeDocument/2006/relationships/hyperlink" Target="mailto:phuongnguyen.p060759@gmail.com" TargetMode="External"/><Relationship Id="rId160" Type="http://schemas.openxmlformats.org/officeDocument/2006/relationships/hyperlink" Target="mailto:ductrong.cao@hanwhalife.com.vn" TargetMode="External"/><Relationship Id="rId181" Type="http://schemas.openxmlformats.org/officeDocument/2006/relationships/hyperlink" Target="mailto:vothihongna3108@gmail.com" TargetMode="External"/><Relationship Id="rId22" Type="http://schemas.openxmlformats.org/officeDocument/2006/relationships/hyperlink" Target="mailto:thuyhang.nguyen@hanwhalife.com.vn" TargetMode="External"/><Relationship Id="rId43" Type="http://schemas.openxmlformats.org/officeDocument/2006/relationships/hyperlink" Target="mailto:tuongvy.nguyen1@hanwhalife.com.vn" TargetMode="External"/><Relationship Id="rId64" Type="http://schemas.openxmlformats.org/officeDocument/2006/relationships/hyperlink" Target="mailto:quynhnguyen626@gmail.com" TargetMode="External"/><Relationship Id="rId118" Type="http://schemas.openxmlformats.org/officeDocument/2006/relationships/hyperlink" Target="mailto:bichthao.ong@hanwhalife.com.vn" TargetMode="External"/><Relationship Id="rId139" Type="http://schemas.openxmlformats.org/officeDocument/2006/relationships/hyperlink" Target="mailto:pthuy2610@gmail.com" TargetMode="External"/><Relationship Id="rId85" Type="http://schemas.openxmlformats.org/officeDocument/2006/relationships/hyperlink" Target="mailto:thuynguyen.nguyen@hanwhalife.com.vn" TargetMode="External"/><Relationship Id="rId150" Type="http://schemas.openxmlformats.org/officeDocument/2006/relationships/hyperlink" Target="mailto:mydung.le@hanwhalife.com.vn" TargetMode="External"/><Relationship Id="rId171" Type="http://schemas.openxmlformats.org/officeDocument/2006/relationships/hyperlink" Target="mailto:dtp.lvbinh@gmail.com" TargetMode="External"/><Relationship Id="rId192" Type="http://schemas.openxmlformats.org/officeDocument/2006/relationships/hyperlink" Target="mailto:hlt.bao@outlook.com" TargetMode="External"/><Relationship Id="rId206" Type="http://schemas.openxmlformats.org/officeDocument/2006/relationships/hyperlink" Target="mailto:thiemnguyen0108@gmail.com" TargetMode="External"/><Relationship Id="rId12" Type="http://schemas.openxmlformats.org/officeDocument/2006/relationships/hyperlink" Target="mailto:thaonguyen.joanna@gmail.com" TargetMode="External"/><Relationship Id="rId33" Type="http://schemas.openxmlformats.org/officeDocument/2006/relationships/hyperlink" Target="mailto:phuonghung.nguyen@hanwhalife.com.vn" TargetMode="External"/><Relationship Id="rId108" Type="http://schemas.openxmlformats.org/officeDocument/2006/relationships/hyperlink" Target="mailto:damphuonghoa183@gmail.com" TargetMode="External"/><Relationship Id="rId129" Type="http://schemas.openxmlformats.org/officeDocument/2006/relationships/hyperlink" Target="mailto:kimthanh.tran@hanwhalife.com.vn" TargetMode="External"/><Relationship Id="rId54" Type="http://schemas.openxmlformats.org/officeDocument/2006/relationships/hyperlink" Target="mailto:quanghiep.le@hanwhalife.com.vn" TargetMode="External"/><Relationship Id="rId75" Type="http://schemas.openxmlformats.org/officeDocument/2006/relationships/hyperlink" Target="mailto:buinhungoc2308@gmail.com" TargetMode="External"/><Relationship Id="rId96" Type="http://schemas.openxmlformats.org/officeDocument/2006/relationships/hyperlink" Target="mailto:phuong.nguyen2@hanwhalife.com.vn" TargetMode="External"/><Relationship Id="rId140" Type="http://schemas.openxmlformats.org/officeDocument/2006/relationships/hyperlink" Target="mailto:thanhhoai.nguyen1@hanwhalife.com.vn" TargetMode="External"/><Relationship Id="rId161" Type="http://schemas.openxmlformats.org/officeDocument/2006/relationships/hyperlink" Target="mailto:honggam.phan@hanwhalife.com.vn" TargetMode="External"/><Relationship Id="rId182" Type="http://schemas.openxmlformats.org/officeDocument/2006/relationships/hyperlink" Target="mailto:minhchau.pham@hanwhalife.com.vn" TargetMode="External"/><Relationship Id="rId6" Type="http://schemas.openxmlformats.org/officeDocument/2006/relationships/hyperlink" Target="mailto:tranhuulehuynhtamnew@gmail.com" TargetMode="External"/><Relationship Id="rId23" Type="http://schemas.openxmlformats.org/officeDocument/2006/relationships/hyperlink" Target="mailto:khanhhoang.le@hanwhalife.com.vn" TargetMode="External"/><Relationship Id="rId119" Type="http://schemas.openxmlformats.org/officeDocument/2006/relationships/hyperlink" Target="mailto:trangdai.tran@hanwhalife.com.vn" TargetMode="External"/><Relationship Id="rId44" Type="http://schemas.openxmlformats.org/officeDocument/2006/relationships/hyperlink" Target="mailto:mainguyen.717841@gmail.com" TargetMode="External"/><Relationship Id="rId65" Type="http://schemas.openxmlformats.org/officeDocument/2006/relationships/hyperlink" Target="mailto:lanvy.huynh@hanwhalife.com.vn" TargetMode="External"/><Relationship Id="rId86" Type="http://schemas.openxmlformats.org/officeDocument/2006/relationships/hyperlink" Target="mailto:Thuynguyen.nguyen1225@gmail.com" TargetMode="External"/><Relationship Id="rId130" Type="http://schemas.openxmlformats.org/officeDocument/2006/relationships/hyperlink" Target="mailto:thuytrang.nguyen1@hanwhalife.com.vn" TargetMode="External"/><Relationship Id="rId151" Type="http://schemas.openxmlformats.org/officeDocument/2006/relationships/hyperlink" Target="mailto:kimngan.tran@hanwhalife.com.vn" TargetMode="External"/><Relationship Id="rId172" Type="http://schemas.openxmlformats.org/officeDocument/2006/relationships/hyperlink" Target="mailto:anhthu.mai@hanwhalife.com.vn" TargetMode="External"/><Relationship Id="rId193" Type="http://schemas.openxmlformats.org/officeDocument/2006/relationships/hyperlink" Target="mailto:Sonphong89@gmail.com" TargetMode="External"/><Relationship Id="rId207" Type="http://schemas.openxmlformats.org/officeDocument/2006/relationships/hyperlink" Target="mailto:thethiem.nguyen@hanwhalife.com.vn" TargetMode="External"/><Relationship Id="rId13" Type="http://schemas.openxmlformats.org/officeDocument/2006/relationships/hyperlink" Target="mailto:thaonguyen.tran2@hanwhalife.com.vn" TargetMode="External"/><Relationship Id="rId109" Type="http://schemas.openxmlformats.org/officeDocument/2006/relationships/hyperlink" Target="mailto:phuonghoa.dam@hanwhalife.com.vn" TargetMode="External"/><Relationship Id="rId34" Type="http://schemas.openxmlformats.org/officeDocument/2006/relationships/hyperlink" Target="mailto:kayshowz069@gmail.com" TargetMode="External"/><Relationship Id="rId55" Type="http://schemas.openxmlformats.org/officeDocument/2006/relationships/hyperlink" Target="mailto:ptlequanghiep@gmail.com" TargetMode="External"/><Relationship Id="rId76" Type="http://schemas.openxmlformats.org/officeDocument/2006/relationships/hyperlink" Target="mailto:myanh.ly@hanwhalife.com.vn" TargetMode="External"/><Relationship Id="rId97" Type="http://schemas.openxmlformats.org/officeDocument/2006/relationships/hyperlink" Target="mailto:ntdoank12@gmail.com" TargetMode="External"/><Relationship Id="rId120" Type="http://schemas.openxmlformats.org/officeDocument/2006/relationships/hyperlink" Target="mailto:thuylinh.le@hanwhalife.com.vn" TargetMode="External"/><Relationship Id="rId141" Type="http://schemas.openxmlformats.org/officeDocument/2006/relationships/hyperlink" Target="mailto:anhthu.pham@hanwhalife.com.vn" TargetMode="External"/><Relationship Id="rId7" Type="http://schemas.openxmlformats.org/officeDocument/2006/relationships/hyperlink" Target="mailto:huynhnhathuy810@gmail.com" TargetMode="External"/><Relationship Id="rId162" Type="http://schemas.openxmlformats.org/officeDocument/2006/relationships/hyperlink" Target="mailto:danvy.nguyen@hanwhalife.com.vn" TargetMode="External"/><Relationship Id="rId183" Type="http://schemas.openxmlformats.org/officeDocument/2006/relationships/hyperlink" Target="mailto:minhthu200789it@gmail.com" TargetMode="External"/><Relationship Id="rId24" Type="http://schemas.openxmlformats.org/officeDocument/2006/relationships/hyperlink" Target="mailto:lehoang0141@gmail.com" TargetMode="External"/><Relationship Id="rId45" Type="http://schemas.openxmlformats.org/officeDocument/2006/relationships/hyperlink" Target="mailto:mai.nguyen1@hanwhalife.com.vn" TargetMode="External"/><Relationship Id="rId66" Type="http://schemas.openxmlformats.org/officeDocument/2006/relationships/hyperlink" Target="mailto:kien.le@hanwhalife.com.vn" TargetMode="External"/><Relationship Id="rId87" Type="http://schemas.openxmlformats.org/officeDocument/2006/relationships/hyperlink" Target="mailto:thuhuong.hoang@hanwhalife.com.vn" TargetMode="External"/><Relationship Id="rId110" Type="http://schemas.openxmlformats.org/officeDocument/2006/relationships/hyperlink" Target="mailto:kieuminh.vo@hanwhalife.com.vn" TargetMode="External"/><Relationship Id="rId131" Type="http://schemas.openxmlformats.org/officeDocument/2006/relationships/hyperlink" Target="mailto:ngocanh.nguyen1@hanwhalife.com.vn" TargetMode="External"/><Relationship Id="rId152" Type="http://schemas.openxmlformats.org/officeDocument/2006/relationships/hyperlink" Target="mailto:kimngan08dlqt@gmail.com" TargetMode="External"/><Relationship Id="rId173" Type="http://schemas.openxmlformats.org/officeDocument/2006/relationships/hyperlink" Target="mailto:mainguyenanhthu10a1@gmail.com" TargetMode="External"/><Relationship Id="rId194" Type="http://schemas.openxmlformats.org/officeDocument/2006/relationships/hyperlink" Target="mailto:lenhantin2005@gmail.com" TargetMode="External"/><Relationship Id="rId208" Type="http://schemas.openxmlformats.org/officeDocument/2006/relationships/hyperlink" Target="mailto:trang230383@gmail.com" TargetMode="External"/><Relationship Id="rId19" Type="http://schemas.openxmlformats.org/officeDocument/2006/relationships/hyperlink" Target="mailto:vanvang.tran@hanwhalife.com.vn" TargetMode="External"/><Relationship Id="rId14" Type="http://schemas.openxmlformats.org/officeDocument/2006/relationships/hyperlink" Target="mailto:thuhuyen.le@hanwhalife.com.vn" TargetMode="External"/><Relationship Id="rId30" Type="http://schemas.openxmlformats.org/officeDocument/2006/relationships/hyperlink" Target="mailto:ncduong93@gmail.com" TargetMode="External"/><Relationship Id="rId35" Type="http://schemas.openxmlformats.org/officeDocument/2006/relationships/hyperlink" Target="mailto:vananh.truong1@hanwhalife.com.vn" TargetMode="External"/><Relationship Id="rId56" Type="http://schemas.openxmlformats.org/officeDocument/2006/relationships/hyperlink" Target="mailto:trucdan.tu@hanwhalife.com.vn" TargetMode="External"/><Relationship Id="rId77" Type="http://schemas.openxmlformats.org/officeDocument/2006/relationships/hyperlink" Target="mailto:myanhhly@gmail.com" TargetMode="External"/><Relationship Id="rId100" Type="http://schemas.openxmlformats.org/officeDocument/2006/relationships/hyperlink" Target="mailto:thien.nguyen@hanwhalife.com.vn" TargetMode="External"/><Relationship Id="rId105" Type="http://schemas.openxmlformats.org/officeDocument/2006/relationships/hyperlink" Target="mailto:hlv.camtu@gmail.com" TargetMode="External"/><Relationship Id="rId126" Type="http://schemas.openxmlformats.org/officeDocument/2006/relationships/hyperlink" Target="mailto:danquyen.pham@hanwhalife.com.vn" TargetMode="External"/><Relationship Id="rId147" Type="http://schemas.openxmlformats.org/officeDocument/2006/relationships/hyperlink" Target="mailto:myanh.nguyen@hanwhalife.com.vn" TargetMode="External"/><Relationship Id="rId168" Type="http://schemas.openxmlformats.org/officeDocument/2006/relationships/hyperlink" Target="mailto:nhuquynh.le@hanwhalife.com.vn" TargetMode="External"/><Relationship Id="rId8" Type="http://schemas.openxmlformats.org/officeDocument/2006/relationships/hyperlink" Target="mailto:doananh2005@gmail.com" TargetMode="External"/><Relationship Id="rId51" Type="http://schemas.openxmlformats.org/officeDocument/2006/relationships/hyperlink" Target="mailto:vanquan.le@hanwhalife.com.vn" TargetMode="External"/><Relationship Id="rId72" Type="http://schemas.openxmlformats.org/officeDocument/2006/relationships/hyperlink" Target="mailto:huong105381@gmail.com" TargetMode="External"/><Relationship Id="rId93" Type="http://schemas.openxmlformats.org/officeDocument/2006/relationships/hyperlink" Target="mailto:qfavinhqfa@gmail.com" TargetMode="External"/><Relationship Id="rId98" Type="http://schemas.openxmlformats.org/officeDocument/2006/relationships/hyperlink" Target="mailto:doan.nguyen@hanwhalife.com.vn" TargetMode="External"/><Relationship Id="rId121" Type="http://schemas.openxmlformats.org/officeDocument/2006/relationships/hyperlink" Target="mailto:mai.nguyen@hanwhalife.com.vn" TargetMode="External"/><Relationship Id="rId142" Type="http://schemas.openxmlformats.org/officeDocument/2006/relationships/hyperlink" Target="mailto:quynhhuong.nguyen@hanwhalife.com.vn" TargetMode="External"/><Relationship Id="rId163" Type="http://schemas.openxmlformats.org/officeDocument/2006/relationships/hyperlink" Target="mailto:camthach.nguyen@hanwhalife.com.vn" TargetMode="External"/><Relationship Id="rId184" Type="http://schemas.openxmlformats.org/officeDocument/2006/relationships/hyperlink" Target="mailto:nguyenluuhoangquan@gmail.com" TargetMode="External"/><Relationship Id="rId189" Type="http://schemas.openxmlformats.org/officeDocument/2006/relationships/hyperlink" Target="mailto:dophuongnhung169@gmail.com" TargetMode="External"/><Relationship Id="rId3" Type="http://schemas.openxmlformats.org/officeDocument/2006/relationships/hyperlink" Target="mailto:camha.nguyen@hanwhalife.com.vn" TargetMode="External"/><Relationship Id="rId214" Type="http://schemas.openxmlformats.org/officeDocument/2006/relationships/table" Target="../tables/table2.xml"/><Relationship Id="rId25" Type="http://schemas.openxmlformats.org/officeDocument/2006/relationships/hyperlink" Target="mailto:hoangtuan.dang@hanwhalife.com.vn" TargetMode="External"/><Relationship Id="rId46" Type="http://schemas.openxmlformats.org/officeDocument/2006/relationships/hyperlink" Target="mailto:minhnhat.trinh@hanwhalife.com.vn" TargetMode="External"/><Relationship Id="rId67" Type="http://schemas.openxmlformats.org/officeDocument/2006/relationships/hyperlink" Target="mailto:Hongkien.hanwhalife7@gmail.com" TargetMode="External"/><Relationship Id="rId116" Type="http://schemas.openxmlformats.org/officeDocument/2006/relationships/hyperlink" Target="mailto:thuhoai.nguyen@hanwhalife.com.vn" TargetMode="External"/><Relationship Id="rId137" Type="http://schemas.openxmlformats.org/officeDocument/2006/relationships/hyperlink" Target="mailto:nqn0203@gmail.com" TargetMode="External"/><Relationship Id="rId158" Type="http://schemas.openxmlformats.org/officeDocument/2006/relationships/hyperlink" Target="mailto:thanhhoang.le@hanwhalife.com.vn" TargetMode="External"/><Relationship Id="rId20" Type="http://schemas.openxmlformats.org/officeDocument/2006/relationships/hyperlink" Target="mailto:huuthanh.nguyen1@hanwhalife.com.vn" TargetMode="External"/><Relationship Id="rId41" Type="http://schemas.openxmlformats.org/officeDocument/2006/relationships/hyperlink" Target="mailto:loi.pham92@yahoo.com" TargetMode="External"/><Relationship Id="rId62" Type="http://schemas.openxmlformats.org/officeDocument/2006/relationships/hyperlink" Target="mailto:nguyendieuhuyen46@gmail.com" TargetMode="External"/><Relationship Id="rId83" Type="http://schemas.openxmlformats.org/officeDocument/2006/relationships/hyperlink" Target="mailto:minhthu.do1@hanwhalife.com.vn" TargetMode="External"/><Relationship Id="rId88" Type="http://schemas.openxmlformats.org/officeDocument/2006/relationships/hyperlink" Target="mailto:hoanghuong13dqt@gmail.com" TargetMode="External"/><Relationship Id="rId111" Type="http://schemas.openxmlformats.org/officeDocument/2006/relationships/hyperlink" Target="mailto:drkieuminh@gmail.com" TargetMode="External"/><Relationship Id="rId132" Type="http://schemas.openxmlformats.org/officeDocument/2006/relationships/hyperlink" Target="mailto:anhsnguyen17@gmail.com" TargetMode="External"/><Relationship Id="rId153" Type="http://schemas.openxmlformats.org/officeDocument/2006/relationships/hyperlink" Target="mailto:ngoctan.pham@hanwhalife.com.vn" TargetMode="External"/><Relationship Id="rId174" Type="http://schemas.openxmlformats.org/officeDocument/2006/relationships/hyperlink" Target="mailto:quynhngakt117@gmail.com" TargetMode="External"/><Relationship Id="rId179" Type="http://schemas.openxmlformats.org/officeDocument/2006/relationships/hyperlink" Target="mailto:catngoc.np@gmail.com" TargetMode="External"/><Relationship Id="rId195" Type="http://schemas.openxmlformats.org/officeDocument/2006/relationships/hyperlink" Target="mailto:tranthuyvy280@gmail.com" TargetMode="External"/><Relationship Id="rId209" Type="http://schemas.openxmlformats.org/officeDocument/2006/relationships/hyperlink" Target="mailto:Quynhnhu.1597@gmail.com" TargetMode="External"/><Relationship Id="rId190" Type="http://schemas.openxmlformats.org/officeDocument/2006/relationships/hyperlink" Target="mailto:nguyenthiyennhi2509@gmail.com" TargetMode="External"/><Relationship Id="rId204" Type="http://schemas.openxmlformats.org/officeDocument/2006/relationships/hyperlink" Target="mailto:orfilahuynh@gmail.com" TargetMode="External"/><Relationship Id="rId15" Type="http://schemas.openxmlformats.org/officeDocument/2006/relationships/hyperlink" Target="mailto:tv.vang2008@gmail.com" TargetMode="External"/><Relationship Id="rId36" Type="http://schemas.openxmlformats.org/officeDocument/2006/relationships/hyperlink" Target="mailto:truongvananh2008@gmail.com" TargetMode="External"/><Relationship Id="rId57" Type="http://schemas.openxmlformats.org/officeDocument/2006/relationships/hyperlink" Target="mailto:trucdan1411@gmail.com" TargetMode="External"/><Relationship Id="rId106" Type="http://schemas.openxmlformats.org/officeDocument/2006/relationships/hyperlink" Target="mailto:xuantrang.vo@hanwhalife.com.vn" TargetMode="External"/><Relationship Id="rId127" Type="http://schemas.openxmlformats.org/officeDocument/2006/relationships/hyperlink" Target="mailto:ngochoa.nguyen@hanwhalife.com.vn" TargetMode="External"/><Relationship Id="rId10" Type="http://schemas.openxmlformats.org/officeDocument/2006/relationships/hyperlink" Target="mailto:phammy6868@gmail.com" TargetMode="External"/><Relationship Id="rId31" Type="http://schemas.openxmlformats.org/officeDocument/2006/relationships/hyperlink" Target="mailto:ngocdiem.ho@hanwhalife.com.vn" TargetMode="External"/><Relationship Id="rId52" Type="http://schemas.openxmlformats.org/officeDocument/2006/relationships/hyperlink" Target="mailto:minhtuyen.le@hanwhalife.com.vn" TargetMode="External"/><Relationship Id="rId73" Type="http://schemas.openxmlformats.org/officeDocument/2006/relationships/hyperlink" Target="mailto:phuong.nguyen@hanwhalife.com.vn" TargetMode="External"/><Relationship Id="rId78" Type="http://schemas.openxmlformats.org/officeDocument/2006/relationships/hyperlink" Target="mailto:Thuyvi121@gmail.com" TargetMode="External"/><Relationship Id="rId94" Type="http://schemas.openxmlformats.org/officeDocument/2006/relationships/hyperlink" Target="mailto:longvinh.pham@hanwhalife.com.vn" TargetMode="External"/><Relationship Id="rId99" Type="http://schemas.openxmlformats.org/officeDocument/2006/relationships/hyperlink" Target="mailto:nguyenthithien329@gmail.com" TargetMode="External"/><Relationship Id="rId101" Type="http://schemas.openxmlformats.org/officeDocument/2006/relationships/hyperlink" Target="mailto:thuong09fall@gmail.com" TargetMode="External"/><Relationship Id="rId122" Type="http://schemas.openxmlformats.org/officeDocument/2006/relationships/hyperlink" Target="mailto:phuongthao.nguyen3@hanwhalife.com.vn" TargetMode="External"/><Relationship Id="rId143" Type="http://schemas.openxmlformats.org/officeDocument/2006/relationships/hyperlink" Target="mailto:hoangoanh.tran@hanwhalife.com.vn" TargetMode="External"/><Relationship Id="rId148" Type="http://schemas.openxmlformats.org/officeDocument/2006/relationships/hyperlink" Target="mailto:giang.nguyen1@hanwhalife.com.vn" TargetMode="External"/><Relationship Id="rId164" Type="http://schemas.openxmlformats.org/officeDocument/2006/relationships/hyperlink" Target="mailto:hoa.phan@hanwhalife.com.vn" TargetMode="External"/><Relationship Id="rId169" Type="http://schemas.openxmlformats.org/officeDocument/2006/relationships/hyperlink" Target="mailto:nhuquynht72@gmail.com" TargetMode="External"/><Relationship Id="rId185" Type="http://schemas.openxmlformats.org/officeDocument/2006/relationships/hyperlink" Target="mailto:thu.pham1984@gmail.com" TargetMode="External"/><Relationship Id="rId4" Type="http://schemas.openxmlformats.org/officeDocument/2006/relationships/hyperlink" Target="mailto:thicam8x@gmail.com" TargetMode="External"/><Relationship Id="rId9" Type="http://schemas.openxmlformats.org/officeDocument/2006/relationships/hyperlink" Target="mailto:tahuuphuong@gmail.com" TargetMode="External"/><Relationship Id="rId180" Type="http://schemas.openxmlformats.org/officeDocument/2006/relationships/hyperlink" Target="mailto:Phu.huynh0206@gmail.com" TargetMode="External"/><Relationship Id="rId210" Type="http://schemas.openxmlformats.org/officeDocument/2006/relationships/hyperlink" Target="mailto:hoanglamqtkd@gmail.com" TargetMode="External"/><Relationship Id="rId215" Type="http://schemas.openxmlformats.org/officeDocument/2006/relationships/comments" Target="../comments2.xml"/><Relationship Id="rId26" Type="http://schemas.openxmlformats.org/officeDocument/2006/relationships/hyperlink" Target="mailto:dnhtuan1805@gmail.com" TargetMode="External"/><Relationship Id="rId47" Type="http://schemas.openxmlformats.org/officeDocument/2006/relationships/hyperlink" Target="mailto:phucthinh.nguyen1@hanwhalife.com.vn" TargetMode="External"/><Relationship Id="rId68" Type="http://schemas.openxmlformats.org/officeDocument/2006/relationships/hyperlink" Target="mailto:anhtuan.nguyen1@hanwhalife.com.vn" TargetMode="External"/><Relationship Id="rId89" Type="http://schemas.openxmlformats.org/officeDocument/2006/relationships/hyperlink" Target="mailto:vanthong.pham@hanwhalife.com.vn" TargetMode="External"/><Relationship Id="rId112" Type="http://schemas.openxmlformats.org/officeDocument/2006/relationships/hyperlink" Target="mailto:nguyengiahuy3939@gmail.com" TargetMode="External"/><Relationship Id="rId133" Type="http://schemas.openxmlformats.org/officeDocument/2006/relationships/hyperlink" Target="mailto:ngoclinh.dao@hanwhalife.com.vn" TargetMode="External"/><Relationship Id="rId154" Type="http://schemas.openxmlformats.org/officeDocument/2006/relationships/hyperlink" Target="mailto:quynhtrang.pham@hanwhalife.com.vn" TargetMode="External"/><Relationship Id="rId175" Type="http://schemas.openxmlformats.org/officeDocument/2006/relationships/hyperlink" Target="mailto:quynhnga.vo@hanwhalife.com.vn" TargetMode="External"/><Relationship Id="rId196" Type="http://schemas.openxmlformats.org/officeDocument/2006/relationships/hyperlink" Target="mailto:thanhthaohqh@gmail.com" TargetMode="External"/><Relationship Id="rId200" Type="http://schemas.openxmlformats.org/officeDocument/2006/relationships/hyperlink" Target="mailto:daiduc.nguyen@hanwhalife.com.vn" TargetMode="External"/><Relationship Id="rId16" Type="http://schemas.openxmlformats.org/officeDocument/2006/relationships/hyperlink" Target="mailto:huuphuong.ta@hanwhalife.com.vn" TargetMode="External"/><Relationship Id="rId37" Type="http://schemas.openxmlformats.org/officeDocument/2006/relationships/hyperlink" Target="mailto:duysy.ngo@hanwhalife.com.vn" TargetMode="External"/><Relationship Id="rId58" Type="http://schemas.openxmlformats.org/officeDocument/2006/relationships/hyperlink" Target="mailto:khanhnam.nguyen@hanwhalife.com.vn" TargetMode="External"/><Relationship Id="rId79" Type="http://schemas.openxmlformats.org/officeDocument/2006/relationships/hyperlink" Target="mailto:thuyvi.nguyen@hanwhalife.com.vn" TargetMode="External"/><Relationship Id="rId102" Type="http://schemas.openxmlformats.org/officeDocument/2006/relationships/hyperlink" Target="mailto:thuong.tran1@hanwhalife.com.vn" TargetMode="External"/><Relationship Id="rId123" Type="http://schemas.openxmlformats.org/officeDocument/2006/relationships/hyperlink" Target="mailto:hai.pham@hanwhalife.com.vn" TargetMode="External"/><Relationship Id="rId144" Type="http://schemas.openxmlformats.org/officeDocument/2006/relationships/hyperlink" Target="mailto:oanhtran150294@gmail.com" TargetMode="External"/><Relationship Id="rId90" Type="http://schemas.openxmlformats.org/officeDocument/2006/relationships/hyperlink" Target="mailto:pham.thong96@gmail.com" TargetMode="External"/><Relationship Id="rId165" Type="http://schemas.openxmlformats.org/officeDocument/2006/relationships/hyperlink" Target="mailto:nloan8769@gmail.com" TargetMode="External"/><Relationship Id="rId186" Type="http://schemas.openxmlformats.org/officeDocument/2006/relationships/hyperlink" Target="mailto:tuongthuandang@gmail.com" TargetMode="External"/><Relationship Id="rId211" Type="http://schemas.openxmlformats.org/officeDocument/2006/relationships/hyperlink" Target="mailto:vantuan270594@gmail.com" TargetMode="External"/><Relationship Id="rId27" Type="http://schemas.openxmlformats.org/officeDocument/2006/relationships/hyperlink" Target="mailto:phuongthao.huynh@hanwhalife.com.vn" TargetMode="External"/><Relationship Id="rId48" Type="http://schemas.openxmlformats.org/officeDocument/2006/relationships/hyperlink" Target="mailto:phucthinh.nguyenbanca@gmail.com" TargetMode="External"/><Relationship Id="rId69" Type="http://schemas.openxmlformats.org/officeDocument/2006/relationships/hyperlink" Target="mailto:hongdiep.nguyen@hanwhalife.com.vn" TargetMode="External"/><Relationship Id="rId113" Type="http://schemas.openxmlformats.org/officeDocument/2006/relationships/hyperlink" Target="mailto:giahuy.nguyen1@hanwhalife.com.vn" TargetMode="External"/><Relationship Id="rId134" Type="http://schemas.openxmlformats.org/officeDocument/2006/relationships/hyperlink" Target="mailto:tuyet.hoang@hanwhalife.com.vn" TargetMode="External"/><Relationship Id="rId80" Type="http://schemas.openxmlformats.org/officeDocument/2006/relationships/hyperlink" Target="mailto:nguyenduykhanhnam@gmail.com" TargetMode="External"/><Relationship Id="rId155" Type="http://schemas.openxmlformats.org/officeDocument/2006/relationships/hyperlink" Target="mailto:dinhdo.tran@hanwhalife.com.vn" TargetMode="External"/><Relationship Id="rId176" Type="http://schemas.openxmlformats.org/officeDocument/2006/relationships/hyperlink" Target="mailto:hang.ntl1999@gmail.com" TargetMode="External"/><Relationship Id="rId197" Type="http://schemas.openxmlformats.org/officeDocument/2006/relationships/hyperlink" Target="mailto:hieuln27@yahoo.com" TargetMode="External"/><Relationship Id="rId201" Type="http://schemas.openxmlformats.org/officeDocument/2006/relationships/hyperlink" Target="mailto:ngocthanh.mai@hanwhalife.com.vn" TargetMode="External"/><Relationship Id="rId17" Type="http://schemas.openxmlformats.org/officeDocument/2006/relationships/hyperlink" Target="mailto:diemmy.pham@hanwhalife.com.vn" TargetMode="External"/><Relationship Id="rId38" Type="http://schemas.openxmlformats.org/officeDocument/2006/relationships/hyperlink" Target="mailto:quynhnhu.dang@hanwhalife.com.vn" TargetMode="External"/><Relationship Id="rId59" Type="http://schemas.openxmlformats.org/officeDocument/2006/relationships/hyperlink" Target="mailto:vanthai.nguyen@hanwhalife.com.vn" TargetMode="External"/><Relationship Id="rId103" Type="http://schemas.openxmlformats.org/officeDocument/2006/relationships/hyperlink" Target="mailto:thuyduong.nguyen@hanwhalife.com.vn" TargetMode="External"/><Relationship Id="rId124" Type="http://schemas.openxmlformats.org/officeDocument/2006/relationships/hyperlink" Target="mailto:ngat.pham@hanwhalife.com.vn" TargetMode="External"/><Relationship Id="rId70" Type="http://schemas.openxmlformats.org/officeDocument/2006/relationships/hyperlink" Target="mailto:hongdiepkt33@gmail.com" TargetMode="External"/><Relationship Id="rId91" Type="http://schemas.openxmlformats.org/officeDocument/2006/relationships/hyperlink" Target="mailto:dctit93@gmail.com" TargetMode="External"/><Relationship Id="rId145" Type="http://schemas.openxmlformats.org/officeDocument/2006/relationships/hyperlink" Target="mailto:dangchau.tran@hanwhalife.com.vn" TargetMode="External"/><Relationship Id="rId166" Type="http://schemas.openxmlformats.org/officeDocument/2006/relationships/hyperlink" Target="mailto:phuongloan.nguyen1@hanwhalife.com.vn" TargetMode="External"/><Relationship Id="rId187" Type="http://schemas.openxmlformats.org/officeDocument/2006/relationships/hyperlink" Target="mailto:tramminhhoang95@gmail.com" TargetMode="External"/><Relationship Id="rId1" Type="http://schemas.openxmlformats.org/officeDocument/2006/relationships/hyperlink" Target="mailto:dieubui.xuan95@gmail.com" TargetMode="External"/><Relationship Id="rId212" Type="http://schemas.openxmlformats.org/officeDocument/2006/relationships/hyperlink" Target="mailto:nguyenviet732@gmail.com" TargetMode="External"/><Relationship Id="rId28" Type="http://schemas.openxmlformats.org/officeDocument/2006/relationships/hyperlink" Target="mailto:thaohuynh2304@hotmail.com" TargetMode="External"/><Relationship Id="rId49" Type="http://schemas.openxmlformats.org/officeDocument/2006/relationships/hyperlink" Target="mailto:quynhhuong.do@hanwhalife.com.vn" TargetMode="External"/><Relationship Id="rId114" Type="http://schemas.openxmlformats.org/officeDocument/2006/relationships/hyperlink" Target="mailto:thuy.ha@hanwhalife.com.vn" TargetMode="External"/><Relationship Id="rId60" Type="http://schemas.openxmlformats.org/officeDocument/2006/relationships/hyperlink" Target="mailto:nguyenvanthai2061@gmail.com" TargetMode="External"/><Relationship Id="rId81" Type="http://schemas.openxmlformats.org/officeDocument/2006/relationships/hyperlink" Target="mailto:thuychung.ly@hanwhalife.com.vn" TargetMode="External"/><Relationship Id="rId135" Type="http://schemas.openxmlformats.org/officeDocument/2006/relationships/hyperlink" Target="mailto:tienmanh.khong@hanwhalife.com.vn" TargetMode="External"/><Relationship Id="rId156" Type="http://schemas.openxmlformats.org/officeDocument/2006/relationships/hyperlink" Target="mailto:thoaimy.pham@hanwhalife.com.vn" TargetMode="External"/><Relationship Id="rId177" Type="http://schemas.openxmlformats.org/officeDocument/2006/relationships/hyperlink" Target="mailto:lehang.nguyen@hanwhalife.com.vn" TargetMode="External"/><Relationship Id="rId198" Type="http://schemas.openxmlformats.org/officeDocument/2006/relationships/hyperlink" Target="mailto:thanhle.tran@hanwhalife.com.vn" TargetMode="External"/><Relationship Id="rId202" Type="http://schemas.openxmlformats.org/officeDocument/2006/relationships/hyperlink" Target="mailto:quanghieu.tran1@hanwhalife.com.vn" TargetMode="External"/><Relationship Id="rId18" Type="http://schemas.openxmlformats.org/officeDocument/2006/relationships/hyperlink" Target="mailto:minhtuan.le1@hanwhalife.com.vn" TargetMode="External"/><Relationship Id="rId39" Type="http://schemas.openxmlformats.org/officeDocument/2006/relationships/hyperlink" Target="mailto:havy.le@hanwhalife.com.vn" TargetMode="External"/><Relationship Id="rId50" Type="http://schemas.openxmlformats.org/officeDocument/2006/relationships/hyperlink" Target="mailto:quynhhuong371@gmail.com" TargetMode="External"/><Relationship Id="rId104" Type="http://schemas.openxmlformats.org/officeDocument/2006/relationships/hyperlink" Target="mailto:camtu.tran@hanwhalife.com.vn" TargetMode="External"/><Relationship Id="rId125" Type="http://schemas.openxmlformats.org/officeDocument/2006/relationships/hyperlink" Target="mailto:truonggiang.vuong@hanwhalife.com.vn" TargetMode="External"/><Relationship Id="rId146" Type="http://schemas.openxmlformats.org/officeDocument/2006/relationships/hyperlink" Target="mailto:chautrantd@gmail.com" TargetMode="External"/><Relationship Id="rId167" Type="http://schemas.openxmlformats.org/officeDocument/2006/relationships/hyperlink" Target="mailto:huynhtam.tran@hanwhalife.com.vn" TargetMode="External"/><Relationship Id="rId188" Type="http://schemas.openxmlformats.org/officeDocument/2006/relationships/hyperlink" Target="mailto:huynhducduy@gmail.com" TargetMode="External"/><Relationship Id="rId71" Type="http://schemas.openxmlformats.org/officeDocument/2006/relationships/hyperlink" Target="mailto:huong.doan@hanwhalife.com.vn" TargetMode="External"/><Relationship Id="rId92" Type="http://schemas.openxmlformats.org/officeDocument/2006/relationships/hyperlink" Target="mailto:congtien.do@hanwhalife.com.vn" TargetMode="External"/><Relationship Id="rId213" Type="http://schemas.openxmlformats.org/officeDocument/2006/relationships/vmlDrawing" Target="../drawings/vmlDrawing2.vml"/><Relationship Id="rId2" Type="http://schemas.openxmlformats.org/officeDocument/2006/relationships/hyperlink" Target="mailto:xuandieu.bui@hanwhalife.com.vn" TargetMode="External"/><Relationship Id="rId29" Type="http://schemas.openxmlformats.org/officeDocument/2006/relationships/hyperlink" Target="mailto:camduong.nguyen@hanwhalife.com.vn" TargetMode="External"/><Relationship Id="rId40" Type="http://schemas.openxmlformats.org/officeDocument/2006/relationships/hyperlink" Target="mailto:huuloi.pham@hanwhalife.com.vn" TargetMode="External"/><Relationship Id="rId115" Type="http://schemas.openxmlformats.org/officeDocument/2006/relationships/hyperlink" Target="mailto:thuyha1999ls@gmail.com" TargetMode="External"/><Relationship Id="rId136" Type="http://schemas.openxmlformats.org/officeDocument/2006/relationships/hyperlink" Target="mailto:quocnam.nguyen1@hanwhalife.com.vn" TargetMode="External"/><Relationship Id="rId157" Type="http://schemas.openxmlformats.org/officeDocument/2006/relationships/hyperlink" Target="mailto:vietdat.pham1@hanwhalife.com.vn" TargetMode="External"/><Relationship Id="rId178" Type="http://schemas.openxmlformats.org/officeDocument/2006/relationships/hyperlink" Target="mailto:catngoc.nguyen@hanwhalife.com.vn" TargetMode="External"/><Relationship Id="rId61" Type="http://schemas.openxmlformats.org/officeDocument/2006/relationships/hyperlink" Target="mailto:dieuhuyen.nguyen@hanwhalife.com.vn" TargetMode="External"/><Relationship Id="rId82" Type="http://schemas.openxmlformats.org/officeDocument/2006/relationships/hyperlink" Target="mailto:thchungly@gmail.com" TargetMode="External"/><Relationship Id="rId199" Type="http://schemas.openxmlformats.org/officeDocument/2006/relationships/hyperlink" Target="mailto:thanhle177882@gmail.com" TargetMode="External"/><Relationship Id="rId203" Type="http://schemas.openxmlformats.org/officeDocument/2006/relationships/hyperlink" Target="mailto:nguyenthainguyen12345@gmail.co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69D00-008C-4284-9E88-64B008B94744}">
  <dimension ref="A1:R35"/>
  <sheetViews>
    <sheetView topLeftCell="C7" zoomScale="85" zoomScaleNormal="85" workbookViewId="0">
      <selection activeCell="G26" sqref="G26:K35"/>
    </sheetView>
  </sheetViews>
  <sheetFormatPr defaultRowHeight="14.5" x14ac:dyDescent="0.35"/>
  <cols>
    <col min="1" max="1" width="23" bestFit="1" customWidth="1"/>
    <col min="2" max="2" width="25.81640625" bestFit="1" customWidth="1"/>
    <col min="3" max="3" width="3.1796875" customWidth="1"/>
    <col min="4" max="4" width="21.54296875" bestFit="1" customWidth="1"/>
    <col min="5" max="5" width="25.81640625" bestFit="1" customWidth="1"/>
    <col min="6" max="6" width="4.453125" customWidth="1"/>
    <col min="7" max="7" width="35.81640625" customWidth="1"/>
    <col min="8" max="8" width="24.7265625" bestFit="1" customWidth="1"/>
    <col min="9" max="9" width="4.1796875" customWidth="1"/>
    <col min="10" max="10" width="15.453125" bestFit="1" customWidth="1"/>
    <col min="11" max="11" width="20.1796875" bestFit="1" customWidth="1"/>
    <col min="12" max="12" width="5.453125" customWidth="1"/>
    <col min="13" max="13" width="13.453125" bestFit="1" customWidth="1"/>
    <col min="14" max="14" width="22" bestFit="1" customWidth="1"/>
    <col min="18" max="18" width="34.26953125" customWidth="1"/>
  </cols>
  <sheetData>
    <row r="1" spans="1:18" x14ac:dyDescent="0.35">
      <c r="A1" s="493" t="s">
        <v>16997</v>
      </c>
      <c r="B1" s="493">
        <f>GETPIVOTDATA("Type of employee",$A$4)</f>
        <v>583</v>
      </c>
      <c r="D1" s="493" t="s">
        <v>16995</v>
      </c>
      <c r="E1" s="493">
        <f>GETPIVOTDATA("Type of employee",$D$4)</f>
        <v>571</v>
      </c>
      <c r="G1" s="493" t="s">
        <v>17000</v>
      </c>
      <c r="H1" s="493">
        <f>GETPIVOTDATA("Staff Group/BOD",$G$4)</f>
        <v>69</v>
      </c>
      <c r="M1" s="493" t="s">
        <v>16958</v>
      </c>
      <c r="N1" s="493"/>
      <c r="O1" s="493" t="e">
        <f>O9</f>
        <v>#REF!</v>
      </c>
      <c r="R1" s="493" t="s">
        <v>17000</v>
      </c>
    </row>
    <row r="2" spans="1:18" x14ac:dyDescent="0.35">
      <c r="A2" s="17" t="s">
        <v>2</v>
      </c>
      <c r="B2" t="s">
        <v>1878</v>
      </c>
      <c r="G2" s="17" t="s">
        <v>2</v>
      </c>
      <c r="H2" t="s">
        <v>1879</v>
      </c>
      <c r="J2" s="17" t="s">
        <v>7</v>
      </c>
      <c r="K2" t="s">
        <v>1879</v>
      </c>
    </row>
    <row r="4" spans="1:18" x14ac:dyDescent="0.35">
      <c r="A4" s="17" t="s">
        <v>1880</v>
      </c>
      <c r="B4" t="s">
        <v>1881</v>
      </c>
      <c r="D4" s="17" t="s">
        <v>1880</v>
      </c>
      <c r="E4" t="s">
        <v>1881</v>
      </c>
      <c r="G4" s="17" t="s">
        <v>1880</v>
      </c>
      <c r="H4" t="s">
        <v>16996</v>
      </c>
      <c r="J4" s="17" t="s">
        <v>1880</v>
      </c>
      <c r="K4" t="s">
        <v>16999</v>
      </c>
      <c r="M4" s="17" t="s">
        <v>1880</v>
      </c>
      <c r="N4" t="s">
        <v>17001</v>
      </c>
      <c r="O4" t="s">
        <v>1893</v>
      </c>
    </row>
    <row r="5" spans="1:18" x14ac:dyDescent="0.35">
      <c r="A5" s="20" t="s">
        <v>16991</v>
      </c>
      <c r="B5">
        <v>41</v>
      </c>
      <c r="D5" s="20" t="s">
        <v>16991</v>
      </c>
      <c r="E5">
        <v>41</v>
      </c>
      <c r="G5" s="20" t="s">
        <v>21</v>
      </c>
      <c r="H5">
        <v>68</v>
      </c>
      <c r="J5" s="20" t="s">
        <v>59</v>
      </c>
      <c r="K5">
        <v>27</v>
      </c>
      <c r="M5" s="20" t="s">
        <v>1956</v>
      </c>
      <c r="N5">
        <v>40</v>
      </c>
      <c r="O5" t="e">
        <f>GETPIVOTDATA("Type of Room",$M$4,"Type of Room","Queen")/2</f>
        <v>#REF!</v>
      </c>
      <c r="R5" t="s">
        <v>21</v>
      </c>
    </row>
    <row r="6" spans="1:18" x14ac:dyDescent="0.35">
      <c r="A6" s="20" t="s">
        <v>16990</v>
      </c>
      <c r="B6">
        <v>512</v>
      </c>
      <c r="D6" s="20" t="s">
        <v>16990</v>
      </c>
      <c r="E6">
        <v>512</v>
      </c>
      <c r="G6" s="20" t="s">
        <v>16998</v>
      </c>
      <c r="H6">
        <v>1</v>
      </c>
      <c r="J6" s="20" t="s">
        <v>17</v>
      </c>
      <c r="K6">
        <v>42</v>
      </c>
      <c r="M6" s="20" t="s">
        <v>21917</v>
      </c>
      <c r="N6">
        <v>543</v>
      </c>
      <c r="O6">
        <f>GETPIVOTDATA("Type of Room",$M$4,"Type of Room","Single")</f>
        <v>40</v>
      </c>
    </row>
    <row r="7" spans="1:18" x14ac:dyDescent="0.35">
      <c r="A7" s="20" t="s">
        <v>16931</v>
      </c>
      <c r="B7">
        <v>5</v>
      </c>
      <c r="D7" s="20" t="s">
        <v>16931</v>
      </c>
      <c r="E7">
        <v>5</v>
      </c>
      <c r="G7" s="20" t="s">
        <v>1887</v>
      </c>
      <c r="H7">
        <v>69</v>
      </c>
      <c r="J7" s="20" t="s">
        <v>1887</v>
      </c>
      <c r="K7">
        <v>69</v>
      </c>
      <c r="M7" s="20" t="s">
        <v>1887</v>
      </c>
      <c r="N7">
        <v>583</v>
      </c>
      <c r="O7">
        <v>22</v>
      </c>
    </row>
    <row r="8" spans="1:18" x14ac:dyDescent="0.35">
      <c r="A8" s="20" t="s">
        <v>16957</v>
      </c>
      <c r="B8">
        <v>11</v>
      </c>
      <c r="D8" s="20" t="s">
        <v>16957</v>
      </c>
      <c r="E8">
        <v>11</v>
      </c>
      <c r="O8" t="e">
        <f>GETPIVOTDATA("Type of Room",$M$4,"Type of Room","Twin")/2</f>
        <v>#REF!</v>
      </c>
    </row>
    <row r="9" spans="1:18" x14ac:dyDescent="0.35">
      <c r="A9" s="20" t="s">
        <v>16938</v>
      </c>
      <c r="B9">
        <v>12</v>
      </c>
      <c r="D9" s="20" t="s">
        <v>1846</v>
      </c>
      <c r="E9">
        <v>2</v>
      </c>
      <c r="O9" s="122" t="e">
        <f>SUM(O5:O8)</f>
        <v>#REF!</v>
      </c>
    </row>
    <row r="10" spans="1:18" x14ac:dyDescent="0.35">
      <c r="A10" s="20" t="s">
        <v>1846</v>
      </c>
      <c r="B10">
        <v>2</v>
      </c>
      <c r="D10" s="20" t="s">
        <v>1887</v>
      </c>
      <c r="E10">
        <v>571</v>
      </c>
    </row>
    <row r="11" spans="1:18" x14ac:dyDescent="0.35">
      <c r="A11" s="20" t="s">
        <v>1887</v>
      </c>
      <c r="B11">
        <v>583</v>
      </c>
      <c r="G11" s="493" t="s">
        <v>17002</v>
      </c>
      <c r="H11" s="493">
        <f>GETPIVOTDATA("Staff Group/BOD",$G$14)</f>
        <v>383</v>
      </c>
    </row>
    <row r="12" spans="1:18" x14ac:dyDescent="0.35">
      <c r="G12" s="17" t="s">
        <v>2</v>
      </c>
      <c r="H12" t="s">
        <v>1879</v>
      </c>
    </row>
    <row r="14" spans="1:18" x14ac:dyDescent="0.35">
      <c r="G14" s="17" t="s">
        <v>1880</v>
      </c>
      <c r="H14" t="s">
        <v>16996</v>
      </c>
    </row>
    <row r="15" spans="1:18" x14ac:dyDescent="0.35">
      <c r="G15" s="20" t="s">
        <v>21</v>
      </c>
      <c r="H15">
        <v>310</v>
      </c>
    </row>
    <row r="16" spans="1:18" x14ac:dyDescent="0.35">
      <c r="G16" s="20" t="s">
        <v>16931</v>
      </c>
      <c r="H16">
        <v>5</v>
      </c>
    </row>
    <row r="17" spans="7:11" x14ac:dyDescent="0.35">
      <c r="G17" s="20" t="s">
        <v>1849</v>
      </c>
      <c r="H17">
        <v>12</v>
      </c>
    </row>
    <row r="18" spans="7:11" x14ac:dyDescent="0.35">
      <c r="G18" s="20" t="s">
        <v>83</v>
      </c>
      <c r="H18">
        <v>13</v>
      </c>
    </row>
    <row r="19" spans="7:11" x14ac:dyDescent="0.35">
      <c r="G19" s="20" t="s">
        <v>443</v>
      </c>
      <c r="H19">
        <v>1</v>
      </c>
    </row>
    <row r="20" spans="7:11" x14ac:dyDescent="0.35">
      <c r="G20" s="20" t="s">
        <v>285</v>
      </c>
      <c r="H20">
        <v>6</v>
      </c>
    </row>
    <row r="21" spans="7:11" x14ac:dyDescent="0.35">
      <c r="G21" s="20" t="s">
        <v>148</v>
      </c>
      <c r="H21">
        <v>3</v>
      </c>
    </row>
    <row r="22" spans="7:11" x14ac:dyDescent="0.35">
      <c r="G22" s="20" t="s">
        <v>21918</v>
      </c>
      <c r="H22">
        <v>33</v>
      </c>
    </row>
    <row r="23" spans="7:11" x14ac:dyDescent="0.35">
      <c r="G23" s="20" t="s">
        <v>1887</v>
      </c>
      <c r="H23">
        <v>383</v>
      </c>
    </row>
    <row r="26" spans="7:11" x14ac:dyDescent="0.35">
      <c r="G26" s="17" t="s">
        <v>21882</v>
      </c>
      <c r="H26" t="s">
        <v>21883</v>
      </c>
    </row>
    <row r="27" spans="7:11" x14ac:dyDescent="0.35">
      <c r="G27" s="17" t="s">
        <v>7</v>
      </c>
      <c r="H27" t="s">
        <v>1879</v>
      </c>
    </row>
    <row r="29" spans="7:11" x14ac:dyDescent="0.35">
      <c r="G29" s="17" t="s">
        <v>21916</v>
      </c>
      <c r="H29" s="17" t="s">
        <v>21915</v>
      </c>
    </row>
    <row r="30" spans="7:11" x14ac:dyDescent="0.35">
      <c r="G30" s="17" t="s">
        <v>1880</v>
      </c>
      <c r="H30" t="s">
        <v>59</v>
      </c>
      <c r="I30" t="s">
        <v>17</v>
      </c>
      <c r="J30" t="s">
        <v>21919</v>
      </c>
      <c r="K30" t="s">
        <v>1887</v>
      </c>
    </row>
    <row r="31" spans="7:11" x14ac:dyDescent="0.35">
      <c r="G31" s="20" t="s">
        <v>58</v>
      </c>
      <c r="H31">
        <v>16</v>
      </c>
      <c r="K31">
        <v>16</v>
      </c>
    </row>
    <row r="32" spans="7:11" x14ac:dyDescent="0.35">
      <c r="G32" s="20" t="s">
        <v>33</v>
      </c>
      <c r="I32">
        <v>46</v>
      </c>
      <c r="K32">
        <v>46</v>
      </c>
    </row>
    <row r="33" spans="7:11" x14ac:dyDescent="0.35">
      <c r="G33" s="20" t="s">
        <v>15</v>
      </c>
      <c r="H33">
        <v>20</v>
      </c>
      <c r="K33">
        <v>20</v>
      </c>
    </row>
    <row r="34" spans="7:11" x14ac:dyDescent="0.35">
      <c r="G34" s="20" t="s">
        <v>16930</v>
      </c>
      <c r="J34">
        <v>368</v>
      </c>
      <c r="K34">
        <v>368</v>
      </c>
    </row>
    <row r="35" spans="7:11" x14ac:dyDescent="0.35">
      <c r="G35" s="20" t="s">
        <v>1887</v>
      </c>
      <c r="H35">
        <v>36</v>
      </c>
      <c r="I35">
        <v>46</v>
      </c>
      <c r="J35">
        <v>368</v>
      </c>
      <c r="K35">
        <v>450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8E088-CCD0-4D93-BA49-9DB9D0F7316C}">
  <dimension ref="A1:AY1265"/>
  <sheetViews>
    <sheetView zoomScale="80" zoomScaleNormal="80" workbookViewId="0">
      <pane xSplit="3" ySplit="1" topLeftCell="D1258" activePane="bottomRight" state="frozen"/>
      <selection pane="topRight" activeCell="D1" sqref="D1"/>
      <selection pane="bottomLeft" activeCell="A2" sqref="A2"/>
      <selection pane="bottomRight" activeCell="AT1257" sqref="AT1257"/>
    </sheetView>
  </sheetViews>
  <sheetFormatPr defaultColWidth="9.26953125" defaultRowHeight="14.5" outlineLevelCol="1" x14ac:dyDescent="0.35"/>
  <cols>
    <col min="1" max="1" width="9.26953125" style="1"/>
    <col min="2" max="2" width="15.54296875" style="3" customWidth="1"/>
    <col min="3" max="3" width="40.81640625" style="12" customWidth="1"/>
    <col min="4" max="4" width="13.81640625" style="12" hidden="1" customWidth="1" outlineLevel="1"/>
    <col min="5" max="5" width="15.7265625" style="3" hidden="1" customWidth="1" outlineLevel="1"/>
    <col min="6" max="6" width="15" style="1" hidden="1" customWidth="1" outlineLevel="1"/>
    <col min="7" max="11" width="15.7265625" style="1" hidden="1" customWidth="1" outlineLevel="1"/>
    <col min="12" max="13" width="21" style="12" hidden="1" customWidth="1" outlineLevel="1"/>
    <col min="14" max="14" width="20.26953125" style="12" hidden="1" customWidth="1" outlineLevel="1"/>
    <col min="15" max="16" width="31.26953125" style="12" hidden="1" customWidth="1" outlineLevel="1"/>
    <col min="17" max="17" width="13.7265625" style="12" hidden="1" customWidth="1" outlineLevel="1"/>
    <col min="18" max="18" width="19.7265625" style="12" hidden="1" customWidth="1" outlineLevel="1"/>
    <col min="19" max="19" width="34.54296875" style="12" hidden="1" customWidth="1" outlineLevel="1"/>
    <col min="20" max="20" width="9.7265625" style="12" hidden="1" customWidth="1" outlineLevel="1"/>
    <col min="21" max="21" width="17.26953125" style="12" hidden="1" customWidth="1" outlineLevel="1"/>
    <col min="22" max="22" width="19" style="379" hidden="1" customWidth="1" outlineLevel="1"/>
    <col min="23" max="23" width="17.54296875" style="12" hidden="1" customWidth="1" outlineLevel="1"/>
    <col min="24" max="24" width="14.453125" style="12" hidden="1" customWidth="1" outlineLevel="1"/>
    <col min="25" max="25" width="13" style="12" hidden="1" customWidth="1" outlineLevel="1"/>
    <col min="26" max="26" width="11.7265625" style="12" hidden="1" customWidth="1" outlineLevel="1"/>
    <col min="27" max="27" width="19.26953125" style="379" hidden="1" customWidth="1" outlineLevel="1"/>
    <col min="28" max="30" width="14.453125" style="12" hidden="1" customWidth="1" outlineLevel="1"/>
    <col min="31" max="31" width="34.453125" style="12" hidden="1" customWidth="1" outlineLevel="1"/>
    <col min="32" max="32" width="34.54296875" style="12" hidden="1" customWidth="1" outlineLevel="1"/>
    <col min="33" max="33" width="45.7265625" style="12" hidden="1" customWidth="1" outlineLevel="1"/>
    <col min="34" max="36" width="34.54296875" style="12" hidden="1" customWidth="1" outlineLevel="1"/>
    <col min="37" max="37" width="14.453125" style="12" hidden="1" customWidth="1" outlineLevel="1"/>
    <col min="38" max="38" width="26.453125" style="12" hidden="1" customWidth="1" outlineLevel="1"/>
    <col min="39" max="39" width="12.7265625" style="12" hidden="1" customWidth="1" outlineLevel="1"/>
    <col min="40" max="42" width="28.453125" style="12" hidden="1" customWidth="1" outlineLevel="1"/>
    <col min="43" max="43" width="28.54296875" style="12" hidden="1" customWidth="1" outlineLevel="1"/>
    <col min="44" max="44" width="16.54296875" style="12" customWidth="1" collapsed="1"/>
    <col min="45" max="45" width="15.54296875" style="12" customWidth="1"/>
    <col min="46" max="46" width="24" style="3" customWidth="1"/>
    <col min="47" max="47" width="12.26953125" style="379" customWidth="1"/>
    <col min="48" max="48" width="13.453125" style="12" customWidth="1"/>
    <col min="49" max="49" width="28.26953125" style="3" customWidth="1"/>
    <col min="50" max="50" width="18" style="12" customWidth="1"/>
    <col min="51" max="16384" width="9.26953125" style="12"/>
  </cols>
  <sheetData>
    <row r="1" spans="1:51" s="1" customFormat="1" ht="26.25" customHeight="1" x14ac:dyDescent="0.35">
      <c r="A1" s="233" t="s">
        <v>1898</v>
      </c>
      <c r="B1" s="234" t="s">
        <v>1899</v>
      </c>
      <c r="C1" s="235" t="s">
        <v>1</v>
      </c>
      <c r="D1" s="235" t="s">
        <v>1900</v>
      </c>
      <c r="E1" s="236" t="s">
        <v>2</v>
      </c>
      <c r="F1" s="235" t="s">
        <v>1901</v>
      </c>
      <c r="G1" s="235" t="s">
        <v>1902</v>
      </c>
      <c r="H1" s="235" t="s">
        <v>1903</v>
      </c>
      <c r="I1" s="235" t="s">
        <v>1904</v>
      </c>
      <c r="J1" s="235" t="s">
        <v>1905</v>
      </c>
      <c r="K1" s="235" t="s">
        <v>4</v>
      </c>
      <c r="L1" s="235" t="s">
        <v>5</v>
      </c>
      <c r="M1" s="235" t="s">
        <v>1906</v>
      </c>
      <c r="N1" s="235" t="s">
        <v>1907</v>
      </c>
      <c r="O1" s="235" t="s">
        <v>6</v>
      </c>
      <c r="P1" s="235" t="s">
        <v>1908</v>
      </c>
      <c r="Q1" s="237" t="s">
        <v>1909</v>
      </c>
      <c r="R1" s="237" t="s">
        <v>1910</v>
      </c>
      <c r="S1" s="237" t="s">
        <v>1911</v>
      </c>
      <c r="T1" s="235" t="s">
        <v>8</v>
      </c>
      <c r="U1" s="235" t="s">
        <v>9</v>
      </c>
      <c r="V1" s="235" t="s">
        <v>1912</v>
      </c>
      <c r="W1" s="235" t="s">
        <v>1913</v>
      </c>
      <c r="X1" s="235" t="s">
        <v>1914</v>
      </c>
      <c r="Y1" s="235" t="s">
        <v>3079</v>
      </c>
      <c r="Z1" s="235" t="s">
        <v>1915</v>
      </c>
      <c r="AA1" s="235" t="s">
        <v>1916</v>
      </c>
      <c r="AB1" s="235" t="s">
        <v>1917</v>
      </c>
      <c r="AC1" s="235" t="s">
        <v>1918</v>
      </c>
      <c r="AD1" s="235" t="s">
        <v>1919</v>
      </c>
      <c r="AE1" s="235" t="s">
        <v>1920</v>
      </c>
      <c r="AF1" s="235" t="s">
        <v>1921</v>
      </c>
      <c r="AG1" s="235" t="s">
        <v>1922</v>
      </c>
      <c r="AH1" s="235" t="s">
        <v>1923</v>
      </c>
      <c r="AI1" s="235" t="s">
        <v>1924</v>
      </c>
      <c r="AJ1" s="235" t="s">
        <v>1925</v>
      </c>
      <c r="AK1" s="235" t="s">
        <v>1926</v>
      </c>
      <c r="AL1" s="235" t="s">
        <v>1927</v>
      </c>
      <c r="AM1" s="235" t="s">
        <v>10</v>
      </c>
      <c r="AN1" s="235" t="s">
        <v>3080</v>
      </c>
      <c r="AO1" s="237" t="s">
        <v>1928</v>
      </c>
      <c r="AP1" s="237" t="s">
        <v>1929</v>
      </c>
      <c r="AQ1" s="235" t="s">
        <v>1930</v>
      </c>
      <c r="AR1" s="235" t="s">
        <v>2768</v>
      </c>
      <c r="AS1" s="235" t="s">
        <v>3081</v>
      </c>
      <c r="AT1" s="235" t="s">
        <v>3082</v>
      </c>
      <c r="AU1" s="238" t="s">
        <v>3083</v>
      </c>
      <c r="AV1" s="235" t="s">
        <v>3084</v>
      </c>
      <c r="AW1" s="235" t="s">
        <v>2769</v>
      </c>
      <c r="AX1" s="239" t="s">
        <v>3085</v>
      </c>
      <c r="AY1" s="240" t="s">
        <v>1931</v>
      </c>
    </row>
    <row r="2" spans="1:51" ht="24.75" customHeight="1" x14ac:dyDescent="0.35">
      <c r="A2" s="11">
        <v>1</v>
      </c>
      <c r="B2" s="241" t="s">
        <v>3086</v>
      </c>
      <c r="C2" s="8" t="s">
        <v>3087</v>
      </c>
      <c r="D2" s="10" t="s">
        <v>3088</v>
      </c>
      <c r="E2" s="10" t="s">
        <v>3089</v>
      </c>
      <c r="F2" s="9"/>
      <c r="G2" s="9"/>
      <c r="H2" s="9"/>
      <c r="I2" s="9"/>
      <c r="J2" s="7"/>
      <c r="K2" s="7"/>
      <c r="L2" s="10" t="s">
        <v>3090</v>
      </c>
      <c r="M2" s="242" t="s">
        <v>3091</v>
      </c>
      <c r="N2" s="243" t="s">
        <v>1942</v>
      </c>
      <c r="O2" s="243" t="s">
        <v>3092</v>
      </c>
      <c r="P2" s="10" t="s">
        <v>3093</v>
      </c>
      <c r="Q2" s="10"/>
      <c r="R2" s="10"/>
      <c r="S2" s="10"/>
      <c r="T2" s="10" t="s">
        <v>22</v>
      </c>
      <c r="U2" s="244">
        <v>26353</v>
      </c>
      <c r="V2" s="10" t="s">
        <v>1866</v>
      </c>
      <c r="W2" s="10" t="s">
        <v>1866</v>
      </c>
      <c r="X2" s="241" t="s">
        <v>1936</v>
      </c>
      <c r="Y2" s="8" t="s">
        <v>3094</v>
      </c>
      <c r="Z2" s="243">
        <v>36023</v>
      </c>
      <c r="AA2" s="10" t="s">
        <v>79</v>
      </c>
      <c r="AB2" s="10" t="s">
        <v>1938</v>
      </c>
      <c r="AC2" s="10" t="s">
        <v>2101</v>
      </c>
      <c r="AD2" s="10" t="s">
        <v>3088</v>
      </c>
      <c r="AE2" s="243" t="s">
        <v>3088</v>
      </c>
      <c r="AF2" s="10" t="s">
        <v>3088</v>
      </c>
      <c r="AG2" s="10" t="s">
        <v>3088</v>
      </c>
      <c r="AH2" s="242" t="s">
        <v>3088</v>
      </c>
      <c r="AI2" s="243" t="s">
        <v>3088</v>
      </c>
      <c r="AJ2" s="10" t="s">
        <v>3088</v>
      </c>
      <c r="AK2" s="10" t="s">
        <v>3088</v>
      </c>
      <c r="AL2" s="241" t="s">
        <v>3088</v>
      </c>
      <c r="AM2" s="8"/>
      <c r="AN2" s="8"/>
      <c r="AO2" s="8"/>
      <c r="AP2" s="8"/>
      <c r="AQ2" s="8" t="s">
        <v>3088</v>
      </c>
      <c r="AR2" s="245">
        <v>41341</v>
      </c>
      <c r="AS2" s="245">
        <v>41344</v>
      </c>
      <c r="AT2" s="246"/>
      <c r="AU2" s="244"/>
      <c r="AV2" s="247"/>
      <c r="AW2" s="248" t="s">
        <v>3084</v>
      </c>
      <c r="AX2" s="249"/>
      <c r="AY2" s="250" t="s">
        <v>3086</v>
      </c>
    </row>
    <row r="3" spans="1:51" ht="24.75" customHeight="1" x14ac:dyDescent="0.35">
      <c r="A3" s="11">
        <v>2</v>
      </c>
      <c r="B3" s="241" t="s">
        <v>3095</v>
      </c>
      <c r="C3" s="8" t="s">
        <v>3096</v>
      </c>
      <c r="D3" s="10" t="s">
        <v>3088</v>
      </c>
      <c r="E3" s="10" t="s">
        <v>3089</v>
      </c>
      <c r="F3" s="9"/>
      <c r="G3" s="9"/>
      <c r="H3" s="9"/>
      <c r="I3" s="9"/>
      <c r="J3" s="7"/>
      <c r="K3" s="7"/>
      <c r="L3" s="10" t="s">
        <v>3090</v>
      </c>
      <c r="M3" s="242" t="s">
        <v>3091</v>
      </c>
      <c r="N3" s="243" t="s">
        <v>1942</v>
      </c>
      <c r="O3" s="243" t="s">
        <v>3092</v>
      </c>
      <c r="P3" s="10" t="s">
        <v>3093</v>
      </c>
      <c r="Q3" s="10"/>
      <c r="R3" s="10"/>
      <c r="S3" s="10"/>
      <c r="T3" s="10" t="s">
        <v>53</v>
      </c>
      <c r="U3" s="244">
        <v>27013</v>
      </c>
      <c r="V3" s="10" t="s">
        <v>79</v>
      </c>
      <c r="W3" s="10" t="s">
        <v>79</v>
      </c>
      <c r="X3" s="241" t="s">
        <v>1936</v>
      </c>
      <c r="Y3" s="8" t="s">
        <v>3097</v>
      </c>
      <c r="Z3" s="243">
        <v>39674</v>
      </c>
      <c r="AA3" s="10" t="s">
        <v>79</v>
      </c>
      <c r="AB3" s="10" t="s">
        <v>1956</v>
      </c>
      <c r="AC3" s="10" t="s">
        <v>2101</v>
      </c>
      <c r="AD3" s="10" t="s">
        <v>3088</v>
      </c>
      <c r="AE3" s="243" t="s">
        <v>3088</v>
      </c>
      <c r="AF3" s="10" t="s">
        <v>3098</v>
      </c>
      <c r="AG3" s="10" t="s">
        <v>3099</v>
      </c>
      <c r="AH3" s="242" t="s">
        <v>3098</v>
      </c>
      <c r="AI3" s="243" t="s">
        <v>3099</v>
      </c>
      <c r="AJ3" s="10" t="s">
        <v>3100</v>
      </c>
      <c r="AK3" s="10" t="s">
        <v>1561</v>
      </c>
      <c r="AL3" s="241" t="s">
        <v>1971</v>
      </c>
      <c r="AM3" s="8"/>
      <c r="AN3" s="8"/>
      <c r="AO3" s="8"/>
      <c r="AP3" s="8"/>
      <c r="AQ3" s="8" t="s">
        <v>3088</v>
      </c>
      <c r="AR3" s="245">
        <v>41348</v>
      </c>
      <c r="AS3" s="245">
        <v>41348</v>
      </c>
      <c r="AT3" s="246" t="s">
        <v>3088</v>
      </c>
      <c r="AU3" s="244">
        <v>41344</v>
      </c>
      <c r="AV3" s="247" t="s">
        <v>3101</v>
      </c>
      <c r="AW3" s="248" t="s">
        <v>3084</v>
      </c>
      <c r="AX3" s="249" t="s">
        <v>3102</v>
      </c>
      <c r="AY3" s="250" t="s">
        <v>3095</v>
      </c>
    </row>
    <row r="4" spans="1:51" ht="24.75" customHeight="1" x14ac:dyDescent="0.35">
      <c r="A4" s="11">
        <v>3</v>
      </c>
      <c r="B4" s="241" t="s">
        <v>3103</v>
      </c>
      <c r="C4" s="8" t="s">
        <v>3104</v>
      </c>
      <c r="D4" s="10" t="s">
        <v>3088</v>
      </c>
      <c r="E4" s="10" t="s">
        <v>14</v>
      </c>
      <c r="F4" s="9"/>
      <c r="G4" s="9"/>
      <c r="H4" s="9"/>
      <c r="I4" s="9"/>
      <c r="J4" s="7"/>
      <c r="K4" s="7"/>
      <c r="L4" s="10" t="s">
        <v>3105</v>
      </c>
      <c r="M4" s="242" t="s">
        <v>3106</v>
      </c>
      <c r="N4" s="243" t="s">
        <v>1933</v>
      </c>
      <c r="O4" s="243" t="s">
        <v>3107</v>
      </c>
      <c r="P4" s="10" t="s">
        <v>3108</v>
      </c>
      <c r="Q4" s="10"/>
      <c r="R4" s="10"/>
      <c r="S4" s="10"/>
      <c r="T4" s="10" t="s">
        <v>53</v>
      </c>
      <c r="U4" s="244">
        <v>23977</v>
      </c>
      <c r="V4" s="10" t="s">
        <v>255</v>
      </c>
      <c r="W4" s="10" t="s">
        <v>2015</v>
      </c>
      <c r="X4" s="241" t="s">
        <v>1936</v>
      </c>
      <c r="Y4" s="8" t="s">
        <v>3109</v>
      </c>
      <c r="Z4" s="243">
        <v>36774</v>
      </c>
      <c r="AA4" s="10" t="s">
        <v>255</v>
      </c>
      <c r="AB4" s="10" t="s">
        <v>1938</v>
      </c>
      <c r="AC4" s="10" t="s">
        <v>1974</v>
      </c>
      <c r="AD4" s="10" t="s">
        <v>3110</v>
      </c>
      <c r="AE4" s="243" t="s">
        <v>3111</v>
      </c>
      <c r="AF4" s="10" t="s">
        <v>3112</v>
      </c>
      <c r="AG4" s="10" t="s">
        <v>3113</v>
      </c>
      <c r="AH4" s="242" t="s">
        <v>3112</v>
      </c>
      <c r="AI4" s="243" t="s">
        <v>3113</v>
      </c>
      <c r="AJ4" s="10" t="s">
        <v>3114</v>
      </c>
      <c r="AK4" s="10" t="s">
        <v>3115</v>
      </c>
      <c r="AL4" s="241" t="s">
        <v>1971</v>
      </c>
      <c r="AM4" s="8"/>
      <c r="AN4" s="8"/>
      <c r="AO4" s="8"/>
      <c r="AP4" s="8"/>
      <c r="AQ4" s="8" t="s">
        <v>3088</v>
      </c>
      <c r="AR4" s="245">
        <v>41404</v>
      </c>
      <c r="AS4" s="245">
        <v>41404</v>
      </c>
      <c r="AT4" s="246"/>
      <c r="AU4" s="244"/>
      <c r="AV4" s="247"/>
      <c r="AW4" s="248" t="s">
        <v>3084</v>
      </c>
      <c r="AX4" s="249"/>
      <c r="AY4" s="250" t="s">
        <v>3103</v>
      </c>
    </row>
    <row r="5" spans="1:51" ht="24.75" customHeight="1" x14ac:dyDescent="0.35">
      <c r="A5" s="11">
        <v>4</v>
      </c>
      <c r="B5" s="241" t="s">
        <v>3116</v>
      </c>
      <c r="C5" s="8" t="s">
        <v>3117</v>
      </c>
      <c r="D5" s="10" t="s">
        <v>3088</v>
      </c>
      <c r="E5" s="10" t="s">
        <v>14</v>
      </c>
      <c r="F5" s="9">
        <v>40827</v>
      </c>
      <c r="G5" s="9">
        <v>40827</v>
      </c>
      <c r="H5" s="9"/>
      <c r="I5" s="9"/>
      <c r="J5" s="7" t="s">
        <v>1932</v>
      </c>
      <c r="K5" s="7"/>
      <c r="L5" s="10" t="s">
        <v>3118</v>
      </c>
      <c r="M5" s="242" t="s">
        <v>3118</v>
      </c>
      <c r="N5" s="243" t="s">
        <v>1942</v>
      </c>
      <c r="O5" s="243" t="s">
        <v>3119</v>
      </c>
      <c r="P5" s="10" t="s">
        <v>3120</v>
      </c>
      <c r="Q5" s="10"/>
      <c r="R5" s="10"/>
      <c r="S5" s="10"/>
      <c r="T5" s="10" t="s">
        <v>53</v>
      </c>
      <c r="U5" s="244">
        <v>28859</v>
      </c>
      <c r="V5" s="10" t="s">
        <v>2114</v>
      </c>
      <c r="W5" s="10" t="s">
        <v>2114</v>
      </c>
      <c r="X5" s="241" t="s">
        <v>1936</v>
      </c>
      <c r="Y5" s="8" t="s">
        <v>3121</v>
      </c>
      <c r="Z5" s="243">
        <v>38568</v>
      </c>
      <c r="AA5" s="10" t="s">
        <v>255</v>
      </c>
      <c r="AB5" s="10" t="s">
        <v>1938</v>
      </c>
      <c r="AC5" s="10" t="s">
        <v>1968</v>
      </c>
      <c r="AD5" s="10" t="s">
        <v>2010</v>
      </c>
      <c r="AE5" s="243" t="s">
        <v>1940</v>
      </c>
      <c r="AF5" s="10" t="s">
        <v>3122</v>
      </c>
      <c r="AG5" s="10" t="s">
        <v>3123</v>
      </c>
      <c r="AH5" s="242" t="s">
        <v>3122</v>
      </c>
      <c r="AI5" s="243" t="s">
        <v>3123</v>
      </c>
      <c r="AJ5" s="10" t="s">
        <v>3124</v>
      </c>
      <c r="AK5" s="10" t="s">
        <v>3125</v>
      </c>
      <c r="AL5" s="241" t="s">
        <v>1971</v>
      </c>
      <c r="AM5" s="8"/>
      <c r="AN5" s="8"/>
      <c r="AO5" s="8"/>
      <c r="AP5" s="8"/>
      <c r="AQ5" s="8" t="s">
        <v>3088</v>
      </c>
      <c r="AR5" s="245">
        <v>41425</v>
      </c>
      <c r="AS5" s="245">
        <v>41425</v>
      </c>
      <c r="AT5" s="246" t="s">
        <v>3088</v>
      </c>
      <c r="AU5" s="244"/>
      <c r="AV5" s="247" t="s">
        <v>3084</v>
      </c>
      <c r="AW5" s="248" t="s">
        <v>3088</v>
      </c>
      <c r="AX5" s="249" t="s">
        <v>3088</v>
      </c>
      <c r="AY5" s="250" t="s">
        <v>3116</v>
      </c>
    </row>
    <row r="6" spans="1:51" ht="24.75" customHeight="1" x14ac:dyDescent="0.35">
      <c r="A6" s="11">
        <v>5</v>
      </c>
      <c r="B6" s="241" t="s">
        <v>3126</v>
      </c>
      <c r="C6" s="8" t="s">
        <v>3127</v>
      </c>
      <c r="D6" s="10" t="s">
        <v>3088</v>
      </c>
      <c r="E6" s="10" t="s">
        <v>14</v>
      </c>
      <c r="F6" s="9">
        <v>41403</v>
      </c>
      <c r="G6" s="9">
        <v>41463</v>
      </c>
      <c r="H6" s="9"/>
      <c r="I6" s="9"/>
      <c r="J6" s="7" t="s">
        <v>3128</v>
      </c>
      <c r="K6" s="7"/>
      <c r="L6" s="10" t="s">
        <v>3105</v>
      </c>
      <c r="M6" s="242" t="s">
        <v>3106</v>
      </c>
      <c r="N6" s="243" t="s">
        <v>1933</v>
      </c>
      <c r="O6" s="243" t="s">
        <v>3129</v>
      </c>
      <c r="P6" s="10" t="s">
        <v>3130</v>
      </c>
      <c r="Q6" s="10"/>
      <c r="R6" s="10"/>
      <c r="S6" s="10"/>
      <c r="T6" s="10" t="s">
        <v>53</v>
      </c>
      <c r="U6" s="244">
        <v>23682</v>
      </c>
      <c r="V6" s="10" t="s">
        <v>255</v>
      </c>
      <c r="W6" s="10" t="s">
        <v>101</v>
      </c>
      <c r="X6" s="241" t="s">
        <v>1936</v>
      </c>
      <c r="Y6" s="8" t="s">
        <v>3131</v>
      </c>
      <c r="Z6" s="243">
        <v>38210</v>
      </c>
      <c r="AA6" s="10" t="s">
        <v>255</v>
      </c>
      <c r="AB6" s="10" t="s">
        <v>1938</v>
      </c>
      <c r="AC6" s="10" t="s">
        <v>1974</v>
      </c>
      <c r="AD6" s="10" t="s">
        <v>2679</v>
      </c>
      <c r="AE6" s="243" t="s">
        <v>3132</v>
      </c>
      <c r="AF6" s="10" t="s">
        <v>3133</v>
      </c>
      <c r="AG6" s="10" t="s">
        <v>3134</v>
      </c>
      <c r="AH6" s="242" t="s">
        <v>3133</v>
      </c>
      <c r="AI6" s="243" t="s">
        <v>3134</v>
      </c>
      <c r="AJ6" s="10" t="s">
        <v>3135</v>
      </c>
      <c r="AK6" s="10" t="s">
        <v>3136</v>
      </c>
      <c r="AL6" s="241" t="s">
        <v>1971</v>
      </c>
      <c r="AM6" s="8"/>
      <c r="AN6" s="8"/>
      <c r="AO6" s="8"/>
      <c r="AP6" s="8"/>
      <c r="AQ6" s="8" t="s">
        <v>3088</v>
      </c>
      <c r="AR6" s="245">
        <v>41435</v>
      </c>
      <c r="AS6" s="245">
        <v>41435</v>
      </c>
      <c r="AT6" s="246"/>
      <c r="AU6" s="244"/>
      <c r="AV6" s="247"/>
      <c r="AW6" s="248" t="s">
        <v>3084</v>
      </c>
      <c r="AX6" s="249"/>
      <c r="AY6" s="250" t="s">
        <v>3126</v>
      </c>
    </row>
    <row r="7" spans="1:51" ht="24.75" customHeight="1" x14ac:dyDescent="0.35">
      <c r="A7" s="11">
        <v>6</v>
      </c>
      <c r="B7" s="241" t="s">
        <v>3137</v>
      </c>
      <c r="C7" s="8" t="s">
        <v>3138</v>
      </c>
      <c r="D7" s="10" t="s">
        <v>3088</v>
      </c>
      <c r="E7" s="10" t="s">
        <v>14</v>
      </c>
      <c r="F7" s="9">
        <v>41108</v>
      </c>
      <c r="G7" s="9">
        <v>41168</v>
      </c>
      <c r="H7" s="9"/>
      <c r="I7" s="9">
        <v>41533</v>
      </c>
      <c r="J7" s="7" t="s">
        <v>3128</v>
      </c>
      <c r="K7" s="7"/>
      <c r="L7" s="10" t="s">
        <v>115</v>
      </c>
      <c r="M7" s="242" t="s">
        <v>2070</v>
      </c>
      <c r="N7" s="243" t="s">
        <v>2155</v>
      </c>
      <c r="O7" s="243" t="s">
        <v>823</v>
      </c>
      <c r="P7" s="10" t="s">
        <v>2369</v>
      </c>
      <c r="Q7" s="10"/>
      <c r="R7" s="10"/>
      <c r="S7" s="10"/>
      <c r="T7" s="10" t="s">
        <v>53</v>
      </c>
      <c r="U7" s="244">
        <v>32950</v>
      </c>
      <c r="V7" s="10" t="s">
        <v>255</v>
      </c>
      <c r="W7" s="10" t="s">
        <v>255</v>
      </c>
      <c r="X7" s="241" t="s">
        <v>1936</v>
      </c>
      <c r="Y7" s="8" t="s">
        <v>3139</v>
      </c>
      <c r="Z7" s="243">
        <v>40911</v>
      </c>
      <c r="AA7" s="10" t="s">
        <v>255</v>
      </c>
      <c r="AB7" s="10" t="s">
        <v>1956</v>
      </c>
      <c r="AC7" s="10" t="s">
        <v>3140</v>
      </c>
      <c r="AD7" s="10" t="s">
        <v>2010</v>
      </c>
      <c r="AE7" s="243" t="s">
        <v>3141</v>
      </c>
      <c r="AF7" s="10" t="s">
        <v>3142</v>
      </c>
      <c r="AG7" s="10" t="s">
        <v>3143</v>
      </c>
      <c r="AH7" s="242" t="s">
        <v>3144</v>
      </c>
      <c r="AI7" s="243" t="s">
        <v>3145</v>
      </c>
      <c r="AJ7" s="10" t="s">
        <v>3146</v>
      </c>
      <c r="AK7" s="10" t="s">
        <v>3147</v>
      </c>
      <c r="AL7" s="241" t="s">
        <v>1953</v>
      </c>
      <c r="AM7" s="8"/>
      <c r="AN7" s="8"/>
      <c r="AO7" s="8"/>
      <c r="AP7" s="8"/>
      <c r="AQ7" s="8" t="s">
        <v>3088</v>
      </c>
      <c r="AR7" s="245">
        <v>41435</v>
      </c>
      <c r="AS7" s="245">
        <v>41435</v>
      </c>
      <c r="AT7" s="246"/>
      <c r="AU7" s="244"/>
      <c r="AV7" s="247"/>
      <c r="AW7" s="248" t="s">
        <v>3084</v>
      </c>
      <c r="AX7" s="249"/>
      <c r="AY7" s="250" t="s">
        <v>3137</v>
      </c>
    </row>
    <row r="8" spans="1:51" ht="24.75" customHeight="1" x14ac:dyDescent="0.35">
      <c r="A8" s="11">
        <v>7</v>
      </c>
      <c r="B8" s="241" t="s">
        <v>3148</v>
      </c>
      <c r="C8" s="8" t="s">
        <v>3149</v>
      </c>
      <c r="D8" s="10" t="s">
        <v>3088</v>
      </c>
      <c r="E8" s="10" t="s">
        <v>3089</v>
      </c>
      <c r="F8" s="9">
        <v>39888</v>
      </c>
      <c r="G8" s="9">
        <v>39948</v>
      </c>
      <c r="H8" s="9"/>
      <c r="I8" s="9"/>
      <c r="J8" s="7" t="s">
        <v>1932</v>
      </c>
      <c r="K8" s="7"/>
      <c r="L8" s="10" t="s">
        <v>35</v>
      </c>
      <c r="M8" s="242" t="s">
        <v>35</v>
      </c>
      <c r="N8" s="243" t="s">
        <v>2017</v>
      </c>
      <c r="O8" s="243" t="s">
        <v>125</v>
      </c>
      <c r="P8" s="10" t="s">
        <v>2020</v>
      </c>
      <c r="Q8" s="10"/>
      <c r="R8" s="10"/>
      <c r="S8" s="10"/>
      <c r="T8" s="10" t="s">
        <v>22</v>
      </c>
      <c r="U8" s="244">
        <v>28623</v>
      </c>
      <c r="V8" s="10" t="s">
        <v>79</v>
      </c>
      <c r="W8" s="10" t="s">
        <v>79</v>
      </c>
      <c r="X8" s="241" t="s">
        <v>1936</v>
      </c>
      <c r="Y8" s="8" t="s">
        <v>3150</v>
      </c>
      <c r="Z8" s="243">
        <v>40922</v>
      </c>
      <c r="AA8" s="10" t="s">
        <v>79</v>
      </c>
      <c r="AB8" s="10" t="s">
        <v>1946</v>
      </c>
      <c r="AC8" s="10" t="s">
        <v>3140</v>
      </c>
      <c r="AD8" s="10" t="s">
        <v>2016</v>
      </c>
      <c r="AE8" s="243" t="s">
        <v>2312</v>
      </c>
      <c r="AF8" s="10" t="s">
        <v>3151</v>
      </c>
      <c r="AG8" s="10" t="s">
        <v>3152</v>
      </c>
      <c r="AH8" s="242" t="s">
        <v>3151</v>
      </c>
      <c r="AI8" s="243" t="s">
        <v>3152</v>
      </c>
      <c r="AJ8" s="10" t="s">
        <v>3153</v>
      </c>
      <c r="AK8" s="10" t="s">
        <v>3154</v>
      </c>
      <c r="AL8" s="241" t="s">
        <v>2107</v>
      </c>
      <c r="AM8" s="8"/>
      <c r="AN8" s="8"/>
      <c r="AO8" s="8"/>
      <c r="AP8" s="8"/>
      <c r="AQ8" s="8" t="s">
        <v>3088</v>
      </c>
      <c r="AR8" s="245">
        <v>41443</v>
      </c>
      <c r="AS8" s="245">
        <v>41443</v>
      </c>
      <c r="AT8" s="246"/>
      <c r="AU8" s="244"/>
      <c r="AV8" s="247" t="s">
        <v>3101</v>
      </c>
      <c r="AW8" s="248" t="s">
        <v>3084</v>
      </c>
      <c r="AX8" s="249"/>
      <c r="AY8" s="250" t="s">
        <v>3148</v>
      </c>
    </row>
    <row r="9" spans="1:51" ht="24.75" customHeight="1" x14ac:dyDescent="0.35">
      <c r="A9" s="11">
        <v>8</v>
      </c>
      <c r="B9" s="241" t="s">
        <v>3155</v>
      </c>
      <c r="C9" s="8" t="s">
        <v>3156</v>
      </c>
      <c r="D9" s="10" t="s">
        <v>3088</v>
      </c>
      <c r="E9" s="10" t="s">
        <v>14</v>
      </c>
      <c r="F9" s="9">
        <v>41078</v>
      </c>
      <c r="G9" s="9">
        <v>41138</v>
      </c>
      <c r="H9" s="9"/>
      <c r="I9" s="9">
        <v>41503</v>
      </c>
      <c r="J9" s="7" t="s">
        <v>3128</v>
      </c>
      <c r="K9" s="7"/>
      <c r="L9" s="10" t="s">
        <v>3105</v>
      </c>
      <c r="M9" s="242" t="s">
        <v>2027</v>
      </c>
      <c r="N9" s="243" t="s">
        <v>2155</v>
      </c>
      <c r="O9" s="243" t="s">
        <v>1445</v>
      </c>
      <c r="P9" s="10" t="s">
        <v>3157</v>
      </c>
      <c r="Q9" s="10"/>
      <c r="R9" s="10"/>
      <c r="S9" s="10"/>
      <c r="T9" s="10" t="s">
        <v>22</v>
      </c>
      <c r="U9" s="244">
        <v>33139</v>
      </c>
      <c r="V9" s="10" t="s">
        <v>255</v>
      </c>
      <c r="W9" s="10" t="s">
        <v>1981</v>
      </c>
      <c r="X9" s="241" t="s">
        <v>1936</v>
      </c>
      <c r="Y9" s="8" t="s">
        <v>3158</v>
      </c>
      <c r="Z9" s="243">
        <v>38315</v>
      </c>
      <c r="AA9" s="10" t="s">
        <v>255</v>
      </c>
      <c r="AB9" s="10" t="s">
        <v>1956</v>
      </c>
      <c r="AC9" s="10" t="s">
        <v>3140</v>
      </c>
      <c r="AD9" s="10" t="s">
        <v>1992</v>
      </c>
      <c r="AE9" s="243" t="s">
        <v>3159</v>
      </c>
      <c r="AF9" s="10" t="s">
        <v>3160</v>
      </c>
      <c r="AG9" s="10" t="s">
        <v>3161</v>
      </c>
      <c r="AH9" s="242" t="s">
        <v>3160</v>
      </c>
      <c r="AI9" s="243" t="s">
        <v>3161</v>
      </c>
      <c r="AJ9" s="10" t="s">
        <v>3162</v>
      </c>
      <c r="AK9" s="10" t="s">
        <v>3163</v>
      </c>
      <c r="AL9" s="241" t="s">
        <v>1953</v>
      </c>
      <c r="AM9" s="8"/>
      <c r="AN9" s="8"/>
      <c r="AO9" s="8"/>
      <c r="AP9" s="8"/>
      <c r="AQ9" s="8" t="s">
        <v>3088</v>
      </c>
      <c r="AR9" s="245">
        <v>41450</v>
      </c>
      <c r="AS9" s="245">
        <v>41450</v>
      </c>
      <c r="AT9" s="246"/>
      <c r="AU9" s="244"/>
      <c r="AV9" s="247"/>
      <c r="AW9" s="248" t="s">
        <v>3084</v>
      </c>
      <c r="AX9" s="249"/>
      <c r="AY9" s="250" t="s">
        <v>3155</v>
      </c>
    </row>
    <row r="10" spans="1:51" ht="24.75" customHeight="1" x14ac:dyDescent="0.35">
      <c r="A10" s="11">
        <v>9</v>
      </c>
      <c r="B10" s="241" t="s">
        <v>3164</v>
      </c>
      <c r="C10" s="8" t="s">
        <v>2650</v>
      </c>
      <c r="D10" s="10" t="s">
        <v>3088</v>
      </c>
      <c r="E10" s="10" t="s">
        <v>501</v>
      </c>
      <c r="F10" s="9">
        <v>41365</v>
      </c>
      <c r="G10" s="9">
        <v>41425</v>
      </c>
      <c r="H10" s="9"/>
      <c r="I10" s="9"/>
      <c r="J10" s="7" t="s">
        <v>3128</v>
      </c>
      <c r="K10" s="7"/>
      <c r="L10" s="10" t="s">
        <v>3090</v>
      </c>
      <c r="M10" s="242" t="s">
        <v>3091</v>
      </c>
      <c r="N10" s="243" t="s">
        <v>1990</v>
      </c>
      <c r="O10" s="243" t="s">
        <v>3165</v>
      </c>
      <c r="P10" s="10" t="s">
        <v>3166</v>
      </c>
      <c r="Q10" s="10"/>
      <c r="R10" s="10"/>
      <c r="S10" s="10"/>
      <c r="T10" s="10" t="s">
        <v>53</v>
      </c>
      <c r="U10" s="244">
        <v>28084</v>
      </c>
      <c r="V10" s="10" t="s">
        <v>2064</v>
      </c>
      <c r="W10" s="10" t="s">
        <v>501</v>
      </c>
      <c r="X10" s="241" t="s">
        <v>1936</v>
      </c>
      <c r="Y10" s="8" t="s">
        <v>3167</v>
      </c>
      <c r="Z10" s="243">
        <v>40905</v>
      </c>
      <c r="AA10" s="10" t="s">
        <v>501</v>
      </c>
      <c r="AB10" s="10" t="s">
        <v>1938</v>
      </c>
      <c r="AC10" s="10" t="s">
        <v>3140</v>
      </c>
      <c r="AD10" s="10" t="s">
        <v>2624</v>
      </c>
      <c r="AE10" s="243" t="s">
        <v>3168</v>
      </c>
      <c r="AF10" s="10" t="s">
        <v>3169</v>
      </c>
      <c r="AG10" s="10" t="s">
        <v>3170</v>
      </c>
      <c r="AH10" s="242" t="s">
        <v>3171</v>
      </c>
      <c r="AI10" s="243" t="s">
        <v>3172</v>
      </c>
      <c r="AJ10" s="10" t="s">
        <v>3088</v>
      </c>
      <c r="AK10" s="10" t="s">
        <v>3173</v>
      </c>
      <c r="AL10" s="241" t="s">
        <v>1971</v>
      </c>
      <c r="AM10" s="8"/>
      <c r="AN10" s="8"/>
      <c r="AO10" s="8"/>
      <c r="AP10" s="8"/>
      <c r="AQ10" s="8" t="s">
        <v>3088</v>
      </c>
      <c r="AR10" s="245">
        <v>41455</v>
      </c>
      <c r="AS10" s="245">
        <v>41455</v>
      </c>
      <c r="AT10" s="246"/>
      <c r="AU10" s="244"/>
      <c r="AV10" s="247"/>
      <c r="AW10" s="248" t="s">
        <v>3174</v>
      </c>
      <c r="AX10" s="249"/>
      <c r="AY10" s="250" t="s">
        <v>3164</v>
      </c>
    </row>
    <row r="11" spans="1:51" ht="24.75" customHeight="1" x14ac:dyDescent="0.35">
      <c r="A11" s="11">
        <v>10</v>
      </c>
      <c r="B11" s="241" t="s">
        <v>3175</v>
      </c>
      <c r="C11" s="8" t="s">
        <v>780</v>
      </c>
      <c r="D11" s="10" t="s">
        <v>3088</v>
      </c>
      <c r="E11" s="10" t="s">
        <v>14</v>
      </c>
      <c r="F11" s="9">
        <v>40308</v>
      </c>
      <c r="G11" s="9">
        <v>40368</v>
      </c>
      <c r="H11" s="9"/>
      <c r="I11" s="9"/>
      <c r="J11" s="7" t="s">
        <v>1932</v>
      </c>
      <c r="K11" s="7"/>
      <c r="L11" s="10" t="s">
        <v>115</v>
      </c>
      <c r="M11" s="242" t="s">
        <v>2118</v>
      </c>
      <c r="N11" s="243" t="s">
        <v>2017</v>
      </c>
      <c r="O11" s="243" t="s">
        <v>3176</v>
      </c>
      <c r="P11" s="10" t="s">
        <v>3177</v>
      </c>
      <c r="Q11" s="10"/>
      <c r="R11" s="10"/>
      <c r="S11" s="10"/>
      <c r="T11" s="10" t="s">
        <v>53</v>
      </c>
      <c r="U11" s="244">
        <v>29330</v>
      </c>
      <c r="V11" s="10" t="s">
        <v>255</v>
      </c>
      <c r="W11" s="10" t="s">
        <v>1866</v>
      </c>
      <c r="X11" s="241" t="s">
        <v>1936</v>
      </c>
      <c r="Y11" s="8" t="s">
        <v>3178</v>
      </c>
      <c r="Z11" s="243">
        <v>40253</v>
      </c>
      <c r="AA11" s="10" t="s">
        <v>255</v>
      </c>
      <c r="AB11" s="10" t="s">
        <v>1938</v>
      </c>
      <c r="AC11" s="10" t="s">
        <v>3140</v>
      </c>
      <c r="AD11" s="10" t="s">
        <v>2678</v>
      </c>
      <c r="AE11" s="243" t="s">
        <v>3179</v>
      </c>
      <c r="AF11" s="10" t="s">
        <v>3180</v>
      </c>
      <c r="AG11" s="10" t="s">
        <v>3181</v>
      </c>
      <c r="AH11" s="242" t="s">
        <v>3182</v>
      </c>
      <c r="AI11" s="243" t="s">
        <v>3181</v>
      </c>
      <c r="AJ11" s="10" t="s">
        <v>3183</v>
      </c>
      <c r="AK11" s="10" t="s">
        <v>3184</v>
      </c>
      <c r="AL11" s="241" t="s">
        <v>1971</v>
      </c>
      <c r="AM11" s="8"/>
      <c r="AN11" s="8"/>
      <c r="AO11" s="8"/>
      <c r="AP11" s="8"/>
      <c r="AQ11" s="8" t="s">
        <v>3088</v>
      </c>
      <c r="AR11" s="245">
        <v>41458</v>
      </c>
      <c r="AS11" s="245">
        <v>41458</v>
      </c>
      <c r="AT11" s="246"/>
      <c r="AU11" s="244"/>
      <c r="AV11" s="247"/>
      <c r="AW11" s="248" t="s">
        <v>3084</v>
      </c>
      <c r="AX11" s="249"/>
      <c r="AY11" s="250" t="s">
        <v>3175</v>
      </c>
    </row>
    <row r="12" spans="1:51" ht="24.75" customHeight="1" x14ac:dyDescent="0.35">
      <c r="A12" s="11">
        <v>11</v>
      </c>
      <c r="B12" s="241" t="s">
        <v>3185</v>
      </c>
      <c r="C12" s="8" t="s">
        <v>3186</v>
      </c>
      <c r="D12" s="10" t="s">
        <v>3088</v>
      </c>
      <c r="E12" s="10" t="s">
        <v>162</v>
      </c>
      <c r="F12" s="9">
        <v>41122</v>
      </c>
      <c r="G12" s="9">
        <v>41242</v>
      </c>
      <c r="H12" s="9"/>
      <c r="I12" s="9">
        <v>41607</v>
      </c>
      <c r="J12" s="7" t="s">
        <v>3128</v>
      </c>
      <c r="K12" s="7"/>
      <c r="L12" s="10" t="s">
        <v>3090</v>
      </c>
      <c r="M12" s="242" t="s">
        <v>3091</v>
      </c>
      <c r="N12" s="243" t="s">
        <v>1933</v>
      </c>
      <c r="O12" s="243" t="s">
        <v>3187</v>
      </c>
      <c r="P12" s="10" t="s">
        <v>2061</v>
      </c>
      <c r="Q12" s="10"/>
      <c r="R12" s="10"/>
      <c r="S12" s="10"/>
      <c r="T12" s="10" t="s">
        <v>53</v>
      </c>
      <c r="U12" s="244">
        <v>18402</v>
      </c>
      <c r="V12" s="10" t="s">
        <v>1725</v>
      </c>
      <c r="W12" s="10" t="s">
        <v>1725</v>
      </c>
      <c r="X12" s="241" t="s">
        <v>1936</v>
      </c>
      <c r="Y12" s="8" t="s">
        <v>3188</v>
      </c>
      <c r="Z12" s="243">
        <v>39622</v>
      </c>
      <c r="AA12" s="10" t="s">
        <v>162</v>
      </c>
      <c r="AB12" s="10" t="s">
        <v>1938</v>
      </c>
      <c r="AC12" s="10" t="s">
        <v>2101</v>
      </c>
      <c r="AD12" s="10" t="s">
        <v>3088</v>
      </c>
      <c r="AE12" s="243" t="s">
        <v>3088</v>
      </c>
      <c r="AF12" s="10" t="s">
        <v>3189</v>
      </c>
      <c r="AG12" s="10" t="s">
        <v>3190</v>
      </c>
      <c r="AH12" s="242" t="s">
        <v>3189</v>
      </c>
      <c r="AI12" s="243" t="s">
        <v>3190</v>
      </c>
      <c r="AJ12" s="10" t="s">
        <v>3191</v>
      </c>
      <c r="AK12" s="10" t="s">
        <v>3192</v>
      </c>
      <c r="AL12" s="241" t="s">
        <v>1971</v>
      </c>
      <c r="AM12" s="8"/>
      <c r="AN12" s="8"/>
      <c r="AO12" s="8"/>
      <c r="AP12" s="8"/>
      <c r="AQ12" s="8" t="s">
        <v>3088</v>
      </c>
      <c r="AR12" s="245">
        <v>41438</v>
      </c>
      <c r="AS12" s="245">
        <v>41466</v>
      </c>
      <c r="AT12" s="246"/>
      <c r="AU12" s="244"/>
      <c r="AV12" s="247" t="s">
        <v>3101</v>
      </c>
      <c r="AW12" s="248" t="s">
        <v>3084</v>
      </c>
      <c r="AX12" s="249"/>
      <c r="AY12" s="250" t="s">
        <v>3185</v>
      </c>
    </row>
    <row r="13" spans="1:51" ht="24.75" customHeight="1" x14ac:dyDescent="0.35">
      <c r="A13" s="11">
        <v>12</v>
      </c>
      <c r="B13" s="241" t="s">
        <v>3193</v>
      </c>
      <c r="C13" s="8" t="s">
        <v>3194</v>
      </c>
      <c r="D13" s="10" t="s">
        <v>3088</v>
      </c>
      <c r="E13" s="10" t="s">
        <v>3195</v>
      </c>
      <c r="F13" s="9">
        <v>39818</v>
      </c>
      <c r="G13" s="9">
        <v>39876</v>
      </c>
      <c r="H13" s="9"/>
      <c r="I13" s="9"/>
      <c r="J13" s="7" t="s">
        <v>1932</v>
      </c>
      <c r="K13" s="7"/>
      <c r="L13" s="10" t="s">
        <v>3196</v>
      </c>
      <c r="M13" s="242" t="s">
        <v>3197</v>
      </c>
      <c r="N13" s="243" t="s">
        <v>1933</v>
      </c>
      <c r="O13" s="243" t="s">
        <v>3187</v>
      </c>
      <c r="P13" s="10" t="s">
        <v>2061</v>
      </c>
      <c r="Q13" s="10"/>
      <c r="R13" s="10"/>
      <c r="S13" s="10"/>
      <c r="T13" s="10" t="s">
        <v>53</v>
      </c>
      <c r="U13" s="244">
        <v>28106</v>
      </c>
      <c r="V13" s="10" t="s">
        <v>162</v>
      </c>
      <c r="W13" s="10" t="s">
        <v>162</v>
      </c>
      <c r="X13" s="241" t="s">
        <v>1936</v>
      </c>
      <c r="Y13" s="8" t="s">
        <v>3198</v>
      </c>
      <c r="Z13" s="243">
        <v>40282</v>
      </c>
      <c r="AA13" s="10" t="s">
        <v>255</v>
      </c>
      <c r="AB13" s="10" t="s">
        <v>1938</v>
      </c>
      <c r="AC13" s="10" t="s">
        <v>3140</v>
      </c>
      <c r="AD13" s="10" t="s">
        <v>3199</v>
      </c>
      <c r="AE13" s="243" t="s">
        <v>1948</v>
      </c>
      <c r="AF13" s="10" t="s">
        <v>3200</v>
      </c>
      <c r="AG13" s="10" t="s">
        <v>3201</v>
      </c>
      <c r="AH13" s="242" t="s">
        <v>3202</v>
      </c>
      <c r="AI13" s="243" t="s">
        <v>3201</v>
      </c>
      <c r="AJ13" s="10" t="s">
        <v>3203</v>
      </c>
      <c r="AK13" s="10" t="s">
        <v>3204</v>
      </c>
      <c r="AL13" s="241" t="s">
        <v>1971</v>
      </c>
      <c r="AM13" s="8"/>
      <c r="AN13" s="8"/>
      <c r="AO13" s="8"/>
      <c r="AP13" s="8"/>
      <c r="AQ13" s="8" t="s">
        <v>3088</v>
      </c>
      <c r="AR13" s="245">
        <v>41435</v>
      </c>
      <c r="AS13" s="245">
        <v>41480</v>
      </c>
      <c r="AT13" s="246"/>
      <c r="AU13" s="244"/>
      <c r="AV13" s="247" t="s">
        <v>3101</v>
      </c>
      <c r="AW13" s="248" t="s">
        <v>3084</v>
      </c>
      <c r="AX13" s="249"/>
      <c r="AY13" s="250" t="s">
        <v>3193</v>
      </c>
    </row>
    <row r="14" spans="1:51" ht="24.75" customHeight="1" x14ac:dyDescent="0.35">
      <c r="A14" s="11">
        <v>13</v>
      </c>
      <c r="B14" s="241" t="s">
        <v>3205</v>
      </c>
      <c r="C14" s="8" t="s">
        <v>3206</v>
      </c>
      <c r="D14" s="10" t="s">
        <v>3088</v>
      </c>
      <c r="E14" s="10" t="s">
        <v>14</v>
      </c>
      <c r="F14" s="9">
        <v>41225</v>
      </c>
      <c r="G14" s="9">
        <v>41285</v>
      </c>
      <c r="H14" s="9"/>
      <c r="I14" s="9">
        <v>41650</v>
      </c>
      <c r="J14" s="7" t="s">
        <v>3128</v>
      </c>
      <c r="K14" s="7"/>
      <c r="L14" s="10" t="s">
        <v>3207</v>
      </c>
      <c r="M14" s="242" t="s">
        <v>3207</v>
      </c>
      <c r="N14" s="243" t="s">
        <v>2155</v>
      </c>
      <c r="O14" s="243" t="s">
        <v>3208</v>
      </c>
      <c r="P14" s="10" t="s">
        <v>3209</v>
      </c>
      <c r="Q14" s="10"/>
      <c r="R14" s="10"/>
      <c r="S14" s="10"/>
      <c r="T14" s="10" t="s">
        <v>22</v>
      </c>
      <c r="U14" s="244">
        <v>33176</v>
      </c>
      <c r="V14" s="10" t="s">
        <v>1382</v>
      </c>
      <c r="W14" s="10" t="s">
        <v>1382</v>
      </c>
      <c r="X14" s="241" t="s">
        <v>1936</v>
      </c>
      <c r="Y14" s="8" t="s">
        <v>3210</v>
      </c>
      <c r="Z14" s="243">
        <v>40283</v>
      </c>
      <c r="AA14" s="10" t="s">
        <v>255</v>
      </c>
      <c r="AB14" s="10" t="s">
        <v>1956</v>
      </c>
      <c r="AC14" s="10" t="s">
        <v>3140</v>
      </c>
      <c r="AD14" s="10" t="s">
        <v>2010</v>
      </c>
      <c r="AE14" s="243" t="s">
        <v>2056</v>
      </c>
      <c r="AF14" s="10" t="s">
        <v>3211</v>
      </c>
      <c r="AG14" s="10" t="s">
        <v>3212</v>
      </c>
      <c r="AH14" s="242" t="s">
        <v>3211</v>
      </c>
      <c r="AI14" s="243" t="s">
        <v>3212</v>
      </c>
      <c r="AJ14" s="10" t="s">
        <v>3213</v>
      </c>
      <c r="AK14" s="10" t="s">
        <v>3214</v>
      </c>
      <c r="AL14" s="241" t="s">
        <v>2107</v>
      </c>
      <c r="AM14" s="8"/>
      <c r="AN14" s="8"/>
      <c r="AO14" s="8"/>
      <c r="AP14" s="8"/>
      <c r="AQ14" s="8" t="s">
        <v>3088</v>
      </c>
      <c r="AR14" s="245">
        <v>41481</v>
      </c>
      <c r="AS14" s="245">
        <v>41481</v>
      </c>
      <c r="AT14" s="246"/>
      <c r="AU14" s="244"/>
      <c r="AV14" s="247"/>
      <c r="AW14" s="248" t="s">
        <v>3084</v>
      </c>
      <c r="AX14" s="249"/>
      <c r="AY14" s="250" t="s">
        <v>3205</v>
      </c>
    </row>
    <row r="15" spans="1:51" ht="24.75" customHeight="1" x14ac:dyDescent="0.35">
      <c r="A15" s="11">
        <v>14</v>
      </c>
      <c r="B15" s="241" t="s">
        <v>3215</v>
      </c>
      <c r="C15" s="8" t="s">
        <v>3216</v>
      </c>
      <c r="D15" s="10" t="s">
        <v>3088</v>
      </c>
      <c r="E15" s="10" t="s">
        <v>129</v>
      </c>
      <c r="F15" s="9">
        <v>40940</v>
      </c>
      <c r="G15" s="9">
        <v>41000</v>
      </c>
      <c r="H15" s="9"/>
      <c r="I15" s="9"/>
      <c r="J15" s="7" t="s">
        <v>3128</v>
      </c>
      <c r="K15" s="7"/>
      <c r="L15" s="10" t="s">
        <v>3196</v>
      </c>
      <c r="M15" s="242" t="s">
        <v>3197</v>
      </c>
      <c r="N15" s="243" t="s">
        <v>1933</v>
      </c>
      <c r="O15" s="243" t="s">
        <v>3187</v>
      </c>
      <c r="P15" s="10" t="s">
        <v>2061</v>
      </c>
      <c r="Q15" s="10"/>
      <c r="R15" s="10"/>
      <c r="S15" s="10"/>
      <c r="T15" s="10" t="s">
        <v>53</v>
      </c>
      <c r="U15" s="244">
        <v>25759</v>
      </c>
      <c r="V15" s="10" t="s">
        <v>79</v>
      </c>
      <c r="W15" s="10" t="s">
        <v>176</v>
      </c>
      <c r="X15" s="241" t="s">
        <v>1936</v>
      </c>
      <c r="Y15" s="8" t="s">
        <v>3217</v>
      </c>
      <c r="Z15" s="243">
        <v>36643</v>
      </c>
      <c r="AA15" s="10" t="s">
        <v>129</v>
      </c>
      <c r="AB15" s="10" t="s">
        <v>1938</v>
      </c>
      <c r="AC15" s="10" t="s">
        <v>3140</v>
      </c>
      <c r="AD15" s="10" t="s">
        <v>2154</v>
      </c>
      <c r="AE15" s="243" t="s">
        <v>1948</v>
      </c>
      <c r="AF15" s="10" t="s">
        <v>3218</v>
      </c>
      <c r="AG15" s="10" t="s">
        <v>3219</v>
      </c>
      <c r="AH15" s="242" t="s">
        <v>3218</v>
      </c>
      <c r="AI15" s="243" t="s">
        <v>3219</v>
      </c>
      <c r="AJ15" s="10" t="s">
        <v>3220</v>
      </c>
      <c r="AK15" s="10" t="s">
        <v>3221</v>
      </c>
      <c r="AL15" s="241" t="s">
        <v>1971</v>
      </c>
      <c r="AM15" s="8"/>
      <c r="AN15" s="8"/>
      <c r="AO15" s="8"/>
      <c r="AP15" s="8"/>
      <c r="AQ15" s="8" t="s">
        <v>3088</v>
      </c>
      <c r="AR15" s="245">
        <v>41456</v>
      </c>
      <c r="AS15" s="245">
        <v>41485</v>
      </c>
      <c r="AT15" s="246"/>
      <c r="AU15" s="244"/>
      <c r="AV15" s="247"/>
      <c r="AW15" s="248" t="s">
        <v>3084</v>
      </c>
      <c r="AX15" s="249"/>
      <c r="AY15" s="250" t="s">
        <v>3215</v>
      </c>
    </row>
    <row r="16" spans="1:51" ht="24.75" customHeight="1" x14ac:dyDescent="0.35">
      <c r="A16" s="11">
        <v>15</v>
      </c>
      <c r="B16" s="241" t="s">
        <v>3222</v>
      </c>
      <c r="C16" s="8" t="s">
        <v>3223</v>
      </c>
      <c r="D16" s="10" t="s">
        <v>3088</v>
      </c>
      <c r="E16" s="10" t="s">
        <v>14</v>
      </c>
      <c r="F16" s="9">
        <v>40756</v>
      </c>
      <c r="G16" s="9">
        <v>40816</v>
      </c>
      <c r="H16" s="9"/>
      <c r="I16" s="9"/>
      <c r="J16" s="7" t="s">
        <v>1932</v>
      </c>
      <c r="K16" s="7"/>
      <c r="L16" s="10" t="s">
        <v>3224</v>
      </c>
      <c r="M16" s="242" t="s">
        <v>3225</v>
      </c>
      <c r="N16" s="243" t="s">
        <v>2155</v>
      </c>
      <c r="O16" s="243" t="s">
        <v>3226</v>
      </c>
      <c r="P16" s="10" t="s">
        <v>3227</v>
      </c>
      <c r="Q16" s="10"/>
      <c r="R16" s="10"/>
      <c r="S16" s="10"/>
      <c r="T16" s="10" t="s">
        <v>53</v>
      </c>
      <c r="U16" s="244">
        <v>32232</v>
      </c>
      <c r="V16" s="10" t="s">
        <v>255</v>
      </c>
      <c r="W16" s="10" t="s">
        <v>1981</v>
      </c>
      <c r="X16" s="241" t="s">
        <v>1936</v>
      </c>
      <c r="Y16" s="8" t="s">
        <v>3228</v>
      </c>
      <c r="Z16" s="243">
        <v>37965</v>
      </c>
      <c r="AA16" s="10" t="s">
        <v>255</v>
      </c>
      <c r="AB16" s="10" t="s">
        <v>1956</v>
      </c>
      <c r="AC16" s="10" t="s">
        <v>3140</v>
      </c>
      <c r="AD16" s="10" t="s">
        <v>2167</v>
      </c>
      <c r="AE16" s="243" t="s">
        <v>1948</v>
      </c>
      <c r="AF16" s="10" t="s">
        <v>3229</v>
      </c>
      <c r="AG16" s="10" t="s">
        <v>3230</v>
      </c>
      <c r="AH16" s="242" t="s">
        <v>3229</v>
      </c>
      <c r="AI16" s="243" t="s">
        <v>3230</v>
      </c>
      <c r="AJ16" s="10" t="s">
        <v>3231</v>
      </c>
      <c r="AK16" s="10" t="s">
        <v>3232</v>
      </c>
      <c r="AL16" s="241" t="s">
        <v>1953</v>
      </c>
      <c r="AM16" s="8"/>
      <c r="AN16" s="8"/>
      <c r="AO16" s="8"/>
      <c r="AP16" s="8"/>
      <c r="AQ16" s="8" t="s">
        <v>3088</v>
      </c>
      <c r="AR16" s="245">
        <v>41481</v>
      </c>
      <c r="AS16" s="245">
        <v>41486</v>
      </c>
      <c r="AT16" s="246"/>
      <c r="AU16" s="244"/>
      <c r="AV16" s="247"/>
      <c r="AW16" s="248" t="s">
        <v>3084</v>
      </c>
      <c r="AX16" s="249"/>
      <c r="AY16" s="250" t="s">
        <v>3222</v>
      </c>
    </row>
    <row r="17" spans="1:51" ht="24.75" customHeight="1" x14ac:dyDescent="0.35">
      <c r="A17" s="11">
        <v>16</v>
      </c>
      <c r="B17" s="241" t="s">
        <v>3233</v>
      </c>
      <c r="C17" s="8" t="s">
        <v>3234</v>
      </c>
      <c r="D17" s="10" t="s">
        <v>3088</v>
      </c>
      <c r="E17" s="10" t="s">
        <v>14</v>
      </c>
      <c r="F17" s="9">
        <v>40182</v>
      </c>
      <c r="G17" s="9">
        <v>40240</v>
      </c>
      <c r="H17" s="9"/>
      <c r="I17" s="9"/>
      <c r="J17" s="7" t="s">
        <v>1932</v>
      </c>
      <c r="K17" s="7"/>
      <c r="L17" s="10" t="s">
        <v>3235</v>
      </c>
      <c r="M17" s="242" t="s">
        <v>3235</v>
      </c>
      <c r="N17" s="243" t="s">
        <v>2155</v>
      </c>
      <c r="O17" s="243" t="s">
        <v>3236</v>
      </c>
      <c r="P17" s="10" t="s">
        <v>3237</v>
      </c>
      <c r="Q17" s="10"/>
      <c r="R17" s="10"/>
      <c r="S17" s="10"/>
      <c r="T17" s="10" t="s">
        <v>53</v>
      </c>
      <c r="U17" s="244">
        <v>31534</v>
      </c>
      <c r="V17" s="10" t="s">
        <v>351</v>
      </c>
      <c r="W17" s="10" t="s">
        <v>1725</v>
      </c>
      <c r="X17" s="241" t="s">
        <v>1936</v>
      </c>
      <c r="Y17" s="8" t="s">
        <v>3238</v>
      </c>
      <c r="Z17" s="243">
        <v>39785</v>
      </c>
      <c r="AA17" s="10" t="s">
        <v>255</v>
      </c>
      <c r="AB17" s="10" t="s">
        <v>1956</v>
      </c>
      <c r="AC17" s="10" t="s">
        <v>3140</v>
      </c>
      <c r="AD17" s="10" t="s">
        <v>2544</v>
      </c>
      <c r="AE17" s="243" t="s">
        <v>3239</v>
      </c>
      <c r="AF17" s="10" t="s">
        <v>3240</v>
      </c>
      <c r="AG17" s="10" t="s">
        <v>3241</v>
      </c>
      <c r="AH17" s="242" t="s">
        <v>3242</v>
      </c>
      <c r="AI17" s="243" t="s">
        <v>3243</v>
      </c>
      <c r="AJ17" s="10" t="s">
        <v>3244</v>
      </c>
      <c r="AK17" s="10" t="s">
        <v>3245</v>
      </c>
      <c r="AL17" s="241" t="s">
        <v>2107</v>
      </c>
      <c r="AM17" s="8"/>
      <c r="AN17" s="8"/>
      <c r="AO17" s="8"/>
      <c r="AP17" s="8"/>
      <c r="AQ17" s="8" t="s">
        <v>3088</v>
      </c>
      <c r="AR17" s="245">
        <v>41507</v>
      </c>
      <c r="AS17" s="245">
        <v>41507</v>
      </c>
      <c r="AT17" s="246"/>
      <c r="AU17" s="244"/>
      <c r="AV17" s="247"/>
      <c r="AW17" s="248" t="s">
        <v>3084</v>
      </c>
      <c r="AX17" s="249"/>
      <c r="AY17" s="250" t="s">
        <v>3233</v>
      </c>
    </row>
    <row r="18" spans="1:51" ht="24.75" customHeight="1" x14ac:dyDescent="0.35">
      <c r="A18" s="11">
        <v>17</v>
      </c>
      <c r="B18" s="241" t="s">
        <v>3246</v>
      </c>
      <c r="C18" s="8" t="s">
        <v>1329</v>
      </c>
      <c r="D18" s="10" t="s">
        <v>3088</v>
      </c>
      <c r="E18" s="10" t="s">
        <v>351</v>
      </c>
      <c r="F18" s="9">
        <v>41334</v>
      </c>
      <c r="G18" s="9">
        <v>41394</v>
      </c>
      <c r="H18" s="9"/>
      <c r="I18" s="9">
        <v>41759</v>
      </c>
      <c r="J18" s="7" t="s">
        <v>3128</v>
      </c>
      <c r="K18" s="7"/>
      <c r="L18" s="10" t="s">
        <v>3196</v>
      </c>
      <c r="M18" s="242" t="s">
        <v>3197</v>
      </c>
      <c r="N18" s="243" t="s">
        <v>1942</v>
      </c>
      <c r="O18" s="243" t="s">
        <v>3092</v>
      </c>
      <c r="P18" s="10" t="s">
        <v>3247</v>
      </c>
      <c r="Q18" s="10"/>
      <c r="R18" s="10"/>
      <c r="S18" s="10"/>
      <c r="T18" s="10" t="s">
        <v>53</v>
      </c>
      <c r="U18" s="244">
        <v>29567</v>
      </c>
      <c r="V18" s="10" t="s">
        <v>2270</v>
      </c>
      <c r="W18" s="10" t="s">
        <v>669</v>
      </c>
      <c r="X18" s="241" t="s">
        <v>1936</v>
      </c>
      <c r="Y18" s="8" t="s">
        <v>3248</v>
      </c>
      <c r="Z18" s="243">
        <v>39240</v>
      </c>
      <c r="AA18" s="10" t="s">
        <v>255</v>
      </c>
      <c r="AB18" s="10" t="s">
        <v>1938</v>
      </c>
      <c r="AC18" s="10" t="s">
        <v>1968</v>
      </c>
      <c r="AD18" s="10" t="s">
        <v>3249</v>
      </c>
      <c r="AE18" s="243" t="s">
        <v>3250</v>
      </c>
      <c r="AF18" s="10" t="s">
        <v>3251</v>
      </c>
      <c r="AG18" s="10" t="s">
        <v>3252</v>
      </c>
      <c r="AH18" s="242" t="s">
        <v>3251</v>
      </c>
      <c r="AI18" s="243" t="s">
        <v>3253</v>
      </c>
      <c r="AJ18" s="10" t="s">
        <v>3254</v>
      </c>
      <c r="AK18" s="10" t="s">
        <v>3255</v>
      </c>
      <c r="AL18" s="241" t="s">
        <v>1971</v>
      </c>
      <c r="AM18" s="8"/>
      <c r="AN18" s="8"/>
      <c r="AO18" s="8"/>
      <c r="AP18" s="8"/>
      <c r="AQ18" s="8" t="s">
        <v>3088</v>
      </c>
      <c r="AR18" s="245">
        <v>41507</v>
      </c>
      <c r="AS18" s="245">
        <v>41507</v>
      </c>
      <c r="AT18" s="246"/>
      <c r="AU18" s="244"/>
      <c r="AV18" s="247"/>
      <c r="AW18" s="248" t="s">
        <v>3256</v>
      </c>
      <c r="AX18" s="249"/>
      <c r="AY18" s="250" t="s">
        <v>3246</v>
      </c>
    </row>
    <row r="19" spans="1:51" ht="24.75" customHeight="1" x14ac:dyDescent="0.35">
      <c r="A19" s="11">
        <v>18</v>
      </c>
      <c r="B19" s="241" t="s">
        <v>3257</v>
      </c>
      <c r="C19" s="8" t="s">
        <v>3258</v>
      </c>
      <c r="D19" s="10" t="s">
        <v>3088</v>
      </c>
      <c r="E19" s="10" t="s">
        <v>3195</v>
      </c>
      <c r="F19" s="9">
        <v>40042</v>
      </c>
      <c r="G19" s="9">
        <v>40102</v>
      </c>
      <c r="H19" s="9"/>
      <c r="I19" s="9"/>
      <c r="J19" s="7" t="s">
        <v>1932</v>
      </c>
      <c r="K19" s="7"/>
      <c r="L19" s="10" t="s">
        <v>3259</v>
      </c>
      <c r="M19" s="242" t="s">
        <v>3260</v>
      </c>
      <c r="N19" s="243" t="s">
        <v>1990</v>
      </c>
      <c r="O19" s="243" t="s">
        <v>410</v>
      </c>
      <c r="P19" s="10" t="s">
        <v>2057</v>
      </c>
      <c r="Q19" s="10"/>
      <c r="R19" s="10"/>
      <c r="S19" s="10"/>
      <c r="T19" s="10" t="s">
        <v>22</v>
      </c>
      <c r="U19" s="244">
        <v>23034</v>
      </c>
      <c r="V19" s="10" t="s">
        <v>1866</v>
      </c>
      <c r="W19" s="10" t="s">
        <v>176</v>
      </c>
      <c r="X19" s="241" t="s">
        <v>1936</v>
      </c>
      <c r="Y19" s="8" t="s">
        <v>3261</v>
      </c>
      <c r="Z19" s="243">
        <v>38387</v>
      </c>
      <c r="AA19" s="10" t="s">
        <v>255</v>
      </c>
      <c r="AB19" s="10" t="s">
        <v>1938</v>
      </c>
      <c r="AC19" s="10" t="s">
        <v>1968</v>
      </c>
      <c r="AD19" s="10" t="s">
        <v>3262</v>
      </c>
      <c r="AE19" s="243" t="s">
        <v>3263</v>
      </c>
      <c r="AF19" s="10" t="s">
        <v>3264</v>
      </c>
      <c r="AG19" s="10" t="s">
        <v>3265</v>
      </c>
      <c r="AH19" s="242" t="s">
        <v>3264</v>
      </c>
      <c r="AI19" s="243" t="s">
        <v>3265</v>
      </c>
      <c r="AJ19" s="10" t="s">
        <v>3266</v>
      </c>
      <c r="AK19" s="10" t="s">
        <v>3267</v>
      </c>
      <c r="AL19" s="241" t="s">
        <v>1941</v>
      </c>
      <c r="AM19" s="8"/>
      <c r="AN19" s="8"/>
      <c r="AO19" s="8"/>
      <c r="AP19" s="8"/>
      <c r="AQ19" s="8" t="s">
        <v>3088</v>
      </c>
      <c r="AR19" s="245">
        <v>41500</v>
      </c>
      <c r="AS19" s="245">
        <v>41508</v>
      </c>
      <c r="AT19" s="246"/>
      <c r="AU19" s="244"/>
      <c r="AV19" s="247"/>
      <c r="AW19" s="248" t="s">
        <v>3084</v>
      </c>
      <c r="AX19" s="249"/>
      <c r="AY19" s="250" t="s">
        <v>3257</v>
      </c>
    </row>
    <row r="20" spans="1:51" ht="24.75" customHeight="1" x14ac:dyDescent="0.35">
      <c r="A20" s="11">
        <v>19</v>
      </c>
      <c r="B20" s="241" t="s">
        <v>3268</v>
      </c>
      <c r="C20" s="8" t="s">
        <v>3269</v>
      </c>
      <c r="D20" s="10" t="s">
        <v>3088</v>
      </c>
      <c r="E20" s="10" t="s">
        <v>3089</v>
      </c>
      <c r="F20" s="9">
        <v>41521</v>
      </c>
      <c r="G20" s="9">
        <v>41582</v>
      </c>
      <c r="H20" s="9"/>
      <c r="I20" s="9">
        <v>41885</v>
      </c>
      <c r="J20" s="7" t="s">
        <v>3128</v>
      </c>
      <c r="K20" s="7"/>
      <c r="L20" s="10" t="s">
        <v>3090</v>
      </c>
      <c r="M20" s="242" t="s">
        <v>3091</v>
      </c>
      <c r="N20" s="243" t="s">
        <v>1933</v>
      </c>
      <c r="O20" s="243" t="s">
        <v>3187</v>
      </c>
      <c r="P20" s="10" t="s">
        <v>2061</v>
      </c>
      <c r="Q20" s="10"/>
      <c r="R20" s="10"/>
      <c r="S20" s="10"/>
      <c r="T20" s="10" t="s">
        <v>22</v>
      </c>
      <c r="U20" s="244">
        <v>25403</v>
      </c>
      <c r="V20" s="10" t="s">
        <v>79</v>
      </c>
      <c r="W20" s="10" t="s">
        <v>1153</v>
      </c>
      <c r="X20" s="241" t="s">
        <v>1936</v>
      </c>
      <c r="Y20" s="8" t="s">
        <v>3270</v>
      </c>
      <c r="Z20" s="243">
        <v>40441</v>
      </c>
      <c r="AA20" s="10" t="s">
        <v>79</v>
      </c>
      <c r="AB20" s="10" t="s">
        <v>1938</v>
      </c>
      <c r="AC20" s="10" t="s">
        <v>3140</v>
      </c>
      <c r="AD20" s="10" t="s">
        <v>2040</v>
      </c>
      <c r="AE20" s="243" t="s">
        <v>2041</v>
      </c>
      <c r="AF20" s="10" t="s">
        <v>3271</v>
      </c>
      <c r="AG20" s="10" t="s">
        <v>3272</v>
      </c>
      <c r="AH20" s="242" t="s">
        <v>3271</v>
      </c>
      <c r="AI20" s="243" t="s">
        <v>3272</v>
      </c>
      <c r="AJ20" s="10" t="s">
        <v>3273</v>
      </c>
      <c r="AK20" s="10" t="s">
        <v>259</v>
      </c>
      <c r="AL20" s="241" t="s">
        <v>1941</v>
      </c>
      <c r="AM20" s="8"/>
      <c r="AN20" s="8"/>
      <c r="AO20" s="8"/>
      <c r="AP20" s="8"/>
      <c r="AQ20" s="8" t="s">
        <v>3088</v>
      </c>
      <c r="AR20" s="245">
        <v>41522</v>
      </c>
      <c r="AS20" s="245">
        <v>41522</v>
      </c>
      <c r="AT20" s="246"/>
      <c r="AU20" s="244"/>
      <c r="AV20" s="247"/>
      <c r="AW20" s="248" t="s">
        <v>3084</v>
      </c>
      <c r="AX20" s="249"/>
      <c r="AY20" s="250" t="s">
        <v>3268</v>
      </c>
    </row>
    <row r="21" spans="1:51" ht="24.75" customHeight="1" x14ac:dyDescent="0.35">
      <c r="A21" s="11">
        <v>20</v>
      </c>
      <c r="B21" s="241" t="s">
        <v>3274</v>
      </c>
      <c r="C21" s="8" t="s">
        <v>3275</v>
      </c>
      <c r="D21" s="10" t="s">
        <v>3088</v>
      </c>
      <c r="E21" s="10" t="s">
        <v>3089</v>
      </c>
      <c r="F21" s="9">
        <v>40973</v>
      </c>
      <c r="G21" s="9">
        <v>41033</v>
      </c>
      <c r="H21" s="9"/>
      <c r="I21" s="9">
        <v>42494</v>
      </c>
      <c r="J21" s="7" t="s">
        <v>3128</v>
      </c>
      <c r="K21" s="7"/>
      <c r="L21" s="10" t="s">
        <v>3090</v>
      </c>
      <c r="M21" s="242" t="s">
        <v>3091</v>
      </c>
      <c r="N21" s="243" t="s">
        <v>1933</v>
      </c>
      <c r="O21" s="243" t="s">
        <v>3187</v>
      </c>
      <c r="P21" s="10" t="s">
        <v>2061</v>
      </c>
      <c r="Q21" s="10"/>
      <c r="R21" s="10"/>
      <c r="S21" s="10"/>
      <c r="T21" s="10" t="s">
        <v>53</v>
      </c>
      <c r="U21" s="244">
        <v>27863</v>
      </c>
      <c r="V21" s="10" t="s">
        <v>3276</v>
      </c>
      <c r="W21" s="10" t="s">
        <v>79</v>
      </c>
      <c r="X21" s="241" t="s">
        <v>1936</v>
      </c>
      <c r="Y21" s="8" t="s">
        <v>3277</v>
      </c>
      <c r="Z21" s="243">
        <v>40553</v>
      </c>
      <c r="AA21" s="10" t="s">
        <v>669</v>
      </c>
      <c r="AB21" s="10" t="s">
        <v>1938</v>
      </c>
      <c r="AC21" s="10" t="s">
        <v>3140</v>
      </c>
      <c r="AD21" s="10" t="s">
        <v>2280</v>
      </c>
      <c r="AE21" s="243" t="s">
        <v>1970</v>
      </c>
      <c r="AF21" s="10" t="s">
        <v>3278</v>
      </c>
      <c r="AG21" s="10" t="s">
        <v>3279</v>
      </c>
      <c r="AH21" s="242" t="s">
        <v>3280</v>
      </c>
      <c r="AI21" s="243" t="s">
        <v>3281</v>
      </c>
      <c r="AJ21" s="10" t="s">
        <v>3282</v>
      </c>
      <c r="AK21" s="10" t="s">
        <v>3283</v>
      </c>
      <c r="AL21" s="241" t="s">
        <v>1971</v>
      </c>
      <c r="AM21" s="8"/>
      <c r="AN21" s="8"/>
      <c r="AO21" s="8"/>
      <c r="AP21" s="8"/>
      <c r="AQ21" s="8" t="s">
        <v>3088</v>
      </c>
      <c r="AR21" s="245">
        <v>41547</v>
      </c>
      <c r="AS21" s="245">
        <v>41547</v>
      </c>
      <c r="AT21" s="246"/>
      <c r="AU21" s="244"/>
      <c r="AV21" s="247"/>
      <c r="AW21" s="248" t="s">
        <v>3084</v>
      </c>
      <c r="AX21" s="249"/>
      <c r="AY21" s="250" t="s">
        <v>3274</v>
      </c>
    </row>
    <row r="22" spans="1:51" ht="24.75" customHeight="1" x14ac:dyDescent="0.35">
      <c r="A22" s="11">
        <v>21</v>
      </c>
      <c r="B22" s="241" t="s">
        <v>3284</v>
      </c>
      <c r="C22" s="8" t="s">
        <v>3285</v>
      </c>
      <c r="D22" s="10" t="s">
        <v>3088</v>
      </c>
      <c r="E22" s="10" t="s">
        <v>14</v>
      </c>
      <c r="F22" s="9">
        <v>39678</v>
      </c>
      <c r="G22" s="9"/>
      <c r="H22" s="9"/>
      <c r="I22" s="9"/>
      <c r="J22" s="7" t="s">
        <v>1932</v>
      </c>
      <c r="K22" s="7"/>
      <c r="L22" s="10" t="s">
        <v>35</v>
      </c>
      <c r="M22" s="242" t="s">
        <v>35</v>
      </c>
      <c r="N22" s="243" t="s">
        <v>1933</v>
      </c>
      <c r="O22" s="243" t="s">
        <v>36</v>
      </c>
      <c r="P22" s="10" t="s">
        <v>3286</v>
      </c>
      <c r="Q22" s="10"/>
      <c r="R22" s="10"/>
      <c r="S22" s="10"/>
      <c r="T22" s="10" t="s">
        <v>22</v>
      </c>
      <c r="U22" s="244">
        <v>28172</v>
      </c>
      <c r="V22" s="10" t="s">
        <v>255</v>
      </c>
      <c r="W22" s="10" t="s">
        <v>1725</v>
      </c>
      <c r="X22" s="241" t="s">
        <v>1936</v>
      </c>
      <c r="Y22" s="8" t="s">
        <v>3287</v>
      </c>
      <c r="Z22" s="243">
        <v>39425</v>
      </c>
      <c r="AA22" s="10" t="s">
        <v>255</v>
      </c>
      <c r="AB22" s="10" t="s">
        <v>1956</v>
      </c>
      <c r="AC22" s="10" t="s">
        <v>3140</v>
      </c>
      <c r="AD22" s="10" t="s">
        <v>2577</v>
      </c>
      <c r="AE22" s="243" t="s">
        <v>1970</v>
      </c>
      <c r="AF22" s="10" t="s">
        <v>3288</v>
      </c>
      <c r="AG22" s="10" t="s">
        <v>3289</v>
      </c>
      <c r="AH22" s="242" t="s">
        <v>3290</v>
      </c>
      <c r="AI22" s="243" t="s">
        <v>3291</v>
      </c>
      <c r="AJ22" s="10" t="s">
        <v>3292</v>
      </c>
      <c r="AK22" s="10" t="s">
        <v>3293</v>
      </c>
      <c r="AL22" s="241" t="s">
        <v>1953</v>
      </c>
      <c r="AM22" s="8"/>
      <c r="AN22" s="8"/>
      <c r="AO22" s="8"/>
      <c r="AP22" s="8"/>
      <c r="AQ22" s="8" t="s">
        <v>3088</v>
      </c>
      <c r="AR22" s="245">
        <v>41537</v>
      </c>
      <c r="AS22" s="245">
        <v>41548</v>
      </c>
      <c r="AT22" s="246"/>
      <c r="AU22" s="244"/>
      <c r="AV22" s="247"/>
      <c r="AW22" s="248" t="s">
        <v>3084</v>
      </c>
      <c r="AX22" s="249"/>
      <c r="AY22" s="250" t="s">
        <v>3284</v>
      </c>
    </row>
    <row r="23" spans="1:51" ht="24.75" customHeight="1" x14ac:dyDescent="0.35">
      <c r="A23" s="11">
        <v>22</v>
      </c>
      <c r="B23" s="241" t="s">
        <v>3294</v>
      </c>
      <c r="C23" s="8" t="s">
        <v>3295</v>
      </c>
      <c r="D23" s="10" t="s">
        <v>3088</v>
      </c>
      <c r="E23" s="10" t="s">
        <v>124</v>
      </c>
      <c r="F23" s="9">
        <v>40848</v>
      </c>
      <c r="G23" s="9">
        <v>40968</v>
      </c>
      <c r="H23" s="9"/>
      <c r="I23" s="9">
        <v>42429</v>
      </c>
      <c r="J23" s="7" t="s">
        <v>3128</v>
      </c>
      <c r="K23" s="7"/>
      <c r="L23" s="10" t="s">
        <v>3296</v>
      </c>
      <c r="M23" s="242" t="s">
        <v>58</v>
      </c>
      <c r="N23" s="243" t="s">
        <v>1933</v>
      </c>
      <c r="O23" s="243" t="s">
        <v>3187</v>
      </c>
      <c r="P23" s="10" t="s">
        <v>2061</v>
      </c>
      <c r="Q23" s="10"/>
      <c r="R23" s="10"/>
      <c r="S23" s="10"/>
      <c r="T23" s="10" t="s">
        <v>53</v>
      </c>
      <c r="U23" s="244">
        <v>26043</v>
      </c>
      <c r="V23" s="10" t="s">
        <v>343</v>
      </c>
      <c r="W23" s="10" t="s">
        <v>343</v>
      </c>
      <c r="X23" s="241" t="s">
        <v>1936</v>
      </c>
      <c r="Y23" s="8" t="s">
        <v>3297</v>
      </c>
      <c r="Z23" s="243">
        <v>39451</v>
      </c>
      <c r="AA23" s="10" t="s">
        <v>3298</v>
      </c>
      <c r="AB23" s="10" t="s">
        <v>1938</v>
      </c>
      <c r="AC23" s="10" t="s">
        <v>3140</v>
      </c>
      <c r="AD23" s="10" t="s">
        <v>1947</v>
      </c>
      <c r="AE23" s="243" t="s">
        <v>1948</v>
      </c>
      <c r="AF23" s="10" t="s">
        <v>3299</v>
      </c>
      <c r="AG23" s="10" t="s">
        <v>3300</v>
      </c>
      <c r="AH23" s="242" t="s">
        <v>3301</v>
      </c>
      <c r="AI23" s="243" t="s">
        <v>3302</v>
      </c>
      <c r="AJ23" s="10" t="s">
        <v>3303</v>
      </c>
      <c r="AK23" s="10" t="s">
        <v>3304</v>
      </c>
      <c r="AL23" s="241" t="s">
        <v>1971</v>
      </c>
      <c r="AM23" s="8"/>
      <c r="AN23" s="8"/>
      <c r="AO23" s="8"/>
      <c r="AP23" s="8"/>
      <c r="AQ23" s="8" t="s">
        <v>3088</v>
      </c>
      <c r="AR23" s="245">
        <v>41521</v>
      </c>
      <c r="AS23" s="245">
        <v>41556</v>
      </c>
      <c r="AT23" s="246"/>
      <c r="AU23" s="244"/>
      <c r="AV23" s="247"/>
      <c r="AW23" s="248" t="s">
        <v>3256</v>
      </c>
      <c r="AX23" s="249"/>
      <c r="AY23" s="250" t="s">
        <v>3294</v>
      </c>
    </row>
    <row r="24" spans="1:51" ht="24.75" customHeight="1" x14ac:dyDescent="0.35">
      <c r="A24" s="11">
        <v>23</v>
      </c>
      <c r="B24" s="241" t="s">
        <v>3305</v>
      </c>
      <c r="C24" s="8" t="s">
        <v>1514</v>
      </c>
      <c r="D24" s="10" t="s">
        <v>3088</v>
      </c>
      <c r="E24" s="10" t="s">
        <v>14</v>
      </c>
      <c r="F24" s="9">
        <v>39966</v>
      </c>
      <c r="G24" s="9">
        <v>40026</v>
      </c>
      <c r="H24" s="9"/>
      <c r="I24" s="9"/>
      <c r="J24" s="7" t="s">
        <v>1932</v>
      </c>
      <c r="K24" s="7"/>
      <c r="L24" s="10" t="s">
        <v>3118</v>
      </c>
      <c r="M24" s="242" t="s">
        <v>3118</v>
      </c>
      <c r="N24" s="243" t="s">
        <v>2017</v>
      </c>
      <c r="O24" s="243" t="s">
        <v>3306</v>
      </c>
      <c r="P24" s="10" t="s">
        <v>3307</v>
      </c>
      <c r="Q24" s="10"/>
      <c r="R24" s="10"/>
      <c r="S24" s="10"/>
      <c r="T24" s="10" t="s">
        <v>53</v>
      </c>
      <c r="U24" s="244">
        <v>29898</v>
      </c>
      <c r="V24" s="10" t="s">
        <v>255</v>
      </c>
      <c r="W24" s="10" t="s">
        <v>162</v>
      </c>
      <c r="X24" s="241" t="s">
        <v>1936</v>
      </c>
      <c r="Y24" s="8" t="s">
        <v>3308</v>
      </c>
      <c r="Z24" s="243">
        <v>35976</v>
      </c>
      <c r="AA24" s="10" t="s">
        <v>255</v>
      </c>
      <c r="AB24" s="10" t="s">
        <v>1956</v>
      </c>
      <c r="AC24" s="10" t="s">
        <v>3140</v>
      </c>
      <c r="AD24" s="10" t="s">
        <v>2010</v>
      </c>
      <c r="AE24" s="243" t="s">
        <v>1940</v>
      </c>
      <c r="AF24" s="10" t="s">
        <v>3309</v>
      </c>
      <c r="AG24" s="10" t="s">
        <v>3310</v>
      </c>
      <c r="AH24" s="242" t="s">
        <v>3309</v>
      </c>
      <c r="AI24" s="243" t="s">
        <v>3310</v>
      </c>
      <c r="AJ24" s="10" t="s">
        <v>3311</v>
      </c>
      <c r="AK24" s="10" t="s">
        <v>3312</v>
      </c>
      <c r="AL24" s="241" t="s">
        <v>1953</v>
      </c>
      <c r="AM24" s="8"/>
      <c r="AN24" s="8"/>
      <c r="AO24" s="8"/>
      <c r="AP24" s="8"/>
      <c r="AQ24" s="8" t="s">
        <v>3088</v>
      </c>
      <c r="AR24" s="245">
        <v>41557</v>
      </c>
      <c r="AS24" s="245">
        <v>41557</v>
      </c>
      <c r="AT24" s="246"/>
      <c r="AU24" s="244"/>
      <c r="AV24" s="247"/>
      <c r="AW24" s="248" t="s">
        <v>3084</v>
      </c>
      <c r="AX24" s="249"/>
      <c r="AY24" s="250" t="s">
        <v>3305</v>
      </c>
    </row>
    <row r="25" spans="1:51" ht="24.75" customHeight="1" x14ac:dyDescent="0.35">
      <c r="A25" s="11">
        <v>24</v>
      </c>
      <c r="B25" s="241" t="s">
        <v>3313</v>
      </c>
      <c r="C25" s="8" t="s">
        <v>3314</v>
      </c>
      <c r="D25" s="10" t="s">
        <v>3088</v>
      </c>
      <c r="E25" s="10" t="s">
        <v>351</v>
      </c>
      <c r="F25" s="9">
        <v>40791</v>
      </c>
      <c r="G25" s="9">
        <v>40851</v>
      </c>
      <c r="H25" s="9"/>
      <c r="I25" s="9"/>
      <c r="J25" s="7" t="s">
        <v>1932</v>
      </c>
      <c r="K25" s="7"/>
      <c r="L25" s="10" t="s">
        <v>3259</v>
      </c>
      <c r="M25" s="242" t="s">
        <v>3260</v>
      </c>
      <c r="N25" s="243" t="s">
        <v>2017</v>
      </c>
      <c r="O25" s="243" t="s">
        <v>396</v>
      </c>
      <c r="P25" s="10" t="s">
        <v>3315</v>
      </c>
      <c r="Q25" s="10"/>
      <c r="R25" s="10"/>
      <c r="S25" s="10"/>
      <c r="T25" s="10" t="s">
        <v>53</v>
      </c>
      <c r="U25" s="244">
        <v>29533</v>
      </c>
      <c r="V25" s="10" t="s">
        <v>351</v>
      </c>
      <c r="W25" s="10" t="s">
        <v>1153</v>
      </c>
      <c r="X25" s="241" t="s">
        <v>1936</v>
      </c>
      <c r="Y25" s="8" t="s">
        <v>3316</v>
      </c>
      <c r="Z25" s="243">
        <v>40680</v>
      </c>
      <c r="AA25" s="10" t="s">
        <v>351</v>
      </c>
      <c r="AB25" s="10" t="s">
        <v>1938</v>
      </c>
      <c r="AC25" s="10" t="s">
        <v>3140</v>
      </c>
      <c r="AD25" s="10" t="s">
        <v>2010</v>
      </c>
      <c r="AE25" s="243" t="s">
        <v>1948</v>
      </c>
      <c r="AF25" s="10" t="s">
        <v>3317</v>
      </c>
      <c r="AG25" s="10" t="s">
        <v>3318</v>
      </c>
      <c r="AH25" s="242" t="s">
        <v>3319</v>
      </c>
      <c r="AI25" s="243" t="s">
        <v>3320</v>
      </c>
      <c r="AJ25" s="10" t="s">
        <v>3321</v>
      </c>
      <c r="AK25" s="10" t="s">
        <v>3322</v>
      </c>
      <c r="AL25" s="241" t="s">
        <v>1971</v>
      </c>
      <c r="AM25" s="8"/>
      <c r="AN25" s="8"/>
      <c r="AO25" s="8"/>
      <c r="AP25" s="8"/>
      <c r="AQ25" s="8" t="s">
        <v>3088</v>
      </c>
      <c r="AR25" s="245">
        <v>41544</v>
      </c>
      <c r="AS25" s="245">
        <v>41573</v>
      </c>
      <c r="AT25" s="246"/>
      <c r="AU25" s="244"/>
      <c r="AV25" s="247"/>
      <c r="AW25" s="248" t="s">
        <v>3084</v>
      </c>
      <c r="AX25" s="249"/>
      <c r="AY25" s="250" t="s">
        <v>3313</v>
      </c>
    </row>
    <row r="26" spans="1:51" ht="24.75" customHeight="1" x14ac:dyDescent="0.35">
      <c r="A26" s="11">
        <v>25</v>
      </c>
      <c r="B26" s="241" t="s">
        <v>3323</v>
      </c>
      <c r="C26" s="8" t="s">
        <v>3324</v>
      </c>
      <c r="D26" s="10" t="s">
        <v>3088</v>
      </c>
      <c r="E26" s="10" t="s">
        <v>3195</v>
      </c>
      <c r="F26" s="9">
        <v>41197</v>
      </c>
      <c r="G26" s="9">
        <v>41257</v>
      </c>
      <c r="H26" s="9"/>
      <c r="I26" s="9">
        <v>41622</v>
      </c>
      <c r="J26" s="7" t="s">
        <v>3128</v>
      </c>
      <c r="K26" s="7"/>
      <c r="L26" s="10" t="s">
        <v>3196</v>
      </c>
      <c r="M26" s="242" t="s">
        <v>3197</v>
      </c>
      <c r="N26" s="243" t="s">
        <v>1933</v>
      </c>
      <c r="O26" s="243" t="s">
        <v>3187</v>
      </c>
      <c r="P26" s="10" t="s">
        <v>2061</v>
      </c>
      <c r="Q26" s="10"/>
      <c r="R26" s="10"/>
      <c r="S26" s="10"/>
      <c r="T26" s="10" t="s">
        <v>53</v>
      </c>
      <c r="U26" s="244">
        <v>25561</v>
      </c>
      <c r="V26" s="10" t="s">
        <v>2096</v>
      </c>
      <c r="W26" s="10" t="s">
        <v>129</v>
      </c>
      <c r="X26" s="241" t="s">
        <v>1936</v>
      </c>
      <c r="Y26" s="8" t="s">
        <v>3325</v>
      </c>
      <c r="Z26" s="243">
        <v>37431</v>
      </c>
      <c r="AA26" s="10" t="s">
        <v>255</v>
      </c>
      <c r="AB26" s="10" t="s">
        <v>1938</v>
      </c>
      <c r="AC26" s="10" t="s">
        <v>3140</v>
      </c>
      <c r="AD26" s="10" t="s">
        <v>3326</v>
      </c>
      <c r="AE26" s="243" t="s">
        <v>3250</v>
      </c>
      <c r="AF26" s="10" t="s">
        <v>3327</v>
      </c>
      <c r="AG26" s="10" t="s">
        <v>3328</v>
      </c>
      <c r="AH26" s="242" t="s">
        <v>3327</v>
      </c>
      <c r="AI26" s="243" t="s">
        <v>3328</v>
      </c>
      <c r="AJ26" s="10" t="s">
        <v>3329</v>
      </c>
      <c r="AK26" s="10" t="s">
        <v>3330</v>
      </c>
      <c r="AL26" s="241" t="s">
        <v>1971</v>
      </c>
      <c r="AM26" s="8"/>
      <c r="AN26" s="8"/>
      <c r="AO26" s="8"/>
      <c r="AP26" s="8"/>
      <c r="AQ26" s="8" t="s">
        <v>3088</v>
      </c>
      <c r="AR26" s="245">
        <v>41579</v>
      </c>
      <c r="AS26" s="245">
        <v>41579</v>
      </c>
      <c r="AT26" s="246"/>
      <c r="AU26" s="244"/>
      <c r="AV26" s="247"/>
      <c r="AW26" s="248" t="s">
        <v>3256</v>
      </c>
      <c r="AX26" s="249"/>
      <c r="AY26" s="250" t="s">
        <v>3323</v>
      </c>
    </row>
    <row r="27" spans="1:51" ht="24.75" customHeight="1" x14ac:dyDescent="0.35">
      <c r="A27" s="11">
        <v>26</v>
      </c>
      <c r="B27" s="241" t="s">
        <v>3331</v>
      </c>
      <c r="C27" s="8" t="s">
        <v>226</v>
      </c>
      <c r="D27" s="10" t="s">
        <v>3088</v>
      </c>
      <c r="E27" s="10" t="s">
        <v>14</v>
      </c>
      <c r="F27" s="9">
        <v>40238</v>
      </c>
      <c r="G27" s="9">
        <v>40298</v>
      </c>
      <c r="H27" s="9"/>
      <c r="I27" s="9"/>
      <c r="J27" s="7" t="s">
        <v>1932</v>
      </c>
      <c r="K27" s="7"/>
      <c r="L27" s="10" t="s">
        <v>96</v>
      </c>
      <c r="M27" s="242" t="s">
        <v>96</v>
      </c>
      <c r="N27" s="243" t="s">
        <v>1984</v>
      </c>
      <c r="O27" s="243" t="s">
        <v>3332</v>
      </c>
      <c r="P27" s="10" t="s">
        <v>3333</v>
      </c>
      <c r="Q27" s="10"/>
      <c r="R27" s="10"/>
      <c r="S27" s="10"/>
      <c r="T27" s="10" t="s">
        <v>53</v>
      </c>
      <c r="U27" s="244">
        <v>31195</v>
      </c>
      <c r="V27" s="10" t="s">
        <v>2562</v>
      </c>
      <c r="W27" s="10" t="s">
        <v>2562</v>
      </c>
      <c r="X27" s="241" t="s">
        <v>1936</v>
      </c>
      <c r="Y27" s="8" t="s">
        <v>3334</v>
      </c>
      <c r="Z27" s="243">
        <v>40422</v>
      </c>
      <c r="AA27" s="10" t="s">
        <v>2562</v>
      </c>
      <c r="AB27" s="10" t="s">
        <v>1956</v>
      </c>
      <c r="AC27" s="10" t="s">
        <v>3140</v>
      </c>
      <c r="AD27" s="10" t="s">
        <v>1987</v>
      </c>
      <c r="AE27" s="243" t="s">
        <v>3335</v>
      </c>
      <c r="AF27" s="10" t="s">
        <v>3336</v>
      </c>
      <c r="AG27" s="10" t="s">
        <v>3337</v>
      </c>
      <c r="AH27" s="242" t="s">
        <v>3338</v>
      </c>
      <c r="AI27" s="243" t="s">
        <v>3339</v>
      </c>
      <c r="AJ27" s="10" t="s">
        <v>3340</v>
      </c>
      <c r="AK27" s="10" t="s">
        <v>3341</v>
      </c>
      <c r="AL27" s="241" t="s">
        <v>1953</v>
      </c>
      <c r="AM27" s="8"/>
      <c r="AN27" s="8"/>
      <c r="AO27" s="8"/>
      <c r="AP27" s="8"/>
      <c r="AQ27" s="8" t="s">
        <v>3088</v>
      </c>
      <c r="AR27" s="245">
        <v>41636</v>
      </c>
      <c r="AS27" s="245">
        <v>41636</v>
      </c>
      <c r="AT27" s="246"/>
      <c r="AU27" s="244"/>
      <c r="AV27" s="247"/>
      <c r="AW27" s="248" t="s">
        <v>3084</v>
      </c>
      <c r="AX27" s="249"/>
      <c r="AY27" s="250" t="s">
        <v>3331</v>
      </c>
    </row>
    <row r="28" spans="1:51" ht="24.75" customHeight="1" x14ac:dyDescent="0.35">
      <c r="A28" s="11">
        <v>27</v>
      </c>
      <c r="B28" s="241" t="s">
        <v>3342</v>
      </c>
      <c r="C28" s="8" t="s">
        <v>3343</v>
      </c>
      <c r="D28" s="10" t="s">
        <v>3088</v>
      </c>
      <c r="E28" s="10" t="s">
        <v>14</v>
      </c>
      <c r="F28" s="9">
        <v>39734</v>
      </c>
      <c r="G28" s="9">
        <v>39794</v>
      </c>
      <c r="H28" s="9"/>
      <c r="I28" s="9"/>
      <c r="J28" s="7" t="s">
        <v>1932</v>
      </c>
      <c r="K28" s="7"/>
      <c r="L28" s="10" t="s">
        <v>70</v>
      </c>
      <c r="M28" s="242" t="s">
        <v>3344</v>
      </c>
      <c r="N28" s="243" t="s">
        <v>2155</v>
      </c>
      <c r="O28" s="243" t="s">
        <v>3345</v>
      </c>
      <c r="P28" s="10" t="s">
        <v>3346</v>
      </c>
      <c r="Q28" s="10"/>
      <c r="R28" s="10"/>
      <c r="S28" s="10"/>
      <c r="T28" s="10" t="s">
        <v>53</v>
      </c>
      <c r="U28" s="244">
        <v>30736</v>
      </c>
      <c r="V28" s="10" t="s">
        <v>747</v>
      </c>
      <c r="W28" s="10" t="s">
        <v>747</v>
      </c>
      <c r="X28" s="241" t="s">
        <v>1936</v>
      </c>
      <c r="Y28" s="8" t="s">
        <v>3347</v>
      </c>
      <c r="Z28" s="243">
        <v>37284</v>
      </c>
      <c r="AA28" s="10" t="s">
        <v>747</v>
      </c>
      <c r="AB28" s="10" t="s">
        <v>1938</v>
      </c>
      <c r="AC28" s="10" t="s">
        <v>3140</v>
      </c>
      <c r="AD28" s="10" t="s">
        <v>1987</v>
      </c>
      <c r="AE28" s="243" t="s">
        <v>1988</v>
      </c>
      <c r="AF28" s="10" t="s">
        <v>3348</v>
      </c>
      <c r="AG28" s="10" t="s">
        <v>3349</v>
      </c>
      <c r="AH28" s="242" t="s">
        <v>3350</v>
      </c>
      <c r="AI28" s="243" t="s">
        <v>3351</v>
      </c>
      <c r="AJ28" s="10" t="s">
        <v>3352</v>
      </c>
      <c r="AK28" s="10" t="s">
        <v>3353</v>
      </c>
      <c r="AL28" s="241" t="s">
        <v>1971</v>
      </c>
      <c r="AM28" s="8"/>
      <c r="AN28" s="8"/>
      <c r="AO28" s="8"/>
      <c r="AP28" s="8"/>
      <c r="AQ28" s="8" t="s">
        <v>3088</v>
      </c>
      <c r="AR28" s="245">
        <v>41639</v>
      </c>
      <c r="AS28" s="245">
        <v>41639</v>
      </c>
      <c r="AT28" s="246"/>
      <c r="AU28" s="244"/>
      <c r="AV28" s="247"/>
      <c r="AW28" s="248" t="s">
        <v>3084</v>
      </c>
      <c r="AX28" s="249"/>
      <c r="AY28" s="250" t="s">
        <v>3342</v>
      </c>
    </row>
    <row r="29" spans="1:51" ht="24.75" customHeight="1" x14ac:dyDescent="0.35">
      <c r="A29" s="11">
        <v>28</v>
      </c>
      <c r="B29" s="241" t="s">
        <v>3354</v>
      </c>
      <c r="C29" s="8" t="s">
        <v>3355</v>
      </c>
      <c r="D29" s="10" t="s">
        <v>3088</v>
      </c>
      <c r="E29" s="10" t="s">
        <v>3195</v>
      </c>
      <c r="F29" s="9">
        <v>41204</v>
      </c>
      <c r="G29" s="9">
        <v>41264</v>
      </c>
      <c r="H29" s="9"/>
      <c r="I29" s="9"/>
      <c r="J29" s="7" t="s">
        <v>1932</v>
      </c>
      <c r="K29" s="7"/>
      <c r="L29" s="10" t="s">
        <v>3196</v>
      </c>
      <c r="M29" s="242" t="s">
        <v>3197</v>
      </c>
      <c r="N29" s="243" t="s">
        <v>2097</v>
      </c>
      <c r="O29" s="243" t="s">
        <v>3356</v>
      </c>
      <c r="P29" s="10" t="s">
        <v>3357</v>
      </c>
      <c r="Q29" s="10"/>
      <c r="R29" s="10"/>
      <c r="S29" s="10"/>
      <c r="T29" s="10" t="s">
        <v>53</v>
      </c>
      <c r="U29" s="244">
        <v>23863</v>
      </c>
      <c r="V29" s="10" t="s">
        <v>1725</v>
      </c>
      <c r="W29" s="10" t="s">
        <v>1725</v>
      </c>
      <c r="X29" s="241" t="s">
        <v>1936</v>
      </c>
      <c r="Y29" s="8" t="s">
        <v>3358</v>
      </c>
      <c r="Z29" s="243">
        <v>40957</v>
      </c>
      <c r="AA29" s="10" t="s">
        <v>255</v>
      </c>
      <c r="AB29" s="10" t="s">
        <v>1938</v>
      </c>
      <c r="AC29" s="10" t="s">
        <v>3140</v>
      </c>
      <c r="AD29" s="10" t="s">
        <v>2167</v>
      </c>
      <c r="AE29" s="243" t="s">
        <v>2069</v>
      </c>
      <c r="AF29" s="10" t="s">
        <v>3359</v>
      </c>
      <c r="AG29" s="10" t="s">
        <v>3360</v>
      </c>
      <c r="AH29" s="242" t="s">
        <v>3359</v>
      </c>
      <c r="AI29" s="243" t="s">
        <v>3360</v>
      </c>
      <c r="AJ29" s="10" t="s">
        <v>3361</v>
      </c>
      <c r="AK29" s="10" t="s">
        <v>3362</v>
      </c>
      <c r="AL29" s="241" t="s">
        <v>1971</v>
      </c>
      <c r="AM29" s="8"/>
      <c r="AN29" s="8"/>
      <c r="AO29" s="8"/>
      <c r="AP29" s="8"/>
      <c r="AQ29" s="8" t="s">
        <v>3088</v>
      </c>
      <c r="AR29" s="245">
        <v>41639</v>
      </c>
      <c r="AS29" s="245">
        <v>41639</v>
      </c>
      <c r="AT29" s="246" t="s">
        <v>3088</v>
      </c>
      <c r="AU29" s="244"/>
      <c r="AV29" s="247" t="s">
        <v>3088</v>
      </c>
      <c r="AW29" s="248" t="s">
        <v>3084</v>
      </c>
      <c r="AX29" s="249" t="s">
        <v>3088</v>
      </c>
      <c r="AY29" s="250" t="s">
        <v>3354</v>
      </c>
    </row>
    <row r="30" spans="1:51" ht="24.75" customHeight="1" x14ac:dyDescent="0.35">
      <c r="A30" s="11">
        <v>29</v>
      </c>
      <c r="B30" s="241" t="s">
        <v>3363</v>
      </c>
      <c r="C30" s="8" t="s">
        <v>3364</v>
      </c>
      <c r="D30" s="10" t="s">
        <v>3088</v>
      </c>
      <c r="E30" s="10" t="s">
        <v>1071</v>
      </c>
      <c r="F30" s="9">
        <v>41334</v>
      </c>
      <c r="G30" s="9">
        <v>41394</v>
      </c>
      <c r="H30" s="9"/>
      <c r="I30" s="9">
        <v>41759</v>
      </c>
      <c r="J30" s="7" t="s">
        <v>3128</v>
      </c>
      <c r="K30" s="7"/>
      <c r="L30" s="10" t="s">
        <v>3196</v>
      </c>
      <c r="M30" s="242" t="s">
        <v>3197</v>
      </c>
      <c r="N30" s="243" t="s">
        <v>1990</v>
      </c>
      <c r="O30" s="243" t="s">
        <v>3165</v>
      </c>
      <c r="P30" s="10" t="s">
        <v>3166</v>
      </c>
      <c r="Q30" s="10"/>
      <c r="R30" s="10"/>
      <c r="S30" s="10"/>
      <c r="T30" s="10" t="s">
        <v>53</v>
      </c>
      <c r="U30" s="244">
        <v>26221</v>
      </c>
      <c r="V30" s="10" t="s">
        <v>2109</v>
      </c>
      <c r="W30" s="10" t="s">
        <v>2088</v>
      </c>
      <c r="X30" s="241" t="s">
        <v>1936</v>
      </c>
      <c r="Y30" s="8" t="s">
        <v>3365</v>
      </c>
      <c r="Z30" s="243">
        <v>39989</v>
      </c>
      <c r="AA30" s="10" t="s">
        <v>2297</v>
      </c>
      <c r="AB30" s="10" t="s">
        <v>1938</v>
      </c>
      <c r="AC30" s="10" t="s">
        <v>3140</v>
      </c>
      <c r="AD30" s="10" t="s">
        <v>2154</v>
      </c>
      <c r="AE30" s="243" t="s">
        <v>1962</v>
      </c>
      <c r="AF30" s="10" t="s">
        <v>3366</v>
      </c>
      <c r="AG30" s="10" t="s">
        <v>3367</v>
      </c>
      <c r="AH30" s="242" t="s">
        <v>3368</v>
      </c>
      <c r="AI30" s="243" t="s">
        <v>3369</v>
      </c>
      <c r="AJ30" s="10" t="s">
        <v>3370</v>
      </c>
      <c r="AK30" s="10" t="s">
        <v>3371</v>
      </c>
      <c r="AL30" s="241" t="s">
        <v>1971</v>
      </c>
      <c r="AM30" s="8"/>
      <c r="AN30" s="8"/>
      <c r="AO30" s="8"/>
      <c r="AP30" s="8"/>
      <c r="AQ30" s="8" t="s">
        <v>3088</v>
      </c>
      <c r="AR30" s="245">
        <v>41639</v>
      </c>
      <c r="AS30" s="245">
        <v>41639</v>
      </c>
      <c r="AT30" s="246" t="s">
        <v>3088</v>
      </c>
      <c r="AU30" s="244"/>
      <c r="AV30" s="247" t="s">
        <v>3088</v>
      </c>
      <c r="AW30" s="248" t="s">
        <v>3084</v>
      </c>
      <c r="AX30" s="249" t="s">
        <v>3088</v>
      </c>
      <c r="AY30" s="250" t="s">
        <v>3363</v>
      </c>
    </row>
    <row r="31" spans="1:51" ht="24.75" customHeight="1" x14ac:dyDescent="0.35">
      <c r="A31" s="11">
        <v>30</v>
      </c>
      <c r="B31" s="241" t="s">
        <v>3372</v>
      </c>
      <c r="C31" s="8" t="s">
        <v>3373</v>
      </c>
      <c r="D31" s="10" t="s">
        <v>3088</v>
      </c>
      <c r="E31" s="10" t="s">
        <v>3195</v>
      </c>
      <c r="F31" s="9">
        <v>40940</v>
      </c>
      <c r="G31" s="9">
        <v>41000</v>
      </c>
      <c r="H31" s="9"/>
      <c r="I31" s="9"/>
      <c r="J31" s="7" t="s">
        <v>1932</v>
      </c>
      <c r="K31" s="7"/>
      <c r="L31" s="10" t="s">
        <v>3259</v>
      </c>
      <c r="M31" s="242" t="s">
        <v>3260</v>
      </c>
      <c r="N31" s="243" t="s">
        <v>1990</v>
      </c>
      <c r="O31" s="243" t="s">
        <v>410</v>
      </c>
      <c r="P31" s="10" t="s">
        <v>2057</v>
      </c>
      <c r="Q31" s="10"/>
      <c r="R31" s="10"/>
      <c r="S31" s="10"/>
      <c r="T31" s="10" t="s">
        <v>53</v>
      </c>
      <c r="U31" s="244">
        <v>27278</v>
      </c>
      <c r="V31" s="10" t="s">
        <v>2109</v>
      </c>
      <c r="W31" s="10" t="s">
        <v>311</v>
      </c>
      <c r="X31" s="241" t="s">
        <v>1936</v>
      </c>
      <c r="Y31" s="8" t="s">
        <v>3374</v>
      </c>
      <c r="Z31" s="243">
        <v>38222</v>
      </c>
      <c r="AA31" s="10" t="s">
        <v>2109</v>
      </c>
      <c r="AB31" s="10" t="s">
        <v>1956</v>
      </c>
      <c r="AC31" s="10" t="s">
        <v>1968</v>
      </c>
      <c r="AD31" s="10" t="s">
        <v>2189</v>
      </c>
      <c r="AE31" s="243" t="s">
        <v>1948</v>
      </c>
      <c r="AF31" s="10" t="s">
        <v>3375</v>
      </c>
      <c r="AG31" s="10" t="s">
        <v>3376</v>
      </c>
      <c r="AH31" s="242" t="s">
        <v>3377</v>
      </c>
      <c r="AI31" s="243" t="s">
        <v>3378</v>
      </c>
      <c r="AJ31" s="10" t="s">
        <v>3379</v>
      </c>
      <c r="AK31" s="10" t="s">
        <v>3380</v>
      </c>
      <c r="AL31" s="241" t="s">
        <v>2160</v>
      </c>
      <c r="AM31" s="8"/>
      <c r="AN31" s="8"/>
      <c r="AO31" s="8"/>
      <c r="AP31" s="8"/>
      <c r="AQ31" s="8" t="s">
        <v>3088</v>
      </c>
      <c r="AR31" s="245">
        <v>41639</v>
      </c>
      <c r="AS31" s="245">
        <v>41639</v>
      </c>
      <c r="AT31" s="246"/>
      <c r="AU31" s="244"/>
      <c r="AV31" s="247"/>
      <c r="AW31" s="248" t="s">
        <v>3084</v>
      </c>
      <c r="AX31" s="249"/>
      <c r="AY31" s="250" t="s">
        <v>3372</v>
      </c>
    </row>
    <row r="32" spans="1:51" ht="24.75" customHeight="1" x14ac:dyDescent="0.35">
      <c r="A32" s="11">
        <v>31</v>
      </c>
      <c r="B32" s="241" t="s">
        <v>3381</v>
      </c>
      <c r="C32" s="8" t="s">
        <v>3382</v>
      </c>
      <c r="D32" s="10" t="s">
        <v>3383</v>
      </c>
      <c r="E32" s="10" t="s">
        <v>124</v>
      </c>
      <c r="F32" s="9">
        <v>41456</v>
      </c>
      <c r="G32" s="9">
        <v>41516</v>
      </c>
      <c r="H32" s="9"/>
      <c r="I32" s="9"/>
      <c r="J32" s="7" t="s">
        <v>3128</v>
      </c>
      <c r="K32" s="7"/>
      <c r="L32" s="10" t="s">
        <v>3259</v>
      </c>
      <c r="M32" s="242" t="s">
        <v>3384</v>
      </c>
      <c r="N32" s="243" t="s">
        <v>2017</v>
      </c>
      <c r="O32" s="243" t="s">
        <v>396</v>
      </c>
      <c r="P32" s="10" t="s">
        <v>3315</v>
      </c>
      <c r="Q32" s="10"/>
      <c r="R32" s="10"/>
      <c r="S32" s="10"/>
      <c r="T32" s="10" t="s">
        <v>53</v>
      </c>
      <c r="U32" s="244">
        <v>27395</v>
      </c>
      <c r="V32" s="10" t="s">
        <v>1382</v>
      </c>
      <c r="W32" s="10" t="s">
        <v>1382</v>
      </c>
      <c r="X32" s="241" t="s">
        <v>1936</v>
      </c>
      <c r="Y32" s="8" t="s">
        <v>3385</v>
      </c>
      <c r="Z32" s="243">
        <v>39823</v>
      </c>
      <c r="AA32" s="10" t="s">
        <v>145</v>
      </c>
      <c r="AB32" s="10" t="s">
        <v>1938</v>
      </c>
      <c r="AC32" s="10" t="s">
        <v>3140</v>
      </c>
      <c r="AD32" s="10" t="s">
        <v>2738</v>
      </c>
      <c r="AE32" s="243" t="s">
        <v>1962</v>
      </c>
      <c r="AF32" s="10" t="s">
        <v>3386</v>
      </c>
      <c r="AG32" s="10" t="s">
        <v>3387</v>
      </c>
      <c r="AH32" s="242" t="s">
        <v>3386</v>
      </c>
      <c r="AI32" s="243" t="s">
        <v>3388</v>
      </c>
      <c r="AJ32" s="10" t="s">
        <v>3389</v>
      </c>
      <c r="AK32" s="10" t="s">
        <v>3390</v>
      </c>
      <c r="AL32" s="241" t="s">
        <v>1971</v>
      </c>
      <c r="AM32" s="8"/>
      <c r="AN32" s="8"/>
      <c r="AO32" s="8"/>
      <c r="AP32" s="8"/>
      <c r="AQ32" s="8" t="s">
        <v>3088</v>
      </c>
      <c r="AR32" s="245">
        <v>41640</v>
      </c>
      <c r="AS32" s="245">
        <v>41640</v>
      </c>
      <c r="AT32" s="246"/>
      <c r="AU32" s="244"/>
      <c r="AV32" s="247"/>
      <c r="AW32" s="248" t="s">
        <v>3084</v>
      </c>
      <c r="AX32" s="249"/>
      <c r="AY32" s="250" t="s">
        <v>3381</v>
      </c>
    </row>
    <row r="33" spans="1:51" ht="24.75" customHeight="1" x14ac:dyDescent="0.35">
      <c r="A33" s="11">
        <v>32</v>
      </c>
      <c r="B33" s="241" t="s">
        <v>3391</v>
      </c>
      <c r="C33" s="8" t="s">
        <v>3392</v>
      </c>
      <c r="D33" s="10" t="s">
        <v>3393</v>
      </c>
      <c r="E33" s="10" t="s">
        <v>3195</v>
      </c>
      <c r="F33" s="9">
        <v>41500</v>
      </c>
      <c r="G33" s="9">
        <v>41560</v>
      </c>
      <c r="H33" s="9"/>
      <c r="I33" s="9">
        <v>41926</v>
      </c>
      <c r="J33" s="7" t="s">
        <v>3128</v>
      </c>
      <c r="K33" s="7"/>
      <c r="L33" s="10" t="s">
        <v>3225</v>
      </c>
      <c r="M33" s="242" t="s">
        <v>3225</v>
      </c>
      <c r="N33" s="243" t="s">
        <v>2050</v>
      </c>
      <c r="O33" s="243" t="s">
        <v>3394</v>
      </c>
      <c r="P33" s="10" t="s">
        <v>3395</v>
      </c>
      <c r="Q33" s="10"/>
      <c r="R33" s="10"/>
      <c r="S33" s="10"/>
      <c r="T33" s="10" t="s">
        <v>53</v>
      </c>
      <c r="U33" s="244">
        <v>29835</v>
      </c>
      <c r="V33" s="10" t="s">
        <v>255</v>
      </c>
      <c r="W33" s="10" t="s">
        <v>2297</v>
      </c>
      <c r="X33" s="241" t="s">
        <v>1936</v>
      </c>
      <c r="Y33" s="8" t="s">
        <v>3396</v>
      </c>
      <c r="Z33" s="243">
        <v>40796</v>
      </c>
      <c r="AA33" s="10" t="s">
        <v>255</v>
      </c>
      <c r="AB33" s="10" t="s">
        <v>1938</v>
      </c>
      <c r="AC33" s="10" t="s">
        <v>3140</v>
      </c>
      <c r="AD33" s="10" t="s">
        <v>2423</v>
      </c>
      <c r="AE33" s="243" t="s">
        <v>3397</v>
      </c>
      <c r="AF33" s="10" t="s">
        <v>3398</v>
      </c>
      <c r="AG33" s="10" t="s">
        <v>3399</v>
      </c>
      <c r="AH33" s="242" t="s">
        <v>3400</v>
      </c>
      <c r="AI33" s="243" t="s">
        <v>3401</v>
      </c>
      <c r="AJ33" s="10" t="s">
        <v>3402</v>
      </c>
      <c r="AK33" s="10" t="s">
        <v>1169</v>
      </c>
      <c r="AL33" s="241" t="s">
        <v>1971</v>
      </c>
      <c r="AM33" s="8"/>
      <c r="AN33" s="8"/>
      <c r="AO33" s="8"/>
      <c r="AP33" s="8"/>
      <c r="AQ33" s="8" t="s">
        <v>3088</v>
      </c>
      <c r="AR33" s="245">
        <v>41649</v>
      </c>
      <c r="AS33" s="245">
        <v>41653</v>
      </c>
      <c r="AT33" s="246"/>
      <c r="AU33" s="244"/>
      <c r="AV33" s="247"/>
      <c r="AW33" s="248" t="s">
        <v>3084</v>
      </c>
      <c r="AX33" s="249"/>
      <c r="AY33" s="250" t="s">
        <v>3391</v>
      </c>
    </row>
    <row r="34" spans="1:51" ht="24.75" customHeight="1" x14ac:dyDescent="0.35">
      <c r="A34" s="11">
        <v>33</v>
      </c>
      <c r="B34" s="241" t="s">
        <v>3403</v>
      </c>
      <c r="C34" s="8" t="s">
        <v>3404</v>
      </c>
      <c r="D34" s="10" t="s">
        <v>3088</v>
      </c>
      <c r="E34" s="10" t="s">
        <v>14</v>
      </c>
      <c r="F34" s="9">
        <v>40830</v>
      </c>
      <c r="G34" s="9">
        <v>40890</v>
      </c>
      <c r="H34" s="9"/>
      <c r="I34" s="9"/>
      <c r="J34" s="7" t="s">
        <v>1932</v>
      </c>
      <c r="K34" s="7"/>
      <c r="L34" s="10" t="s">
        <v>3105</v>
      </c>
      <c r="M34" s="242" t="s">
        <v>41</v>
      </c>
      <c r="N34" s="243" t="s">
        <v>1972</v>
      </c>
      <c r="O34" s="243" t="s">
        <v>3405</v>
      </c>
      <c r="P34" s="10" t="s">
        <v>3406</v>
      </c>
      <c r="Q34" s="10"/>
      <c r="R34" s="10"/>
      <c r="S34" s="10"/>
      <c r="T34" s="10" t="s">
        <v>53</v>
      </c>
      <c r="U34" s="244">
        <v>30431</v>
      </c>
      <c r="V34" s="10" t="s">
        <v>145</v>
      </c>
      <c r="W34" s="10" t="s">
        <v>176</v>
      </c>
      <c r="X34" s="241" t="s">
        <v>1936</v>
      </c>
      <c r="Y34" s="8" t="s">
        <v>3407</v>
      </c>
      <c r="Z34" s="243">
        <v>36736</v>
      </c>
      <c r="AA34" s="10" t="s">
        <v>145</v>
      </c>
      <c r="AB34" s="10" t="s">
        <v>1938</v>
      </c>
      <c r="AC34" s="10" t="s">
        <v>3140</v>
      </c>
      <c r="AD34" s="10" t="s">
        <v>2149</v>
      </c>
      <c r="AE34" s="243" t="s">
        <v>2465</v>
      </c>
      <c r="AF34" s="10" t="s">
        <v>3408</v>
      </c>
      <c r="AG34" s="10" t="s">
        <v>3409</v>
      </c>
      <c r="AH34" s="242" t="s">
        <v>3410</v>
      </c>
      <c r="AI34" s="243" t="s">
        <v>3411</v>
      </c>
      <c r="AJ34" s="10" t="s">
        <v>3412</v>
      </c>
      <c r="AK34" s="10" t="s">
        <v>3413</v>
      </c>
      <c r="AL34" s="241" t="s">
        <v>1971</v>
      </c>
      <c r="AM34" s="8"/>
      <c r="AN34" s="8"/>
      <c r="AO34" s="8"/>
      <c r="AP34" s="8"/>
      <c r="AQ34" s="8" t="s">
        <v>3088</v>
      </c>
      <c r="AR34" s="245">
        <v>41666</v>
      </c>
      <c r="AS34" s="245">
        <v>41666</v>
      </c>
      <c r="AT34" s="246"/>
      <c r="AU34" s="244"/>
      <c r="AV34" s="247"/>
      <c r="AW34" s="248" t="s">
        <v>3084</v>
      </c>
      <c r="AX34" s="249"/>
      <c r="AY34" s="250" t="s">
        <v>3403</v>
      </c>
    </row>
    <row r="35" spans="1:51" ht="24.75" customHeight="1" x14ac:dyDescent="0.35">
      <c r="A35" s="11">
        <v>34</v>
      </c>
      <c r="B35" s="241" t="s">
        <v>3414</v>
      </c>
      <c r="C35" s="8" t="s">
        <v>3415</v>
      </c>
      <c r="D35" s="10" t="s">
        <v>3088</v>
      </c>
      <c r="E35" s="10" t="s">
        <v>3089</v>
      </c>
      <c r="F35" s="9">
        <v>41617</v>
      </c>
      <c r="G35" s="9">
        <v>41677</v>
      </c>
      <c r="H35" s="9"/>
      <c r="I35" s="9"/>
      <c r="J35" s="7" t="s">
        <v>3128</v>
      </c>
      <c r="K35" s="7"/>
      <c r="L35" s="10" t="s">
        <v>3090</v>
      </c>
      <c r="M35" s="242" t="s">
        <v>3091</v>
      </c>
      <c r="N35" s="243" t="s">
        <v>1933</v>
      </c>
      <c r="O35" s="243" t="s">
        <v>3187</v>
      </c>
      <c r="P35" s="10" t="s">
        <v>2438</v>
      </c>
      <c r="Q35" s="10"/>
      <c r="R35" s="10"/>
      <c r="S35" s="10"/>
      <c r="T35" s="10" t="s">
        <v>22</v>
      </c>
      <c r="U35" s="244">
        <v>30853</v>
      </c>
      <c r="V35" s="10" t="s">
        <v>79</v>
      </c>
      <c r="W35" s="10" t="s">
        <v>79</v>
      </c>
      <c r="X35" s="241" t="s">
        <v>1936</v>
      </c>
      <c r="Y35" s="8" t="s">
        <v>3416</v>
      </c>
      <c r="Z35" s="243">
        <v>40569</v>
      </c>
      <c r="AA35" s="10" t="s">
        <v>79</v>
      </c>
      <c r="AB35" s="10" t="s">
        <v>1938</v>
      </c>
      <c r="AC35" s="10" t="s">
        <v>3140</v>
      </c>
      <c r="AD35" s="10" t="s">
        <v>3417</v>
      </c>
      <c r="AE35" s="243" t="s">
        <v>2705</v>
      </c>
      <c r="AF35" s="10" t="s">
        <v>3418</v>
      </c>
      <c r="AG35" s="10" t="s">
        <v>3419</v>
      </c>
      <c r="AH35" s="242" t="s">
        <v>3418</v>
      </c>
      <c r="AI35" s="243" t="s">
        <v>3419</v>
      </c>
      <c r="AJ35" s="10" t="s">
        <v>3420</v>
      </c>
      <c r="AK35" s="10" t="s">
        <v>3421</v>
      </c>
      <c r="AL35" s="241" t="s">
        <v>1941</v>
      </c>
      <c r="AM35" s="8"/>
      <c r="AN35" s="8"/>
      <c r="AO35" s="8"/>
      <c r="AP35" s="8"/>
      <c r="AQ35" s="8" t="s">
        <v>3088</v>
      </c>
      <c r="AR35" s="245">
        <v>41677</v>
      </c>
      <c r="AS35" s="245">
        <v>41677</v>
      </c>
      <c r="AT35" s="246"/>
      <c r="AU35" s="244"/>
      <c r="AV35" s="247"/>
      <c r="AW35" s="248" t="s">
        <v>3256</v>
      </c>
      <c r="AX35" s="249"/>
      <c r="AY35" s="250" t="s">
        <v>3414</v>
      </c>
    </row>
    <row r="36" spans="1:51" ht="24.75" customHeight="1" x14ac:dyDescent="0.35">
      <c r="A36" s="11">
        <v>35</v>
      </c>
      <c r="B36" s="241" t="s">
        <v>3422</v>
      </c>
      <c r="C36" s="8" t="s">
        <v>3423</v>
      </c>
      <c r="D36" s="10" t="s">
        <v>3088</v>
      </c>
      <c r="E36" s="10" t="s">
        <v>162</v>
      </c>
      <c r="F36" s="9">
        <v>40742</v>
      </c>
      <c r="G36" s="9">
        <v>40802</v>
      </c>
      <c r="H36" s="9"/>
      <c r="I36" s="9"/>
      <c r="J36" s="7" t="s">
        <v>1932</v>
      </c>
      <c r="K36" s="7"/>
      <c r="L36" s="10" t="s">
        <v>35</v>
      </c>
      <c r="M36" s="242" t="s">
        <v>35</v>
      </c>
      <c r="N36" s="243" t="s">
        <v>2155</v>
      </c>
      <c r="O36" s="243" t="s">
        <v>626</v>
      </c>
      <c r="P36" s="10" t="s">
        <v>3424</v>
      </c>
      <c r="Q36" s="10"/>
      <c r="R36" s="10"/>
      <c r="S36" s="10"/>
      <c r="T36" s="10" t="s">
        <v>22</v>
      </c>
      <c r="U36" s="244">
        <v>30824</v>
      </c>
      <c r="V36" s="10" t="s">
        <v>162</v>
      </c>
      <c r="W36" s="10" t="s">
        <v>162</v>
      </c>
      <c r="X36" s="241" t="s">
        <v>1936</v>
      </c>
      <c r="Y36" s="8" t="s">
        <v>3425</v>
      </c>
      <c r="Z36" s="243">
        <v>40954</v>
      </c>
      <c r="AA36" s="10" t="s">
        <v>162</v>
      </c>
      <c r="AB36" s="10" t="s">
        <v>1938</v>
      </c>
      <c r="AC36" s="10" t="s">
        <v>3140</v>
      </c>
      <c r="AD36" s="10" t="s">
        <v>2624</v>
      </c>
      <c r="AE36" s="243" t="s">
        <v>2041</v>
      </c>
      <c r="AF36" s="10" t="s">
        <v>3426</v>
      </c>
      <c r="AG36" s="10" t="s">
        <v>3427</v>
      </c>
      <c r="AH36" s="242" t="s">
        <v>3426</v>
      </c>
      <c r="AI36" s="243" t="s">
        <v>3427</v>
      </c>
      <c r="AJ36" s="10" t="s">
        <v>3428</v>
      </c>
      <c r="AK36" s="10" t="s">
        <v>3429</v>
      </c>
      <c r="AL36" s="241" t="s">
        <v>1941</v>
      </c>
      <c r="AM36" s="8"/>
      <c r="AN36" s="8"/>
      <c r="AO36" s="8"/>
      <c r="AP36" s="8"/>
      <c r="AQ36" s="8" t="s">
        <v>3088</v>
      </c>
      <c r="AR36" s="245">
        <v>41688</v>
      </c>
      <c r="AS36" s="245">
        <v>41688</v>
      </c>
      <c r="AT36" s="246"/>
      <c r="AU36" s="244"/>
      <c r="AV36" s="247"/>
      <c r="AW36" s="248" t="s">
        <v>3256</v>
      </c>
      <c r="AX36" s="249"/>
      <c r="AY36" s="250" t="s">
        <v>3422</v>
      </c>
    </row>
    <row r="37" spans="1:51" ht="24.75" customHeight="1" x14ac:dyDescent="0.35">
      <c r="A37" s="11">
        <v>36</v>
      </c>
      <c r="B37" s="241" t="s">
        <v>3430</v>
      </c>
      <c r="C37" s="8" t="s">
        <v>3431</v>
      </c>
      <c r="D37" s="10" t="s">
        <v>3088</v>
      </c>
      <c r="E37" s="10" t="s">
        <v>14</v>
      </c>
      <c r="F37" s="9">
        <v>40878</v>
      </c>
      <c r="G37" s="9">
        <v>40938</v>
      </c>
      <c r="H37" s="9"/>
      <c r="I37" s="9"/>
      <c r="J37" s="7" t="s">
        <v>1932</v>
      </c>
      <c r="K37" s="7"/>
      <c r="L37" s="10" t="s">
        <v>3235</v>
      </c>
      <c r="M37" s="242" t="s">
        <v>3235</v>
      </c>
      <c r="N37" s="243" t="s">
        <v>1933</v>
      </c>
      <c r="O37" s="243" t="s">
        <v>3432</v>
      </c>
      <c r="P37" s="10" t="s">
        <v>3433</v>
      </c>
      <c r="Q37" s="10"/>
      <c r="R37" s="10"/>
      <c r="S37" s="10"/>
      <c r="T37" s="10" t="s">
        <v>53</v>
      </c>
      <c r="U37" s="244">
        <v>28507</v>
      </c>
      <c r="V37" s="10" t="s">
        <v>255</v>
      </c>
      <c r="W37" s="10" t="s">
        <v>1658</v>
      </c>
      <c r="X37" s="241" t="s">
        <v>1936</v>
      </c>
      <c r="Y37" s="8" t="s">
        <v>3434</v>
      </c>
      <c r="Z37" s="243">
        <v>40457</v>
      </c>
      <c r="AA37" s="10" t="s">
        <v>255</v>
      </c>
      <c r="AB37" s="10" t="s">
        <v>1938</v>
      </c>
      <c r="AC37" s="10" t="s">
        <v>3140</v>
      </c>
      <c r="AD37" s="10" t="s">
        <v>2010</v>
      </c>
      <c r="AE37" s="243" t="s">
        <v>3435</v>
      </c>
      <c r="AF37" s="10" t="s">
        <v>3436</v>
      </c>
      <c r="AG37" s="10" t="s">
        <v>3437</v>
      </c>
      <c r="AH37" s="242" t="s">
        <v>3438</v>
      </c>
      <c r="AI37" s="243" t="s">
        <v>3439</v>
      </c>
      <c r="AJ37" s="10" t="s">
        <v>3440</v>
      </c>
      <c r="AK37" s="10" t="s">
        <v>3441</v>
      </c>
      <c r="AL37" s="241" t="s">
        <v>1953</v>
      </c>
      <c r="AM37" s="8"/>
      <c r="AN37" s="8"/>
      <c r="AO37" s="8"/>
      <c r="AP37" s="8"/>
      <c r="AQ37" s="8" t="s">
        <v>3088</v>
      </c>
      <c r="AR37" s="245">
        <v>41710</v>
      </c>
      <c r="AS37" s="245">
        <v>41710</v>
      </c>
      <c r="AT37" s="246"/>
      <c r="AU37" s="244"/>
      <c r="AV37" s="247"/>
      <c r="AW37" s="248" t="s">
        <v>3084</v>
      </c>
      <c r="AX37" s="249"/>
      <c r="AY37" s="250" t="s">
        <v>3430</v>
      </c>
    </row>
    <row r="38" spans="1:51" ht="24.75" customHeight="1" x14ac:dyDescent="0.35">
      <c r="A38" s="11">
        <v>37</v>
      </c>
      <c r="B38" s="241" t="s">
        <v>3442</v>
      </c>
      <c r="C38" s="8" t="s">
        <v>3443</v>
      </c>
      <c r="D38" s="10" t="s">
        <v>3088</v>
      </c>
      <c r="E38" s="10" t="s">
        <v>14</v>
      </c>
      <c r="F38" s="9">
        <v>41031</v>
      </c>
      <c r="G38" s="9">
        <v>41091</v>
      </c>
      <c r="H38" s="9"/>
      <c r="I38" s="9"/>
      <c r="J38" s="7" t="s">
        <v>1932</v>
      </c>
      <c r="K38" s="7"/>
      <c r="L38" s="10" t="s">
        <v>3118</v>
      </c>
      <c r="M38" s="242" t="s">
        <v>3118</v>
      </c>
      <c r="N38" s="243" t="s">
        <v>2155</v>
      </c>
      <c r="O38" s="243" t="s">
        <v>3444</v>
      </c>
      <c r="P38" s="10" t="s">
        <v>3445</v>
      </c>
      <c r="Q38" s="10"/>
      <c r="R38" s="10"/>
      <c r="S38" s="10"/>
      <c r="T38" s="10" t="s">
        <v>22</v>
      </c>
      <c r="U38" s="244">
        <v>32965</v>
      </c>
      <c r="V38" s="10" t="s">
        <v>1045</v>
      </c>
      <c r="W38" s="10" t="s">
        <v>334</v>
      </c>
      <c r="X38" s="241" t="s">
        <v>1936</v>
      </c>
      <c r="Y38" s="8" t="s">
        <v>3446</v>
      </c>
      <c r="Z38" s="243">
        <v>39077</v>
      </c>
      <c r="AA38" s="10" t="s">
        <v>1045</v>
      </c>
      <c r="AB38" s="10" t="s">
        <v>1956</v>
      </c>
      <c r="AC38" s="10" t="s">
        <v>3140</v>
      </c>
      <c r="AD38" s="10" t="s">
        <v>3447</v>
      </c>
      <c r="AE38" s="243" t="s">
        <v>2219</v>
      </c>
      <c r="AF38" s="10" t="s">
        <v>3448</v>
      </c>
      <c r="AG38" s="10" t="s">
        <v>3449</v>
      </c>
      <c r="AH38" s="242" t="s">
        <v>3450</v>
      </c>
      <c r="AI38" s="243" t="s">
        <v>3451</v>
      </c>
      <c r="AJ38" s="10" t="s">
        <v>3452</v>
      </c>
      <c r="AK38" s="10" t="s">
        <v>3453</v>
      </c>
      <c r="AL38" s="241" t="s">
        <v>2107</v>
      </c>
      <c r="AM38" s="8"/>
      <c r="AN38" s="8"/>
      <c r="AO38" s="8"/>
      <c r="AP38" s="8"/>
      <c r="AQ38" s="8" t="s">
        <v>3088</v>
      </c>
      <c r="AR38" s="245">
        <v>41739</v>
      </c>
      <c r="AS38" s="245">
        <v>41739</v>
      </c>
      <c r="AT38" s="246"/>
      <c r="AU38" s="244"/>
      <c r="AV38" s="247"/>
      <c r="AW38" s="248" t="s">
        <v>3084</v>
      </c>
      <c r="AX38" s="249"/>
      <c r="AY38" s="250" t="s">
        <v>3442</v>
      </c>
    </row>
    <row r="39" spans="1:51" ht="24.75" customHeight="1" x14ac:dyDescent="0.35">
      <c r="A39" s="11">
        <v>38</v>
      </c>
      <c r="B39" s="241" t="s">
        <v>3454</v>
      </c>
      <c r="C39" s="8" t="s">
        <v>3455</v>
      </c>
      <c r="D39" s="10" t="s">
        <v>3088</v>
      </c>
      <c r="E39" s="10" t="s">
        <v>14</v>
      </c>
      <c r="F39" s="9">
        <v>41246</v>
      </c>
      <c r="G39" s="9">
        <v>41306</v>
      </c>
      <c r="H39" s="9"/>
      <c r="I39" s="9"/>
      <c r="J39" s="7" t="s">
        <v>1932</v>
      </c>
      <c r="K39" s="7"/>
      <c r="L39" s="10" t="s">
        <v>3456</v>
      </c>
      <c r="M39" s="242" t="s">
        <v>3457</v>
      </c>
      <c r="N39" s="243" t="s">
        <v>2017</v>
      </c>
      <c r="O39" s="243" t="s">
        <v>3458</v>
      </c>
      <c r="P39" s="10" t="s">
        <v>3459</v>
      </c>
      <c r="Q39" s="10"/>
      <c r="R39" s="10"/>
      <c r="S39" s="10"/>
      <c r="T39" s="10" t="s">
        <v>53</v>
      </c>
      <c r="U39" s="244">
        <v>30066</v>
      </c>
      <c r="V39" s="10" t="s">
        <v>255</v>
      </c>
      <c r="W39" s="10" t="s">
        <v>334</v>
      </c>
      <c r="X39" s="241" t="s">
        <v>1936</v>
      </c>
      <c r="Y39" s="8" t="s">
        <v>3460</v>
      </c>
      <c r="Z39" s="243">
        <v>40515</v>
      </c>
      <c r="AA39" s="10" t="s">
        <v>255</v>
      </c>
      <c r="AB39" s="10" t="s">
        <v>1956</v>
      </c>
      <c r="AC39" s="10" t="s">
        <v>3140</v>
      </c>
      <c r="AD39" s="10" t="s">
        <v>3461</v>
      </c>
      <c r="AE39" s="243" t="s">
        <v>1998</v>
      </c>
      <c r="AF39" s="10" t="s">
        <v>3462</v>
      </c>
      <c r="AG39" s="10" t="s">
        <v>3463</v>
      </c>
      <c r="AH39" s="242" t="s">
        <v>3462</v>
      </c>
      <c r="AI39" s="243" t="s">
        <v>3463</v>
      </c>
      <c r="AJ39" s="10" t="s">
        <v>3464</v>
      </c>
      <c r="AK39" s="10" t="s">
        <v>3465</v>
      </c>
      <c r="AL39" s="241" t="s">
        <v>2107</v>
      </c>
      <c r="AM39" s="8"/>
      <c r="AN39" s="8"/>
      <c r="AO39" s="8"/>
      <c r="AP39" s="8"/>
      <c r="AQ39" s="8" t="s">
        <v>3088</v>
      </c>
      <c r="AR39" s="245">
        <v>41806</v>
      </c>
      <c r="AS39" s="245">
        <v>41808</v>
      </c>
      <c r="AT39" s="246"/>
      <c r="AU39" s="244"/>
      <c r="AV39" s="247"/>
      <c r="AW39" s="248" t="s">
        <v>3084</v>
      </c>
      <c r="AX39" s="249"/>
      <c r="AY39" s="250" t="s">
        <v>3454</v>
      </c>
    </row>
    <row r="40" spans="1:51" ht="24.75" customHeight="1" x14ac:dyDescent="0.35">
      <c r="A40" s="11">
        <v>39</v>
      </c>
      <c r="B40" s="241" t="s">
        <v>3466</v>
      </c>
      <c r="C40" s="8" t="s">
        <v>3467</v>
      </c>
      <c r="D40" s="10" t="s">
        <v>3088</v>
      </c>
      <c r="E40" s="10" t="s">
        <v>3195</v>
      </c>
      <c r="F40" s="9">
        <v>40815</v>
      </c>
      <c r="G40" s="9">
        <v>40875</v>
      </c>
      <c r="H40" s="9"/>
      <c r="I40" s="9"/>
      <c r="J40" s="7" t="s">
        <v>1932</v>
      </c>
      <c r="K40" s="7"/>
      <c r="L40" s="10" t="s">
        <v>3259</v>
      </c>
      <c r="M40" s="242" t="s">
        <v>3260</v>
      </c>
      <c r="N40" s="243" t="s">
        <v>1972</v>
      </c>
      <c r="O40" s="243" t="s">
        <v>410</v>
      </c>
      <c r="P40" s="10" t="s">
        <v>2057</v>
      </c>
      <c r="Q40" s="10"/>
      <c r="R40" s="10"/>
      <c r="S40" s="10"/>
      <c r="T40" s="10" t="s">
        <v>53</v>
      </c>
      <c r="U40" s="244">
        <v>27992</v>
      </c>
      <c r="V40" s="10" t="s">
        <v>79</v>
      </c>
      <c r="W40" s="10" t="s">
        <v>2109</v>
      </c>
      <c r="X40" s="241" t="s">
        <v>1936</v>
      </c>
      <c r="Y40" s="8" t="s">
        <v>3468</v>
      </c>
      <c r="Z40" s="243">
        <v>40490</v>
      </c>
      <c r="AA40" s="10" t="s">
        <v>255</v>
      </c>
      <c r="AB40" s="10" t="s">
        <v>1938</v>
      </c>
      <c r="AC40" s="10" t="s">
        <v>3140</v>
      </c>
      <c r="AD40" s="10" t="s">
        <v>2260</v>
      </c>
      <c r="AE40" s="243" t="s">
        <v>1962</v>
      </c>
      <c r="AF40" s="10" t="s">
        <v>3469</v>
      </c>
      <c r="AG40" s="10" t="s">
        <v>3470</v>
      </c>
      <c r="AH40" s="242" t="s">
        <v>3469</v>
      </c>
      <c r="AI40" s="243" t="s">
        <v>3470</v>
      </c>
      <c r="AJ40" s="10" t="s">
        <v>3471</v>
      </c>
      <c r="AK40" s="10" t="s">
        <v>3472</v>
      </c>
      <c r="AL40" s="241" t="s">
        <v>1971</v>
      </c>
      <c r="AM40" s="8"/>
      <c r="AN40" s="8"/>
      <c r="AO40" s="8"/>
      <c r="AP40" s="8"/>
      <c r="AQ40" s="8" t="s">
        <v>3088</v>
      </c>
      <c r="AR40" s="245">
        <v>41814</v>
      </c>
      <c r="AS40" s="245">
        <v>41814</v>
      </c>
      <c r="AT40" s="246"/>
      <c r="AU40" s="244"/>
      <c r="AV40" s="247"/>
      <c r="AW40" s="248" t="s">
        <v>3084</v>
      </c>
      <c r="AX40" s="249"/>
      <c r="AY40" s="250" t="s">
        <v>3466</v>
      </c>
    </row>
    <row r="41" spans="1:51" ht="24.75" customHeight="1" x14ac:dyDescent="0.35">
      <c r="A41" s="11">
        <v>40</v>
      </c>
      <c r="B41" s="241" t="s">
        <v>3473</v>
      </c>
      <c r="C41" s="8" t="s">
        <v>3474</v>
      </c>
      <c r="D41" s="10" t="s">
        <v>3088</v>
      </c>
      <c r="E41" s="10" t="s">
        <v>3089</v>
      </c>
      <c r="F41" s="9">
        <v>40878</v>
      </c>
      <c r="G41" s="9">
        <v>40938</v>
      </c>
      <c r="H41" s="9"/>
      <c r="I41" s="9"/>
      <c r="J41" s="7" t="s">
        <v>1932</v>
      </c>
      <c r="K41" s="7"/>
      <c r="L41" s="10" t="s">
        <v>3259</v>
      </c>
      <c r="M41" s="242" t="s">
        <v>3475</v>
      </c>
      <c r="N41" s="243" t="s">
        <v>1972</v>
      </c>
      <c r="O41" s="243" t="s">
        <v>410</v>
      </c>
      <c r="P41" s="10" t="s">
        <v>3476</v>
      </c>
      <c r="Q41" s="10"/>
      <c r="R41" s="10"/>
      <c r="S41" s="10"/>
      <c r="T41" s="10" t="s">
        <v>22</v>
      </c>
      <c r="U41" s="244">
        <v>30044</v>
      </c>
      <c r="V41" s="10" t="s">
        <v>2058</v>
      </c>
      <c r="W41" s="10" t="s">
        <v>317</v>
      </c>
      <c r="X41" s="241" t="s">
        <v>1936</v>
      </c>
      <c r="Y41" s="8" t="s">
        <v>3477</v>
      </c>
      <c r="Z41" s="243">
        <v>36300</v>
      </c>
      <c r="AA41" s="10" t="s">
        <v>2058</v>
      </c>
      <c r="AB41" s="10" t="s">
        <v>1956</v>
      </c>
      <c r="AC41" s="10" t="s">
        <v>3140</v>
      </c>
      <c r="AD41" s="10" t="s">
        <v>2016</v>
      </c>
      <c r="AE41" s="243" t="s">
        <v>1962</v>
      </c>
      <c r="AF41" s="10" t="s">
        <v>3478</v>
      </c>
      <c r="AG41" s="10" t="s">
        <v>3479</v>
      </c>
      <c r="AH41" s="242" t="s">
        <v>3478</v>
      </c>
      <c r="AI41" s="243" t="s">
        <v>3479</v>
      </c>
      <c r="AJ41" s="10" t="s">
        <v>3480</v>
      </c>
      <c r="AK41" s="10" t="s">
        <v>3481</v>
      </c>
      <c r="AL41" s="241" t="s">
        <v>2160</v>
      </c>
      <c r="AM41" s="8"/>
      <c r="AN41" s="8"/>
      <c r="AO41" s="8"/>
      <c r="AP41" s="8"/>
      <c r="AQ41" s="8" t="s">
        <v>3088</v>
      </c>
      <c r="AR41" s="245">
        <v>41820</v>
      </c>
      <c r="AS41" s="245">
        <v>41820</v>
      </c>
      <c r="AT41" s="246"/>
      <c r="AU41" s="244"/>
      <c r="AV41" s="247"/>
      <c r="AW41" s="248" t="s">
        <v>3084</v>
      </c>
      <c r="AX41" s="249"/>
      <c r="AY41" s="250" t="s">
        <v>3473</v>
      </c>
    </row>
    <row r="42" spans="1:51" ht="24.75" customHeight="1" x14ac:dyDescent="0.35">
      <c r="A42" s="11">
        <v>41</v>
      </c>
      <c r="B42" s="241" t="s">
        <v>3482</v>
      </c>
      <c r="C42" s="8" t="s">
        <v>508</v>
      </c>
      <c r="D42" s="10" t="s">
        <v>3088</v>
      </c>
      <c r="E42" s="10" t="s">
        <v>14</v>
      </c>
      <c r="F42" s="9">
        <v>40911</v>
      </c>
      <c r="G42" s="9">
        <v>40971</v>
      </c>
      <c r="H42" s="9"/>
      <c r="I42" s="9"/>
      <c r="J42" s="7" t="s">
        <v>1932</v>
      </c>
      <c r="K42" s="7"/>
      <c r="L42" s="10" t="s">
        <v>35</v>
      </c>
      <c r="M42" s="242" t="s">
        <v>2142</v>
      </c>
      <c r="N42" s="243" t="s">
        <v>2050</v>
      </c>
      <c r="O42" s="243" t="s">
        <v>414</v>
      </c>
      <c r="P42" s="10" t="s">
        <v>3483</v>
      </c>
      <c r="Q42" s="10"/>
      <c r="R42" s="10"/>
      <c r="S42" s="10"/>
      <c r="T42" s="10" t="s">
        <v>53</v>
      </c>
      <c r="U42" s="244">
        <v>30712</v>
      </c>
      <c r="V42" s="10" t="s">
        <v>255</v>
      </c>
      <c r="W42" s="10" t="s">
        <v>255</v>
      </c>
      <c r="X42" s="241" t="s">
        <v>1936</v>
      </c>
      <c r="Y42" s="8" t="s">
        <v>3484</v>
      </c>
      <c r="Z42" s="243">
        <v>36349</v>
      </c>
      <c r="AA42" s="10" t="s">
        <v>255</v>
      </c>
      <c r="AB42" s="10" t="s">
        <v>1956</v>
      </c>
      <c r="AC42" s="10" t="s">
        <v>3140</v>
      </c>
      <c r="AD42" s="10" t="s">
        <v>2040</v>
      </c>
      <c r="AE42" s="243" t="s">
        <v>2011</v>
      </c>
      <c r="AF42" s="10" t="s">
        <v>3485</v>
      </c>
      <c r="AG42" s="10" t="s">
        <v>3486</v>
      </c>
      <c r="AH42" s="242" t="s">
        <v>3485</v>
      </c>
      <c r="AI42" s="243" t="s">
        <v>3486</v>
      </c>
      <c r="AJ42" s="10" t="s">
        <v>3487</v>
      </c>
      <c r="AK42" s="10" t="s">
        <v>3488</v>
      </c>
      <c r="AL42" s="241" t="s">
        <v>2160</v>
      </c>
      <c r="AM42" s="8"/>
      <c r="AN42" s="8"/>
      <c r="AO42" s="8"/>
      <c r="AP42" s="8"/>
      <c r="AQ42" s="8" t="s">
        <v>3088</v>
      </c>
      <c r="AR42" s="245">
        <v>41827</v>
      </c>
      <c r="AS42" s="245">
        <v>41827</v>
      </c>
      <c r="AT42" s="246"/>
      <c r="AU42" s="244"/>
      <c r="AV42" s="247"/>
      <c r="AW42" s="248" t="s">
        <v>3084</v>
      </c>
      <c r="AX42" s="249"/>
      <c r="AY42" s="250" t="s">
        <v>3482</v>
      </c>
    </row>
    <row r="43" spans="1:51" ht="24.75" customHeight="1" x14ac:dyDescent="0.35">
      <c r="A43" s="11">
        <v>42</v>
      </c>
      <c r="B43" s="241" t="s">
        <v>3489</v>
      </c>
      <c r="C43" s="8" t="s">
        <v>3490</v>
      </c>
      <c r="D43" s="10" t="s">
        <v>3088</v>
      </c>
      <c r="E43" s="10" t="s">
        <v>3089</v>
      </c>
      <c r="F43" s="9">
        <v>41589</v>
      </c>
      <c r="G43" s="9">
        <v>41769</v>
      </c>
      <c r="H43" s="9"/>
      <c r="I43" s="9"/>
      <c r="J43" s="7" t="s">
        <v>3128</v>
      </c>
      <c r="K43" s="7"/>
      <c r="L43" s="10" t="s">
        <v>3491</v>
      </c>
      <c r="M43" s="242" t="s">
        <v>3492</v>
      </c>
      <c r="N43" s="243" t="s">
        <v>1933</v>
      </c>
      <c r="O43" s="243" t="s">
        <v>3187</v>
      </c>
      <c r="P43" s="10" t="s">
        <v>2438</v>
      </c>
      <c r="Q43" s="10"/>
      <c r="R43" s="10"/>
      <c r="S43" s="10"/>
      <c r="T43" s="10" t="s">
        <v>53</v>
      </c>
      <c r="U43" s="244">
        <v>28869</v>
      </c>
      <c r="V43" s="10" t="s">
        <v>544</v>
      </c>
      <c r="W43" s="10" t="s">
        <v>544</v>
      </c>
      <c r="X43" s="241" t="s">
        <v>1936</v>
      </c>
      <c r="Y43" s="8" t="s">
        <v>3493</v>
      </c>
      <c r="Z43" s="243">
        <v>41083</v>
      </c>
      <c r="AA43" s="10" t="s">
        <v>79</v>
      </c>
      <c r="AB43" s="10" t="s">
        <v>1938</v>
      </c>
      <c r="AC43" s="10" t="s">
        <v>3140</v>
      </c>
      <c r="AD43" s="10" t="s">
        <v>2280</v>
      </c>
      <c r="AE43" s="243" t="s">
        <v>3088</v>
      </c>
      <c r="AF43" s="10" t="s">
        <v>3088</v>
      </c>
      <c r="AG43" s="10" t="s">
        <v>3088</v>
      </c>
      <c r="AH43" s="242" t="s">
        <v>3088</v>
      </c>
      <c r="AI43" s="243" t="s">
        <v>3088</v>
      </c>
      <c r="AJ43" s="10" t="s">
        <v>3088</v>
      </c>
      <c r="AK43" s="10" t="s">
        <v>3088</v>
      </c>
      <c r="AL43" s="241" t="s">
        <v>3088</v>
      </c>
      <c r="AM43" s="8"/>
      <c r="AN43" s="8"/>
      <c r="AO43" s="8"/>
      <c r="AP43" s="8"/>
      <c r="AQ43" s="8" t="s">
        <v>3088</v>
      </c>
      <c r="AR43" s="245">
        <v>41766</v>
      </c>
      <c r="AS43" s="245">
        <v>41827</v>
      </c>
      <c r="AT43" s="246"/>
      <c r="AU43" s="244"/>
      <c r="AV43" s="247"/>
      <c r="AW43" s="248" t="s">
        <v>3256</v>
      </c>
      <c r="AX43" s="249"/>
      <c r="AY43" s="250" t="s">
        <v>3489</v>
      </c>
    </row>
    <row r="44" spans="1:51" ht="24.75" customHeight="1" x14ac:dyDescent="0.35">
      <c r="A44" s="11">
        <v>43</v>
      </c>
      <c r="B44" s="241" t="s">
        <v>3494</v>
      </c>
      <c r="C44" s="8" t="s">
        <v>3495</v>
      </c>
      <c r="D44" s="10" t="s">
        <v>3088</v>
      </c>
      <c r="E44" s="10" t="s">
        <v>3195</v>
      </c>
      <c r="F44" s="9">
        <v>40658</v>
      </c>
      <c r="G44" s="9">
        <v>40718</v>
      </c>
      <c r="H44" s="9"/>
      <c r="I44" s="9"/>
      <c r="J44" s="7" t="s">
        <v>1932</v>
      </c>
      <c r="K44" s="7"/>
      <c r="L44" s="10" t="s">
        <v>3259</v>
      </c>
      <c r="M44" s="242" t="s">
        <v>3260</v>
      </c>
      <c r="N44" s="243" t="s">
        <v>2017</v>
      </c>
      <c r="O44" s="243" t="s">
        <v>396</v>
      </c>
      <c r="P44" s="10" t="s">
        <v>3315</v>
      </c>
      <c r="Q44" s="10"/>
      <c r="R44" s="10"/>
      <c r="S44" s="10"/>
      <c r="T44" s="10" t="s">
        <v>53</v>
      </c>
      <c r="U44" s="244">
        <v>30601</v>
      </c>
      <c r="V44" s="10" t="s">
        <v>1679</v>
      </c>
      <c r="W44" s="10" t="s">
        <v>101</v>
      </c>
      <c r="X44" s="241" t="s">
        <v>1936</v>
      </c>
      <c r="Y44" s="8" t="s">
        <v>3496</v>
      </c>
      <c r="Z44" s="243">
        <v>39491</v>
      </c>
      <c r="AA44" s="10" t="s">
        <v>101</v>
      </c>
      <c r="AB44" s="10" t="s">
        <v>1956</v>
      </c>
      <c r="AC44" s="10" t="s">
        <v>3140</v>
      </c>
      <c r="AD44" s="10" t="s">
        <v>2123</v>
      </c>
      <c r="AE44" s="243" t="s">
        <v>1948</v>
      </c>
      <c r="AF44" s="10" t="s">
        <v>3497</v>
      </c>
      <c r="AG44" s="10" t="s">
        <v>3498</v>
      </c>
      <c r="AH44" s="242" t="s">
        <v>3499</v>
      </c>
      <c r="AI44" s="243" t="s">
        <v>3500</v>
      </c>
      <c r="AJ44" s="10" t="s">
        <v>3501</v>
      </c>
      <c r="AK44" s="10" t="s">
        <v>3502</v>
      </c>
      <c r="AL44" s="241" t="s">
        <v>1950</v>
      </c>
      <c r="AM44" s="8"/>
      <c r="AN44" s="8"/>
      <c r="AO44" s="8"/>
      <c r="AP44" s="8"/>
      <c r="AQ44" s="8" t="s">
        <v>3088</v>
      </c>
      <c r="AR44" s="245">
        <v>41845</v>
      </c>
      <c r="AS44" s="245">
        <v>41845</v>
      </c>
      <c r="AT44" s="246"/>
      <c r="AU44" s="244"/>
      <c r="AV44" s="247"/>
      <c r="AW44" s="248" t="s">
        <v>3084</v>
      </c>
      <c r="AX44" s="249"/>
      <c r="AY44" s="250" t="s">
        <v>3494</v>
      </c>
    </row>
    <row r="45" spans="1:51" ht="24.75" customHeight="1" x14ac:dyDescent="0.35">
      <c r="A45" s="11">
        <v>44</v>
      </c>
      <c r="B45" s="241" t="s">
        <v>3503</v>
      </c>
      <c r="C45" s="8" t="s">
        <v>3504</v>
      </c>
      <c r="D45" s="10" t="s">
        <v>3088</v>
      </c>
      <c r="E45" s="10" t="s">
        <v>3195</v>
      </c>
      <c r="F45" s="9">
        <v>41562</v>
      </c>
      <c r="G45" s="9">
        <v>41622</v>
      </c>
      <c r="H45" s="9"/>
      <c r="I45" s="9">
        <v>41987</v>
      </c>
      <c r="J45" s="7" t="s">
        <v>3128</v>
      </c>
      <c r="K45" s="7"/>
      <c r="L45" s="10" t="s">
        <v>3196</v>
      </c>
      <c r="M45" s="242" t="s">
        <v>3197</v>
      </c>
      <c r="N45" s="243" t="s">
        <v>1933</v>
      </c>
      <c r="O45" s="243" t="s">
        <v>3187</v>
      </c>
      <c r="P45" s="10" t="s">
        <v>2438</v>
      </c>
      <c r="Q45" s="10"/>
      <c r="R45" s="10"/>
      <c r="S45" s="10"/>
      <c r="T45" s="10" t="s">
        <v>53</v>
      </c>
      <c r="U45" s="244">
        <v>22991</v>
      </c>
      <c r="V45" s="10" t="s">
        <v>145</v>
      </c>
      <c r="W45" s="10" t="s">
        <v>145</v>
      </c>
      <c r="X45" s="241" t="s">
        <v>1936</v>
      </c>
      <c r="Y45" s="8" t="s">
        <v>3505</v>
      </c>
      <c r="Z45" s="243">
        <v>39021</v>
      </c>
      <c r="AA45" s="10" t="s">
        <v>255</v>
      </c>
      <c r="AB45" s="10" t="s">
        <v>1946</v>
      </c>
      <c r="AC45" s="10" t="s">
        <v>3140</v>
      </c>
      <c r="AD45" s="10" t="s">
        <v>3506</v>
      </c>
      <c r="AE45" s="243" t="s">
        <v>1962</v>
      </c>
      <c r="AF45" s="10" t="s">
        <v>3507</v>
      </c>
      <c r="AG45" s="10" t="s">
        <v>3508</v>
      </c>
      <c r="AH45" s="242" t="s">
        <v>3507</v>
      </c>
      <c r="AI45" s="243" t="s">
        <v>3509</v>
      </c>
      <c r="AJ45" s="10" t="s">
        <v>3510</v>
      </c>
      <c r="AK45" s="10" t="s">
        <v>3511</v>
      </c>
      <c r="AL45" s="241" t="s">
        <v>2160</v>
      </c>
      <c r="AM45" s="8"/>
      <c r="AN45" s="8"/>
      <c r="AO45" s="8"/>
      <c r="AP45" s="8"/>
      <c r="AQ45" s="8" t="s">
        <v>3088</v>
      </c>
      <c r="AR45" s="245">
        <v>41851</v>
      </c>
      <c r="AS45" s="245">
        <v>41851</v>
      </c>
      <c r="AT45" s="246"/>
      <c r="AU45" s="244"/>
      <c r="AV45" s="247" t="s">
        <v>3101</v>
      </c>
      <c r="AW45" s="248" t="s">
        <v>3084</v>
      </c>
      <c r="AX45" s="249"/>
      <c r="AY45" s="250" t="s">
        <v>3503</v>
      </c>
    </row>
    <row r="46" spans="1:51" ht="24.75" customHeight="1" x14ac:dyDescent="0.35">
      <c r="A46" s="11">
        <v>45</v>
      </c>
      <c r="B46" s="241" t="s">
        <v>3512</v>
      </c>
      <c r="C46" s="8" t="s">
        <v>3513</v>
      </c>
      <c r="D46" s="10" t="s">
        <v>3088</v>
      </c>
      <c r="E46" s="10" t="s">
        <v>351</v>
      </c>
      <c r="F46" s="9">
        <v>40532</v>
      </c>
      <c r="G46" s="9">
        <v>40592</v>
      </c>
      <c r="H46" s="9"/>
      <c r="I46" s="9"/>
      <c r="J46" s="7" t="s">
        <v>1932</v>
      </c>
      <c r="K46" s="7"/>
      <c r="L46" s="10" t="s">
        <v>35</v>
      </c>
      <c r="M46" s="242" t="s">
        <v>35</v>
      </c>
      <c r="N46" s="243" t="s">
        <v>2155</v>
      </c>
      <c r="O46" s="243" t="s">
        <v>626</v>
      </c>
      <c r="P46" s="10" t="s">
        <v>2285</v>
      </c>
      <c r="Q46" s="10"/>
      <c r="R46" s="10"/>
      <c r="S46" s="10"/>
      <c r="T46" s="10" t="s">
        <v>22</v>
      </c>
      <c r="U46" s="244">
        <v>31455</v>
      </c>
      <c r="V46" s="10" t="s">
        <v>351</v>
      </c>
      <c r="W46" s="10" t="s">
        <v>1866</v>
      </c>
      <c r="X46" s="241" t="s">
        <v>1936</v>
      </c>
      <c r="Y46" s="8" t="s">
        <v>3514</v>
      </c>
      <c r="Z46" s="243">
        <v>41055</v>
      </c>
      <c r="AA46" s="10" t="s">
        <v>351</v>
      </c>
      <c r="AB46" s="10" t="s">
        <v>1956</v>
      </c>
      <c r="AC46" s="10" t="s">
        <v>3140</v>
      </c>
      <c r="AD46" s="10" t="s">
        <v>1947</v>
      </c>
      <c r="AE46" s="243" t="s">
        <v>1948</v>
      </c>
      <c r="AF46" s="10" t="s">
        <v>3515</v>
      </c>
      <c r="AG46" s="10" t="s">
        <v>3516</v>
      </c>
      <c r="AH46" s="242" t="s">
        <v>3515</v>
      </c>
      <c r="AI46" s="243" t="s">
        <v>3516</v>
      </c>
      <c r="AJ46" s="10" t="s">
        <v>3517</v>
      </c>
      <c r="AK46" s="10" t="s">
        <v>3518</v>
      </c>
      <c r="AL46" s="241" t="s">
        <v>1953</v>
      </c>
      <c r="AM46" s="8"/>
      <c r="AN46" s="8"/>
      <c r="AO46" s="8"/>
      <c r="AP46" s="8"/>
      <c r="AQ46" s="8" t="s">
        <v>3088</v>
      </c>
      <c r="AR46" s="245">
        <v>41859</v>
      </c>
      <c r="AS46" s="245">
        <v>41859</v>
      </c>
      <c r="AT46" s="246"/>
      <c r="AU46" s="244"/>
      <c r="AV46" s="247"/>
      <c r="AW46" s="248" t="s">
        <v>3084</v>
      </c>
      <c r="AX46" s="249"/>
      <c r="AY46" s="250" t="s">
        <v>3512</v>
      </c>
    </row>
    <row r="47" spans="1:51" ht="24.75" customHeight="1" x14ac:dyDescent="0.35">
      <c r="A47" s="11">
        <v>46</v>
      </c>
      <c r="B47" s="241" t="s">
        <v>3519</v>
      </c>
      <c r="C47" s="8" t="s">
        <v>3520</v>
      </c>
      <c r="D47" s="10" t="s">
        <v>3088</v>
      </c>
      <c r="E47" s="10" t="s">
        <v>3089</v>
      </c>
      <c r="F47" s="9">
        <v>39903</v>
      </c>
      <c r="G47" s="9">
        <v>39963</v>
      </c>
      <c r="H47" s="9"/>
      <c r="I47" s="9"/>
      <c r="J47" s="7" t="s">
        <v>1932</v>
      </c>
      <c r="K47" s="7"/>
      <c r="L47" s="10" t="s">
        <v>35</v>
      </c>
      <c r="M47" s="242" t="s">
        <v>35</v>
      </c>
      <c r="N47" s="243" t="s">
        <v>1990</v>
      </c>
      <c r="O47" s="243" t="s">
        <v>92</v>
      </c>
      <c r="P47" s="10" t="s">
        <v>3521</v>
      </c>
      <c r="Q47" s="10"/>
      <c r="R47" s="10"/>
      <c r="S47" s="10"/>
      <c r="T47" s="10" t="s">
        <v>22</v>
      </c>
      <c r="U47" s="244">
        <v>28884</v>
      </c>
      <c r="V47" s="10" t="s">
        <v>162</v>
      </c>
      <c r="W47" s="10" t="s">
        <v>162</v>
      </c>
      <c r="X47" s="241" t="s">
        <v>1936</v>
      </c>
      <c r="Y47" s="8" t="s">
        <v>3522</v>
      </c>
      <c r="Z47" s="243">
        <v>37858</v>
      </c>
      <c r="AA47" s="10" t="s">
        <v>162</v>
      </c>
      <c r="AB47" s="10" t="s">
        <v>1938</v>
      </c>
      <c r="AC47" s="10" t="s">
        <v>3140</v>
      </c>
      <c r="AD47" s="10" t="s">
        <v>2016</v>
      </c>
      <c r="AE47" s="243" t="s">
        <v>1962</v>
      </c>
      <c r="AF47" s="10" t="s">
        <v>3523</v>
      </c>
      <c r="AG47" s="10" t="s">
        <v>3524</v>
      </c>
      <c r="AH47" s="242" t="s">
        <v>3523</v>
      </c>
      <c r="AI47" s="243" t="s">
        <v>3524</v>
      </c>
      <c r="AJ47" s="10" t="s">
        <v>3525</v>
      </c>
      <c r="AK47" s="10" t="s">
        <v>3526</v>
      </c>
      <c r="AL47" s="241" t="s">
        <v>1941</v>
      </c>
      <c r="AM47" s="8"/>
      <c r="AN47" s="8"/>
      <c r="AO47" s="8"/>
      <c r="AP47" s="8"/>
      <c r="AQ47" s="8" t="s">
        <v>3088</v>
      </c>
      <c r="AR47" s="245">
        <v>41864</v>
      </c>
      <c r="AS47" s="245">
        <v>41864</v>
      </c>
      <c r="AT47" s="246"/>
      <c r="AU47" s="244"/>
      <c r="AV47" s="247"/>
      <c r="AW47" s="248" t="s">
        <v>3084</v>
      </c>
      <c r="AX47" s="249"/>
      <c r="AY47" s="250" t="s">
        <v>3519</v>
      </c>
    </row>
    <row r="48" spans="1:51" ht="24.75" customHeight="1" x14ac:dyDescent="0.35">
      <c r="A48" s="11">
        <v>47</v>
      </c>
      <c r="B48" s="241" t="s">
        <v>3527</v>
      </c>
      <c r="C48" s="8" t="s">
        <v>3528</v>
      </c>
      <c r="D48" s="10" t="s">
        <v>3529</v>
      </c>
      <c r="E48" s="10" t="s">
        <v>351</v>
      </c>
      <c r="F48" s="9">
        <v>41654</v>
      </c>
      <c r="G48" s="9">
        <v>41714</v>
      </c>
      <c r="H48" s="9"/>
      <c r="I48" s="9">
        <v>42079</v>
      </c>
      <c r="J48" s="7" t="s">
        <v>3128</v>
      </c>
      <c r="K48" s="7"/>
      <c r="L48" s="10" t="s">
        <v>3196</v>
      </c>
      <c r="M48" s="242" t="s">
        <v>3197</v>
      </c>
      <c r="N48" s="243" t="s">
        <v>1933</v>
      </c>
      <c r="O48" s="243" t="s">
        <v>3187</v>
      </c>
      <c r="P48" s="10" t="s">
        <v>2438</v>
      </c>
      <c r="Q48" s="10"/>
      <c r="R48" s="10"/>
      <c r="S48" s="10"/>
      <c r="T48" s="10" t="s">
        <v>53</v>
      </c>
      <c r="U48" s="244">
        <v>27774</v>
      </c>
      <c r="V48" s="10" t="s">
        <v>255</v>
      </c>
      <c r="W48" s="10" t="s">
        <v>255</v>
      </c>
      <c r="X48" s="241" t="s">
        <v>1936</v>
      </c>
      <c r="Y48" s="8" t="s">
        <v>3530</v>
      </c>
      <c r="Z48" s="243">
        <v>40871</v>
      </c>
      <c r="AA48" s="10" t="s">
        <v>255</v>
      </c>
      <c r="AB48" s="10" t="s">
        <v>1938</v>
      </c>
      <c r="AC48" s="10" t="s">
        <v>3140</v>
      </c>
      <c r="AD48" s="10" t="s">
        <v>2199</v>
      </c>
      <c r="AE48" s="243" t="s">
        <v>2069</v>
      </c>
      <c r="AF48" s="10" t="s">
        <v>3531</v>
      </c>
      <c r="AG48" s="10" t="s">
        <v>3532</v>
      </c>
      <c r="AH48" s="242" t="s">
        <v>3531</v>
      </c>
      <c r="AI48" s="243" t="s">
        <v>3533</v>
      </c>
      <c r="AJ48" s="10" t="s">
        <v>3534</v>
      </c>
      <c r="AK48" s="10" t="s">
        <v>3535</v>
      </c>
      <c r="AL48" s="241" t="s">
        <v>1971</v>
      </c>
      <c r="AM48" s="8"/>
      <c r="AN48" s="8"/>
      <c r="AO48" s="8"/>
      <c r="AP48" s="8"/>
      <c r="AQ48" s="8" t="s">
        <v>3088</v>
      </c>
      <c r="AR48" s="245">
        <v>41865</v>
      </c>
      <c r="AS48" s="245">
        <v>41865</v>
      </c>
      <c r="AT48" s="246"/>
      <c r="AU48" s="244"/>
      <c r="AV48" s="247" t="s">
        <v>3101</v>
      </c>
      <c r="AW48" s="248" t="s">
        <v>3084</v>
      </c>
      <c r="AX48" s="249"/>
      <c r="AY48" s="250" t="s">
        <v>3527</v>
      </c>
    </row>
    <row r="49" spans="1:51" ht="24.75" customHeight="1" x14ac:dyDescent="0.35">
      <c r="A49" s="11">
        <v>48</v>
      </c>
      <c r="B49" s="241" t="s">
        <v>3536</v>
      </c>
      <c r="C49" s="8" t="s">
        <v>3537</v>
      </c>
      <c r="D49" s="10" t="s">
        <v>3538</v>
      </c>
      <c r="E49" s="10" t="s">
        <v>334</v>
      </c>
      <c r="F49" s="9">
        <v>41764</v>
      </c>
      <c r="G49" s="9">
        <v>41824</v>
      </c>
      <c r="H49" s="9"/>
      <c r="I49" s="9">
        <v>42008</v>
      </c>
      <c r="J49" s="7" t="s">
        <v>3128</v>
      </c>
      <c r="K49" s="7"/>
      <c r="L49" s="10" t="s">
        <v>3090</v>
      </c>
      <c r="M49" s="242" t="s">
        <v>3091</v>
      </c>
      <c r="N49" s="243" t="s">
        <v>1990</v>
      </c>
      <c r="O49" s="243" t="s">
        <v>3539</v>
      </c>
      <c r="P49" s="10" t="s">
        <v>3540</v>
      </c>
      <c r="Q49" s="10"/>
      <c r="R49" s="10"/>
      <c r="S49" s="10"/>
      <c r="T49" s="10" t="s">
        <v>53</v>
      </c>
      <c r="U49" s="244">
        <v>30195</v>
      </c>
      <c r="V49" s="10" t="s">
        <v>141</v>
      </c>
      <c r="W49" s="10" t="s">
        <v>141</v>
      </c>
      <c r="X49" s="241" t="s">
        <v>1936</v>
      </c>
      <c r="Y49" s="8" t="s">
        <v>3541</v>
      </c>
      <c r="Z49" s="243">
        <v>40034</v>
      </c>
      <c r="AA49" s="10" t="s">
        <v>141</v>
      </c>
      <c r="AB49" s="10" t="s">
        <v>1938</v>
      </c>
      <c r="AC49" s="10" t="s">
        <v>1968</v>
      </c>
      <c r="AD49" s="10" t="s">
        <v>2037</v>
      </c>
      <c r="AE49" s="243" t="s">
        <v>3542</v>
      </c>
      <c r="AF49" s="10" t="s">
        <v>3543</v>
      </c>
      <c r="AG49" s="10" t="s">
        <v>3544</v>
      </c>
      <c r="AH49" s="242" t="s">
        <v>3543</v>
      </c>
      <c r="AI49" s="243" t="s">
        <v>3544</v>
      </c>
      <c r="AJ49" s="10" t="s">
        <v>3545</v>
      </c>
      <c r="AK49" s="10" t="s">
        <v>3546</v>
      </c>
      <c r="AL49" s="241" t="s">
        <v>1971</v>
      </c>
      <c r="AM49" s="8"/>
      <c r="AN49" s="8"/>
      <c r="AO49" s="8"/>
      <c r="AP49" s="8"/>
      <c r="AQ49" s="8" t="s">
        <v>3088</v>
      </c>
      <c r="AR49" s="245">
        <v>41880</v>
      </c>
      <c r="AS49" s="245">
        <v>41880</v>
      </c>
      <c r="AT49" s="246"/>
      <c r="AU49" s="244"/>
      <c r="AV49" s="247"/>
      <c r="AW49" s="248" t="s">
        <v>3084</v>
      </c>
      <c r="AX49" s="249"/>
      <c r="AY49" s="250" t="s">
        <v>3536</v>
      </c>
    </row>
    <row r="50" spans="1:51" ht="24.75" customHeight="1" x14ac:dyDescent="0.35">
      <c r="A50" s="11">
        <v>49</v>
      </c>
      <c r="B50" s="241" t="s">
        <v>3547</v>
      </c>
      <c r="C50" s="8" t="s">
        <v>3548</v>
      </c>
      <c r="D50" s="10" t="s">
        <v>3088</v>
      </c>
      <c r="E50" s="10" t="s">
        <v>14</v>
      </c>
      <c r="F50" s="9">
        <v>41092</v>
      </c>
      <c r="G50" s="9">
        <v>41152</v>
      </c>
      <c r="H50" s="9"/>
      <c r="I50" s="9"/>
      <c r="J50" s="7" t="s">
        <v>1932</v>
      </c>
      <c r="K50" s="7"/>
      <c r="L50" s="10" t="s">
        <v>3235</v>
      </c>
      <c r="M50" s="242" t="s">
        <v>3235</v>
      </c>
      <c r="N50" s="243" t="s">
        <v>1933</v>
      </c>
      <c r="O50" s="243" t="s">
        <v>3549</v>
      </c>
      <c r="P50" s="10" t="s">
        <v>3550</v>
      </c>
      <c r="Q50" s="10"/>
      <c r="R50" s="10"/>
      <c r="S50" s="10"/>
      <c r="T50" s="10" t="s">
        <v>22</v>
      </c>
      <c r="U50" s="244">
        <v>31092</v>
      </c>
      <c r="V50" s="10" t="s">
        <v>255</v>
      </c>
      <c r="W50" s="10" t="s">
        <v>1658</v>
      </c>
      <c r="X50" s="241" t="s">
        <v>1936</v>
      </c>
      <c r="Y50" s="8" t="s">
        <v>3551</v>
      </c>
      <c r="Z50" s="243">
        <v>36951</v>
      </c>
      <c r="AA50" s="10" t="s">
        <v>255</v>
      </c>
      <c r="AB50" s="10" t="s">
        <v>1938</v>
      </c>
      <c r="AC50" s="10" t="s">
        <v>3140</v>
      </c>
      <c r="AD50" s="10" t="s">
        <v>2077</v>
      </c>
      <c r="AE50" s="243" t="s">
        <v>1970</v>
      </c>
      <c r="AF50" s="10" t="s">
        <v>3552</v>
      </c>
      <c r="AG50" s="10" t="s">
        <v>3553</v>
      </c>
      <c r="AH50" s="242" t="s">
        <v>3552</v>
      </c>
      <c r="AI50" s="243" t="s">
        <v>3553</v>
      </c>
      <c r="AJ50" s="10" t="s">
        <v>3554</v>
      </c>
      <c r="AK50" s="10" t="s">
        <v>3555</v>
      </c>
      <c r="AL50" s="241" t="s">
        <v>1953</v>
      </c>
      <c r="AM50" s="8"/>
      <c r="AN50" s="8"/>
      <c r="AO50" s="8"/>
      <c r="AP50" s="8"/>
      <c r="AQ50" s="8" t="s">
        <v>3088</v>
      </c>
      <c r="AR50" s="245">
        <v>41887</v>
      </c>
      <c r="AS50" s="245">
        <v>41887</v>
      </c>
      <c r="AT50" s="246"/>
      <c r="AU50" s="244"/>
      <c r="AV50" s="247"/>
      <c r="AW50" s="248" t="s">
        <v>3084</v>
      </c>
      <c r="AX50" s="249"/>
      <c r="AY50" s="250" t="s">
        <v>3547</v>
      </c>
    </row>
    <row r="51" spans="1:51" ht="24.75" customHeight="1" x14ac:dyDescent="0.35">
      <c r="A51" s="11">
        <v>50</v>
      </c>
      <c r="B51" s="241" t="s">
        <v>3556</v>
      </c>
      <c r="C51" s="8" t="s">
        <v>3557</v>
      </c>
      <c r="D51" s="10" t="s">
        <v>3088</v>
      </c>
      <c r="E51" s="10" t="s">
        <v>14</v>
      </c>
      <c r="F51" s="9">
        <v>41092</v>
      </c>
      <c r="G51" s="9">
        <v>41152</v>
      </c>
      <c r="H51" s="9"/>
      <c r="I51" s="9"/>
      <c r="J51" s="7" t="s">
        <v>1932</v>
      </c>
      <c r="K51" s="7"/>
      <c r="L51" s="10" t="s">
        <v>3235</v>
      </c>
      <c r="M51" s="242" t="s">
        <v>2483</v>
      </c>
      <c r="N51" s="243" t="s">
        <v>2155</v>
      </c>
      <c r="O51" s="243" t="s">
        <v>3558</v>
      </c>
      <c r="P51" s="10" t="s">
        <v>3559</v>
      </c>
      <c r="Q51" s="10"/>
      <c r="R51" s="10"/>
      <c r="S51" s="10"/>
      <c r="T51" s="10" t="s">
        <v>22</v>
      </c>
      <c r="U51" s="244">
        <v>32922</v>
      </c>
      <c r="V51" s="10" t="s">
        <v>351</v>
      </c>
      <c r="W51" s="10" t="s">
        <v>544</v>
      </c>
      <c r="X51" s="241" t="s">
        <v>1936</v>
      </c>
      <c r="Y51" s="8" t="s">
        <v>3560</v>
      </c>
      <c r="Z51" s="243">
        <v>38506</v>
      </c>
      <c r="AA51" s="10" t="s">
        <v>351</v>
      </c>
      <c r="AB51" s="10" t="s">
        <v>1956</v>
      </c>
      <c r="AC51" s="10" t="s">
        <v>3140</v>
      </c>
      <c r="AD51" s="10" t="s">
        <v>2010</v>
      </c>
      <c r="AE51" s="243" t="s">
        <v>3561</v>
      </c>
      <c r="AF51" s="10" t="s">
        <v>3562</v>
      </c>
      <c r="AG51" s="10" t="s">
        <v>3563</v>
      </c>
      <c r="AH51" s="242" t="s">
        <v>3564</v>
      </c>
      <c r="AI51" s="243" t="s">
        <v>3565</v>
      </c>
      <c r="AJ51" s="10" t="s">
        <v>3566</v>
      </c>
      <c r="AK51" s="10" t="s">
        <v>3567</v>
      </c>
      <c r="AL51" s="241" t="s">
        <v>1950</v>
      </c>
      <c r="AM51" s="8"/>
      <c r="AN51" s="8"/>
      <c r="AO51" s="8"/>
      <c r="AP51" s="8"/>
      <c r="AQ51" s="8" t="s">
        <v>3088</v>
      </c>
      <c r="AR51" s="245">
        <v>41892</v>
      </c>
      <c r="AS51" s="245">
        <v>41892</v>
      </c>
      <c r="AT51" s="246"/>
      <c r="AU51" s="244"/>
      <c r="AV51" s="247"/>
      <c r="AW51" s="248" t="s">
        <v>3084</v>
      </c>
      <c r="AX51" s="249"/>
      <c r="AY51" s="250" t="s">
        <v>3556</v>
      </c>
    </row>
    <row r="52" spans="1:51" ht="24.75" customHeight="1" x14ac:dyDescent="0.35">
      <c r="A52" s="11">
        <v>51</v>
      </c>
      <c r="B52" s="241" t="s">
        <v>3568</v>
      </c>
      <c r="C52" s="8" t="s">
        <v>3569</v>
      </c>
      <c r="D52" s="10" t="s">
        <v>3088</v>
      </c>
      <c r="E52" s="10" t="s">
        <v>14</v>
      </c>
      <c r="F52" s="9">
        <v>41407</v>
      </c>
      <c r="G52" s="9">
        <v>41467</v>
      </c>
      <c r="H52" s="9"/>
      <c r="I52" s="9"/>
      <c r="J52" s="7" t="s">
        <v>1932</v>
      </c>
      <c r="K52" s="7"/>
      <c r="L52" s="10" t="s">
        <v>3105</v>
      </c>
      <c r="M52" s="242" t="s">
        <v>41</v>
      </c>
      <c r="N52" s="243" t="s">
        <v>2155</v>
      </c>
      <c r="O52" s="243" t="s">
        <v>3570</v>
      </c>
      <c r="P52" s="10" t="s">
        <v>3571</v>
      </c>
      <c r="Q52" s="10"/>
      <c r="R52" s="10"/>
      <c r="S52" s="10"/>
      <c r="T52" s="10" t="s">
        <v>22</v>
      </c>
      <c r="U52" s="244">
        <v>33023</v>
      </c>
      <c r="V52" s="10" t="s">
        <v>255</v>
      </c>
      <c r="W52" s="10" t="s">
        <v>747</v>
      </c>
      <c r="X52" s="241" t="s">
        <v>1936</v>
      </c>
      <c r="Y52" s="8" t="s">
        <v>3572</v>
      </c>
      <c r="Z52" s="243">
        <v>41391</v>
      </c>
      <c r="AA52" s="10" t="s">
        <v>1045</v>
      </c>
      <c r="AB52" s="10" t="s">
        <v>1956</v>
      </c>
      <c r="AC52" s="10" t="s">
        <v>1974</v>
      </c>
      <c r="AD52" s="10" t="s">
        <v>3573</v>
      </c>
      <c r="AE52" s="243" t="s">
        <v>3574</v>
      </c>
      <c r="AF52" s="10" t="s">
        <v>3575</v>
      </c>
      <c r="AG52" s="10" t="s">
        <v>3576</v>
      </c>
      <c r="AH52" s="242" t="s">
        <v>3577</v>
      </c>
      <c r="AI52" s="243" t="s">
        <v>3578</v>
      </c>
      <c r="AJ52" s="10" t="s">
        <v>3579</v>
      </c>
      <c r="AK52" s="10" t="s">
        <v>3580</v>
      </c>
      <c r="AL52" s="241" t="s">
        <v>1950</v>
      </c>
      <c r="AM52" s="8"/>
      <c r="AN52" s="8"/>
      <c r="AO52" s="8"/>
      <c r="AP52" s="8"/>
      <c r="AQ52" s="8" t="s">
        <v>3088</v>
      </c>
      <c r="AR52" s="245">
        <v>41912</v>
      </c>
      <c r="AS52" s="245">
        <v>41912</v>
      </c>
      <c r="AT52" s="246" t="s">
        <v>3088</v>
      </c>
      <c r="AU52" s="244"/>
      <c r="AV52" s="247" t="s">
        <v>3088</v>
      </c>
      <c r="AW52" s="248" t="s">
        <v>3174</v>
      </c>
      <c r="AX52" s="249" t="s">
        <v>3088</v>
      </c>
      <c r="AY52" s="250" t="s">
        <v>3568</v>
      </c>
    </row>
    <row r="53" spans="1:51" ht="24.75" customHeight="1" x14ac:dyDescent="0.35">
      <c r="A53" s="11">
        <v>52</v>
      </c>
      <c r="B53" s="241" t="s">
        <v>3581</v>
      </c>
      <c r="C53" s="8" t="s">
        <v>3582</v>
      </c>
      <c r="D53" s="10" t="s">
        <v>3088</v>
      </c>
      <c r="E53" s="10" t="s">
        <v>145</v>
      </c>
      <c r="F53" s="9">
        <v>41114</v>
      </c>
      <c r="G53" s="9">
        <v>41174</v>
      </c>
      <c r="H53" s="9"/>
      <c r="I53" s="9"/>
      <c r="J53" s="7" t="s">
        <v>1932</v>
      </c>
      <c r="K53" s="7"/>
      <c r="L53" s="10" t="s">
        <v>35</v>
      </c>
      <c r="M53" s="242" t="s">
        <v>35</v>
      </c>
      <c r="N53" s="243" t="s">
        <v>2155</v>
      </c>
      <c r="O53" s="243" t="s">
        <v>626</v>
      </c>
      <c r="P53" s="10" t="s">
        <v>2285</v>
      </c>
      <c r="Q53" s="10"/>
      <c r="R53" s="10"/>
      <c r="S53" s="10"/>
      <c r="T53" s="10" t="s">
        <v>22</v>
      </c>
      <c r="U53" s="244">
        <v>30196</v>
      </c>
      <c r="V53" s="10" t="s">
        <v>747</v>
      </c>
      <c r="W53" s="10" t="s">
        <v>747</v>
      </c>
      <c r="X53" s="241" t="s">
        <v>1936</v>
      </c>
      <c r="Y53" s="8" t="s">
        <v>3583</v>
      </c>
      <c r="Z53" s="243">
        <v>39403</v>
      </c>
      <c r="AA53" s="10" t="s">
        <v>747</v>
      </c>
      <c r="AB53" s="10" t="s">
        <v>1938</v>
      </c>
      <c r="AC53" s="10" t="s">
        <v>1974</v>
      </c>
      <c r="AD53" s="10" t="s">
        <v>2044</v>
      </c>
      <c r="AE53" s="243" t="s">
        <v>3584</v>
      </c>
      <c r="AF53" s="10" t="s">
        <v>3585</v>
      </c>
      <c r="AG53" s="10" t="s">
        <v>3586</v>
      </c>
      <c r="AH53" s="242" t="s">
        <v>3585</v>
      </c>
      <c r="AI53" s="243" t="s">
        <v>3586</v>
      </c>
      <c r="AJ53" s="10" t="s">
        <v>3587</v>
      </c>
      <c r="AK53" s="10" t="s">
        <v>3588</v>
      </c>
      <c r="AL53" s="241" t="s">
        <v>1941</v>
      </c>
      <c r="AM53" s="8"/>
      <c r="AN53" s="8"/>
      <c r="AO53" s="8"/>
      <c r="AP53" s="8"/>
      <c r="AQ53" s="8" t="s">
        <v>3088</v>
      </c>
      <c r="AR53" s="245">
        <v>41925</v>
      </c>
      <c r="AS53" s="245">
        <v>41925</v>
      </c>
      <c r="AT53" s="246" t="s">
        <v>3088</v>
      </c>
      <c r="AU53" s="244"/>
      <c r="AV53" s="247" t="s">
        <v>3088</v>
      </c>
      <c r="AW53" s="248" t="s">
        <v>3084</v>
      </c>
      <c r="AX53" s="249" t="s">
        <v>3088</v>
      </c>
      <c r="AY53" s="250" t="s">
        <v>3581</v>
      </c>
    </row>
    <row r="54" spans="1:51" ht="24.75" customHeight="1" x14ac:dyDescent="0.35">
      <c r="A54" s="11">
        <v>53</v>
      </c>
      <c r="B54" s="241" t="s">
        <v>3589</v>
      </c>
      <c r="C54" s="8" t="s">
        <v>3590</v>
      </c>
      <c r="D54" s="10" t="s">
        <v>3088</v>
      </c>
      <c r="E54" s="10" t="s">
        <v>1869</v>
      </c>
      <c r="F54" s="9">
        <v>41344</v>
      </c>
      <c r="G54" s="9">
        <v>41404</v>
      </c>
      <c r="H54" s="9"/>
      <c r="I54" s="9">
        <v>42133</v>
      </c>
      <c r="J54" s="7" t="s">
        <v>3128</v>
      </c>
      <c r="K54" s="7"/>
      <c r="L54" s="10" t="s">
        <v>3491</v>
      </c>
      <c r="M54" s="242" t="s">
        <v>3492</v>
      </c>
      <c r="N54" s="243" t="s">
        <v>1990</v>
      </c>
      <c r="O54" s="243" t="s">
        <v>3165</v>
      </c>
      <c r="P54" s="10" t="s">
        <v>3166</v>
      </c>
      <c r="Q54" s="10"/>
      <c r="R54" s="10"/>
      <c r="S54" s="10"/>
      <c r="T54" s="10" t="s">
        <v>53</v>
      </c>
      <c r="U54" s="244">
        <v>28440</v>
      </c>
      <c r="V54" s="10" t="s">
        <v>1869</v>
      </c>
      <c r="W54" s="10" t="s">
        <v>1153</v>
      </c>
      <c r="X54" s="241" t="s">
        <v>1936</v>
      </c>
      <c r="Y54" s="8" t="s">
        <v>3591</v>
      </c>
      <c r="Z54" s="243">
        <v>39037</v>
      </c>
      <c r="AA54" s="10" t="s">
        <v>3592</v>
      </c>
      <c r="AB54" s="10" t="s">
        <v>1938</v>
      </c>
      <c r="AC54" s="10" t="s">
        <v>3140</v>
      </c>
      <c r="AD54" s="10" t="s">
        <v>3593</v>
      </c>
      <c r="AE54" s="243" t="s">
        <v>3594</v>
      </c>
      <c r="AF54" s="10" t="s">
        <v>3595</v>
      </c>
      <c r="AG54" s="10" t="s">
        <v>3596</v>
      </c>
      <c r="AH54" s="242" t="s">
        <v>3595</v>
      </c>
      <c r="AI54" s="243" t="s">
        <v>3596</v>
      </c>
      <c r="AJ54" s="10" t="s">
        <v>3597</v>
      </c>
      <c r="AK54" s="10" t="s">
        <v>3598</v>
      </c>
      <c r="AL54" s="241" t="s">
        <v>1971</v>
      </c>
      <c r="AM54" s="8"/>
      <c r="AN54" s="8"/>
      <c r="AO54" s="8"/>
      <c r="AP54" s="8"/>
      <c r="AQ54" s="8" t="s">
        <v>3088</v>
      </c>
      <c r="AR54" s="245">
        <v>41935</v>
      </c>
      <c r="AS54" s="245">
        <v>41935</v>
      </c>
      <c r="AT54" s="246"/>
      <c r="AU54" s="244"/>
      <c r="AV54" s="247" t="s">
        <v>3101</v>
      </c>
      <c r="AW54" s="248" t="s">
        <v>3084</v>
      </c>
      <c r="AX54" s="249"/>
      <c r="AY54" s="250" t="s">
        <v>3589</v>
      </c>
    </row>
    <row r="55" spans="1:51" ht="24.75" customHeight="1" x14ac:dyDescent="0.35">
      <c r="A55" s="11">
        <v>54</v>
      </c>
      <c r="B55" s="241" t="s">
        <v>3599</v>
      </c>
      <c r="C55" s="8" t="s">
        <v>3600</v>
      </c>
      <c r="D55" s="10" t="s">
        <v>3383</v>
      </c>
      <c r="E55" s="10" t="s">
        <v>3195</v>
      </c>
      <c r="F55" s="9">
        <v>41498</v>
      </c>
      <c r="G55" s="9">
        <v>41558</v>
      </c>
      <c r="H55" s="9"/>
      <c r="I55" s="9"/>
      <c r="J55" s="7" t="s">
        <v>1932</v>
      </c>
      <c r="K55" s="7"/>
      <c r="L55" s="10" t="s">
        <v>3259</v>
      </c>
      <c r="M55" s="242" t="s">
        <v>3260</v>
      </c>
      <c r="N55" s="243" t="s">
        <v>2017</v>
      </c>
      <c r="O55" s="243" t="s">
        <v>396</v>
      </c>
      <c r="P55" s="10" t="s">
        <v>3315</v>
      </c>
      <c r="Q55" s="10"/>
      <c r="R55" s="10"/>
      <c r="S55" s="10"/>
      <c r="T55" s="10" t="s">
        <v>53</v>
      </c>
      <c r="U55" s="244">
        <v>31657</v>
      </c>
      <c r="V55" s="10" t="s">
        <v>255</v>
      </c>
      <c r="W55" s="10" t="s">
        <v>255</v>
      </c>
      <c r="X55" s="241" t="s">
        <v>1936</v>
      </c>
      <c r="Y55" s="8" t="s">
        <v>3601</v>
      </c>
      <c r="Z55" s="243">
        <v>36942</v>
      </c>
      <c r="AA55" s="10" t="s">
        <v>255</v>
      </c>
      <c r="AB55" s="10" t="s">
        <v>1938</v>
      </c>
      <c r="AC55" s="10" t="s">
        <v>1974</v>
      </c>
      <c r="AD55" s="10" t="s">
        <v>3602</v>
      </c>
      <c r="AE55" s="243" t="s">
        <v>3603</v>
      </c>
      <c r="AF55" s="10" t="s">
        <v>3604</v>
      </c>
      <c r="AG55" s="10" t="s">
        <v>3605</v>
      </c>
      <c r="AH55" s="242" t="s">
        <v>3604</v>
      </c>
      <c r="AI55" s="243" t="s">
        <v>3606</v>
      </c>
      <c r="AJ55" s="10" t="s">
        <v>3607</v>
      </c>
      <c r="AK55" s="10" t="s">
        <v>3608</v>
      </c>
      <c r="AL55" s="241" t="s">
        <v>1953</v>
      </c>
      <c r="AM55" s="8"/>
      <c r="AN55" s="8"/>
      <c r="AO55" s="8"/>
      <c r="AP55" s="8"/>
      <c r="AQ55" s="8" t="s">
        <v>3088</v>
      </c>
      <c r="AR55" s="245">
        <v>41943</v>
      </c>
      <c r="AS55" s="245">
        <v>41943</v>
      </c>
      <c r="AT55" s="246"/>
      <c r="AU55" s="244"/>
      <c r="AV55" s="247"/>
      <c r="AW55" s="248" t="s">
        <v>3084</v>
      </c>
      <c r="AX55" s="249"/>
      <c r="AY55" s="250" t="s">
        <v>3599</v>
      </c>
    </row>
    <row r="56" spans="1:51" ht="24.75" customHeight="1" x14ac:dyDescent="0.35">
      <c r="A56" s="11">
        <v>55</v>
      </c>
      <c r="B56" s="241" t="s">
        <v>3609</v>
      </c>
      <c r="C56" s="8" t="s">
        <v>3610</v>
      </c>
      <c r="D56" s="10" t="s">
        <v>3088</v>
      </c>
      <c r="E56" s="10" t="s">
        <v>14</v>
      </c>
      <c r="F56" s="9">
        <v>41927</v>
      </c>
      <c r="G56" s="9">
        <v>41987</v>
      </c>
      <c r="H56" s="9"/>
      <c r="I56" s="9"/>
      <c r="J56" s="7" t="s">
        <v>3128</v>
      </c>
      <c r="K56" s="7"/>
      <c r="L56" s="10" t="s">
        <v>3235</v>
      </c>
      <c r="M56" s="242" t="s">
        <v>3235</v>
      </c>
      <c r="N56" s="243" t="s">
        <v>2050</v>
      </c>
      <c r="O56" s="243" t="s">
        <v>3611</v>
      </c>
      <c r="P56" s="10" t="s">
        <v>3612</v>
      </c>
      <c r="Q56" s="10"/>
      <c r="R56" s="10"/>
      <c r="S56" s="10"/>
      <c r="T56" s="10" t="s">
        <v>22</v>
      </c>
      <c r="U56" s="244">
        <v>33201</v>
      </c>
      <c r="V56" s="10" t="s">
        <v>79</v>
      </c>
      <c r="W56" s="10" t="s">
        <v>79</v>
      </c>
      <c r="X56" s="241" t="s">
        <v>1936</v>
      </c>
      <c r="Y56" s="8" t="s">
        <v>3613</v>
      </c>
      <c r="Z56" s="243">
        <v>40995</v>
      </c>
      <c r="AA56" s="10" t="s">
        <v>255</v>
      </c>
      <c r="AB56" s="10" t="s">
        <v>1956</v>
      </c>
      <c r="AC56" s="10" t="s">
        <v>3140</v>
      </c>
      <c r="AD56" s="10" t="s">
        <v>3614</v>
      </c>
      <c r="AE56" s="243" t="s">
        <v>2219</v>
      </c>
      <c r="AF56" s="10" t="s">
        <v>3615</v>
      </c>
      <c r="AG56" s="10" t="s">
        <v>3616</v>
      </c>
      <c r="AH56" s="242" t="s">
        <v>3088</v>
      </c>
      <c r="AI56" s="243" t="s">
        <v>3088</v>
      </c>
      <c r="AJ56" s="10" t="s">
        <v>3617</v>
      </c>
      <c r="AK56" s="10" t="s">
        <v>3618</v>
      </c>
      <c r="AL56" s="241" t="s">
        <v>2107</v>
      </c>
      <c r="AM56" s="8"/>
      <c r="AN56" s="8"/>
      <c r="AO56" s="8"/>
      <c r="AP56" s="8"/>
      <c r="AQ56" s="8" t="s">
        <v>3088</v>
      </c>
      <c r="AR56" s="245">
        <v>41943</v>
      </c>
      <c r="AS56" s="245">
        <v>41943</v>
      </c>
      <c r="AT56" s="246"/>
      <c r="AU56" s="244"/>
      <c r="AV56" s="247"/>
      <c r="AW56" s="248" t="s">
        <v>3084</v>
      </c>
      <c r="AX56" s="249"/>
      <c r="AY56" s="250" t="s">
        <v>3609</v>
      </c>
    </row>
    <row r="57" spans="1:51" ht="24.75" customHeight="1" x14ac:dyDescent="0.35">
      <c r="A57" s="11">
        <v>56</v>
      </c>
      <c r="B57" s="241" t="s">
        <v>3619</v>
      </c>
      <c r="C57" s="8" t="s">
        <v>233</v>
      </c>
      <c r="D57" s="10" t="s">
        <v>3088</v>
      </c>
      <c r="E57" s="10" t="s">
        <v>14</v>
      </c>
      <c r="F57" s="9">
        <v>40567</v>
      </c>
      <c r="G57" s="9">
        <v>40627</v>
      </c>
      <c r="H57" s="9"/>
      <c r="I57" s="9"/>
      <c r="J57" s="7" t="s">
        <v>1932</v>
      </c>
      <c r="K57" s="7"/>
      <c r="L57" s="10" t="s">
        <v>3620</v>
      </c>
      <c r="M57" s="242" t="s">
        <v>3621</v>
      </c>
      <c r="N57" s="243" t="s">
        <v>2126</v>
      </c>
      <c r="O57" s="243" t="s">
        <v>3622</v>
      </c>
      <c r="P57" s="10" t="s">
        <v>3623</v>
      </c>
      <c r="Q57" s="10"/>
      <c r="R57" s="10"/>
      <c r="S57" s="10"/>
      <c r="T57" s="10" t="s">
        <v>22</v>
      </c>
      <c r="U57" s="244">
        <v>32501</v>
      </c>
      <c r="V57" s="10" t="s">
        <v>124</v>
      </c>
      <c r="W57" s="10" t="s">
        <v>1153</v>
      </c>
      <c r="X57" s="241" t="s">
        <v>1936</v>
      </c>
      <c r="Y57" s="8" t="s">
        <v>3624</v>
      </c>
      <c r="Z57" s="243">
        <v>38426</v>
      </c>
      <c r="AA57" s="10" t="s">
        <v>124</v>
      </c>
      <c r="AB57" s="10" t="s">
        <v>1938</v>
      </c>
      <c r="AC57" s="10" t="s">
        <v>1974</v>
      </c>
      <c r="AD57" s="10" t="s">
        <v>3625</v>
      </c>
      <c r="AE57" s="243" t="s">
        <v>2312</v>
      </c>
      <c r="AF57" s="10" t="s">
        <v>3626</v>
      </c>
      <c r="AG57" s="10" t="s">
        <v>3627</v>
      </c>
      <c r="AH57" s="242" t="s">
        <v>3628</v>
      </c>
      <c r="AI57" s="243" t="s">
        <v>3629</v>
      </c>
      <c r="AJ57" s="10" t="s">
        <v>3630</v>
      </c>
      <c r="AK57" s="10" t="s">
        <v>3631</v>
      </c>
      <c r="AL57" s="241" t="s">
        <v>1953</v>
      </c>
      <c r="AM57" s="8"/>
      <c r="AN57" s="8"/>
      <c r="AO57" s="8"/>
      <c r="AP57" s="8"/>
      <c r="AQ57" s="8" t="s">
        <v>3088</v>
      </c>
      <c r="AR57" s="245">
        <v>41943</v>
      </c>
      <c r="AS57" s="245">
        <v>41943</v>
      </c>
      <c r="AT57" s="246"/>
      <c r="AU57" s="244"/>
      <c r="AV57" s="247"/>
      <c r="AW57" s="248" t="s">
        <v>3084</v>
      </c>
      <c r="AX57" s="249"/>
      <c r="AY57" s="250" t="s">
        <v>3619</v>
      </c>
    </row>
    <row r="58" spans="1:51" ht="24.75" customHeight="1" x14ac:dyDescent="0.35">
      <c r="A58" s="11">
        <v>57</v>
      </c>
      <c r="B58" s="241" t="s">
        <v>3632</v>
      </c>
      <c r="C58" s="8" t="s">
        <v>3633</v>
      </c>
      <c r="D58" s="10" t="s">
        <v>3088</v>
      </c>
      <c r="E58" s="10" t="s">
        <v>293</v>
      </c>
      <c r="F58" s="9">
        <v>41344</v>
      </c>
      <c r="G58" s="9">
        <v>41404</v>
      </c>
      <c r="H58" s="9"/>
      <c r="I58" s="9">
        <v>41769</v>
      </c>
      <c r="J58" s="7" t="s">
        <v>3128</v>
      </c>
      <c r="K58" s="7"/>
      <c r="L58" s="10" t="s">
        <v>3090</v>
      </c>
      <c r="M58" s="242" t="s">
        <v>3091</v>
      </c>
      <c r="N58" s="243" t="s">
        <v>1933</v>
      </c>
      <c r="O58" s="243" t="s">
        <v>3187</v>
      </c>
      <c r="P58" s="10" t="s">
        <v>3634</v>
      </c>
      <c r="Q58" s="10"/>
      <c r="R58" s="10"/>
      <c r="S58" s="10"/>
      <c r="T58" s="10" t="s">
        <v>53</v>
      </c>
      <c r="U58" s="244">
        <v>25944</v>
      </c>
      <c r="V58" s="10" t="s">
        <v>79</v>
      </c>
      <c r="W58" s="10" t="s">
        <v>79</v>
      </c>
      <c r="X58" s="241" t="s">
        <v>1936</v>
      </c>
      <c r="Y58" s="8" t="s">
        <v>3635</v>
      </c>
      <c r="Z58" s="243">
        <v>40162</v>
      </c>
      <c r="AA58" s="10" t="s">
        <v>79</v>
      </c>
      <c r="AB58" s="10" t="s">
        <v>1938</v>
      </c>
      <c r="AC58" s="10" t="s">
        <v>3140</v>
      </c>
      <c r="AD58" s="10" t="s">
        <v>2072</v>
      </c>
      <c r="AE58" s="243" t="s">
        <v>3250</v>
      </c>
      <c r="AF58" s="10" t="s">
        <v>3636</v>
      </c>
      <c r="AG58" s="10" t="s">
        <v>3637</v>
      </c>
      <c r="AH58" s="242" t="s">
        <v>3636</v>
      </c>
      <c r="AI58" s="243" t="s">
        <v>3637</v>
      </c>
      <c r="AJ58" s="10" t="s">
        <v>3638</v>
      </c>
      <c r="AK58" s="10" t="s">
        <v>3639</v>
      </c>
      <c r="AL58" s="241" t="s">
        <v>1971</v>
      </c>
      <c r="AM58" s="8"/>
      <c r="AN58" s="8"/>
      <c r="AO58" s="8"/>
      <c r="AP58" s="8"/>
      <c r="AQ58" s="8" t="s">
        <v>3088</v>
      </c>
      <c r="AR58" s="245">
        <v>41943</v>
      </c>
      <c r="AS58" s="245">
        <v>41953</v>
      </c>
      <c r="AT58" s="246"/>
      <c r="AU58" s="244"/>
      <c r="AV58" s="247" t="s">
        <v>3101</v>
      </c>
      <c r="AW58" s="248" t="s">
        <v>3084</v>
      </c>
      <c r="AX58" s="249"/>
      <c r="AY58" s="250" t="s">
        <v>3632</v>
      </c>
    </row>
    <row r="59" spans="1:51" ht="24.75" customHeight="1" x14ac:dyDescent="0.35">
      <c r="A59" s="11">
        <v>58</v>
      </c>
      <c r="B59" s="241" t="s">
        <v>3640</v>
      </c>
      <c r="C59" s="8" t="s">
        <v>3641</v>
      </c>
      <c r="D59" s="10" t="s">
        <v>3088</v>
      </c>
      <c r="E59" s="10" t="s">
        <v>14</v>
      </c>
      <c r="F59" s="9">
        <v>40238</v>
      </c>
      <c r="G59" s="9">
        <v>40298</v>
      </c>
      <c r="H59" s="9"/>
      <c r="I59" s="9"/>
      <c r="J59" s="7" t="s">
        <v>1932</v>
      </c>
      <c r="K59" s="7"/>
      <c r="L59" s="10" t="s">
        <v>3235</v>
      </c>
      <c r="M59" s="242" t="s">
        <v>3642</v>
      </c>
      <c r="N59" s="243" t="s">
        <v>2126</v>
      </c>
      <c r="O59" s="243" t="s">
        <v>3643</v>
      </c>
      <c r="P59" s="10" t="s">
        <v>3644</v>
      </c>
      <c r="Q59" s="10"/>
      <c r="R59" s="10"/>
      <c r="S59" s="10"/>
      <c r="T59" s="10" t="s">
        <v>22</v>
      </c>
      <c r="U59" s="244">
        <v>30341</v>
      </c>
      <c r="V59" s="10" t="s">
        <v>255</v>
      </c>
      <c r="W59" s="10" t="s">
        <v>1866</v>
      </c>
      <c r="X59" s="241" t="s">
        <v>1936</v>
      </c>
      <c r="Y59" s="8" t="s">
        <v>3645</v>
      </c>
      <c r="Z59" s="243">
        <v>38310</v>
      </c>
      <c r="AA59" s="10" t="s">
        <v>255</v>
      </c>
      <c r="AB59" s="10" t="s">
        <v>1956</v>
      </c>
      <c r="AC59" s="10" t="s">
        <v>3140</v>
      </c>
      <c r="AD59" s="10" t="s">
        <v>1992</v>
      </c>
      <c r="AE59" s="243" t="s">
        <v>1962</v>
      </c>
      <c r="AF59" s="10" t="s">
        <v>3646</v>
      </c>
      <c r="AG59" s="10" t="s">
        <v>3647</v>
      </c>
      <c r="AH59" s="242" t="s">
        <v>3648</v>
      </c>
      <c r="AI59" s="243" t="s">
        <v>3649</v>
      </c>
      <c r="AJ59" s="10" t="s">
        <v>3650</v>
      </c>
      <c r="AK59" s="10" t="s">
        <v>3651</v>
      </c>
      <c r="AL59" s="241" t="s">
        <v>1953</v>
      </c>
      <c r="AM59" s="8"/>
      <c r="AN59" s="8"/>
      <c r="AO59" s="8"/>
      <c r="AP59" s="8"/>
      <c r="AQ59" s="8" t="s">
        <v>3088</v>
      </c>
      <c r="AR59" s="245">
        <v>41956</v>
      </c>
      <c r="AS59" s="245">
        <v>41957</v>
      </c>
      <c r="AT59" s="246"/>
      <c r="AU59" s="244"/>
      <c r="AV59" s="247"/>
      <c r="AW59" s="248" t="s">
        <v>3084</v>
      </c>
      <c r="AX59" s="249"/>
      <c r="AY59" s="250" t="s">
        <v>3640</v>
      </c>
    </row>
    <row r="60" spans="1:51" ht="24.75" customHeight="1" x14ac:dyDescent="0.35">
      <c r="A60" s="11">
        <v>59</v>
      </c>
      <c r="B60" s="241" t="s">
        <v>3652</v>
      </c>
      <c r="C60" s="8" t="s">
        <v>3653</v>
      </c>
      <c r="D60" s="10" t="s">
        <v>3088</v>
      </c>
      <c r="E60" s="10" t="s">
        <v>14</v>
      </c>
      <c r="F60" s="9">
        <v>41533</v>
      </c>
      <c r="G60" s="9">
        <v>41958</v>
      </c>
      <c r="H60" s="9"/>
      <c r="I60" s="9">
        <v>41958</v>
      </c>
      <c r="J60" s="7" t="s">
        <v>3128</v>
      </c>
      <c r="K60" s="7"/>
      <c r="L60" s="10" t="s">
        <v>3207</v>
      </c>
      <c r="M60" s="242" t="s">
        <v>3207</v>
      </c>
      <c r="N60" s="243" t="s">
        <v>2155</v>
      </c>
      <c r="O60" s="243" t="s">
        <v>3654</v>
      </c>
      <c r="P60" s="10" t="s">
        <v>3655</v>
      </c>
      <c r="Q60" s="10"/>
      <c r="R60" s="10"/>
      <c r="S60" s="10"/>
      <c r="T60" s="10" t="s">
        <v>22</v>
      </c>
      <c r="U60" s="244">
        <v>33019</v>
      </c>
      <c r="V60" s="10" t="s">
        <v>2270</v>
      </c>
      <c r="W60" s="10" t="s">
        <v>334</v>
      </c>
      <c r="X60" s="241" t="s">
        <v>1936</v>
      </c>
      <c r="Y60" s="8" t="s">
        <v>3656</v>
      </c>
      <c r="Z60" s="243">
        <v>39506</v>
      </c>
      <c r="AA60" s="10" t="s">
        <v>2270</v>
      </c>
      <c r="AB60" s="10" t="s">
        <v>1956</v>
      </c>
      <c r="AC60" s="10" t="s">
        <v>3140</v>
      </c>
      <c r="AD60" s="10" t="s">
        <v>1992</v>
      </c>
      <c r="AE60" s="243" t="s">
        <v>2056</v>
      </c>
      <c r="AF60" s="10" t="s">
        <v>3657</v>
      </c>
      <c r="AG60" s="10" t="s">
        <v>3658</v>
      </c>
      <c r="AH60" s="242" t="s">
        <v>3659</v>
      </c>
      <c r="AI60" s="243" t="s">
        <v>3660</v>
      </c>
      <c r="AJ60" s="10" t="s">
        <v>3661</v>
      </c>
      <c r="AK60" s="10" t="s">
        <v>3662</v>
      </c>
      <c r="AL60" s="241" t="s">
        <v>2107</v>
      </c>
      <c r="AM60" s="8"/>
      <c r="AN60" s="8"/>
      <c r="AO60" s="8"/>
      <c r="AP60" s="8"/>
      <c r="AQ60" s="8" t="s">
        <v>3088</v>
      </c>
      <c r="AR60" s="245">
        <v>41956</v>
      </c>
      <c r="AS60" s="245">
        <v>41957</v>
      </c>
      <c r="AT60" s="246"/>
      <c r="AU60" s="244"/>
      <c r="AV60" s="247"/>
      <c r="AW60" s="248" t="s">
        <v>3084</v>
      </c>
      <c r="AX60" s="249"/>
      <c r="AY60" s="250" t="s">
        <v>3652</v>
      </c>
    </row>
    <row r="61" spans="1:51" ht="24.75" customHeight="1" x14ac:dyDescent="0.35">
      <c r="A61" s="11">
        <v>60</v>
      </c>
      <c r="B61" s="241" t="s">
        <v>3663</v>
      </c>
      <c r="C61" s="8" t="s">
        <v>3664</v>
      </c>
      <c r="D61" s="10" t="s">
        <v>3665</v>
      </c>
      <c r="E61" s="10" t="s">
        <v>2114</v>
      </c>
      <c r="F61" s="9">
        <v>41852</v>
      </c>
      <c r="G61" s="9">
        <v>41972</v>
      </c>
      <c r="H61" s="9"/>
      <c r="I61" s="9"/>
      <c r="J61" s="7"/>
      <c r="K61" s="7"/>
      <c r="L61" s="10" t="s">
        <v>3196</v>
      </c>
      <c r="M61" s="242" t="s">
        <v>3197</v>
      </c>
      <c r="N61" s="243" t="s">
        <v>1990</v>
      </c>
      <c r="O61" s="243" t="s">
        <v>3165</v>
      </c>
      <c r="P61" s="10" t="s">
        <v>3666</v>
      </c>
      <c r="Q61" s="10"/>
      <c r="R61" s="10"/>
      <c r="S61" s="10"/>
      <c r="T61" s="10" t="s">
        <v>53</v>
      </c>
      <c r="U61" s="244">
        <v>23743</v>
      </c>
      <c r="V61" s="10" t="s">
        <v>2064</v>
      </c>
      <c r="W61" s="10" t="s">
        <v>1658</v>
      </c>
      <c r="X61" s="241" t="s">
        <v>1936</v>
      </c>
      <c r="Y61" s="8" t="s">
        <v>3667</v>
      </c>
      <c r="Z61" s="243">
        <v>39662</v>
      </c>
      <c r="AA61" s="10" t="s">
        <v>1658</v>
      </c>
      <c r="AB61" s="10" t="s">
        <v>1938</v>
      </c>
      <c r="AC61" s="10" t="s">
        <v>3140</v>
      </c>
      <c r="AD61" s="10" t="s">
        <v>3668</v>
      </c>
      <c r="AE61" s="243" t="s">
        <v>3594</v>
      </c>
      <c r="AF61" s="10" t="s">
        <v>3669</v>
      </c>
      <c r="AG61" s="10" t="s">
        <v>3670</v>
      </c>
      <c r="AH61" s="242" t="s">
        <v>3669</v>
      </c>
      <c r="AI61" s="243" t="s">
        <v>3670</v>
      </c>
      <c r="AJ61" s="10" t="s">
        <v>3671</v>
      </c>
      <c r="AK61" s="10" t="s">
        <v>3672</v>
      </c>
      <c r="AL61" s="241" t="s">
        <v>1971</v>
      </c>
      <c r="AM61" s="8"/>
      <c r="AN61" s="8"/>
      <c r="AO61" s="8"/>
      <c r="AP61" s="8"/>
      <c r="AQ61" s="8" t="s">
        <v>3088</v>
      </c>
      <c r="AR61" s="245">
        <v>41963</v>
      </c>
      <c r="AS61" s="245">
        <v>41963</v>
      </c>
      <c r="AT61" s="246"/>
      <c r="AU61" s="244"/>
      <c r="AV61" s="247"/>
      <c r="AW61" s="248" t="s">
        <v>3084</v>
      </c>
      <c r="AX61" s="249"/>
      <c r="AY61" s="250" t="s">
        <v>3663</v>
      </c>
    </row>
    <row r="62" spans="1:51" ht="24.75" customHeight="1" x14ac:dyDescent="0.35">
      <c r="A62" s="11">
        <v>61</v>
      </c>
      <c r="B62" s="241" t="s">
        <v>3673</v>
      </c>
      <c r="C62" s="8" t="s">
        <v>3674</v>
      </c>
      <c r="D62" s="10" t="s">
        <v>3088</v>
      </c>
      <c r="E62" s="10" t="s">
        <v>3089</v>
      </c>
      <c r="F62" s="9">
        <v>41334</v>
      </c>
      <c r="G62" s="9">
        <v>41394</v>
      </c>
      <c r="H62" s="9"/>
      <c r="I62" s="9">
        <v>42489</v>
      </c>
      <c r="J62" s="7" t="s">
        <v>3128</v>
      </c>
      <c r="K62" s="7"/>
      <c r="L62" s="10" t="s">
        <v>3259</v>
      </c>
      <c r="M62" s="242" t="s">
        <v>3475</v>
      </c>
      <c r="N62" s="243" t="s">
        <v>2050</v>
      </c>
      <c r="O62" s="243" t="s">
        <v>400</v>
      </c>
      <c r="P62" s="10" t="s">
        <v>2057</v>
      </c>
      <c r="Q62" s="10"/>
      <c r="R62" s="10"/>
      <c r="S62" s="10"/>
      <c r="T62" s="10" t="s">
        <v>22</v>
      </c>
      <c r="U62" s="244">
        <v>30687</v>
      </c>
      <c r="V62" s="10" t="s">
        <v>79</v>
      </c>
      <c r="W62" s="10" t="s">
        <v>79</v>
      </c>
      <c r="X62" s="241" t="s">
        <v>1936</v>
      </c>
      <c r="Y62" s="8" t="s">
        <v>3675</v>
      </c>
      <c r="Z62" s="243">
        <v>40196</v>
      </c>
      <c r="AA62" s="10" t="s">
        <v>79</v>
      </c>
      <c r="AB62" s="10" t="s">
        <v>1938</v>
      </c>
      <c r="AC62" s="10" t="s">
        <v>3140</v>
      </c>
      <c r="AD62" s="10" t="s">
        <v>3676</v>
      </c>
      <c r="AE62" s="243" t="s">
        <v>1962</v>
      </c>
      <c r="AF62" s="10" t="s">
        <v>3677</v>
      </c>
      <c r="AG62" s="10" t="s">
        <v>3678</v>
      </c>
      <c r="AH62" s="242" t="s">
        <v>3677</v>
      </c>
      <c r="AI62" s="243" t="s">
        <v>3679</v>
      </c>
      <c r="AJ62" s="10" t="s">
        <v>3680</v>
      </c>
      <c r="AK62" s="10" t="s">
        <v>3681</v>
      </c>
      <c r="AL62" s="241" t="s">
        <v>1941</v>
      </c>
      <c r="AM62" s="8"/>
      <c r="AN62" s="8"/>
      <c r="AO62" s="8"/>
      <c r="AP62" s="8"/>
      <c r="AQ62" s="8" t="s">
        <v>3088</v>
      </c>
      <c r="AR62" s="245">
        <v>41971</v>
      </c>
      <c r="AS62" s="245">
        <v>41971</v>
      </c>
      <c r="AT62" s="246"/>
      <c r="AU62" s="244"/>
      <c r="AV62" s="247"/>
      <c r="AW62" s="248" t="s">
        <v>3084</v>
      </c>
      <c r="AX62" s="249"/>
      <c r="AY62" s="250" t="s">
        <v>3673</v>
      </c>
    </row>
    <row r="63" spans="1:51" ht="24.75" customHeight="1" x14ac:dyDescent="0.35">
      <c r="A63" s="11">
        <v>62</v>
      </c>
      <c r="B63" s="241" t="s">
        <v>3682</v>
      </c>
      <c r="C63" s="8" t="s">
        <v>3683</v>
      </c>
      <c r="D63" s="10" t="s">
        <v>3088</v>
      </c>
      <c r="E63" s="10" t="s">
        <v>14</v>
      </c>
      <c r="F63" s="9">
        <v>41031</v>
      </c>
      <c r="G63" s="9">
        <v>41091</v>
      </c>
      <c r="H63" s="9"/>
      <c r="I63" s="9"/>
      <c r="J63" s="7" t="s">
        <v>1932</v>
      </c>
      <c r="K63" s="7"/>
      <c r="L63" s="10" t="s">
        <v>3259</v>
      </c>
      <c r="M63" s="242" t="s">
        <v>3684</v>
      </c>
      <c r="N63" s="243" t="s">
        <v>1933</v>
      </c>
      <c r="O63" s="243" t="s">
        <v>3685</v>
      </c>
      <c r="P63" s="10" t="s">
        <v>3686</v>
      </c>
      <c r="Q63" s="10"/>
      <c r="R63" s="10"/>
      <c r="S63" s="10"/>
      <c r="T63" s="10" t="s">
        <v>22</v>
      </c>
      <c r="U63" s="244">
        <v>26628</v>
      </c>
      <c r="V63" s="10" t="s">
        <v>2015</v>
      </c>
      <c r="W63" s="10" t="s">
        <v>1658</v>
      </c>
      <c r="X63" s="241" t="s">
        <v>1936</v>
      </c>
      <c r="Y63" s="8" t="s">
        <v>3687</v>
      </c>
      <c r="Z63" s="243">
        <v>39970</v>
      </c>
      <c r="AA63" s="10" t="s">
        <v>1658</v>
      </c>
      <c r="AB63" s="10" t="s">
        <v>1938</v>
      </c>
      <c r="AC63" s="10" t="s">
        <v>3140</v>
      </c>
      <c r="AD63" s="10" t="s">
        <v>2154</v>
      </c>
      <c r="AE63" s="243" t="s">
        <v>1948</v>
      </c>
      <c r="AF63" s="10" t="s">
        <v>3688</v>
      </c>
      <c r="AG63" s="10" t="s">
        <v>3689</v>
      </c>
      <c r="AH63" s="242" t="s">
        <v>3688</v>
      </c>
      <c r="AI63" s="243" t="s">
        <v>3689</v>
      </c>
      <c r="AJ63" s="10" t="s">
        <v>3690</v>
      </c>
      <c r="AK63" s="10" t="s">
        <v>3691</v>
      </c>
      <c r="AL63" s="241" t="s">
        <v>1941</v>
      </c>
      <c r="AM63" s="8"/>
      <c r="AN63" s="8"/>
      <c r="AO63" s="8"/>
      <c r="AP63" s="8"/>
      <c r="AQ63" s="8" t="s">
        <v>3088</v>
      </c>
      <c r="AR63" s="245">
        <v>41968</v>
      </c>
      <c r="AS63" s="245">
        <v>41971</v>
      </c>
      <c r="AT63" s="246"/>
      <c r="AU63" s="244"/>
      <c r="AV63" s="247"/>
      <c r="AW63" s="248" t="s">
        <v>3084</v>
      </c>
      <c r="AX63" s="249"/>
      <c r="AY63" s="250" t="s">
        <v>3682</v>
      </c>
    </row>
    <row r="64" spans="1:51" ht="24.75" customHeight="1" x14ac:dyDescent="0.35">
      <c r="A64" s="11">
        <v>63</v>
      </c>
      <c r="B64" s="241" t="s">
        <v>3692</v>
      </c>
      <c r="C64" s="8" t="s">
        <v>3693</v>
      </c>
      <c r="D64" s="10" t="s">
        <v>3088</v>
      </c>
      <c r="E64" s="10" t="s">
        <v>3089</v>
      </c>
      <c r="F64" s="9">
        <v>41306</v>
      </c>
      <c r="G64" s="9">
        <v>41426</v>
      </c>
      <c r="H64" s="9"/>
      <c r="I64" s="9">
        <v>41971</v>
      </c>
      <c r="J64" s="7" t="s">
        <v>3128</v>
      </c>
      <c r="K64" s="7"/>
      <c r="L64" s="10" t="s">
        <v>3090</v>
      </c>
      <c r="M64" s="242" t="s">
        <v>3091</v>
      </c>
      <c r="N64" s="243" t="s">
        <v>1933</v>
      </c>
      <c r="O64" s="243" t="s">
        <v>3187</v>
      </c>
      <c r="P64" s="10" t="s">
        <v>2061</v>
      </c>
      <c r="Q64" s="10"/>
      <c r="R64" s="10"/>
      <c r="S64" s="10"/>
      <c r="T64" s="10" t="s">
        <v>53</v>
      </c>
      <c r="U64" s="244">
        <v>27927</v>
      </c>
      <c r="V64" s="10" t="s">
        <v>79</v>
      </c>
      <c r="W64" s="10" t="s">
        <v>79</v>
      </c>
      <c r="X64" s="241" t="s">
        <v>1936</v>
      </c>
      <c r="Y64" s="8" t="s">
        <v>3694</v>
      </c>
      <c r="Z64" s="243">
        <v>38733</v>
      </c>
      <c r="AA64" s="10" t="s">
        <v>79</v>
      </c>
      <c r="AB64" s="10" t="s">
        <v>1938</v>
      </c>
      <c r="AC64" s="10" t="s">
        <v>1968</v>
      </c>
      <c r="AD64" s="10" t="s">
        <v>3695</v>
      </c>
      <c r="AE64" s="243" t="s">
        <v>2256</v>
      </c>
      <c r="AF64" s="10" t="s">
        <v>3696</v>
      </c>
      <c r="AG64" s="10" t="s">
        <v>3697</v>
      </c>
      <c r="AH64" s="242" t="s">
        <v>3698</v>
      </c>
      <c r="AI64" s="243" t="s">
        <v>3699</v>
      </c>
      <c r="AJ64" s="10" t="s">
        <v>3700</v>
      </c>
      <c r="AK64" s="10" t="s">
        <v>3701</v>
      </c>
      <c r="AL64" s="241" t="s">
        <v>1971</v>
      </c>
      <c r="AM64" s="8"/>
      <c r="AN64" s="8"/>
      <c r="AO64" s="8"/>
      <c r="AP64" s="8"/>
      <c r="AQ64" s="8" t="s">
        <v>3088</v>
      </c>
      <c r="AR64" s="245">
        <v>41967</v>
      </c>
      <c r="AS64" s="245">
        <v>41974</v>
      </c>
      <c r="AT64" s="246"/>
      <c r="AU64" s="244"/>
      <c r="AV64" s="247" t="s">
        <v>3101</v>
      </c>
      <c r="AW64" s="248" t="s">
        <v>3084</v>
      </c>
      <c r="AX64" s="249"/>
      <c r="AY64" s="250" t="s">
        <v>3692</v>
      </c>
    </row>
    <row r="65" spans="1:51" ht="24.75" customHeight="1" x14ac:dyDescent="0.35">
      <c r="A65" s="11">
        <v>64</v>
      </c>
      <c r="B65" s="241" t="s">
        <v>3702</v>
      </c>
      <c r="C65" s="8" t="s">
        <v>3703</v>
      </c>
      <c r="D65" s="10" t="s">
        <v>3088</v>
      </c>
      <c r="E65" s="10" t="s">
        <v>14</v>
      </c>
      <c r="F65" s="9">
        <v>40182</v>
      </c>
      <c r="G65" s="9">
        <v>0</v>
      </c>
      <c r="H65" s="9"/>
      <c r="I65" s="9"/>
      <c r="J65" s="7" t="s">
        <v>1932</v>
      </c>
      <c r="K65" s="7"/>
      <c r="L65" s="10" t="s">
        <v>3620</v>
      </c>
      <c r="M65" s="242" t="s">
        <v>3620</v>
      </c>
      <c r="N65" s="243" t="s">
        <v>2097</v>
      </c>
      <c r="O65" s="243" t="s">
        <v>3704</v>
      </c>
      <c r="P65" s="10" t="s">
        <v>3705</v>
      </c>
      <c r="Q65" s="10"/>
      <c r="R65" s="10"/>
      <c r="S65" s="10"/>
      <c r="T65" s="10" t="s">
        <v>53</v>
      </c>
      <c r="U65" s="244">
        <v>26315</v>
      </c>
      <c r="V65" s="10" t="s">
        <v>3706</v>
      </c>
      <c r="W65" s="10" t="s">
        <v>2195</v>
      </c>
      <c r="X65" s="241" t="s">
        <v>2195</v>
      </c>
      <c r="Y65" s="8" t="s">
        <v>3707</v>
      </c>
      <c r="Z65" s="243">
        <v>43915</v>
      </c>
      <c r="AA65" s="10" t="s">
        <v>2195</v>
      </c>
      <c r="AB65" s="10" t="s">
        <v>1938</v>
      </c>
      <c r="AC65" s="10" t="s">
        <v>2101</v>
      </c>
      <c r="AD65" s="10" t="s">
        <v>3088</v>
      </c>
      <c r="AE65" s="243" t="s">
        <v>3088</v>
      </c>
      <c r="AF65" s="10" t="s">
        <v>3708</v>
      </c>
      <c r="AG65" s="10" t="s">
        <v>3709</v>
      </c>
      <c r="AH65" s="242" t="s">
        <v>3708</v>
      </c>
      <c r="AI65" s="243" t="s">
        <v>3709</v>
      </c>
      <c r="AJ65" s="10" t="s">
        <v>3088</v>
      </c>
      <c r="AK65" s="10" t="s">
        <v>3710</v>
      </c>
      <c r="AL65" s="241" t="s">
        <v>1971</v>
      </c>
      <c r="AM65" s="8"/>
      <c r="AN65" s="8"/>
      <c r="AO65" s="8"/>
      <c r="AP65" s="8"/>
      <c r="AQ65" s="8" t="s">
        <v>3088</v>
      </c>
      <c r="AR65" s="245">
        <v>41981</v>
      </c>
      <c r="AS65" s="245">
        <v>41988</v>
      </c>
      <c r="AT65" s="246" t="s">
        <v>3088</v>
      </c>
      <c r="AU65" s="244"/>
      <c r="AV65" s="247" t="s">
        <v>3711</v>
      </c>
      <c r="AW65" s="248" t="s">
        <v>3088</v>
      </c>
      <c r="AX65" s="249" t="s">
        <v>3088</v>
      </c>
      <c r="AY65" s="250" t="s">
        <v>3702</v>
      </c>
    </row>
    <row r="66" spans="1:51" ht="24.75" customHeight="1" x14ac:dyDescent="0.35">
      <c r="A66" s="11">
        <v>65</v>
      </c>
      <c r="B66" s="241" t="s">
        <v>3712</v>
      </c>
      <c r="C66" s="8" t="s">
        <v>226</v>
      </c>
      <c r="D66" s="10" t="s">
        <v>3088</v>
      </c>
      <c r="E66" s="10" t="s">
        <v>14</v>
      </c>
      <c r="F66" s="9">
        <v>40836</v>
      </c>
      <c r="G66" s="9">
        <v>40896</v>
      </c>
      <c r="H66" s="9"/>
      <c r="I66" s="9"/>
      <c r="J66" s="7" t="s">
        <v>1932</v>
      </c>
      <c r="K66" s="7"/>
      <c r="L66" s="10" t="s">
        <v>3105</v>
      </c>
      <c r="M66" s="242" t="s">
        <v>3106</v>
      </c>
      <c r="N66" s="243" t="s">
        <v>2126</v>
      </c>
      <c r="O66" s="243" t="s">
        <v>3713</v>
      </c>
      <c r="P66" s="10" t="s">
        <v>3714</v>
      </c>
      <c r="Q66" s="10"/>
      <c r="R66" s="10"/>
      <c r="S66" s="10"/>
      <c r="T66" s="10" t="s">
        <v>53</v>
      </c>
      <c r="U66" s="244">
        <v>32842</v>
      </c>
      <c r="V66" s="10" t="s">
        <v>255</v>
      </c>
      <c r="W66" s="10" t="s">
        <v>255</v>
      </c>
      <c r="X66" s="241" t="s">
        <v>1936</v>
      </c>
      <c r="Y66" s="8" t="s">
        <v>3715</v>
      </c>
      <c r="Z66" s="243">
        <v>38414</v>
      </c>
      <c r="AA66" s="10" t="s">
        <v>255</v>
      </c>
      <c r="AB66" s="10" t="s">
        <v>1956</v>
      </c>
      <c r="AC66" s="10" t="s">
        <v>3140</v>
      </c>
      <c r="AD66" s="10" t="s">
        <v>1992</v>
      </c>
      <c r="AE66" s="243" t="s">
        <v>3716</v>
      </c>
      <c r="AF66" s="10" t="s">
        <v>3717</v>
      </c>
      <c r="AG66" s="10" t="s">
        <v>3718</v>
      </c>
      <c r="AH66" s="242" t="s">
        <v>3717</v>
      </c>
      <c r="AI66" s="243" t="s">
        <v>3718</v>
      </c>
      <c r="AJ66" s="10" t="s">
        <v>3719</v>
      </c>
      <c r="AK66" s="10" t="s">
        <v>2081</v>
      </c>
      <c r="AL66" s="241" t="s">
        <v>1953</v>
      </c>
      <c r="AM66" s="8"/>
      <c r="AN66" s="8"/>
      <c r="AO66" s="8"/>
      <c r="AP66" s="8"/>
      <c r="AQ66" s="8" t="s">
        <v>3088</v>
      </c>
      <c r="AR66" s="245">
        <v>42004</v>
      </c>
      <c r="AS66" s="245">
        <v>42004</v>
      </c>
      <c r="AT66" s="246"/>
      <c r="AU66" s="244"/>
      <c r="AV66" s="247"/>
      <c r="AW66" s="248" t="s">
        <v>3084</v>
      </c>
      <c r="AX66" s="249"/>
      <c r="AY66" s="250" t="s">
        <v>3712</v>
      </c>
    </row>
    <row r="67" spans="1:51" ht="24.75" customHeight="1" x14ac:dyDescent="0.35">
      <c r="A67" s="11">
        <v>66</v>
      </c>
      <c r="B67" s="241" t="s">
        <v>3720</v>
      </c>
      <c r="C67" s="8" t="s">
        <v>3721</v>
      </c>
      <c r="D67" s="10" t="s">
        <v>3722</v>
      </c>
      <c r="E67" s="10" t="s">
        <v>14</v>
      </c>
      <c r="F67" s="9">
        <v>41633</v>
      </c>
      <c r="G67" s="9">
        <v>41693</v>
      </c>
      <c r="H67" s="9"/>
      <c r="I67" s="9"/>
      <c r="J67" s="7" t="s">
        <v>1932</v>
      </c>
      <c r="K67" s="7"/>
      <c r="L67" s="10" t="s">
        <v>3224</v>
      </c>
      <c r="M67" s="242" t="s">
        <v>3723</v>
      </c>
      <c r="N67" s="243" t="s">
        <v>1984</v>
      </c>
      <c r="O67" s="243" t="s">
        <v>3724</v>
      </c>
      <c r="P67" s="10" t="s">
        <v>3725</v>
      </c>
      <c r="Q67" s="10"/>
      <c r="R67" s="10"/>
      <c r="S67" s="10"/>
      <c r="T67" s="10" t="s">
        <v>53</v>
      </c>
      <c r="U67" s="244">
        <v>30060</v>
      </c>
      <c r="V67" s="10" t="s">
        <v>255</v>
      </c>
      <c r="W67" s="10" t="s">
        <v>747</v>
      </c>
      <c r="X67" s="241" t="s">
        <v>1936</v>
      </c>
      <c r="Y67" s="8" t="s">
        <v>3726</v>
      </c>
      <c r="Z67" s="243">
        <v>41201</v>
      </c>
      <c r="AA67" s="10" t="s">
        <v>255</v>
      </c>
      <c r="AB67" s="10" t="s">
        <v>1938</v>
      </c>
      <c r="AC67" s="10" t="s">
        <v>3140</v>
      </c>
      <c r="AD67" s="10" t="s">
        <v>2199</v>
      </c>
      <c r="AE67" s="243" t="s">
        <v>3250</v>
      </c>
      <c r="AF67" s="10" t="s">
        <v>3727</v>
      </c>
      <c r="AG67" s="10" t="s">
        <v>3728</v>
      </c>
      <c r="AH67" s="242" t="s">
        <v>3727</v>
      </c>
      <c r="AI67" s="243" t="s">
        <v>3729</v>
      </c>
      <c r="AJ67" s="10" t="s">
        <v>3730</v>
      </c>
      <c r="AK67" s="10" t="s">
        <v>3731</v>
      </c>
      <c r="AL67" s="241" t="s">
        <v>1971</v>
      </c>
      <c r="AM67" s="8"/>
      <c r="AN67" s="8"/>
      <c r="AO67" s="8"/>
      <c r="AP67" s="8"/>
      <c r="AQ67" s="8" t="s">
        <v>3088</v>
      </c>
      <c r="AR67" s="245">
        <v>42048</v>
      </c>
      <c r="AS67" s="245">
        <v>42048</v>
      </c>
      <c r="AT67" s="246" t="s">
        <v>3088</v>
      </c>
      <c r="AU67" s="244"/>
      <c r="AV67" s="247" t="s">
        <v>3101</v>
      </c>
      <c r="AW67" s="248" t="s">
        <v>3256</v>
      </c>
      <c r="AX67" s="249" t="s">
        <v>3088</v>
      </c>
      <c r="AY67" s="250" t="s">
        <v>3720</v>
      </c>
    </row>
    <row r="68" spans="1:51" ht="24.75" customHeight="1" x14ac:dyDescent="0.35">
      <c r="A68" s="11">
        <v>67</v>
      </c>
      <c r="B68" s="241" t="s">
        <v>3732</v>
      </c>
      <c r="C68" s="8" t="s">
        <v>3733</v>
      </c>
      <c r="D68" s="10" t="s">
        <v>3088</v>
      </c>
      <c r="E68" s="10" t="s">
        <v>3195</v>
      </c>
      <c r="F68" s="9">
        <v>41885</v>
      </c>
      <c r="G68" s="9">
        <v>41945</v>
      </c>
      <c r="H68" s="9"/>
      <c r="I68" s="9">
        <v>42310</v>
      </c>
      <c r="J68" s="7" t="s">
        <v>3128</v>
      </c>
      <c r="K68" s="7"/>
      <c r="L68" s="10" t="s">
        <v>3259</v>
      </c>
      <c r="M68" s="242" t="s">
        <v>3260</v>
      </c>
      <c r="N68" s="243" t="s">
        <v>1990</v>
      </c>
      <c r="O68" s="243" t="s">
        <v>410</v>
      </c>
      <c r="P68" s="10" t="s">
        <v>2057</v>
      </c>
      <c r="Q68" s="10"/>
      <c r="R68" s="10"/>
      <c r="S68" s="10"/>
      <c r="T68" s="10" t="s">
        <v>53</v>
      </c>
      <c r="U68" s="244">
        <v>27715</v>
      </c>
      <c r="V68" s="10" t="s">
        <v>2024</v>
      </c>
      <c r="W68" s="10" t="s">
        <v>2024</v>
      </c>
      <c r="X68" s="241" t="s">
        <v>1936</v>
      </c>
      <c r="Y68" s="8" t="s">
        <v>3734</v>
      </c>
      <c r="Z68" s="243">
        <v>39883</v>
      </c>
      <c r="AA68" s="10" t="s">
        <v>699</v>
      </c>
      <c r="AB68" s="10" t="s">
        <v>1956</v>
      </c>
      <c r="AC68" s="10" t="s">
        <v>3140</v>
      </c>
      <c r="AD68" s="10" t="s">
        <v>2049</v>
      </c>
      <c r="AE68" s="243" t="s">
        <v>2377</v>
      </c>
      <c r="AF68" s="10" t="s">
        <v>3735</v>
      </c>
      <c r="AG68" s="10" t="s">
        <v>3736</v>
      </c>
      <c r="AH68" s="242" t="s">
        <v>3737</v>
      </c>
      <c r="AI68" s="243" t="s">
        <v>3738</v>
      </c>
      <c r="AJ68" s="10" t="s">
        <v>3739</v>
      </c>
      <c r="AK68" s="10" t="s">
        <v>3740</v>
      </c>
      <c r="AL68" s="241" t="s">
        <v>2107</v>
      </c>
      <c r="AM68" s="8"/>
      <c r="AN68" s="8"/>
      <c r="AO68" s="8"/>
      <c r="AP68" s="8"/>
      <c r="AQ68" s="8" t="s">
        <v>3088</v>
      </c>
      <c r="AR68" s="245">
        <v>42063</v>
      </c>
      <c r="AS68" s="245">
        <v>42063</v>
      </c>
      <c r="AT68" s="246" t="s">
        <v>3088</v>
      </c>
      <c r="AU68" s="244">
        <v>42048</v>
      </c>
      <c r="AV68" s="247" t="s">
        <v>3084</v>
      </c>
      <c r="AW68" s="248" t="s">
        <v>3084</v>
      </c>
      <c r="AX68" s="249" t="s">
        <v>3088</v>
      </c>
      <c r="AY68" s="250" t="s">
        <v>3732</v>
      </c>
    </row>
    <row r="69" spans="1:51" ht="24.75" customHeight="1" x14ac:dyDescent="0.35">
      <c r="A69" s="11">
        <v>68</v>
      </c>
      <c r="B69" s="241" t="s">
        <v>3741</v>
      </c>
      <c r="C69" s="8" t="s">
        <v>967</v>
      </c>
      <c r="D69" s="10" t="s">
        <v>3088</v>
      </c>
      <c r="E69" s="10" t="s">
        <v>14</v>
      </c>
      <c r="F69" s="9">
        <v>41520</v>
      </c>
      <c r="G69" s="9">
        <v>41580</v>
      </c>
      <c r="H69" s="9"/>
      <c r="I69" s="9"/>
      <c r="J69" s="7" t="s">
        <v>1932</v>
      </c>
      <c r="K69" s="7"/>
      <c r="L69" s="10" t="s">
        <v>3118</v>
      </c>
      <c r="M69" s="242" t="s">
        <v>3118</v>
      </c>
      <c r="N69" s="243" t="s">
        <v>2155</v>
      </c>
      <c r="O69" s="243" t="s">
        <v>3742</v>
      </c>
      <c r="P69" s="10" t="s">
        <v>3743</v>
      </c>
      <c r="Q69" s="10"/>
      <c r="R69" s="10"/>
      <c r="S69" s="10"/>
      <c r="T69" s="10" t="s">
        <v>22</v>
      </c>
      <c r="U69" s="244">
        <v>32714</v>
      </c>
      <c r="V69" s="10" t="s">
        <v>101</v>
      </c>
      <c r="W69" s="10" t="s">
        <v>2237</v>
      </c>
      <c r="X69" s="241" t="s">
        <v>1936</v>
      </c>
      <c r="Y69" s="8" t="s">
        <v>3744</v>
      </c>
      <c r="Z69" s="243">
        <v>38210</v>
      </c>
      <c r="AA69" s="10" t="s">
        <v>101</v>
      </c>
      <c r="AB69" s="10" t="s">
        <v>1956</v>
      </c>
      <c r="AC69" s="10" t="s">
        <v>3140</v>
      </c>
      <c r="AD69" s="10" t="s">
        <v>3326</v>
      </c>
      <c r="AE69" s="243" t="s">
        <v>2041</v>
      </c>
      <c r="AF69" s="10" t="s">
        <v>3745</v>
      </c>
      <c r="AG69" s="10" t="s">
        <v>3746</v>
      </c>
      <c r="AH69" s="242" t="s">
        <v>3747</v>
      </c>
      <c r="AI69" s="243" t="s">
        <v>3748</v>
      </c>
      <c r="AJ69" s="10" t="s">
        <v>3749</v>
      </c>
      <c r="AK69" s="10" t="s">
        <v>3750</v>
      </c>
      <c r="AL69" s="241" t="s">
        <v>2107</v>
      </c>
      <c r="AM69" s="8"/>
      <c r="AN69" s="8"/>
      <c r="AO69" s="8"/>
      <c r="AP69" s="8"/>
      <c r="AQ69" s="8" t="s">
        <v>3088</v>
      </c>
      <c r="AR69" s="245">
        <v>42061</v>
      </c>
      <c r="AS69" s="245">
        <v>42063</v>
      </c>
      <c r="AT69" s="246" t="s">
        <v>3088</v>
      </c>
      <c r="AU69" s="244"/>
      <c r="AV69" s="247" t="s">
        <v>3084</v>
      </c>
      <c r="AW69" s="248" t="s">
        <v>3084</v>
      </c>
      <c r="AX69" s="249" t="s">
        <v>3088</v>
      </c>
      <c r="AY69" s="250" t="s">
        <v>3741</v>
      </c>
    </row>
    <row r="70" spans="1:51" ht="24.75" customHeight="1" x14ac:dyDescent="0.35">
      <c r="A70" s="11">
        <v>69</v>
      </c>
      <c r="B70" s="241" t="s">
        <v>3751</v>
      </c>
      <c r="C70" s="8" t="s">
        <v>3752</v>
      </c>
      <c r="D70" s="10" t="s">
        <v>3753</v>
      </c>
      <c r="E70" s="10" t="s">
        <v>1071</v>
      </c>
      <c r="F70" s="9">
        <v>41744</v>
      </c>
      <c r="G70" s="9">
        <v>41864</v>
      </c>
      <c r="H70" s="9"/>
      <c r="I70" s="9">
        <v>42229</v>
      </c>
      <c r="J70" s="7" t="s">
        <v>3128</v>
      </c>
      <c r="K70" s="7"/>
      <c r="L70" s="10" t="s">
        <v>3196</v>
      </c>
      <c r="M70" s="242" t="s">
        <v>3197</v>
      </c>
      <c r="N70" s="243" t="s">
        <v>1990</v>
      </c>
      <c r="O70" s="243" t="s">
        <v>3187</v>
      </c>
      <c r="P70" s="10" t="s">
        <v>3754</v>
      </c>
      <c r="Q70" s="10"/>
      <c r="R70" s="10"/>
      <c r="S70" s="10"/>
      <c r="T70" s="10" t="s">
        <v>53</v>
      </c>
      <c r="U70" s="244">
        <v>30091</v>
      </c>
      <c r="V70" s="10" t="s">
        <v>79</v>
      </c>
      <c r="W70" s="10" t="s">
        <v>79</v>
      </c>
      <c r="X70" s="241" t="s">
        <v>1936</v>
      </c>
      <c r="Y70" s="8" t="s">
        <v>3755</v>
      </c>
      <c r="Z70" s="243">
        <v>38190</v>
      </c>
      <c r="AA70" s="10" t="s">
        <v>255</v>
      </c>
      <c r="AB70" s="10" t="s">
        <v>1938</v>
      </c>
      <c r="AC70" s="10" t="s">
        <v>3140</v>
      </c>
      <c r="AD70" s="10" t="s">
        <v>2010</v>
      </c>
      <c r="AE70" s="243" t="s">
        <v>3250</v>
      </c>
      <c r="AF70" s="10" t="s">
        <v>3756</v>
      </c>
      <c r="AG70" s="10" t="s">
        <v>3757</v>
      </c>
      <c r="AH70" s="242" t="s">
        <v>3756</v>
      </c>
      <c r="AI70" s="243" t="s">
        <v>3758</v>
      </c>
      <c r="AJ70" s="10" t="s">
        <v>3759</v>
      </c>
      <c r="AK70" s="10" t="s">
        <v>3760</v>
      </c>
      <c r="AL70" s="241" t="s">
        <v>1971</v>
      </c>
      <c r="AM70" s="8"/>
      <c r="AN70" s="8"/>
      <c r="AO70" s="8"/>
      <c r="AP70" s="8"/>
      <c r="AQ70" s="8" t="s">
        <v>3088</v>
      </c>
      <c r="AR70" s="245">
        <v>42093</v>
      </c>
      <c r="AS70" s="245">
        <v>42093</v>
      </c>
      <c r="AT70" s="246" t="s">
        <v>3761</v>
      </c>
      <c r="AU70" s="244">
        <v>42092</v>
      </c>
      <c r="AV70" s="247" t="s">
        <v>3084</v>
      </c>
      <c r="AW70" s="248" t="s">
        <v>3084</v>
      </c>
      <c r="AX70" s="249" t="s">
        <v>3088</v>
      </c>
      <c r="AY70" s="250" t="s">
        <v>3751</v>
      </c>
    </row>
    <row r="71" spans="1:51" ht="24.75" customHeight="1" x14ac:dyDescent="0.35">
      <c r="A71" s="11">
        <v>70</v>
      </c>
      <c r="B71" s="241" t="s">
        <v>3762</v>
      </c>
      <c r="C71" s="8" t="s">
        <v>3763</v>
      </c>
      <c r="D71" s="10" t="s">
        <v>3088</v>
      </c>
      <c r="E71" s="10" t="s">
        <v>3195</v>
      </c>
      <c r="F71" s="9">
        <v>41372</v>
      </c>
      <c r="G71" s="9">
        <v>41432</v>
      </c>
      <c r="H71" s="9"/>
      <c r="I71" s="9"/>
      <c r="J71" s="7" t="s">
        <v>3128</v>
      </c>
      <c r="K71" s="7"/>
      <c r="L71" s="10" t="s">
        <v>3196</v>
      </c>
      <c r="M71" s="242" t="s">
        <v>3197</v>
      </c>
      <c r="N71" s="243" t="s">
        <v>1933</v>
      </c>
      <c r="O71" s="243" t="s">
        <v>3187</v>
      </c>
      <c r="P71" s="10" t="s">
        <v>2061</v>
      </c>
      <c r="Q71" s="10"/>
      <c r="R71" s="10"/>
      <c r="S71" s="10"/>
      <c r="T71" s="10" t="s">
        <v>53</v>
      </c>
      <c r="U71" s="244">
        <v>25016</v>
      </c>
      <c r="V71" s="10" t="s">
        <v>255</v>
      </c>
      <c r="W71" s="10" t="s">
        <v>255</v>
      </c>
      <c r="X71" s="241" t="s">
        <v>1936</v>
      </c>
      <c r="Y71" s="8" t="s">
        <v>3764</v>
      </c>
      <c r="Z71" s="243">
        <v>41005</v>
      </c>
      <c r="AA71" s="10" t="s">
        <v>255</v>
      </c>
      <c r="AB71" s="10" t="s">
        <v>1938</v>
      </c>
      <c r="AC71" s="10" t="s">
        <v>1968</v>
      </c>
      <c r="AD71" s="10" t="s">
        <v>3765</v>
      </c>
      <c r="AE71" s="243" t="s">
        <v>3766</v>
      </c>
      <c r="AF71" s="10" t="s">
        <v>3767</v>
      </c>
      <c r="AG71" s="10" t="s">
        <v>3768</v>
      </c>
      <c r="AH71" s="242" t="s">
        <v>3767</v>
      </c>
      <c r="AI71" s="243" t="s">
        <v>3768</v>
      </c>
      <c r="AJ71" s="10" t="s">
        <v>3769</v>
      </c>
      <c r="AK71" s="10" t="s">
        <v>3770</v>
      </c>
      <c r="AL71" s="241" t="s">
        <v>1971</v>
      </c>
      <c r="AM71" s="8"/>
      <c r="AN71" s="8"/>
      <c r="AO71" s="8"/>
      <c r="AP71" s="8"/>
      <c r="AQ71" s="8" t="s">
        <v>3088</v>
      </c>
      <c r="AR71" s="245">
        <v>42035</v>
      </c>
      <c r="AS71" s="245">
        <v>42094</v>
      </c>
      <c r="AT71" s="246" t="s">
        <v>3088</v>
      </c>
      <c r="AU71" s="244">
        <v>42035</v>
      </c>
      <c r="AV71" s="247" t="s">
        <v>3101</v>
      </c>
      <c r="AW71" s="248" t="s">
        <v>3084</v>
      </c>
      <c r="AX71" s="249" t="s">
        <v>3088</v>
      </c>
      <c r="AY71" s="250" t="s">
        <v>3762</v>
      </c>
    </row>
    <row r="72" spans="1:51" ht="24.75" customHeight="1" x14ac:dyDescent="0.35">
      <c r="A72" s="11">
        <v>71</v>
      </c>
      <c r="B72" s="241" t="s">
        <v>3771</v>
      </c>
      <c r="C72" s="8" t="s">
        <v>3772</v>
      </c>
      <c r="D72" s="10" t="s">
        <v>3773</v>
      </c>
      <c r="E72" s="10" t="s">
        <v>14</v>
      </c>
      <c r="F72" s="9">
        <v>41974</v>
      </c>
      <c r="G72" s="9">
        <v>42034</v>
      </c>
      <c r="H72" s="9"/>
      <c r="I72" s="9"/>
      <c r="J72" s="7" t="s">
        <v>1932</v>
      </c>
      <c r="K72" s="7"/>
      <c r="L72" s="10" t="s">
        <v>3259</v>
      </c>
      <c r="M72" s="242" t="s">
        <v>3774</v>
      </c>
      <c r="N72" s="243" t="s">
        <v>1933</v>
      </c>
      <c r="O72" s="243" t="s">
        <v>3775</v>
      </c>
      <c r="P72" s="10" t="s">
        <v>3776</v>
      </c>
      <c r="Q72" s="10"/>
      <c r="R72" s="10"/>
      <c r="S72" s="10"/>
      <c r="T72" s="10" t="s">
        <v>22</v>
      </c>
      <c r="U72" s="244">
        <v>23830</v>
      </c>
      <c r="V72" s="10" t="s">
        <v>2202</v>
      </c>
      <c r="W72" s="10" t="s">
        <v>1658</v>
      </c>
      <c r="X72" s="241" t="s">
        <v>1936</v>
      </c>
      <c r="Y72" s="8" t="s">
        <v>3777</v>
      </c>
      <c r="Z72" s="243">
        <v>41055</v>
      </c>
      <c r="AA72" s="10" t="s">
        <v>255</v>
      </c>
      <c r="AB72" s="10" t="s">
        <v>1938</v>
      </c>
      <c r="AC72" s="10" t="s">
        <v>1968</v>
      </c>
      <c r="AD72" s="10" t="s">
        <v>3778</v>
      </c>
      <c r="AE72" s="243" t="s">
        <v>751</v>
      </c>
      <c r="AF72" s="10" t="s">
        <v>3779</v>
      </c>
      <c r="AG72" s="10" t="s">
        <v>3780</v>
      </c>
      <c r="AH72" s="242" t="s">
        <v>3088</v>
      </c>
      <c r="AI72" s="243" t="s">
        <v>3088</v>
      </c>
      <c r="AJ72" s="10" t="s">
        <v>3088</v>
      </c>
      <c r="AK72" s="10" t="s">
        <v>3781</v>
      </c>
      <c r="AL72" s="241" t="s">
        <v>1941</v>
      </c>
      <c r="AM72" s="8"/>
      <c r="AN72" s="8"/>
      <c r="AO72" s="8"/>
      <c r="AP72" s="8"/>
      <c r="AQ72" s="8" t="s">
        <v>3088</v>
      </c>
      <c r="AR72" s="245">
        <v>42097</v>
      </c>
      <c r="AS72" s="245">
        <v>42097</v>
      </c>
      <c r="AT72" s="246" t="s">
        <v>3782</v>
      </c>
      <c r="AU72" s="244">
        <v>42089</v>
      </c>
      <c r="AV72" s="247" t="s">
        <v>3084</v>
      </c>
      <c r="AW72" s="248" t="s">
        <v>3783</v>
      </c>
      <c r="AX72" s="249" t="s">
        <v>3088</v>
      </c>
      <c r="AY72" s="250" t="s">
        <v>3771</v>
      </c>
    </row>
    <row r="73" spans="1:51" ht="24.75" customHeight="1" x14ac:dyDescent="0.35">
      <c r="A73" s="11">
        <v>72</v>
      </c>
      <c r="B73" s="241" t="s">
        <v>3784</v>
      </c>
      <c r="C73" s="8" t="s">
        <v>3785</v>
      </c>
      <c r="D73" s="10" t="s">
        <v>3088</v>
      </c>
      <c r="E73" s="10" t="s">
        <v>14</v>
      </c>
      <c r="F73" s="9">
        <v>41857</v>
      </c>
      <c r="G73" s="9">
        <v>41917</v>
      </c>
      <c r="H73" s="9"/>
      <c r="I73" s="9">
        <v>42282</v>
      </c>
      <c r="J73" s="7" t="s">
        <v>3128</v>
      </c>
      <c r="K73" s="7"/>
      <c r="L73" s="10" t="s">
        <v>3118</v>
      </c>
      <c r="M73" s="242" t="s">
        <v>3118</v>
      </c>
      <c r="N73" s="243" t="s">
        <v>2155</v>
      </c>
      <c r="O73" s="243" t="s">
        <v>3444</v>
      </c>
      <c r="P73" s="10" t="s">
        <v>3743</v>
      </c>
      <c r="Q73" s="10"/>
      <c r="R73" s="10"/>
      <c r="S73" s="10"/>
      <c r="T73" s="10" t="s">
        <v>22</v>
      </c>
      <c r="U73" s="244">
        <v>32585</v>
      </c>
      <c r="V73" s="10" t="s">
        <v>3298</v>
      </c>
      <c r="W73" s="10" t="s">
        <v>3298</v>
      </c>
      <c r="X73" s="241" t="s">
        <v>1936</v>
      </c>
      <c r="Y73" s="8" t="s">
        <v>3786</v>
      </c>
      <c r="Z73" s="243">
        <v>41433</v>
      </c>
      <c r="AA73" s="10" t="s">
        <v>3298</v>
      </c>
      <c r="AB73" s="10" t="s">
        <v>1956</v>
      </c>
      <c r="AC73" s="10" t="s">
        <v>3140</v>
      </c>
      <c r="AD73" s="10" t="s">
        <v>2030</v>
      </c>
      <c r="AE73" s="243" t="s">
        <v>2523</v>
      </c>
      <c r="AF73" s="10" t="s">
        <v>3787</v>
      </c>
      <c r="AG73" s="10" t="s">
        <v>3788</v>
      </c>
      <c r="AH73" s="242" t="s">
        <v>3789</v>
      </c>
      <c r="AI73" s="243" t="s">
        <v>3790</v>
      </c>
      <c r="AJ73" s="10" t="s">
        <v>3791</v>
      </c>
      <c r="AK73" s="10" t="s">
        <v>3792</v>
      </c>
      <c r="AL73" s="241" t="s">
        <v>2224</v>
      </c>
      <c r="AM73" s="8"/>
      <c r="AN73" s="8"/>
      <c r="AO73" s="8"/>
      <c r="AP73" s="8"/>
      <c r="AQ73" s="8" t="s">
        <v>3088</v>
      </c>
      <c r="AR73" s="245">
        <v>42109</v>
      </c>
      <c r="AS73" s="245">
        <v>42111</v>
      </c>
      <c r="AT73" s="246" t="s">
        <v>3793</v>
      </c>
      <c r="AU73" s="244">
        <v>42095</v>
      </c>
      <c r="AV73" s="247" t="s">
        <v>3084</v>
      </c>
      <c r="AW73" s="248" t="s">
        <v>3084</v>
      </c>
      <c r="AX73" s="249" t="s">
        <v>3088</v>
      </c>
      <c r="AY73" s="250" t="s">
        <v>3784</v>
      </c>
    </row>
    <row r="74" spans="1:51" ht="24.75" customHeight="1" x14ac:dyDescent="0.35">
      <c r="A74" s="11">
        <v>73</v>
      </c>
      <c r="B74" s="241" t="s">
        <v>3794</v>
      </c>
      <c r="C74" s="8" t="s">
        <v>3781</v>
      </c>
      <c r="D74" s="10" t="s">
        <v>3795</v>
      </c>
      <c r="E74" s="10" t="s">
        <v>3195</v>
      </c>
      <c r="F74" s="9">
        <v>41918</v>
      </c>
      <c r="G74" s="9">
        <v>42158</v>
      </c>
      <c r="H74" s="9"/>
      <c r="I74" s="9"/>
      <c r="J74" s="7" t="s">
        <v>3128</v>
      </c>
      <c r="K74" s="7"/>
      <c r="L74" s="10" t="s">
        <v>3196</v>
      </c>
      <c r="M74" s="242" t="s">
        <v>3197</v>
      </c>
      <c r="N74" s="243" t="s">
        <v>1933</v>
      </c>
      <c r="O74" s="243" t="s">
        <v>3796</v>
      </c>
      <c r="P74" s="10" t="s">
        <v>3797</v>
      </c>
      <c r="Q74" s="10"/>
      <c r="R74" s="10"/>
      <c r="S74" s="10"/>
      <c r="T74" s="10" t="s">
        <v>53</v>
      </c>
      <c r="U74" s="244">
        <v>23573</v>
      </c>
      <c r="V74" s="10" t="s">
        <v>3798</v>
      </c>
      <c r="W74" s="10" t="s">
        <v>781</v>
      </c>
      <c r="X74" s="241" t="s">
        <v>1936</v>
      </c>
      <c r="Y74" s="8" t="s">
        <v>3799</v>
      </c>
      <c r="Z74" s="243">
        <v>40217</v>
      </c>
      <c r="AA74" s="10" t="s">
        <v>255</v>
      </c>
      <c r="AB74" s="10" t="s">
        <v>1938</v>
      </c>
      <c r="AC74" s="10" t="s">
        <v>3140</v>
      </c>
      <c r="AD74" s="10" t="s">
        <v>3800</v>
      </c>
      <c r="AE74" s="243" t="s">
        <v>3250</v>
      </c>
      <c r="AF74" s="10" t="s">
        <v>3801</v>
      </c>
      <c r="AG74" s="10" t="s">
        <v>3802</v>
      </c>
      <c r="AH74" s="242" t="s">
        <v>3801</v>
      </c>
      <c r="AI74" s="243" t="s">
        <v>3802</v>
      </c>
      <c r="AJ74" s="10" t="s">
        <v>3803</v>
      </c>
      <c r="AK74" s="10" t="s">
        <v>3804</v>
      </c>
      <c r="AL74" s="241" t="s">
        <v>1971</v>
      </c>
      <c r="AM74" s="8"/>
      <c r="AN74" s="8"/>
      <c r="AO74" s="8"/>
      <c r="AP74" s="8"/>
      <c r="AQ74" s="8" t="s">
        <v>3088</v>
      </c>
      <c r="AR74" s="245">
        <v>42121</v>
      </c>
      <c r="AS74" s="245">
        <v>42121</v>
      </c>
      <c r="AT74" s="246" t="s">
        <v>3805</v>
      </c>
      <c r="AU74" s="244">
        <v>42121</v>
      </c>
      <c r="AV74" s="247" t="s">
        <v>3101</v>
      </c>
      <c r="AW74" s="248" t="s">
        <v>3084</v>
      </c>
      <c r="AX74" s="249" t="s">
        <v>3088</v>
      </c>
      <c r="AY74" s="250" t="s">
        <v>3794</v>
      </c>
    </row>
    <row r="75" spans="1:51" ht="24.75" customHeight="1" x14ac:dyDescent="0.35">
      <c r="A75" s="11">
        <v>74</v>
      </c>
      <c r="B75" s="241" t="s">
        <v>3806</v>
      </c>
      <c r="C75" s="8" t="s">
        <v>3807</v>
      </c>
      <c r="D75" s="10" t="s">
        <v>3808</v>
      </c>
      <c r="E75" s="10" t="s">
        <v>351</v>
      </c>
      <c r="F75" s="9">
        <v>41862</v>
      </c>
      <c r="G75" s="9">
        <v>41922</v>
      </c>
      <c r="H75" s="9"/>
      <c r="I75" s="9">
        <v>42287</v>
      </c>
      <c r="J75" s="7" t="s">
        <v>3128</v>
      </c>
      <c r="K75" s="7"/>
      <c r="L75" s="10" t="s">
        <v>3196</v>
      </c>
      <c r="M75" s="242" t="s">
        <v>3197</v>
      </c>
      <c r="N75" s="243" t="s">
        <v>1933</v>
      </c>
      <c r="O75" s="243" t="s">
        <v>3187</v>
      </c>
      <c r="P75" s="10" t="s">
        <v>2061</v>
      </c>
      <c r="Q75" s="10"/>
      <c r="R75" s="10"/>
      <c r="S75" s="10"/>
      <c r="T75" s="10" t="s">
        <v>22</v>
      </c>
      <c r="U75" s="244">
        <v>31395</v>
      </c>
      <c r="V75" s="10" t="s">
        <v>351</v>
      </c>
      <c r="W75" s="10" t="s">
        <v>351</v>
      </c>
      <c r="X75" s="241" t="s">
        <v>1936</v>
      </c>
      <c r="Y75" s="8" t="s">
        <v>3809</v>
      </c>
      <c r="Z75" s="243">
        <v>39447</v>
      </c>
      <c r="AA75" s="10" t="s">
        <v>351</v>
      </c>
      <c r="AB75" s="10" t="s">
        <v>1938</v>
      </c>
      <c r="AC75" s="10" t="s">
        <v>3140</v>
      </c>
      <c r="AD75" s="10" t="s">
        <v>2167</v>
      </c>
      <c r="AE75" s="243" t="s">
        <v>3250</v>
      </c>
      <c r="AF75" s="10" t="s">
        <v>3810</v>
      </c>
      <c r="AG75" s="10" t="s">
        <v>3811</v>
      </c>
      <c r="AH75" s="242" t="s">
        <v>3810</v>
      </c>
      <c r="AI75" s="243" t="s">
        <v>3811</v>
      </c>
      <c r="AJ75" s="10" t="s">
        <v>3088</v>
      </c>
      <c r="AK75" s="10" t="s">
        <v>3088</v>
      </c>
      <c r="AL75" s="241" t="s">
        <v>3088</v>
      </c>
      <c r="AM75" s="8"/>
      <c r="AN75" s="8"/>
      <c r="AO75" s="8"/>
      <c r="AP75" s="8"/>
      <c r="AQ75" s="8" t="s">
        <v>3088</v>
      </c>
      <c r="AR75" s="245">
        <v>42124</v>
      </c>
      <c r="AS75" s="245">
        <v>42124</v>
      </c>
      <c r="AT75" s="246" t="s">
        <v>3812</v>
      </c>
      <c r="AU75" s="244">
        <v>42114</v>
      </c>
      <c r="AV75" s="247" t="s">
        <v>3084</v>
      </c>
      <c r="AW75" s="248" t="s">
        <v>3084</v>
      </c>
      <c r="AX75" s="249" t="s">
        <v>3088</v>
      </c>
      <c r="AY75" s="250" t="s">
        <v>3806</v>
      </c>
    </row>
    <row r="76" spans="1:51" ht="24.75" customHeight="1" x14ac:dyDescent="0.35">
      <c r="A76" s="11">
        <v>75</v>
      </c>
      <c r="B76" s="241" t="s">
        <v>3813</v>
      </c>
      <c r="C76" s="8" t="s">
        <v>3814</v>
      </c>
      <c r="D76" s="10" t="s">
        <v>3088</v>
      </c>
      <c r="E76" s="10" t="s">
        <v>3815</v>
      </c>
      <c r="F76" s="9">
        <v>40911</v>
      </c>
      <c r="G76" s="9">
        <v>40971</v>
      </c>
      <c r="H76" s="9"/>
      <c r="I76" s="9"/>
      <c r="J76" s="7" t="s">
        <v>1932</v>
      </c>
      <c r="K76" s="7"/>
      <c r="L76" s="10" t="s">
        <v>3296</v>
      </c>
      <c r="M76" s="242" t="s">
        <v>58</v>
      </c>
      <c r="N76" s="243" t="s">
        <v>1990</v>
      </c>
      <c r="O76" s="243" t="s">
        <v>3187</v>
      </c>
      <c r="P76" s="10" t="s">
        <v>3166</v>
      </c>
      <c r="Q76" s="10"/>
      <c r="R76" s="10"/>
      <c r="S76" s="10"/>
      <c r="T76" s="10" t="s">
        <v>22</v>
      </c>
      <c r="U76" s="244">
        <v>29035</v>
      </c>
      <c r="V76" s="10" t="s">
        <v>79</v>
      </c>
      <c r="W76" s="10" t="s">
        <v>79</v>
      </c>
      <c r="X76" s="241" t="s">
        <v>1936</v>
      </c>
      <c r="Y76" s="8" t="s">
        <v>3816</v>
      </c>
      <c r="Z76" s="243">
        <v>40352</v>
      </c>
      <c r="AA76" s="10" t="s">
        <v>3298</v>
      </c>
      <c r="AB76" s="10" t="s">
        <v>1938</v>
      </c>
      <c r="AC76" s="10" t="s">
        <v>3140</v>
      </c>
      <c r="AD76" s="10" t="s">
        <v>2062</v>
      </c>
      <c r="AE76" s="243" t="s">
        <v>3594</v>
      </c>
      <c r="AF76" s="10" t="s">
        <v>3817</v>
      </c>
      <c r="AG76" s="10" t="s">
        <v>3818</v>
      </c>
      <c r="AH76" s="242" t="s">
        <v>3817</v>
      </c>
      <c r="AI76" s="243" t="s">
        <v>3818</v>
      </c>
      <c r="AJ76" s="10" t="s">
        <v>3819</v>
      </c>
      <c r="AK76" s="10" t="s">
        <v>3820</v>
      </c>
      <c r="AL76" s="241" t="s">
        <v>1941</v>
      </c>
      <c r="AM76" s="8"/>
      <c r="AN76" s="8"/>
      <c r="AO76" s="8"/>
      <c r="AP76" s="8"/>
      <c r="AQ76" s="8" t="s">
        <v>3088</v>
      </c>
      <c r="AR76" s="245">
        <v>42131</v>
      </c>
      <c r="AS76" s="245">
        <v>42131</v>
      </c>
      <c r="AT76" s="246" t="s">
        <v>3821</v>
      </c>
      <c r="AU76" s="244">
        <v>42129</v>
      </c>
      <c r="AV76" s="247" t="s">
        <v>3084</v>
      </c>
      <c r="AW76" s="248" t="s">
        <v>3084</v>
      </c>
      <c r="AX76" s="249" t="s">
        <v>3088</v>
      </c>
      <c r="AY76" s="250" t="s">
        <v>3813</v>
      </c>
    </row>
    <row r="77" spans="1:51" ht="24.75" customHeight="1" x14ac:dyDescent="0.35">
      <c r="A77" s="11">
        <v>76</v>
      </c>
      <c r="B77" s="241" t="s">
        <v>3822</v>
      </c>
      <c r="C77" s="8" t="s">
        <v>3823</v>
      </c>
      <c r="D77" s="10" t="s">
        <v>3088</v>
      </c>
      <c r="E77" s="10" t="s">
        <v>14</v>
      </c>
      <c r="F77" s="9">
        <v>40617</v>
      </c>
      <c r="G77" s="9">
        <v>40677</v>
      </c>
      <c r="H77" s="9"/>
      <c r="I77" s="9"/>
      <c r="J77" s="7" t="s">
        <v>1932</v>
      </c>
      <c r="K77" s="7"/>
      <c r="L77" s="10" t="s">
        <v>70</v>
      </c>
      <c r="M77" s="242" t="s">
        <v>3344</v>
      </c>
      <c r="N77" s="243" t="s">
        <v>2097</v>
      </c>
      <c r="O77" s="243" t="s">
        <v>516</v>
      </c>
      <c r="P77" s="10" t="s">
        <v>2241</v>
      </c>
      <c r="Q77" s="10"/>
      <c r="R77" s="10"/>
      <c r="S77" s="10"/>
      <c r="T77" s="10" t="s">
        <v>53</v>
      </c>
      <c r="U77" s="244">
        <v>27055</v>
      </c>
      <c r="V77" s="10" t="s">
        <v>79</v>
      </c>
      <c r="W77" s="10" t="s">
        <v>255</v>
      </c>
      <c r="X77" s="241" t="s">
        <v>1936</v>
      </c>
      <c r="Y77" s="8" t="s">
        <v>3824</v>
      </c>
      <c r="Z77" s="243">
        <v>38635</v>
      </c>
      <c r="AA77" s="10" t="s">
        <v>255</v>
      </c>
      <c r="AB77" s="10" t="s">
        <v>1938</v>
      </c>
      <c r="AC77" s="10" t="s">
        <v>3140</v>
      </c>
      <c r="AD77" s="10" t="s">
        <v>2010</v>
      </c>
      <c r="AE77" s="243" t="s">
        <v>2377</v>
      </c>
      <c r="AF77" s="10" t="s">
        <v>3825</v>
      </c>
      <c r="AG77" s="10" t="s">
        <v>3826</v>
      </c>
      <c r="AH77" s="242" t="s">
        <v>3827</v>
      </c>
      <c r="AI77" s="243" t="s">
        <v>3828</v>
      </c>
      <c r="AJ77" s="10" t="s">
        <v>3829</v>
      </c>
      <c r="AK77" s="10" t="s">
        <v>3830</v>
      </c>
      <c r="AL77" s="241" t="s">
        <v>1953</v>
      </c>
      <c r="AM77" s="8"/>
      <c r="AN77" s="8"/>
      <c r="AO77" s="8"/>
      <c r="AP77" s="8"/>
      <c r="AQ77" s="8" t="s">
        <v>3088</v>
      </c>
      <c r="AR77" s="245">
        <v>42132</v>
      </c>
      <c r="AS77" s="245">
        <v>42132</v>
      </c>
      <c r="AT77" s="246" t="s">
        <v>3831</v>
      </c>
      <c r="AU77" s="244">
        <v>42096</v>
      </c>
      <c r="AV77" s="247" t="s">
        <v>3084</v>
      </c>
      <c r="AW77" s="248" t="s">
        <v>3084</v>
      </c>
      <c r="AX77" s="249" t="s">
        <v>3088</v>
      </c>
      <c r="AY77" s="250" t="s">
        <v>3822</v>
      </c>
    </row>
    <row r="78" spans="1:51" ht="24.75" customHeight="1" x14ac:dyDescent="0.35">
      <c r="A78" s="11">
        <v>77</v>
      </c>
      <c r="B78" s="241" t="s">
        <v>3832</v>
      </c>
      <c r="C78" s="8" t="s">
        <v>3833</v>
      </c>
      <c r="D78" s="10" t="s">
        <v>3088</v>
      </c>
      <c r="E78" s="10" t="s">
        <v>14</v>
      </c>
      <c r="F78" s="9">
        <v>41428</v>
      </c>
      <c r="G78" s="9">
        <v>41488</v>
      </c>
      <c r="H78" s="9"/>
      <c r="I78" s="9"/>
      <c r="J78" s="7" t="s">
        <v>1932</v>
      </c>
      <c r="K78" s="7"/>
      <c r="L78" s="10" t="s">
        <v>115</v>
      </c>
      <c r="M78" s="242" t="s">
        <v>2042</v>
      </c>
      <c r="N78" s="243" t="s">
        <v>2155</v>
      </c>
      <c r="O78" s="243" t="s">
        <v>572</v>
      </c>
      <c r="P78" s="10" t="s">
        <v>3834</v>
      </c>
      <c r="Q78" s="10"/>
      <c r="R78" s="10"/>
      <c r="S78" s="10"/>
      <c r="T78" s="10" t="s">
        <v>53</v>
      </c>
      <c r="U78" s="244">
        <v>32972</v>
      </c>
      <c r="V78" s="10" t="s">
        <v>1382</v>
      </c>
      <c r="W78" s="10" t="s">
        <v>1382</v>
      </c>
      <c r="X78" s="241" t="s">
        <v>1936</v>
      </c>
      <c r="Y78" s="8" t="s">
        <v>3835</v>
      </c>
      <c r="Z78" s="243">
        <v>38853</v>
      </c>
      <c r="AA78" s="10" t="s">
        <v>1382</v>
      </c>
      <c r="AB78" s="10" t="s">
        <v>1956</v>
      </c>
      <c r="AC78" s="10" t="s">
        <v>1974</v>
      </c>
      <c r="AD78" s="10" t="s">
        <v>3836</v>
      </c>
      <c r="AE78" s="243" t="s">
        <v>3837</v>
      </c>
      <c r="AF78" s="10" t="s">
        <v>3838</v>
      </c>
      <c r="AG78" s="10" t="s">
        <v>3839</v>
      </c>
      <c r="AH78" s="242" t="s">
        <v>3838</v>
      </c>
      <c r="AI78" s="243" t="s">
        <v>3840</v>
      </c>
      <c r="AJ78" s="10" t="s">
        <v>3841</v>
      </c>
      <c r="AK78" s="10" t="s">
        <v>3842</v>
      </c>
      <c r="AL78" s="241" t="s">
        <v>3843</v>
      </c>
      <c r="AM78" s="8"/>
      <c r="AN78" s="8"/>
      <c r="AO78" s="8"/>
      <c r="AP78" s="8"/>
      <c r="AQ78" s="8" t="s">
        <v>3088</v>
      </c>
      <c r="AR78" s="245">
        <v>42132</v>
      </c>
      <c r="AS78" s="245">
        <v>42132</v>
      </c>
      <c r="AT78" s="246" t="s">
        <v>3844</v>
      </c>
      <c r="AU78" s="244">
        <v>42095</v>
      </c>
      <c r="AV78" s="247" t="s">
        <v>3084</v>
      </c>
      <c r="AW78" s="248" t="s">
        <v>3084</v>
      </c>
      <c r="AX78" s="249" t="s">
        <v>3088</v>
      </c>
      <c r="AY78" s="250" t="s">
        <v>3832</v>
      </c>
    </row>
    <row r="79" spans="1:51" ht="24.75" customHeight="1" x14ac:dyDescent="0.35">
      <c r="A79" s="11">
        <v>78</v>
      </c>
      <c r="B79" s="241" t="s">
        <v>3845</v>
      </c>
      <c r="C79" s="8" t="s">
        <v>3846</v>
      </c>
      <c r="D79" s="10" t="s">
        <v>3088</v>
      </c>
      <c r="E79" s="10" t="s">
        <v>3195</v>
      </c>
      <c r="F79" s="9">
        <v>41169</v>
      </c>
      <c r="G79" s="9">
        <v>41229</v>
      </c>
      <c r="H79" s="9"/>
      <c r="I79" s="9"/>
      <c r="J79" s="7" t="s">
        <v>1932</v>
      </c>
      <c r="K79" s="7"/>
      <c r="L79" s="10" t="s">
        <v>35</v>
      </c>
      <c r="M79" s="242" t="s">
        <v>35</v>
      </c>
      <c r="N79" s="243" t="s">
        <v>2155</v>
      </c>
      <c r="O79" s="243" t="s">
        <v>626</v>
      </c>
      <c r="P79" s="10" t="s">
        <v>2285</v>
      </c>
      <c r="Q79" s="10"/>
      <c r="R79" s="10"/>
      <c r="S79" s="10"/>
      <c r="T79" s="10" t="s">
        <v>22</v>
      </c>
      <c r="U79" s="244">
        <v>32552</v>
      </c>
      <c r="V79" s="10" t="s">
        <v>343</v>
      </c>
      <c r="W79" s="10" t="s">
        <v>343</v>
      </c>
      <c r="X79" s="241" t="s">
        <v>1936</v>
      </c>
      <c r="Y79" s="8" t="s">
        <v>3847</v>
      </c>
      <c r="Z79" s="243">
        <v>40977</v>
      </c>
      <c r="AA79" s="10" t="s">
        <v>343</v>
      </c>
      <c r="AB79" s="10" t="s">
        <v>1956</v>
      </c>
      <c r="AC79" s="10" t="s">
        <v>3140</v>
      </c>
      <c r="AD79" s="10" t="s">
        <v>2137</v>
      </c>
      <c r="AE79" s="243" t="s">
        <v>2041</v>
      </c>
      <c r="AF79" s="10" t="s">
        <v>3848</v>
      </c>
      <c r="AG79" s="10" t="s">
        <v>3849</v>
      </c>
      <c r="AH79" s="242" t="s">
        <v>3848</v>
      </c>
      <c r="AI79" s="243" t="s">
        <v>3849</v>
      </c>
      <c r="AJ79" s="10" t="s">
        <v>3850</v>
      </c>
      <c r="AK79" s="10" t="s">
        <v>3851</v>
      </c>
      <c r="AL79" s="241" t="s">
        <v>2107</v>
      </c>
      <c r="AM79" s="8"/>
      <c r="AN79" s="8"/>
      <c r="AO79" s="8"/>
      <c r="AP79" s="8"/>
      <c r="AQ79" s="8" t="s">
        <v>3088</v>
      </c>
      <c r="AR79" s="245">
        <v>42132</v>
      </c>
      <c r="AS79" s="245">
        <v>42139</v>
      </c>
      <c r="AT79" s="246" t="s">
        <v>3852</v>
      </c>
      <c r="AU79" s="244">
        <v>42095</v>
      </c>
      <c r="AV79" s="247" t="s">
        <v>3084</v>
      </c>
      <c r="AW79" s="248" t="s">
        <v>3084</v>
      </c>
      <c r="AX79" s="249" t="s">
        <v>3088</v>
      </c>
      <c r="AY79" s="250" t="s">
        <v>3845</v>
      </c>
    </row>
    <row r="80" spans="1:51" ht="24.75" customHeight="1" x14ac:dyDescent="0.35">
      <c r="A80" s="11">
        <v>79</v>
      </c>
      <c r="B80" s="241" t="s">
        <v>3853</v>
      </c>
      <c r="C80" s="8" t="s">
        <v>3854</v>
      </c>
      <c r="D80" s="10" t="s">
        <v>3088</v>
      </c>
      <c r="E80" s="10" t="s">
        <v>3089</v>
      </c>
      <c r="F80" s="9">
        <v>41334</v>
      </c>
      <c r="G80" s="9">
        <v>41394</v>
      </c>
      <c r="H80" s="9"/>
      <c r="I80" s="9"/>
      <c r="J80" s="7" t="s">
        <v>1932</v>
      </c>
      <c r="K80" s="7"/>
      <c r="L80" s="10" t="s">
        <v>115</v>
      </c>
      <c r="M80" s="242" t="s">
        <v>2070</v>
      </c>
      <c r="N80" s="243" t="s">
        <v>2126</v>
      </c>
      <c r="O80" s="243" t="s">
        <v>3855</v>
      </c>
      <c r="P80" s="10" t="s">
        <v>3856</v>
      </c>
      <c r="Q80" s="10"/>
      <c r="R80" s="10"/>
      <c r="S80" s="10"/>
      <c r="T80" s="10" t="s">
        <v>53</v>
      </c>
      <c r="U80" s="244">
        <v>31700</v>
      </c>
      <c r="V80" s="10" t="s">
        <v>2024</v>
      </c>
      <c r="W80" s="10" t="s">
        <v>2024</v>
      </c>
      <c r="X80" s="241" t="s">
        <v>1936</v>
      </c>
      <c r="Y80" s="8" t="s">
        <v>3857</v>
      </c>
      <c r="Z80" s="243">
        <v>37384</v>
      </c>
      <c r="AA80" s="10" t="s">
        <v>2024</v>
      </c>
      <c r="AB80" s="10" t="s">
        <v>1938</v>
      </c>
      <c r="AC80" s="10" t="s">
        <v>3140</v>
      </c>
      <c r="AD80" s="10" t="s">
        <v>2624</v>
      </c>
      <c r="AE80" s="243" t="s">
        <v>2219</v>
      </c>
      <c r="AF80" s="10" t="s">
        <v>3858</v>
      </c>
      <c r="AG80" s="10" t="s">
        <v>3859</v>
      </c>
      <c r="AH80" s="242" t="s">
        <v>3860</v>
      </c>
      <c r="AI80" s="243" t="s">
        <v>3861</v>
      </c>
      <c r="AJ80" s="10" t="s">
        <v>3862</v>
      </c>
      <c r="AK80" s="10" t="s">
        <v>3863</v>
      </c>
      <c r="AL80" s="241" t="s">
        <v>2107</v>
      </c>
      <c r="AM80" s="8"/>
      <c r="AN80" s="8"/>
      <c r="AO80" s="8"/>
      <c r="AP80" s="8"/>
      <c r="AQ80" s="8" t="s">
        <v>3088</v>
      </c>
      <c r="AR80" s="245">
        <v>42140</v>
      </c>
      <c r="AS80" s="245">
        <v>42140</v>
      </c>
      <c r="AT80" s="246" t="s">
        <v>3864</v>
      </c>
      <c r="AU80" s="244">
        <v>42096</v>
      </c>
      <c r="AV80" s="247" t="s">
        <v>3084</v>
      </c>
      <c r="AW80" s="248" t="s">
        <v>3084</v>
      </c>
      <c r="AX80" s="249" t="s">
        <v>3088</v>
      </c>
      <c r="AY80" s="250" t="s">
        <v>3853</v>
      </c>
    </row>
    <row r="81" spans="1:51" ht="24.75" customHeight="1" x14ac:dyDescent="0.35">
      <c r="A81" s="11">
        <v>80</v>
      </c>
      <c r="B81" s="241" t="s">
        <v>3865</v>
      </c>
      <c r="C81" s="8" t="s">
        <v>3866</v>
      </c>
      <c r="D81" s="10" t="s">
        <v>3088</v>
      </c>
      <c r="E81" s="10" t="s">
        <v>145</v>
      </c>
      <c r="F81" s="9">
        <v>41114</v>
      </c>
      <c r="G81" s="9">
        <v>41174</v>
      </c>
      <c r="H81" s="9"/>
      <c r="I81" s="9"/>
      <c r="J81" s="7" t="s">
        <v>1932</v>
      </c>
      <c r="K81" s="7"/>
      <c r="L81" s="10" t="s">
        <v>35</v>
      </c>
      <c r="M81" s="242" t="s">
        <v>35</v>
      </c>
      <c r="N81" s="243" t="s">
        <v>2050</v>
      </c>
      <c r="O81" s="243" t="s">
        <v>271</v>
      </c>
      <c r="P81" s="10" t="s">
        <v>2000</v>
      </c>
      <c r="Q81" s="10"/>
      <c r="R81" s="10"/>
      <c r="S81" s="10"/>
      <c r="T81" s="10" t="s">
        <v>22</v>
      </c>
      <c r="U81" s="244">
        <v>28192</v>
      </c>
      <c r="V81" s="10" t="s">
        <v>145</v>
      </c>
      <c r="W81" s="10" t="s">
        <v>145</v>
      </c>
      <c r="X81" s="241" t="s">
        <v>1936</v>
      </c>
      <c r="Y81" s="8" t="s">
        <v>3867</v>
      </c>
      <c r="Z81" s="243">
        <v>37945</v>
      </c>
      <c r="AA81" s="10" t="s">
        <v>145</v>
      </c>
      <c r="AB81" s="10" t="s">
        <v>1938</v>
      </c>
      <c r="AC81" s="10" t="s">
        <v>3140</v>
      </c>
      <c r="AD81" s="10" t="s">
        <v>3506</v>
      </c>
      <c r="AE81" s="243" t="s">
        <v>1962</v>
      </c>
      <c r="AF81" s="10" t="s">
        <v>3868</v>
      </c>
      <c r="AG81" s="10" t="s">
        <v>3869</v>
      </c>
      <c r="AH81" s="242" t="s">
        <v>3868</v>
      </c>
      <c r="AI81" s="243" t="s">
        <v>3869</v>
      </c>
      <c r="AJ81" s="10" t="s">
        <v>3870</v>
      </c>
      <c r="AK81" s="10" t="s">
        <v>3871</v>
      </c>
      <c r="AL81" s="241" t="s">
        <v>1941</v>
      </c>
      <c r="AM81" s="8"/>
      <c r="AN81" s="8"/>
      <c r="AO81" s="8"/>
      <c r="AP81" s="8"/>
      <c r="AQ81" s="8" t="s">
        <v>3088</v>
      </c>
      <c r="AR81" s="245">
        <v>42154</v>
      </c>
      <c r="AS81" s="245">
        <v>42154</v>
      </c>
      <c r="AT81" s="246" t="s">
        <v>3872</v>
      </c>
      <c r="AU81" s="244">
        <v>42095</v>
      </c>
      <c r="AV81" s="247" t="s">
        <v>3084</v>
      </c>
      <c r="AW81" s="248" t="s">
        <v>3088</v>
      </c>
      <c r="AX81" s="249" t="s">
        <v>3088</v>
      </c>
      <c r="AY81" s="250" t="s">
        <v>3865</v>
      </c>
    </row>
    <row r="82" spans="1:51" ht="24.75" customHeight="1" x14ac:dyDescent="0.35">
      <c r="A82" s="11">
        <v>81</v>
      </c>
      <c r="B82" s="241" t="s">
        <v>3873</v>
      </c>
      <c r="C82" s="8" t="s">
        <v>3874</v>
      </c>
      <c r="D82" s="10" t="s">
        <v>3088</v>
      </c>
      <c r="E82" s="10" t="s">
        <v>3195</v>
      </c>
      <c r="F82" s="9">
        <v>41649</v>
      </c>
      <c r="G82" s="9">
        <v>41709</v>
      </c>
      <c r="H82" s="9"/>
      <c r="I82" s="9">
        <v>42440</v>
      </c>
      <c r="J82" s="7" t="s">
        <v>3128</v>
      </c>
      <c r="K82" s="7"/>
      <c r="L82" s="10" t="s">
        <v>3224</v>
      </c>
      <c r="M82" s="242" t="s">
        <v>3225</v>
      </c>
      <c r="N82" s="243" t="s">
        <v>2050</v>
      </c>
      <c r="O82" s="243" t="s">
        <v>3875</v>
      </c>
      <c r="P82" s="10" t="s">
        <v>3876</v>
      </c>
      <c r="Q82" s="10"/>
      <c r="R82" s="10"/>
      <c r="S82" s="10"/>
      <c r="T82" s="10" t="s">
        <v>53</v>
      </c>
      <c r="U82" s="244">
        <v>31371</v>
      </c>
      <c r="V82" s="10" t="s">
        <v>255</v>
      </c>
      <c r="W82" s="10" t="s">
        <v>255</v>
      </c>
      <c r="X82" s="241" t="s">
        <v>1936</v>
      </c>
      <c r="Y82" s="8" t="s">
        <v>3726</v>
      </c>
      <c r="Z82" s="243">
        <v>37134</v>
      </c>
      <c r="AA82" s="10" t="s">
        <v>255</v>
      </c>
      <c r="AB82" s="10" t="s">
        <v>1956</v>
      </c>
      <c r="AC82" s="10" t="s">
        <v>3140</v>
      </c>
      <c r="AD82" s="10" t="s">
        <v>2132</v>
      </c>
      <c r="AE82" s="243" t="s">
        <v>2300</v>
      </c>
      <c r="AF82" s="10" t="s">
        <v>3877</v>
      </c>
      <c r="AG82" s="10" t="s">
        <v>3878</v>
      </c>
      <c r="AH82" s="242" t="s">
        <v>3877</v>
      </c>
      <c r="AI82" s="243" t="s">
        <v>3879</v>
      </c>
      <c r="AJ82" s="10" t="s">
        <v>3880</v>
      </c>
      <c r="AK82" s="10" t="s">
        <v>2375</v>
      </c>
      <c r="AL82" s="241" t="s">
        <v>1953</v>
      </c>
      <c r="AM82" s="8"/>
      <c r="AN82" s="8"/>
      <c r="AO82" s="8"/>
      <c r="AP82" s="8"/>
      <c r="AQ82" s="8" t="s">
        <v>3088</v>
      </c>
      <c r="AR82" s="245">
        <v>42155</v>
      </c>
      <c r="AS82" s="245">
        <v>42155</v>
      </c>
      <c r="AT82" s="246" t="s">
        <v>3881</v>
      </c>
      <c r="AU82" s="244">
        <v>42144</v>
      </c>
      <c r="AV82" s="247" t="s">
        <v>3084</v>
      </c>
      <c r="AW82" s="248" t="s">
        <v>3088</v>
      </c>
      <c r="AX82" s="249" t="s">
        <v>3088</v>
      </c>
      <c r="AY82" s="250" t="s">
        <v>3873</v>
      </c>
    </row>
    <row r="83" spans="1:51" ht="24.75" customHeight="1" x14ac:dyDescent="0.35">
      <c r="A83" s="11">
        <v>82</v>
      </c>
      <c r="B83" s="241" t="s">
        <v>3882</v>
      </c>
      <c r="C83" s="8" t="s">
        <v>3883</v>
      </c>
      <c r="D83" s="10" t="s">
        <v>3088</v>
      </c>
      <c r="E83" s="10" t="s">
        <v>699</v>
      </c>
      <c r="F83" s="9">
        <v>41520</v>
      </c>
      <c r="G83" s="9">
        <v>41580</v>
      </c>
      <c r="H83" s="9"/>
      <c r="I83" s="9">
        <v>42310</v>
      </c>
      <c r="J83" s="7" t="s">
        <v>3128</v>
      </c>
      <c r="K83" s="7"/>
      <c r="L83" s="10" t="s">
        <v>3884</v>
      </c>
      <c r="M83" s="242" t="s">
        <v>3885</v>
      </c>
      <c r="N83" s="243" t="s">
        <v>1933</v>
      </c>
      <c r="O83" s="243" t="s">
        <v>3187</v>
      </c>
      <c r="P83" s="10" t="s">
        <v>2333</v>
      </c>
      <c r="Q83" s="10"/>
      <c r="R83" s="10"/>
      <c r="S83" s="10"/>
      <c r="T83" s="10" t="s">
        <v>53</v>
      </c>
      <c r="U83" s="244">
        <v>29657</v>
      </c>
      <c r="V83" s="10" t="s">
        <v>129</v>
      </c>
      <c r="W83" s="10" t="s">
        <v>129</v>
      </c>
      <c r="X83" s="241" t="s">
        <v>1936</v>
      </c>
      <c r="Y83" s="8" t="s">
        <v>3886</v>
      </c>
      <c r="Z83" s="243">
        <v>39984</v>
      </c>
      <c r="AA83" s="10" t="s">
        <v>129</v>
      </c>
      <c r="AB83" s="10" t="s">
        <v>1946</v>
      </c>
      <c r="AC83" s="10" t="s">
        <v>3140</v>
      </c>
      <c r="AD83" s="10" t="s">
        <v>2154</v>
      </c>
      <c r="AE83" s="243" t="s">
        <v>3250</v>
      </c>
      <c r="AF83" s="10" t="s">
        <v>3887</v>
      </c>
      <c r="AG83" s="10" t="s">
        <v>3888</v>
      </c>
      <c r="AH83" s="242" t="s">
        <v>3887</v>
      </c>
      <c r="AI83" s="243" t="s">
        <v>3889</v>
      </c>
      <c r="AJ83" s="10" t="s">
        <v>3890</v>
      </c>
      <c r="AK83" s="10" t="s">
        <v>3891</v>
      </c>
      <c r="AL83" s="241" t="s">
        <v>2107</v>
      </c>
      <c r="AM83" s="8"/>
      <c r="AN83" s="8"/>
      <c r="AO83" s="8"/>
      <c r="AP83" s="8"/>
      <c r="AQ83" s="8" t="s">
        <v>3088</v>
      </c>
      <c r="AR83" s="245">
        <v>42170</v>
      </c>
      <c r="AS83" s="245">
        <v>42170</v>
      </c>
      <c r="AT83" s="246" t="s">
        <v>3892</v>
      </c>
      <c r="AU83" s="244">
        <v>42156</v>
      </c>
      <c r="AV83" s="247" t="s">
        <v>3084</v>
      </c>
      <c r="AW83" s="248" t="s">
        <v>3088</v>
      </c>
      <c r="AX83" s="249" t="s">
        <v>3088</v>
      </c>
      <c r="AY83" s="250" t="s">
        <v>3882</v>
      </c>
    </row>
    <row r="84" spans="1:51" ht="24.75" customHeight="1" x14ac:dyDescent="0.35">
      <c r="A84" s="11">
        <v>83</v>
      </c>
      <c r="B84" s="241" t="s">
        <v>3893</v>
      </c>
      <c r="C84" s="8" t="s">
        <v>3894</v>
      </c>
      <c r="D84" s="10" t="s">
        <v>3088</v>
      </c>
      <c r="E84" s="10" t="s">
        <v>14</v>
      </c>
      <c r="F84" s="9">
        <v>41885</v>
      </c>
      <c r="G84" s="9">
        <v>41945</v>
      </c>
      <c r="H84" s="9"/>
      <c r="I84" s="9">
        <v>42310</v>
      </c>
      <c r="J84" s="7" t="s">
        <v>3128</v>
      </c>
      <c r="K84" s="7"/>
      <c r="L84" s="10" t="s">
        <v>3456</v>
      </c>
      <c r="M84" s="242" t="s">
        <v>3457</v>
      </c>
      <c r="N84" s="243" t="s">
        <v>2017</v>
      </c>
      <c r="O84" s="243" t="s">
        <v>497</v>
      </c>
      <c r="P84" s="10" t="s">
        <v>3895</v>
      </c>
      <c r="Q84" s="10"/>
      <c r="R84" s="10"/>
      <c r="S84" s="10"/>
      <c r="T84" s="10" t="s">
        <v>53</v>
      </c>
      <c r="U84" s="244">
        <v>32030</v>
      </c>
      <c r="V84" s="10" t="s">
        <v>747</v>
      </c>
      <c r="W84" s="10" t="s">
        <v>747</v>
      </c>
      <c r="X84" s="241" t="s">
        <v>1936</v>
      </c>
      <c r="Y84" s="8" t="s">
        <v>3896</v>
      </c>
      <c r="Z84" s="243">
        <v>41787</v>
      </c>
      <c r="AA84" s="10" t="s">
        <v>747</v>
      </c>
      <c r="AB84" s="10" t="s">
        <v>1938</v>
      </c>
      <c r="AC84" s="10" t="s">
        <v>3140</v>
      </c>
      <c r="AD84" s="10" t="s">
        <v>3897</v>
      </c>
      <c r="AE84" s="243" t="s">
        <v>3898</v>
      </c>
      <c r="AF84" s="10" t="s">
        <v>3899</v>
      </c>
      <c r="AG84" s="10" t="s">
        <v>3900</v>
      </c>
      <c r="AH84" s="242" t="s">
        <v>3901</v>
      </c>
      <c r="AI84" s="243" t="s">
        <v>3902</v>
      </c>
      <c r="AJ84" s="10" t="s">
        <v>3903</v>
      </c>
      <c r="AK84" s="10" t="s">
        <v>3904</v>
      </c>
      <c r="AL84" s="241" t="s">
        <v>1971</v>
      </c>
      <c r="AM84" s="8"/>
      <c r="AN84" s="8"/>
      <c r="AO84" s="8"/>
      <c r="AP84" s="8"/>
      <c r="AQ84" s="8" t="s">
        <v>3088</v>
      </c>
      <c r="AR84" s="245">
        <v>42174</v>
      </c>
      <c r="AS84" s="245">
        <v>42174</v>
      </c>
      <c r="AT84" s="246" t="s">
        <v>3905</v>
      </c>
      <c r="AU84" s="244">
        <v>42146</v>
      </c>
      <c r="AV84" s="247" t="s">
        <v>3084</v>
      </c>
      <c r="AW84" s="248" t="s">
        <v>3088</v>
      </c>
      <c r="AX84" s="249" t="s">
        <v>3088</v>
      </c>
      <c r="AY84" s="250" t="s">
        <v>3893</v>
      </c>
    </row>
    <row r="85" spans="1:51" ht="24.75" customHeight="1" x14ac:dyDescent="0.35">
      <c r="A85" s="11">
        <v>84</v>
      </c>
      <c r="B85" s="241" t="s">
        <v>3906</v>
      </c>
      <c r="C85" s="8" t="s">
        <v>3907</v>
      </c>
      <c r="D85" s="10" t="s">
        <v>3088</v>
      </c>
      <c r="E85" s="10" t="s">
        <v>14</v>
      </c>
      <c r="F85" s="9">
        <v>39902</v>
      </c>
      <c r="G85" s="9">
        <v>39962</v>
      </c>
      <c r="H85" s="9"/>
      <c r="I85" s="9"/>
      <c r="J85" s="7" t="s">
        <v>1932</v>
      </c>
      <c r="K85" s="7"/>
      <c r="L85" s="10" t="s">
        <v>115</v>
      </c>
      <c r="M85" s="242" t="s">
        <v>2118</v>
      </c>
      <c r="N85" s="243" t="s">
        <v>1972</v>
      </c>
      <c r="O85" s="243" t="s">
        <v>3908</v>
      </c>
      <c r="P85" s="10" t="s">
        <v>3909</v>
      </c>
      <c r="Q85" s="10"/>
      <c r="R85" s="10"/>
      <c r="S85" s="10"/>
      <c r="T85" s="10" t="s">
        <v>22</v>
      </c>
      <c r="U85" s="244">
        <v>22182</v>
      </c>
      <c r="V85" s="10" t="s">
        <v>255</v>
      </c>
      <c r="W85" s="10" t="s">
        <v>79</v>
      </c>
      <c r="X85" s="241" t="s">
        <v>1936</v>
      </c>
      <c r="Y85" s="8" t="s">
        <v>3910</v>
      </c>
      <c r="Z85" s="243">
        <v>38058</v>
      </c>
      <c r="AA85" s="10" t="s">
        <v>255</v>
      </c>
      <c r="AB85" s="10" t="s">
        <v>1938</v>
      </c>
      <c r="AC85" s="10" t="s">
        <v>3140</v>
      </c>
      <c r="AD85" s="10" t="s">
        <v>3911</v>
      </c>
      <c r="AE85" s="243" t="s">
        <v>3179</v>
      </c>
      <c r="AF85" s="10" t="s">
        <v>3912</v>
      </c>
      <c r="AG85" s="10" t="s">
        <v>3913</v>
      </c>
      <c r="AH85" s="242" t="s">
        <v>3914</v>
      </c>
      <c r="AI85" s="243" t="s">
        <v>3915</v>
      </c>
      <c r="AJ85" s="10" t="s">
        <v>3916</v>
      </c>
      <c r="AK85" s="10" t="s">
        <v>3917</v>
      </c>
      <c r="AL85" s="241" t="s">
        <v>1941</v>
      </c>
      <c r="AM85" s="8"/>
      <c r="AN85" s="8"/>
      <c r="AO85" s="8"/>
      <c r="AP85" s="8"/>
      <c r="AQ85" s="8" t="s">
        <v>3088</v>
      </c>
      <c r="AR85" s="245">
        <v>42181</v>
      </c>
      <c r="AS85" s="245">
        <v>42181</v>
      </c>
      <c r="AT85" s="246" t="s">
        <v>3918</v>
      </c>
      <c r="AU85" s="244">
        <v>42129</v>
      </c>
      <c r="AV85" s="247" t="s">
        <v>3084</v>
      </c>
      <c r="AW85" s="248" t="s">
        <v>3088</v>
      </c>
      <c r="AX85" s="249" t="s">
        <v>3088</v>
      </c>
      <c r="AY85" s="250" t="s">
        <v>3906</v>
      </c>
    </row>
    <row r="86" spans="1:51" ht="24.75" customHeight="1" x14ac:dyDescent="0.35">
      <c r="A86" s="11">
        <v>85</v>
      </c>
      <c r="B86" s="241" t="s">
        <v>3919</v>
      </c>
      <c r="C86" s="8" t="s">
        <v>3920</v>
      </c>
      <c r="D86" s="10" t="s">
        <v>3088</v>
      </c>
      <c r="E86" s="10" t="s">
        <v>14</v>
      </c>
      <c r="F86" s="9">
        <v>41428</v>
      </c>
      <c r="G86" s="9">
        <v>41488</v>
      </c>
      <c r="H86" s="9"/>
      <c r="I86" s="9"/>
      <c r="J86" s="7" t="s">
        <v>1932</v>
      </c>
      <c r="K86" s="7"/>
      <c r="L86" s="10" t="s">
        <v>115</v>
      </c>
      <c r="M86" s="242" t="s">
        <v>2118</v>
      </c>
      <c r="N86" s="243" t="s">
        <v>1990</v>
      </c>
      <c r="O86" s="243" t="s">
        <v>3921</v>
      </c>
      <c r="P86" s="10" t="s">
        <v>2305</v>
      </c>
      <c r="Q86" s="10"/>
      <c r="R86" s="10"/>
      <c r="S86" s="10"/>
      <c r="T86" s="10" t="s">
        <v>22</v>
      </c>
      <c r="U86" s="244">
        <v>29159</v>
      </c>
      <c r="V86" s="10" t="s">
        <v>255</v>
      </c>
      <c r="W86" s="10" t="s">
        <v>2109</v>
      </c>
      <c r="X86" s="241" t="s">
        <v>1936</v>
      </c>
      <c r="Y86" s="8" t="s">
        <v>3922</v>
      </c>
      <c r="Z86" s="243">
        <v>40859</v>
      </c>
      <c r="AA86" s="10" t="s">
        <v>255</v>
      </c>
      <c r="AB86" s="10" t="s">
        <v>1938</v>
      </c>
      <c r="AC86" s="10" t="s">
        <v>3140</v>
      </c>
      <c r="AD86" s="10" t="s">
        <v>2678</v>
      </c>
      <c r="AE86" s="243" t="s">
        <v>3923</v>
      </c>
      <c r="AF86" s="10" t="s">
        <v>3924</v>
      </c>
      <c r="AG86" s="10" t="s">
        <v>3925</v>
      </c>
      <c r="AH86" s="242" t="s">
        <v>3926</v>
      </c>
      <c r="AI86" s="243" t="s">
        <v>3927</v>
      </c>
      <c r="AJ86" s="10" t="s">
        <v>3928</v>
      </c>
      <c r="AK86" s="10" t="s">
        <v>3929</v>
      </c>
      <c r="AL86" s="241" t="s">
        <v>1941</v>
      </c>
      <c r="AM86" s="8"/>
      <c r="AN86" s="8"/>
      <c r="AO86" s="8"/>
      <c r="AP86" s="8"/>
      <c r="AQ86" s="8" t="s">
        <v>3088</v>
      </c>
      <c r="AR86" s="245">
        <v>42185</v>
      </c>
      <c r="AS86" s="245">
        <v>42185</v>
      </c>
      <c r="AT86" s="246" t="s">
        <v>3930</v>
      </c>
      <c r="AU86" s="244">
        <v>42129</v>
      </c>
      <c r="AV86" s="247" t="s">
        <v>3084</v>
      </c>
      <c r="AW86" s="248" t="s">
        <v>3088</v>
      </c>
      <c r="AX86" s="249" t="s">
        <v>3088</v>
      </c>
      <c r="AY86" s="250" t="s">
        <v>3919</v>
      </c>
    </row>
    <row r="87" spans="1:51" ht="24.75" customHeight="1" x14ac:dyDescent="0.35">
      <c r="A87" s="11">
        <v>86</v>
      </c>
      <c r="B87" s="241" t="s">
        <v>3931</v>
      </c>
      <c r="C87" s="8" t="s">
        <v>3932</v>
      </c>
      <c r="D87" s="10" t="s">
        <v>3088</v>
      </c>
      <c r="E87" s="10" t="s">
        <v>14</v>
      </c>
      <c r="F87" s="9">
        <v>42128</v>
      </c>
      <c r="G87" s="9">
        <v>42188</v>
      </c>
      <c r="H87" s="9"/>
      <c r="I87" s="9"/>
      <c r="J87" s="7" t="s">
        <v>1932</v>
      </c>
      <c r="K87" s="7"/>
      <c r="L87" s="10" t="s">
        <v>115</v>
      </c>
      <c r="M87" s="242" t="s">
        <v>2070</v>
      </c>
      <c r="N87" s="243" t="s">
        <v>1984</v>
      </c>
      <c r="O87" s="243" t="s">
        <v>493</v>
      </c>
      <c r="P87" s="10" t="s">
        <v>2231</v>
      </c>
      <c r="Q87" s="10"/>
      <c r="R87" s="10"/>
      <c r="S87" s="10"/>
      <c r="T87" s="10" t="s">
        <v>53</v>
      </c>
      <c r="U87" s="244">
        <v>29952</v>
      </c>
      <c r="V87" s="10" t="s">
        <v>311</v>
      </c>
      <c r="W87" s="10" t="s">
        <v>311</v>
      </c>
      <c r="X87" s="241" t="s">
        <v>1936</v>
      </c>
      <c r="Y87" s="8" t="s">
        <v>3933</v>
      </c>
      <c r="Z87" s="243">
        <v>41590</v>
      </c>
      <c r="AA87" s="10" t="s">
        <v>3934</v>
      </c>
      <c r="AB87" s="10" t="s">
        <v>1938</v>
      </c>
      <c r="AC87" s="10" t="s">
        <v>3140</v>
      </c>
      <c r="AD87" s="10" t="s">
        <v>2461</v>
      </c>
      <c r="AE87" s="243" t="s">
        <v>1998</v>
      </c>
      <c r="AF87" s="10" t="s">
        <v>3935</v>
      </c>
      <c r="AG87" s="10" t="s">
        <v>3936</v>
      </c>
      <c r="AH87" s="242" t="s">
        <v>3935</v>
      </c>
      <c r="AI87" s="243" t="s">
        <v>3936</v>
      </c>
      <c r="AJ87" s="10" t="s">
        <v>3937</v>
      </c>
      <c r="AK87" s="10" t="s">
        <v>3938</v>
      </c>
      <c r="AL87" s="241" t="s">
        <v>1971</v>
      </c>
      <c r="AM87" s="8"/>
      <c r="AN87" s="8"/>
      <c r="AO87" s="8"/>
      <c r="AP87" s="8"/>
      <c r="AQ87" s="8" t="s">
        <v>3088</v>
      </c>
      <c r="AR87" s="245">
        <v>42185</v>
      </c>
      <c r="AS87" s="245">
        <v>42185</v>
      </c>
      <c r="AT87" s="246" t="s">
        <v>3088</v>
      </c>
      <c r="AU87" s="244">
        <v>42181</v>
      </c>
      <c r="AV87" s="247" t="s">
        <v>3084</v>
      </c>
      <c r="AW87" s="248" t="s">
        <v>3088</v>
      </c>
      <c r="AX87" s="249" t="s">
        <v>3088</v>
      </c>
      <c r="AY87" s="250" t="s">
        <v>3931</v>
      </c>
    </row>
    <row r="88" spans="1:51" ht="24.75" customHeight="1" x14ac:dyDescent="0.35">
      <c r="A88" s="11">
        <v>87</v>
      </c>
      <c r="B88" s="241" t="s">
        <v>3939</v>
      </c>
      <c r="C88" s="8" t="s">
        <v>3940</v>
      </c>
      <c r="D88" s="10" t="s">
        <v>3941</v>
      </c>
      <c r="E88" s="10" t="s">
        <v>1960</v>
      </c>
      <c r="F88" s="9">
        <v>40532</v>
      </c>
      <c r="G88" s="9">
        <v>40592</v>
      </c>
      <c r="H88" s="9"/>
      <c r="I88" s="9"/>
      <c r="J88" s="7" t="s">
        <v>1932</v>
      </c>
      <c r="K88" s="7"/>
      <c r="L88" s="10" t="s">
        <v>3196</v>
      </c>
      <c r="M88" s="242" t="s">
        <v>3197</v>
      </c>
      <c r="N88" s="243" t="s">
        <v>1990</v>
      </c>
      <c r="O88" s="243" t="s">
        <v>3187</v>
      </c>
      <c r="P88" s="10" t="s">
        <v>3634</v>
      </c>
      <c r="Q88" s="10"/>
      <c r="R88" s="10"/>
      <c r="S88" s="10"/>
      <c r="T88" s="10" t="s">
        <v>53</v>
      </c>
      <c r="U88" s="244">
        <v>26225</v>
      </c>
      <c r="V88" s="10" t="s">
        <v>1725</v>
      </c>
      <c r="W88" s="10" t="s">
        <v>1725</v>
      </c>
      <c r="X88" s="241" t="s">
        <v>1936</v>
      </c>
      <c r="Y88" s="8" t="s">
        <v>3942</v>
      </c>
      <c r="Z88" s="243">
        <v>39583</v>
      </c>
      <c r="AA88" s="10" t="s">
        <v>351</v>
      </c>
      <c r="AB88" s="10" t="s">
        <v>1938</v>
      </c>
      <c r="AC88" s="10" t="s">
        <v>3140</v>
      </c>
      <c r="AD88" s="10" t="s">
        <v>3943</v>
      </c>
      <c r="AE88" s="243" t="s">
        <v>1998</v>
      </c>
      <c r="AF88" s="10" t="s">
        <v>3944</v>
      </c>
      <c r="AG88" s="10" t="s">
        <v>3945</v>
      </c>
      <c r="AH88" s="242" t="s">
        <v>3944</v>
      </c>
      <c r="AI88" s="243" t="s">
        <v>3945</v>
      </c>
      <c r="AJ88" s="10" t="s">
        <v>3946</v>
      </c>
      <c r="AK88" s="10" t="s">
        <v>3947</v>
      </c>
      <c r="AL88" s="241" t="s">
        <v>1971</v>
      </c>
      <c r="AM88" s="8"/>
      <c r="AN88" s="8"/>
      <c r="AO88" s="8"/>
      <c r="AP88" s="8"/>
      <c r="AQ88" s="8" t="s">
        <v>3088</v>
      </c>
      <c r="AR88" s="245">
        <v>42185</v>
      </c>
      <c r="AS88" s="245">
        <v>42185</v>
      </c>
      <c r="AT88" s="246" t="s">
        <v>3948</v>
      </c>
      <c r="AU88" s="244">
        <v>42153</v>
      </c>
      <c r="AV88" s="247" t="s">
        <v>3084</v>
      </c>
      <c r="AW88" s="248" t="s">
        <v>3088</v>
      </c>
      <c r="AX88" s="249" t="s">
        <v>3088</v>
      </c>
      <c r="AY88" s="250" t="s">
        <v>3939</v>
      </c>
    </row>
    <row r="89" spans="1:51" ht="24.75" customHeight="1" x14ac:dyDescent="0.35">
      <c r="A89" s="11">
        <v>88</v>
      </c>
      <c r="B89" s="241" t="s">
        <v>3949</v>
      </c>
      <c r="C89" s="8" t="s">
        <v>3950</v>
      </c>
      <c r="D89" s="10" t="s">
        <v>3088</v>
      </c>
      <c r="E89" s="10" t="s">
        <v>699</v>
      </c>
      <c r="F89" s="9">
        <v>41295</v>
      </c>
      <c r="G89" s="9">
        <v>41355</v>
      </c>
      <c r="H89" s="9"/>
      <c r="I89" s="9"/>
      <c r="J89" s="7" t="s">
        <v>1932</v>
      </c>
      <c r="K89" s="7"/>
      <c r="L89" s="10" t="s">
        <v>35</v>
      </c>
      <c r="M89" s="242" t="s">
        <v>35</v>
      </c>
      <c r="N89" s="243" t="s">
        <v>2155</v>
      </c>
      <c r="O89" s="243" t="s">
        <v>626</v>
      </c>
      <c r="P89" s="10" t="s">
        <v>2285</v>
      </c>
      <c r="Q89" s="10"/>
      <c r="R89" s="10"/>
      <c r="S89" s="10"/>
      <c r="T89" s="10" t="s">
        <v>22</v>
      </c>
      <c r="U89" s="244">
        <v>30947</v>
      </c>
      <c r="V89" s="10" t="s">
        <v>2562</v>
      </c>
      <c r="W89" s="10" t="s">
        <v>2562</v>
      </c>
      <c r="X89" s="241" t="s">
        <v>1936</v>
      </c>
      <c r="Y89" s="8" t="s">
        <v>3951</v>
      </c>
      <c r="Z89" s="243">
        <v>41226</v>
      </c>
      <c r="AA89" s="10" t="s">
        <v>2562</v>
      </c>
      <c r="AB89" s="10" t="s">
        <v>1956</v>
      </c>
      <c r="AC89" s="10" t="s">
        <v>3140</v>
      </c>
      <c r="AD89" s="10" t="s">
        <v>3952</v>
      </c>
      <c r="AE89" s="243" t="s">
        <v>2300</v>
      </c>
      <c r="AF89" s="10" t="s">
        <v>3953</v>
      </c>
      <c r="AG89" s="10" t="s">
        <v>3954</v>
      </c>
      <c r="AH89" s="242" t="s">
        <v>3955</v>
      </c>
      <c r="AI89" s="243" t="s">
        <v>3956</v>
      </c>
      <c r="AJ89" s="10" t="s">
        <v>3957</v>
      </c>
      <c r="AK89" s="10" t="s">
        <v>3958</v>
      </c>
      <c r="AL89" s="241" t="s">
        <v>1953</v>
      </c>
      <c r="AM89" s="8"/>
      <c r="AN89" s="8"/>
      <c r="AO89" s="8"/>
      <c r="AP89" s="8"/>
      <c r="AQ89" s="8" t="s">
        <v>3088</v>
      </c>
      <c r="AR89" s="245">
        <v>42196</v>
      </c>
      <c r="AS89" s="245">
        <v>42196</v>
      </c>
      <c r="AT89" s="246" t="s">
        <v>3959</v>
      </c>
      <c r="AU89" s="244">
        <v>42163</v>
      </c>
      <c r="AV89" s="247" t="s">
        <v>3084</v>
      </c>
      <c r="AW89" s="248" t="s">
        <v>3088</v>
      </c>
      <c r="AX89" s="249" t="s">
        <v>3088</v>
      </c>
      <c r="AY89" s="250" t="s">
        <v>3949</v>
      </c>
    </row>
    <row r="90" spans="1:51" ht="24.75" customHeight="1" x14ac:dyDescent="0.35">
      <c r="A90" s="11">
        <v>89</v>
      </c>
      <c r="B90" s="241" t="s">
        <v>3960</v>
      </c>
      <c r="C90" s="8" t="s">
        <v>3961</v>
      </c>
      <c r="D90" s="10" t="s">
        <v>3088</v>
      </c>
      <c r="E90" s="10" t="s">
        <v>351</v>
      </c>
      <c r="F90" s="9">
        <v>41794</v>
      </c>
      <c r="G90" s="9">
        <v>41854</v>
      </c>
      <c r="H90" s="9"/>
      <c r="I90" s="9">
        <v>42219</v>
      </c>
      <c r="J90" s="7" t="s">
        <v>3128</v>
      </c>
      <c r="K90" s="7"/>
      <c r="L90" s="10" t="s">
        <v>35</v>
      </c>
      <c r="M90" s="242" t="s">
        <v>35</v>
      </c>
      <c r="N90" s="243" t="s">
        <v>2155</v>
      </c>
      <c r="O90" s="243" t="s">
        <v>626</v>
      </c>
      <c r="P90" s="10" t="s">
        <v>2285</v>
      </c>
      <c r="Q90" s="10"/>
      <c r="R90" s="10"/>
      <c r="S90" s="10"/>
      <c r="T90" s="10" t="s">
        <v>22</v>
      </c>
      <c r="U90" s="244">
        <v>32965</v>
      </c>
      <c r="V90" s="10" t="s">
        <v>91</v>
      </c>
      <c r="W90" s="10" t="s">
        <v>334</v>
      </c>
      <c r="X90" s="241" t="s">
        <v>1936</v>
      </c>
      <c r="Y90" s="8" t="s">
        <v>3962</v>
      </c>
      <c r="Z90" s="243">
        <v>40871</v>
      </c>
      <c r="AA90" s="10" t="s">
        <v>91</v>
      </c>
      <c r="AB90" s="10" t="s">
        <v>1956</v>
      </c>
      <c r="AC90" s="10" t="s">
        <v>1974</v>
      </c>
      <c r="AD90" s="10" t="s">
        <v>3963</v>
      </c>
      <c r="AE90" s="243" t="s">
        <v>2095</v>
      </c>
      <c r="AF90" s="10" t="s">
        <v>3964</v>
      </c>
      <c r="AG90" s="10" t="s">
        <v>3965</v>
      </c>
      <c r="AH90" s="242" t="s">
        <v>3964</v>
      </c>
      <c r="AI90" s="243" t="s">
        <v>3965</v>
      </c>
      <c r="AJ90" s="10" t="s">
        <v>3966</v>
      </c>
      <c r="AK90" s="10" t="s">
        <v>3967</v>
      </c>
      <c r="AL90" s="241" t="s">
        <v>2107</v>
      </c>
      <c r="AM90" s="8"/>
      <c r="AN90" s="8"/>
      <c r="AO90" s="8"/>
      <c r="AP90" s="8"/>
      <c r="AQ90" s="8" t="s">
        <v>3088</v>
      </c>
      <c r="AR90" s="245">
        <v>42200</v>
      </c>
      <c r="AS90" s="245">
        <v>42200</v>
      </c>
      <c r="AT90" s="246" t="s">
        <v>3968</v>
      </c>
      <c r="AU90" s="244">
        <v>42170</v>
      </c>
      <c r="AV90" s="247" t="s">
        <v>3084</v>
      </c>
      <c r="AW90" s="248" t="s">
        <v>3088</v>
      </c>
      <c r="AX90" s="249" t="s">
        <v>3088</v>
      </c>
      <c r="AY90" s="250" t="s">
        <v>3960</v>
      </c>
    </row>
    <row r="91" spans="1:51" ht="24.75" customHeight="1" x14ac:dyDescent="0.35">
      <c r="A91" s="11">
        <v>90</v>
      </c>
      <c r="B91" s="241" t="s">
        <v>3969</v>
      </c>
      <c r="C91" s="8" t="s">
        <v>3970</v>
      </c>
      <c r="D91" s="10" t="s">
        <v>3088</v>
      </c>
      <c r="E91" s="10" t="s">
        <v>14</v>
      </c>
      <c r="F91" s="9">
        <v>41750</v>
      </c>
      <c r="G91" s="9">
        <v>41810</v>
      </c>
      <c r="H91" s="9"/>
      <c r="I91" s="9">
        <v>42175</v>
      </c>
      <c r="J91" s="7" t="s">
        <v>3128</v>
      </c>
      <c r="K91" s="7"/>
      <c r="L91" s="10" t="s">
        <v>70</v>
      </c>
      <c r="M91" s="242" t="s">
        <v>3344</v>
      </c>
      <c r="N91" s="243" t="s">
        <v>2126</v>
      </c>
      <c r="O91" s="243" t="s">
        <v>3971</v>
      </c>
      <c r="P91" s="10" t="s">
        <v>3972</v>
      </c>
      <c r="Q91" s="10"/>
      <c r="R91" s="10"/>
      <c r="S91" s="10"/>
      <c r="T91" s="10" t="s">
        <v>53</v>
      </c>
      <c r="U91" s="244">
        <v>31455</v>
      </c>
      <c r="V91" s="10" t="s">
        <v>311</v>
      </c>
      <c r="W91" s="10" t="s">
        <v>311</v>
      </c>
      <c r="X91" s="241" t="s">
        <v>1936</v>
      </c>
      <c r="Y91" s="8" t="s">
        <v>3973</v>
      </c>
      <c r="Z91" s="243">
        <v>40939</v>
      </c>
      <c r="AA91" s="10" t="s">
        <v>311</v>
      </c>
      <c r="AB91" s="10" t="s">
        <v>1956</v>
      </c>
      <c r="AC91" s="10" t="s">
        <v>3140</v>
      </c>
      <c r="AD91" s="10" t="s">
        <v>3974</v>
      </c>
      <c r="AE91" s="243" t="s">
        <v>1988</v>
      </c>
      <c r="AF91" s="10" t="s">
        <v>3975</v>
      </c>
      <c r="AG91" s="10" t="s">
        <v>3976</v>
      </c>
      <c r="AH91" s="242" t="s">
        <v>3975</v>
      </c>
      <c r="AI91" s="243" t="s">
        <v>3977</v>
      </c>
      <c r="AJ91" s="10" t="s">
        <v>3978</v>
      </c>
      <c r="AK91" s="10" t="s">
        <v>3979</v>
      </c>
      <c r="AL91" s="241" t="s">
        <v>2224</v>
      </c>
      <c r="AM91" s="8"/>
      <c r="AN91" s="8"/>
      <c r="AO91" s="8"/>
      <c r="AP91" s="8"/>
      <c r="AQ91" s="8" t="s">
        <v>3088</v>
      </c>
      <c r="AR91" s="245">
        <v>42199</v>
      </c>
      <c r="AS91" s="245">
        <v>42202</v>
      </c>
      <c r="AT91" s="246" t="s">
        <v>3980</v>
      </c>
      <c r="AU91" s="244">
        <v>42172</v>
      </c>
      <c r="AV91" s="247" t="s">
        <v>3084</v>
      </c>
      <c r="AW91" s="248" t="s">
        <v>3088</v>
      </c>
      <c r="AX91" s="249" t="s">
        <v>3088</v>
      </c>
      <c r="AY91" s="250" t="s">
        <v>3969</v>
      </c>
    </row>
    <row r="92" spans="1:51" ht="24.75" customHeight="1" x14ac:dyDescent="0.35">
      <c r="A92" s="11">
        <v>91</v>
      </c>
      <c r="B92" s="241" t="s">
        <v>3981</v>
      </c>
      <c r="C92" s="8" t="s">
        <v>3982</v>
      </c>
      <c r="D92" s="10" t="s">
        <v>3088</v>
      </c>
      <c r="E92" s="10" t="s">
        <v>162</v>
      </c>
      <c r="F92" s="9">
        <v>40739</v>
      </c>
      <c r="G92" s="9">
        <v>40799</v>
      </c>
      <c r="H92" s="9"/>
      <c r="I92" s="9"/>
      <c r="J92" s="7" t="s">
        <v>1932</v>
      </c>
      <c r="K92" s="7"/>
      <c r="L92" s="10" t="s">
        <v>35</v>
      </c>
      <c r="M92" s="242" t="s">
        <v>35</v>
      </c>
      <c r="N92" s="243" t="s">
        <v>2050</v>
      </c>
      <c r="O92" s="243" t="s">
        <v>271</v>
      </c>
      <c r="P92" s="10" t="s">
        <v>3983</v>
      </c>
      <c r="Q92" s="10"/>
      <c r="R92" s="10"/>
      <c r="S92" s="10"/>
      <c r="T92" s="10" t="s">
        <v>22</v>
      </c>
      <c r="U92" s="244">
        <v>29929</v>
      </c>
      <c r="V92" s="10" t="s">
        <v>162</v>
      </c>
      <c r="W92" s="10" t="s">
        <v>162</v>
      </c>
      <c r="X92" s="241" t="s">
        <v>1936</v>
      </c>
      <c r="Y92" s="8" t="s">
        <v>3984</v>
      </c>
      <c r="Z92" s="243">
        <v>38870</v>
      </c>
      <c r="AA92" s="10" t="s">
        <v>162</v>
      </c>
      <c r="AB92" s="10" t="s">
        <v>1946</v>
      </c>
      <c r="AC92" s="10" t="s">
        <v>3140</v>
      </c>
      <c r="AD92" s="10" t="s">
        <v>2016</v>
      </c>
      <c r="AE92" s="243" t="s">
        <v>1962</v>
      </c>
      <c r="AF92" s="10" t="s">
        <v>3985</v>
      </c>
      <c r="AG92" s="10" t="s">
        <v>3986</v>
      </c>
      <c r="AH92" s="242" t="s">
        <v>3987</v>
      </c>
      <c r="AI92" s="243" t="s">
        <v>3988</v>
      </c>
      <c r="AJ92" s="10" t="s">
        <v>3989</v>
      </c>
      <c r="AK92" s="10" t="s">
        <v>3990</v>
      </c>
      <c r="AL92" s="241" t="s">
        <v>1950</v>
      </c>
      <c r="AM92" s="8"/>
      <c r="AN92" s="8"/>
      <c r="AO92" s="8"/>
      <c r="AP92" s="8"/>
      <c r="AQ92" s="8" t="s">
        <v>3088</v>
      </c>
      <c r="AR92" s="245">
        <v>42205</v>
      </c>
      <c r="AS92" s="245">
        <v>42205</v>
      </c>
      <c r="AT92" s="246" t="s">
        <v>3991</v>
      </c>
      <c r="AU92" s="244">
        <v>42205</v>
      </c>
      <c r="AV92" s="247" t="s">
        <v>3101</v>
      </c>
      <c r="AW92" s="248" t="s">
        <v>3256</v>
      </c>
      <c r="AX92" s="249" t="s">
        <v>3088</v>
      </c>
      <c r="AY92" s="250" t="s">
        <v>3981</v>
      </c>
    </row>
    <row r="93" spans="1:51" ht="24.75" customHeight="1" x14ac:dyDescent="0.35">
      <c r="A93" s="11">
        <v>92</v>
      </c>
      <c r="B93" s="241" t="s">
        <v>3992</v>
      </c>
      <c r="C93" s="8" t="s">
        <v>3993</v>
      </c>
      <c r="D93" s="10" t="s">
        <v>3994</v>
      </c>
      <c r="E93" s="10" t="s">
        <v>3089</v>
      </c>
      <c r="F93" s="9">
        <v>41732</v>
      </c>
      <c r="G93" s="9">
        <v>41852</v>
      </c>
      <c r="H93" s="251"/>
      <c r="I93" s="9">
        <v>42217</v>
      </c>
      <c r="J93" s="7" t="s">
        <v>3128</v>
      </c>
      <c r="K93" s="7"/>
      <c r="L93" s="10" t="s">
        <v>3491</v>
      </c>
      <c r="M93" s="242" t="s">
        <v>3492</v>
      </c>
      <c r="N93" s="252" t="s">
        <v>1933</v>
      </c>
      <c r="O93" s="252" t="s">
        <v>3796</v>
      </c>
      <c r="P93" s="252" t="s">
        <v>3797</v>
      </c>
      <c r="Q93" s="253"/>
      <c r="R93" s="253"/>
      <c r="S93" s="253"/>
      <c r="T93" s="253" t="s">
        <v>53</v>
      </c>
      <c r="U93" s="244">
        <v>28401</v>
      </c>
      <c r="V93" s="10" t="s">
        <v>79</v>
      </c>
      <c r="W93" s="10" t="s">
        <v>79</v>
      </c>
      <c r="X93" s="241" t="s">
        <v>1936</v>
      </c>
      <c r="Y93" s="8" t="s">
        <v>3995</v>
      </c>
      <c r="Z93" s="243">
        <v>37713</v>
      </c>
      <c r="AA93" s="10" t="s">
        <v>79</v>
      </c>
      <c r="AB93" s="10" t="s">
        <v>1938</v>
      </c>
      <c r="AC93" s="10" t="s">
        <v>3140</v>
      </c>
      <c r="AD93" s="10" t="s">
        <v>2072</v>
      </c>
      <c r="AE93" s="243" t="s">
        <v>2069</v>
      </c>
      <c r="AF93" s="10" t="s">
        <v>3996</v>
      </c>
      <c r="AG93" s="10" t="s">
        <v>3997</v>
      </c>
      <c r="AH93" s="242" t="s">
        <v>3996</v>
      </c>
      <c r="AI93" s="243" t="s">
        <v>3997</v>
      </c>
      <c r="AJ93" s="10" t="s">
        <v>3998</v>
      </c>
      <c r="AK93" s="10" t="s">
        <v>3999</v>
      </c>
      <c r="AL93" s="241" t="s">
        <v>1971</v>
      </c>
      <c r="AM93" s="254"/>
      <c r="AN93" s="8"/>
      <c r="AO93" s="10"/>
      <c r="AP93" s="10"/>
      <c r="AQ93" s="254" t="s">
        <v>3088</v>
      </c>
      <c r="AR93" s="245">
        <v>42216</v>
      </c>
      <c r="AS93" s="245">
        <v>42216</v>
      </c>
      <c r="AT93" s="246" t="s">
        <v>4000</v>
      </c>
      <c r="AU93" s="244">
        <v>42186</v>
      </c>
      <c r="AV93" s="247" t="s">
        <v>3084</v>
      </c>
      <c r="AW93" s="248" t="s">
        <v>3088</v>
      </c>
      <c r="AX93" s="249" t="s">
        <v>3088</v>
      </c>
      <c r="AY93" s="250" t="s">
        <v>3992</v>
      </c>
    </row>
    <row r="94" spans="1:51" ht="24.75" customHeight="1" x14ac:dyDescent="0.35">
      <c r="A94" s="11">
        <v>93</v>
      </c>
      <c r="B94" s="241" t="s">
        <v>4001</v>
      </c>
      <c r="C94" s="8" t="s">
        <v>4002</v>
      </c>
      <c r="D94" s="10" t="s">
        <v>3088</v>
      </c>
      <c r="E94" s="10" t="s">
        <v>3089</v>
      </c>
      <c r="F94" s="9">
        <v>41848</v>
      </c>
      <c r="G94" s="9">
        <v>41908</v>
      </c>
      <c r="H94" s="9"/>
      <c r="I94" s="9">
        <v>42273</v>
      </c>
      <c r="J94" s="7" t="s">
        <v>3128</v>
      </c>
      <c r="K94" s="7"/>
      <c r="L94" s="10" t="s">
        <v>3259</v>
      </c>
      <c r="M94" s="242" t="s">
        <v>3475</v>
      </c>
      <c r="N94" s="243" t="s">
        <v>2050</v>
      </c>
      <c r="O94" s="243" t="s">
        <v>400</v>
      </c>
      <c r="P94" s="10" t="s">
        <v>2057</v>
      </c>
      <c r="Q94" s="10"/>
      <c r="R94" s="10"/>
      <c r="S94" s="10"/>
      <c r="T94" s="10" t="s">
        <v>53</v>
      </c>
      <c r="U94" s="244">
        <v>31062</v>
      </c>
      <c r="V94" s="10" t="s">
        <v>79</v>
      </c>
      <c r="W94" s="10" t="s">
        <v>2024</v>
      </c>
      <c r="X94" s="241" t="s">
        <v>1936</v>
      </c>
      <c r="Y94" s="8" t="s">
        <v>4003</v>
      </c>
      <c r="Z94" s="243">
        <v>40642</v>
      </c>
      <c r="AA94" s="10" t="s">
        <v>79</v>
      </c>
      <c r="AB94" s="10" t="s">
        <v>1956</v>
      </c>
      <c r="AC94" s="10" t="s">
        <v>1974</v>
      </c>
      <c r="AD94" s="10" t="s">
        <v>4004</v>
      </c>
      <c r="AE94" s="243" t="s">
        <v>4005</v>
      </c>
      <c r="AF94" s="10" t="s">
        <v>4006</v>
      </c>
      <c r="AG94" s="10" t="s">
        <v>4007</v>
      </c>
      <c r="AH94" s="242" t="s">
        <v>4008</v>
      </c>
      <c r="AI94" s="243" t="s">
        <v>4009</v>
      </c>
      <c r="AJ94" s="10" t="s">
        <v>4010</v>
      </c>
      <c r="AK94" s="10" t="s">
        <v>4011</v>
      </c>
      <c r="AL94" s="241" t="s">
        <v>1953</v>
      </c>
      <c r="AM94" s="8"/>
      <c r="AN94" s="8"/>
      <c r="AO94" s="8"/>
      <c r="AP94" s="8"/>
      <c r="AQ94" s="8" t="s">
        <v>3088</v>
      </c>
      <c r="AR94" s="245">
        <v>42216</v>
      </c>
      <c r="AS94" s="245">
        <v>42216</v>
      </c>
      <c r="AT94" s="246" t="s">
        <v>4012</v>
      </c>
      <c r="AU94" s="244">
        <v>42191</v>
      </c>
      <c r="AV94" s="247" t="s">
        <v>3084</v>
      </c>
      <c r="AW94" s="248" t="s">
        <v>3088</v>
      </c>
      <c r="AX94" s="249" t="s">
        <v>3088</v>
      </c>
      <c r="AY94" s="250" t="s">
        <v>4001</v>
      </c>
    </row>
    <row r="95" spans="1:51" ht="24.75" customHeight="1" x14ac:dyDescent="0.35">
      <c r="A95" s="11">
        <v>94</v>
      </c>
      <c r="B95" s="241" t="s">
        <v>4013</v>
      </c>
      <c r="C95" s="8" t="s">
        <v>4014</v>
      </c>
      <c r="D95" s="10" t="s">
        <v>3088</v>
      </c>
      <c r="E95" s="10" t="s">
        <v>3089</v>
      </c>
      <c r="F95" s="9">
        <v>41520</v>
      </c>
      <c r="G95" s="9">
        <v>41580</v>
      </c>
      <c r="H95" s="9"/>
      <c r="I95" s="9"/>
      <c r="J95" s="7" t="s">
        <v>1932</v>
      </c>
      <c r="K95" s="7"/>
      <c r="L95" s="10" t="s">
        <v>3259</v>
      </c>
      <c r="M95" s="242" t="s">
        <v>3475</v>
      </c>
      <c r="N95" s="243" t="s">
        <v>2050</v>
      </c>
      <c r="O95" s="243" t="s">
        <v>400</v>
      </c>
      <c r="P95" s="10" t="s">
        <v>2057</v>
      </c>
      <c r="Q95" s="10"/>
      <c r="R95" s="10"/>
      <c r="S95" s="10"/>
      <c r="T95" s="10" t="s">
        <v>22</v>
      </c>
      <c r="U95" s="244">
        <v>30906</v>
      </c>
      <c r="V95" s="10" t="s">
        <v>293</v>
      </c>
      <c r="W95" s="10" t="s">
        <v>293</v>
      </c>
      <c r="X95" s="241" t="s">
        <v>1936</v>
      </c>
      <c r="Y95" s="8" t="s">
        <v>4015</v>
      </c>
      <c r="Z95" s="243">
        <v>39646</v>
      </c>
      <c r="AA95" s="10" t="s">
        <v>293</v>
      </c>
      <c r="AB95" s="10" t="s">
        <v>1938</v>
      </c>
      <c r="AC95" s="10" t="s">
        <v>3140</v>
      </c>
      <c r="AD95" s="10" t="s">
        <v>2671</v>
      </c>
      <c r="AE95" s="243" t="s">
        <v>3594</v>
      </c>
      <c r="AF95" s="10" t="s">
        <v>4016</v>
      </c>
      <c r="AG95" s="10" t="s">
        <v>4017</v>
      </c>
      <c r="AH95" s="242" t="s">
        <v>4018</v>
      </c>
      <c r="AI95" s="243" t="s">
        <v>4019</v>
      </c>
      <c r="AJ95" s="10" t="s">
        <v>4020</v>
      </c>
      <c r="AK95" s="10" t="s">
        <v>4021</v>
      </c>
      <c r="AL95" s="241" t="s">
        <v>1941</v>
      </c>
      <c r="AM95" s="8"/>
      <c r="AN95" s="8"/>
      <c r="AO95" s="8"/>
      <c r="AP95" s="8"/>
      <c r="AQ95" s="8" t="s">
        <v>3088</v>
      </c>
      <c r="AR95" s="245">
        <v>42213</v>
      </c>
      <c r="AS95" s="245">
        <v>42216</v>
      </c>
      <c r="AT95" s="246" t="s">
        <v>4022</v>
      </c>
      <c r="AU95" s="244">
        <v>42192</v>
      </c>
      <c r="AV95" s="247" t="s">
        <v>3084</v>
      </c>
      <c r="AW95" s="248" t="s">
        <v>3088</v>
      </c>
      <c r="AX95" s="249" t="s">
        <v>3088</v>
      </c>
      <c r="AY95" s="250" t="s">
        <v>4013</v>
      </c>
    </row>
    <row r="96" spans="1:51" ht="24.75" customHeight="1" x14ac:dyDescent="0.35">
      <c r="A96" s="11">
        <v>95</v>
      </c>
      <c r="B96" s="241" t="s">
        <v>4023</v>
      </c>
      <c r="C96" s="8" t="s">
        <v>4024</v>
      </c>
      <c r="D96" s="10" t="s">
        <v>3088</v>
      </c>
      <c r="E96" s="10" t="s">
        <v>162</v>
      </c>
      <c r="F96" s="9">
        <v>41806</v>
      </c>
      <c r="G96" s="9">
        <v>41866</v>
      </c>
      <c r="H96" s="9"/>
      <c r="I96" s="9">
        <v>42231</v>
      </c>
      <c r="J96" s="7" t="s">
        <v>3128</v>
      </c>
      <c r="K96" s="7"/>
      <c r="L96" s="10" t="s">
        <v>35</v>
      </c>
      <c r="M96" s="242" t="s">
        <v>35</v>
      </c>
      <c r="N96" s="243" t="s">
        <v>2155</v>
      </c>
      <c r="O96" s="243" t="s">
        <v>626</v>
      </c>
      <c r="P96" s="10" t="s">
        <v>2285</v>
      </c>
      <c r="Q96" s="10"/>
      <c r="R96" s="10"/>
      <c r="S96" s="10"/>
      <c r="T96" s="10" t="s">
        <v>22</v>
      </c>
      <c r="U96" s="244">
        <v>33136</v>
      </c>
      <c r="V96" s="10" t="s">
        <v>878</v>
      </c>
      <c r="W96" s="10" t="s">
        <v>669</v>
      </c>
      <c r="X96" s="241" t="s">
        <v>1936</v>
      </c>
      <c r="Y96" s="8" t="s">
        <v>4025</v>
      </c>
      <c r="Z96" s="243">
        <v>38547</v>
      </c>
      <c r="AA96" s="10" t="s">
        <v>162</v>
      </c>
      <c r="AB96" s="10" t="s">
        <v>1956</v>
      </c>
      <c r="AC96" s="10" t="s">
        <v>3140</v>
      </c>
      <c r="AD96" s="10" t="s">
        <v>4026</v>
      </c>
      <c r="AE96" s="243" t="s">
        <v>2041</v>
      </c>
      <c r="AF96" s="10" t="s">
        <v>4027</v>
      </c>
      <c r="AG96" s="10" t="s">
        <v>4028</v>
      </c>
      <c r="AH96" s="242" t="s">
        <v>4027</v>
      </c>
      <c r="AI96" s="243" t="s">
        <v>4029</v>
      </c>
      <c r="AJ96" s="10" t="s">
        <v>4030</v>
      </c>
      <c r="AK96" s="10" t="s">
        <v>4031</v>
      </c>
      <c r="AL96" s="241" t="s">
        <v>1953</v>
      </c>
      <c r="AM96" s="8"/>
      <c r="AN96" s="8"/>
      <c r="AO96" s="8"/>
      <c r="AP96" s="8"/>
      <c r="AQ96" s="8" t="s">
        <v>3088</v>
      </c>
      <c r="AR96" s="245">
        <v>42206</v>
      </c>
      <c r="AS96" s="245">
        <v>42216</v>
      </c>
      <c r="AT96" s="246" t="s">
        <v>3088</v>
      </c>
      <c r="AU96" s="244">
        <v>42211</v>
      </c>
      <c r="AV96" s="247" t="s">
        <v>3084</v>
      </c>
      <c r="AW96" s="248" t="s">
        <v>3088</v>
      </c>
      <c r="AX96" s="249" t="s">
        <v>3088</v>
      </c>
      <c r="AY96" s="250" t="s">
        <v>4023</v>
      </c>
    </row>
    <row r="97" spans="1:51" ht="24.75" customHeight="1" x14ac:dyDescent="0.35">
      <c r="A97" s="11">
        <v>96</v>
      </c>
      <c r="B97" s="241" t="s">
        <v>4032</v>
      </c>
      <c r="C97" s="8" t="s">
        <v>4033</v>
      </c>
      <c r="D97" s="10" t="s">
        <v>3088</v>
      </c>
      <c r="E97" s="10" t="s">
        <v>3195</v>
      </c>
      <c r="F97" s="9">
        <v>41548</v>
      </c>
      <c r="G97" s="9">
        <v>41608</v>
      </c>
      <c r="H97" s="9"/>
      <c r="I97" s="9"/>
      <c r="J97" s="7" t="s">
        <v>1932</v>
      </c>
      <c r="K97" s="7"/>
      <c r="L97" s="10" t="s">
        <v>3259</v>
      </c>
      <c r="M97" s="242" t="s">
        <v>3260</v>
      </c>
      <c r="N97" s="243" t="s">
        <v>2050</v>
      </c>
      <c r="O97" s="243" t="s">
        <v>400</v>
      </c>
      <c r="P97" s="10" t="s">
        <v>2057</v>
      </c>
      <c r="Q97" s="10"/>
      <c r="R97" s="10"/>
      <c r="S97" s="10"/>
      <c r="T97" s="10" t="s">
        <v>22</v>
      </c>
      <c r="U97" s="244">
        <v>32619</v>
      </c>
      <c r="V97" s="10" t="s">
        <v>2109</v>
      </c>
      <c r="W97" s="10" t="s">
        <v>334</v>
      </c>
      <c r="X97" s="241" t="s">
        <v>1936</v>
      </c>
      <c r="Y97" s="8" t="s">
        <v>4034</v>
      </c>
      <c r="Z97" s="243">
        <v>38187</v>
      </c>
      <c r="AA97" s="10" t="s">
        <v>2109</v>
      </c>
      <c r="AB97" s="10" t="s">
        <v>1956</v>
      </c>
      <c r="AC97" s="10" t="s">
        <v>3140</v>
      </c>
      <c r="AD97" s="10" t="s">
        <v>1992</v>
      </c>
      <c r="AE97" s="243" t="s">
        <v>2056</v>
      </c>
      <c r="AF97" s="10" t="s">
        <v>4035</v>
      </c>
      <c r="AG97" s="10" t="s">
        <v>4036</v>
      </c>
      <c r="AH97" s="242" t="s">
        <v>4037</v>
      </c>
      <c r="AI97" s="243" t="s">
        <v>4038</v>
      </c>
      <c r="AJ97" s="10" t="s">
        <v>4039</v>
      </c>
      <c r="AK97" s="10" t="s">
        <v>4040</v>
      </c>
      <c r="AL97" s="241" t="s">
        <v>2160</v>
      </c>
      <c r="AM97" s="8"/>
      <c r="AN97" s="8"/>
      <c r="AO97" s="8"/>
      <c r="AP97" s="8"/>
      <c r="AQ97" s="8" t="s">
        <v>3088</v>
      </c>
      <c r="AR97" s="245">
        <v>42216</v>
      </c>
      <c r="AS97" s="245">
        <v>42225</v>
      </c>
      <c r="AT97" s="246" t="s">
        <v>4041</v>
      </c>
      <c r="AU97" s="244">
        <v>42186</v>
      </c>
      <c r="AV97" s="247" t="s">
        <v>3084</v>
      </c>
      <c r="AW97" s="248" t="s">
        <v>3088</v>
      </c>
      <c r="AX97" s="249" t="s">
        <v>3088</v>
      </c>
      <c r="AY97" s="250" t="s">
        <v>4032</v>
      </c>
    </row>
    <row r="98" spans="1:51" ht="24.75" customHeight="1" x14ac:dyDescent="0.35">
      <c r="A98" s="11">
        <v>97</v>
      </c>
      <c r="B98" s="241" t="s">
        <v>4042</v>
      </c>
      <c r="C98" s="8" t="s">
        <v>4043</v>
      </c>
      <c r="D98" s="10" t="s">
        <v>3088</v>
      </c>
      <c r="E98" s="10" t="s">
        <v>14</v>
      </c>
      <c r="F98" s="9">
        <v>41988</v>
      </c>
      <c r="G98" s="9">
        <v>42048</v>
      </c>
      <c r="H98" s="9"/>
      <c r="I98" s="9">
        <v>42413</v>
      </c>
      <c r="J98" s="7" t="s">
        <v>3128</v>
      </c>
      <c r="K98" s="7"/>
      <c r="L98" s="10" t="s">
        <v>3235</v>
      </c>
      <c r="M98" s="242" t="s">
        <v>3235</v>
      </c>
      <c r="N98" s="243" t="s">
        <v>2155</v>
      </c>
      <c r="O98" s="243" t="s">
        <v>4044</v>
      </c>
      <c r="P98" s="10" t="s">
        <v>4045</v>
      </c>
      <c r="Q98" s="10"/>
      <c r="R98" s="10"/>
      <c r="S98" s="10"/>
      <c r="T98" s="10" t="s">
        <v>53</v>
      </c>
      <c r="U98" s="244">
        <v>32390</v>
      </c>
      <c r="V98" s="10" t="s">
        <v>255</v>
      </c>
      <c r="W98" s="10" t="s">
        <v>176</v>
      </c>
      <c r="X98" s="241" t="s">
        <v>1936</v>
      </c>
      <c r="Y98" s="8" t="s">
        <v>4046</v>
      </c>
      <c r="Z98" s="243">
        <v>38119</v>
      </c>
      <c r="AA98" s="10" t="s">
        <v>255</v>
      </c>
      <c r="AB98" s="10" t="s">
        <v>1956</v>
      </c>
      <c r="AC98" s="10" t="s">
        <v>3140</v>
      </c>
      <c r="AD98" s="10" t="s">
        <v>4047</v>
      </c>
      <c r="AE98" s="243" t="s">
        <v>4048</v>
      </c>
      <c r="AF98" s="10" t="s">
        <v>4049</v>
      </c>
      <c r="AG98" s="10" t="s">
        <v>4050</v>
      </c>
      <c r="AH98" s="242" t="s">
        <v>4049</v>
      </c>
      <c r="AI98" s="243" t="s">
        <v>4050</v>
      </c>
      <c r="AJ98" s="10" t="s">
        <v>4051</v>
      </c>
      <c r="AK98" s="10" t="s">
        <v>4052</v>
      </c>
      <c r="AL98" s="241" t="s">
        <v>2107</v>
      </c>
      <c r="AM98" s="8"/>
      <c r="AN98" s="8"/>
      <c r="AO98" s="8"/>
      <c r="AP98" s="8"/>
      <c r="AQ98" s="8" t="s">
        <v>3088</v>
      </c>
      <c r="AR98" s="245">
        <v>42231</v>
      </c>
      <c r="AS98" s="245">
        <v>42231</v>
      </c>
      <c r="AT98" s="246" t="s">
        <v>4053</v>
      </c>
      <c r="AU98" s="244">
        <v>42205</v>
      </c>
      <c r="AV98" s="247" t="s">
        <v>3084</v>
      </c>
      <c r="AW98" s="248" t="s">
        <v>3088</v>
      </c>
      <c r="AX98" s="249" t="s">
        <v>3088</v>
      </c>
      <c r="AY98" s="250" t="s">
        <v>4042</v>
      </c>
    </row>
    <row r="99" spans="1:51" ht="24.75" customHeight="1" x14ac:dyDescent="0.35">
      <c r="A99" s="11">
        <v>98</v>
      </c>
      <c r="B99" s="241" t="s">
        <v>4054</v>
      </c>
      <c r="C99" s="8" t="s">
        <v>4055</v>
      </c>
      <c r="D99" s="10" t="s">
        <v>3088</v>
      </c>
      <c r="E99" s="10" t="s">
        <v>1967</v>
      </c>
      <c r="F99" s="9">
        <v>42016</v>
      </c>
      <c r="G99" s="9">
        <v>42076</v>
      </c>
      <c r="H99" s="9"/>
      <c r="I99" s="9">
        <v>42442</v>
      </c>
      <c r="J99" s="7" t="s">
        <v>3128</v>
      </c>
      <c r="K99" s="7"/>
      <c r="L99" s="10" t="s">
        <v>35</v>
      </c>
      <c r="M99" s="242" t="s">
        <v>35</v>
      </c>
      <c r="N99" s="243" t="s">
        <v>2155</v>
      </c>
      <c r="O99" s="243" t="s">
        <v>626</v>
      </c>
      <c r="P99" s="10" t="s">
        <v>2285</v>
      </c>
      <c r="Q99" s="10"/>
      <c r="R99" s="10"/>
      <c r="S99" s="10"/>
      <c r="T99" s="10" t="s">
        <v>22</v>
      </c>
      <c r="U99" s="244">
        <v>31506</v>
      </c>
      <c r="V99" s="10" t="s">
        <v>1967</v>
      </c>
      <c r="W99" s="10" t="s">
        <v>1967</v>
      </c>
      <c r="X99" s="241" t="s">
        <v>1936</v>
      </c>
      <c r="Y99" s="8" t="s">
        <v>4056</v>
      </c>
      <c r="Z99" s="243">
        <v>41759</v>
      </c>
      <c r="AA99" s="10" t="s">
        <v>1967</v>
      </c>
      <c r="AB99" s="10" t="s">
        <v>1956</v>
      </c>
      <c r="AC99" s="10" t="s">
        <v>1968</v>
      </c>
      <c r="AD99" s="10" t="s">
        <v>4057</v>
      </c>
      <c r="AE99" s="243" t="s">
        <v>4058</v>
      </c>
      <c r="AF99" s="10" t="s">
        <v>4059</v>
      </c>
      <c r="AG99" s="10" t="s">
        <v>4060</v>
      </c>
      <c r="AH99" s="242" t="s">
        <v>4059</v>
      </c>
      <c r="AI99" s="243" t="s">
        <v>4060</v>
      </c>
      <c r="AJ99" s="10" t="s">
        <v>4061</v>
      </c>
      <c r="AK99" s="10" t="s">
        <v>4062</v>
      </c>
      <c r="AL99" s="241" t="s">
        <v>1953</v>
      </c>
      <c r="AM99" s="8"/>
      <c r="AN99" s="8"/>
      <c r="AO99" s="8"/>
      <c r="AP99" s="8"/>
      <c r="AQ99" s="8" t="s">
        <v>3088</v>
      </c>
      <c r="AR99" s="245">
        <v>42241</v>
      </c>
      <c r="AS99" s="245">
        <v>42241</v>
      </c>
      <c r="AT99" s="246" t="s">
        <v>4063</v>
      </c>
      <c r="AU99" s="244">
        <v>42203</v>
      </c>
      <c r="AV99" s="247" t="s">
        <v>3084</v>
      </c>
      <c r="AW99" s="248" t="s">
        <v>3088</v>
      </c>
      <c r="AX99" s="249" t="s">
        <v>3088</v>
      </c>
      <c r="AY99" s="250" t="s">
        <v>4054</v>
      </c>
    </row>
    <row r="100" spans="1:51" ht="24.75" customHeight="1" x14ac:dyDescent="0.35">
      <c r="A100" s="11">
        <v>99</v>
      </c>
      <c r="B100" s="241" t="s">
        <v>4064</v>
      </c>
      <c r="C100" s="8" t="s">
        <v>4065</v>
      </c>
      <c r="D100" s="10" t="s">
        <v>3088</v>
      </c>
      <c r="E100" s="10" t="s">
        <v>14</v>
      </c>
      <c r="F100" s="9">
        <v>41022</v>
      </c>
      <c r="G100" s="9">
        <v>41082</v>
      </c>
      <c r="H100" s="9"/>
      <c r="I100" s="9"/>
      <c r="J100" s="7" t="s">
        <v>1932</v>
      </c>
      <c r="K100" s="7"/>
      <c r="L100" s="10" t="s">
        <v>3224</v>
      </c>
      <c r="M100" s="242" t="s">
        <v>3225</v>
      </c>
      <c r="N100" s="243" t="s">
        <v>1933</v>
      </c>
      <c r="O100" s="243" t="s">
        <v>4066</v>
      </c>
      <c r="P100" s="10" t="s">
        <v>4067</v>
      </c>
      <c r="Q100" s="10"/>
      <c r="R100" s="10"/>
      <c r="S100" s="10"/>
      <c r="T100" s="10" t="s">
        <v>53</v>
      </c>
      <c r="U100" s="244">
        <v>28424</v>
      </c>
      <c r="V100" s="10" t="s">
        <v>255</v>
      </c>
      <c r="W100" s="10" t="s">
        <v>255</v>
      </c>
      <c r="X100" s="241" t="s">
        <v>1936</v>
      </c>
      <c r="Y100" s="8" t="s">
        <v>4068</v>
      </c>
      <c r="Z100" s="243">
        <v>39676</v>
      </c>
      <c r="AA100" s="10" t="s">
        <v>255</v>
      </c>
      <c r="AB100" s="10" t="s">
        <v>1938</v>
      </c>
      <c r="AC100" s="10" t="s">
        <v>3140</v>
      </c>
      <c r="AD100" s="10" t="s">
        <v>4069</v>
      </c>
      <c r="AE100" s="243" t="s">
        <v>4070</v>
      </c>
      <c r="AF100" s="10" t="s">
        <v>4071</v>
      </c>
      <c r="AG100" s="10" t="s">
        <v>4072</v>
      </c>
      <c r="AH100" s="242" t="s">
        <v>4073</v>
      </c>
      <c r="AI100" s="243" t="s">
        <v>4074</v>
      </c>
      <c r="AJ100" s="10" t="s">
        <v>4075</v>
      </c>
      <c r="AK100" s="10" t="s">
        <v>4076</v>
      </c>
      <c r="AL100" s="241" t="s">
        <v>2107</v>
      </c>
      <c r="AM100" s="8"/>
      <c r="AN100" s="8"/>
      <c r="AO100" s="8"/>
      <c r="AP100" s="8"/>
      <c r="AQ100" s="8" t="s">
        <v>3088</v>
      </c>
      <c r="AR100" s="245">
        <v>42216</v>
      </c>
      <c r="AS100" s="245">
        <v>42243</v>
      </c>
      <c r="AT100" s="246" t="s">
        <v>4077</v>
      </c>
      <c r="AU100" s="244">
        <v>42198</v>
      </c>
      <c r="AV100" s="247" t="s">
        <v>3084</v>
      </c>
      <c r="AW100" s="248" t="s">
        <v>3088</v>
      </c>
      <c r="AX100" s="249" t="s">
        <v>3088</v>
      </c>
      <c r="AY100" s="250" t="s">
        <v>4064</v>
      </c>
    </row>
    <row r="101" spans="1:51" ht="24.75" customHeight="1" x14ac:dyDescent="0.35">
      <c r="A101" s="11">
        <v>100</v>
      </c>
      <c r="B101" s="241" t="s">
        <v>4078</v>
      </c>
      <c r="C101" s="8" t="s">
        <v>4079</v>
      </c>
      <c r="D101" s="10" t="s">
        <v>3088</v>
      </c>
      <c r="E101" s="10" t="s">
        <v>3089</v>
      </c>
      <c r="F101" s="9">
        <v>40777</v>
      </c>
      <c r="G101" s="9">
        <v>40837</v>
      </c>
      <c r="H101" s="9"/>
      <c r="I101" s="9"/>
      <c r="J101" s="7" t="s">
        <v>1932</v>
      </c>
      <c r="K101" s="7"/>
      <c r="L101" s="10" t="s">
        <v>3259</v>
      </c>
      <c r="M101" s="242" t="s">
        <v>3475</v>
      </c>
      <c r="N101" s="243" t="s">
        <v>1942</v>
      </c>
      <c r="O101" s="243" t="s">
        <v>4080</v>
      </c>
      <c r="P101" s="10" t="s">
        <v>4081</v>
      </c>
      <c r="Q101" s="10"/>
      <c r="R101" s="10"/>
      <c r="S101" s="10"/>
      <c r="T101" s="10" t="s">
        <v>22</v>
      </c>
      <c r="U101" s="244">
        <v>28453</v>
      </c>
      <c r="V101" s="10" t="s">
        <v>79</v>
      </c>
      <c r="W101" s="10" t="s">
        <v>141</v>
      </c>
      <c r="X101" s="241" t="s">
        <v>1936</v>
      </c>
      <c r="Y101" s="8" t="s">
        <v>4082</v>
      </c>
      <c r="Z101" s="243">
        <v>38194</v>
      </c>
      <c r="AA101" s="10" t="s">
        <v>79</v>
      </c>
      <c r="AB101" s="10" t="s">
        <v>1938</v>
      </c>
      <c r="AC101" s="10" t="s">
        <v>1968</v>
      </c>
      <c r="AD101" s="10" t="s">
        <v>4083</v>
      </c>
      <c r="AE101" s="243" t="s">
        <v>2705</v>
      </c>
      <c r="AF101" s="10" t="s">
        <v>4084</v>
      </c>
      <c r="AG101" s="10" t="s">
        <v>4085</v>
      </c>
      <c r="AH101" s="242" t="s">
        <v>4086</v>
      </c>
      <c r="AI101" s="243" t="s">
        <v>4087</v>
      </c>
      <c r="AJ101" s="10" t="s">
        <v>4088</v>
      </c>
      <c r="AK101" s="10" t="s">
        <v>4089</v>
      </c>
      <c r="AL101" s="241" t="s">
        <v>1953</v>
      </c>
      <c r="AM101" s="8"/>
      <c r="AN101" s="8"/>
      <c r="AO101" s="8"/>
      <c r="AP101" s="8"/>
      <c r="AQ101" s="8" t="s">
        <v>3088</v>
      </c>
      <c r="AR101" s="245">
        <v>42247</v>
      </c>
      <c r="AS101" s="245">
        <v>42247</v>
      </c>
      <c r="AT101" s="246" t="s">
        <v>4090</v>
      </c>
      <c r="AU101" s="244">
        <v>42233</v>
      </c>
      <c r="AV101" s="247" t="s">
        <v>3084</v>
      </c>
      <c r="AW101" s="248" t="s">
        <v>3088</v>
      </c>
      <c r="AX101" s="249" t="s">
        <v>3088</v>
      </c>
      <c r="AY101" s="250" t="s">
        <v>4078</v>
      </c>
    </row>
    <row r="102" spans="1:51" ht="24.75" customHeight="1" x14ac:dyDescent="0.35">
      <c r="A102" s="11">
        <v>101</v>
      </c>
      <c r="B102" s="241" t="s">
        <v>4091</v>
      </c>
      <c r="C102" s="8" t="s">
        <v>4092</v>
      </c>
      <c r="D102" s="10" t="s">
        <v>3088</v>
      </c>
      <c r="E102" s="10" t="s">
        <v>3195</v>
      </c>
      <c r="F102" s="9">
        <v>40983</v>
      </c>
      <c r="G102" s="9">
        <v>41043</v>
      </c>
      <c r="H102" s="9"/>
      <c r="I102" s="9">
        <v>42504</v>
      </c>
      <c r="J102" s="7" t="s">
        <v>3128</v>
      </c>
      <c r="K102" s="7"/>
      <c r="L102" s="10" t="s">
        <v>3259</v>
      </c>
      <c r="M102" s="242" t="s">
        <v>3260</v>
      </c>
      <c r="N102" s="243" t="s">
        <v>1933</v>
      </c>
      <c r="O102" s="243" t="s">
        <v>972</v>
      </c>
      <c r="P102" s="10" t="s">
        <v>4093</v>
      </c>
      <c r="Q102" s="10"/>
      <c r="R102" s="10"/>
      <c r="S102" s="10"/>
      <c r="T102" s="10" t="s">
        <v>53</v>
      </c>
      <c r="U102" s="244">
        <v>27679</v>
      </c>
      <c r="V102" s="10" t="s">
        <v>293</v>
      </c>
      <c r="W102" s="10" t="s">
        <v>544</v>
      </c>
      <c r="X102" s="241" t="s">
        <v>1936</v>
      </c>
      <c r="Y102" s="8" t="s">
        <v>4094</v>
      </c>
      <c r="Z102" s="243">
        <v>40717</v>
      </c>
      <c r="AA102" s="10" t="s">
        <v>101</v>
      </c>
      <c r="AB102" s="10" t="s">
        <v>1938</v>
      </c>
      <c r="AC102" s="10" t="s">
        <v>3140</v>
      </c>
      <c r="AD102" s="10" t="s">
        <v>2149</v>
      </c>
      <c r="AE102" s="243" t="s">
        <v>3132</v>
      </c>
      <c r="AF102" s="10" t="s">
        <v>4095</v>
      </c>
      <c r="AG102" s="10" t="s">
        <v>4096</v>
      </c>
      <c r="AH102" s="242" t="s">
        <v>4097</v>
      </c>
      <c r="AI102" s="243" t="s">
        <v>4098</v>
      </c>
      <c r="AJ102" s="10" t="s">
        <v>4099</v>
      </c>
      <c r="AK102" s="10" t="s">
        <v>4100</v>
      </c>
      <c r="AL102" s="241" t="s">
        <v>1971</v>
      </c>
      <c r="AM102" s="8"/>
      <c r="AN102" s="8"/>
      <c r="AO102" s="8"/>
      <c r="AP102" s="8"/>
      <c r="AQ102" s="8" t="s">
        <v>3088</v>
      </c>
      <c r="AR102" s="245">
        <v>42247</v>
      </c>
      <c r="AS102" s="245">
        <v>42247</v>
      </c>
      <c r="AT102" s="246" t="s">
        <v>4101</v>
      </c>
      <c r="AU102" s="244">
        <v>42217</v>
      </c>
      <c r="AV102" s="247" t="s">
        <v>3084</v>
      </c>
      <c r="AW102" s="248" t="s">
        <v>3088</v>
      </c>
      <c r="AX102" s="249" t="s">
        <v>4102</v>
      </c>
      <c r="AY102" s="250" t="s">
        <v>4091</v>
      </c>
    </row>
    <row r="103" spans="1:51" ht="24.75" customHeight="1" x14ac:dyDescent="0.35">
      <c r="A103" s="11">
        <v>102</v>
      </c>
      <c r="B103" s="241" t="s">
        <v>4103</v>
      </c>
      <c r="C103" s="8" t="s">
        <v>4104</v>
      </c>
      <c r="D103" s="10" t="s">
        <v>4105</v>
      </c>
      <c r="E103" s="10" t="s">
        <v>669</v>
      </c>
      <c r="F103" s="9">
        <v>41946</v>
      </c>
      <c r="G103" s="9">
        <v>42096</v>
      </c>
      <c r="H103" s="9"/>
      <c r="I103" s="9">
        <v>42462</v>
      </c>
      <c r="J103" s="7" t="s">
        <v>3128</v>
      </c>
      <c r="K103" s="7"/>
      <c r="L103" s="10" t="s">
        <v>3491</v>
      </c>
      <c r="M103" s="242" t="s">
        <v>3492</v>
      </c>
      <c r="N103" s="243" t="s">
        <v>1990</v>
      </c>
      <c r="O103" s="243" t="s">
        <v>3187</v>
      </c>
      <c r="P103" s="10" t="s">
        <v>3166</v>
      </c>
      <c r="Q103" s="10"/>
      <c r="R103" s="10"/>
      <c r="S103" s="10"/>
      <c r="T103" s="10" t="s">
        <v>53</v>
      </c>
      <c r="U103" s="244">
        <v>31375</v>
      </c>
      <c r="V103" s="10" t="s">
        <v>1967</v>
      </c>
      <c r="W103" s="10" t="s">
        <v>1967</v>
      </c>
      <c r="X103" s="241" t="s">
        <v>1936</v>
      </c>
      <c r="Y103" s="8" t="s">
        <v>4106</v>
      </c>
      <c r="Z103" s="243">
        <v>41624</v>
      </c>
      <c r="AA103" s="10" t="s">
        <v>669</v>
      </c>
      <c r="AB103" s="10" t="s">
        <v>1938</v>
      </c>
      <c r="AC103" s="10" t="s">
        <v>3140</v>
      </c>
      <c r="AD103" s="10" t="s">
        <v>2072</v>
      </c>
      <c r="AE103" s="243" t="s">
        <v>1948</v>
      </c>
      <c r="AF103" s="10" t="s">
        <v>4107</v>
      </c>
      <c r="AG103" s="10" t="s">
        <v>4108</v>
      </c>
      <c r="AH103" s="242" t="s">
        <v>4109</v>
      </c>
      <c r="AI103" s="243" t="s">
        <v>4110</v>
      </c>
      <c r="AJ103" s="10" t="s">
        <v>4111</v>
      </c>
      <c r="AK103" s="10" t="s">
        <v>4112</v>
      </c>
      <c r="AL103" s="241" t="s">
        <v>1971</v>
      </c>
      <c r="AM103" s="8"/>
      <c r="AN103" s="8"/>
      <c r="AO103" s="8"/>
      <c r="AP103" s="8"/>
      <c r="AQ103" s="8" t="s">
        <v>3088</v>
      </c>
      <c r="AR103" s="245">
        <v>42247</v>
      </c>
      <c r="AS103" s="245">
        <v>42247</v>
      </c>
      <c r="AT103" s="246" t="s">
        <v>4113</v>
      </c>
      <c r="AU103" s="244">
        <v>42247</v>
      </c>
      <c r="AV103" s="247" t="s">
        <v>3084</v>
      </c>
      <c r="AW103" s="248" t="s">
        <v>3088</v>
      </c>
      <c r="AX103" s="249" t="s">
        <v>3088</v>
      </c>
      <c r="AY103" s="250" t="s">
        <v>4103</v>
      </c>
    </row>
    <row r="104" spans="1:51" ht="24.75" customHeight="1" x14ac:dyDescent="0.35">
      <c r="A104" s="11">
        <v>103</v>
      </c>
      <c r="B104" s="241" t="s">
        <v>4114</v>
      </c>
      <c r="C104" s="8" t="s">
        <v>4115</v>
      </c>
      <c r="D104" s="10" t="s">
        <v>3088</v>
      </c>
      <c r="E104" s="10" t="s">
        <v>14</v>
      </c>
      <c r="F104" s="9">
        <v>40343</v>
      </c>
      <c r="G104" s="9"/>
      <c r="H104" s="9"/>
      <c r="I104" s="9"/>
      <c r="J104" s="7" t="s">
        <v>1932</v>
      </c>
      <c r="K104" s="7"/>
      <c r="L104" s="10" t="s">
        <v>96</v>
      </c>
      <c r="M104" s="242" t="s">
        <v>96</v>
      </c>
      <c r="N104" s="243" t="s">
        <v>2050</v>
      </c>
      <c r="O104" s="243" t="s">
        <v>4116</v>
      </c>
      <c r="P104" s="10" t="s">
        <v>4117</v>
      </c>
      <c r="Q104" s="10"/>
      <c r="R104" s="10"/>
      <c r="S104" s="10"/>
      <c r="T104" s="10" t="s">
        <v>22</v>
      </c>
      <c r="U104" s="244">
        <v>32201</v>
      </c>
      <c r="V104" s="10" t="s">
        <v>501</v>
      </c>
      <c r="W104" s="10" t="s">
        <v>501</v>
      </c>
      <c r="X104" s="241" t="s">
        <v>1936</v>
      </c>
      <c r="Y104" s="8" t="s">
        <v>4118</v>
      </c>
      <c r="Z104" s="243">
        <v>40257</v>
      </c>
      <c r="AA104" s="10" t="s">
        <v>455</v>
      </c>
      <c r="AB104" s="10" t="s">
        <v>1938</v>
      </c>
      <c r="AC104" s="10" t="s">
        <v>1968</v>
      </c>
      <c r="AD104" s="10" t="s">
        <v>2686</v>
      </c>
      <c r="AE104" s="243" t="s">
        <v>96</v>
      </c>
      <c r="AF104" s="10" t="s">
        <v>4119</v>
      </c>
      <c r="AG104" s="10" t="s">
        <v>4120</v>
      </c>
      <c r="AH104" s="242" t="s">
        <v>4121</v>
      </c>
      <c r="AI104" s="243" t="s">
        <v>4122</v>
      </c>
      <c r="AJ104" s="10" t="s">
        <v>4123</v>
      </c>
      <c r="AK104" s="10" t="s">
        <v>4124</v>
      </c>
      <c r="AL104" s="241" t="s">
        <v>1953</v>
      </c>
      <c r="AM104" s="8"/>
      <c r="AN104" s="8"/>
      <c r="AO104" s="8"/>
      <c r="AP104" s="8"/>
      <c r="AQ104" s="8" t="s">
        <v>3088</v>
      </c>
      <c r="AR104" s="245">
        <v>42247</v>
      </c>
      <c r="AS104" s="245">
        <v>42247</v>
      </c>
      <c r="AT104" s="246" t="s">
        <v>4125</v>
      </c>
      <c r="AU104" s="244">
        <v>42206</v>
      </c>
      <c r="AV104" s="247" t="s">
        <v>3084</v>
      </c>
      <c r="AW104" s="248" t="s">
        <v>3088</v>
      </c>
      <c r="AX104" s="249" t="s">
        <v>3102</v>
      </c>
      <c r="AY104" s="250" t="s">
        <v>4114</v>
      </c>
    </row>
    <row r="105" spans="1:51" ht="24.75" customHeight="1" x14ac:dyDescent="0.35">
      <c r="A105" s="11">
        <v>104</v>
      </c>
      <c r="B105" s="241" t="s">
        <v>4126</v>
      </c>
      <c r="C105" s="8" t="s">
        <v>4127</v>
      </c>
      <c r="D105" s="10" t="s">
        <v>3088</v>
      </c>
      <c r="E105" s="10" t="s">
        <v>14</v>
      </c>
      <c r="F105" s="9">
        <v>41288</v>
      </c>
      <c r="G105" s="9">
        <v>41348</v>
      </c>
      <c r="H105" s="9"/>
      <c r="I105" s="9"/>
      <c r="J105" s="7" t="s">
        <v>1932</v>
      </c>
      <c r="K105" s="7"/>
      <c r="L105" s="10" t="s">
        <v>3259</v>
      </c>
      <c r="M105" s="242" t="s">
        <v>3774</v>
      </c>
      <c r="N105" s="243" t="s">
        <v>1984</v>
      </c>
      <c r="O105" s="243" t="s">
        <v>4128</v>
      </c>
      <c r="P105" s="10" t="s">
        <v>4129</v>
      </c>
      <c r="Q105" s="10"/>
      <c r="R105" s="10"/>
      <c r="S105" s="10"/>
      <c r="T105" s="10" t="s">
        <v>53</v>
      </c>
      <c r="U105" s="244">
        <v>29200</v>
      </c>
      <c r="V105" s="10" t="s">
        <v>2007</v>
      </c>
      <c r="W105" s="10" t="s">
        <v>2007</v>
      </c>
      <c r="X105" s="241" t="s">
        <v>1936</v>
      </c>
      <c r="Y105" s="8" t="s">
        <v>4130</v>
      </c>
      <c r="Z105" s="243">
        <v>38992</v>
      </c>
      <c r="AA105" s="10" t="s">
        <v>255</v>
      </c>
      <c r="AB105" s="10" t="s">
        <v>1956</v>
      </c>
      <c r="AC105" s="10" t="s">
        <v>1968</v>
      </c>
      <c r="AD105" s="10" t="s">
        <v>3778</v>
      </c>
      <c r="AE105" s="243" t="s">
        <v>1948</v>
      </c>
      <c r="AF105" s="10" t="s">
        <v>4131</v>
      </c>
      <c r="AG105" s="10" t="s">
        <v>4132</v>
      </c>
      <c r="AH105" s="242" t="s">
        <v>4131</v>
      </c>
      <c r="AI105" s="243" t="s">
        <v>4133</v>
      </c>
      <c r="AJ105" s="10" t="s">
        <v>4134</v>
      </c>
      <c r="AK105" s="10" t="s">
        <v>4135</v>
      </c>
      <c r="AL105" s="241" t="s">
        <v>1953</v>
      </c>
      <c r="AM105" s="8"/>
      <c r="AN105" s="8"/>
      <c r="AO105" s="8"/>
      <c r="AP105" s="8"/>
      <c r="AQ105" s="8" t="s">
        <v>3088</v>
      </c>
      <c r="AR105" s="245">
        <v>42249</v>
      </c>
      <c r="AS105" s="245">
        <v>42249</v>
      </c>
      <c r="AT105" s="246" t="s">
        <v>4136</v>
      </c>
      <c r="AU105" s="244">
        <v>42216</v>
      </c>
      <c r="AV105" s="247" t="s">
        <v>3084</v>
      </c>
      <c r="AW105" s="248" t="s">
        <v>3088</v>
      </c>
      <c r="AX105" s="249" t="s">
        <v>3088</v>
      </c>
      <c r="AY105" s="250" t="s">
        <v>4126</v>
      </c>
    </row>
    <row r="106" spans="1:51" ht="24.75" customHeight="1" x14ac:dyDescent="0.35">
      <c r="A106" s="11">
        <v>105</v>
      </c>
      <c r="B106" s="241" t="s">
        <v>4137</v>
      </c>
      <c r="C106" s="8" t="s">
        <v>4138</v>
      </c>
      <c r="D106" s="10" t="s">
        <v>3088</v>
      </c>
      <c r="E106" s="10" t="s">
        <v>14</v>
      </c>
      <c r="F106" s="9">
        <v>41190</v>
      </c>
      <c r="G106" s="9">
        <v>41250</v>
      </c>
      <c r="H106" s="9"/>
      <c r="I106" s="9"/>
      <c r="J106" s="7" t="s">
        <v>1932</v>
      </c>
      <c r="K106" s="7"/>
      <c r="L106" s="10" t="s">
        <v>751</v>
      </c>
      <c r="M106" s="242" t="s">
        <v>751</v>
      </c>
      <c r="N106" s="243" t="s">
        <v>2126</v>
      </c>
      <c r="O106" s="243" t="s">
        <v>4139</v>
      </c>
      <c r="P106" s="10" t="s">
        <v>4140</v>
      </c>
      <c r="Q106" s="10"/>
      <c r="R106" s="10"/>
      <c r="S106" s="10"/>
      <c r="T106" s="10" t="s">
        <v>53</v>
      </c>
      <c r="U106" s="244">
        <v>32714</v>
      </c>
      <c r="V106" s="10" t="s">
        <v>255</v>
      </c>
      <c r="W106" s="10" t="s">
        <v>311</v>
      </c>
      <c r="X106" s="241" t="s">
        <v>1936</v>
      </c>
      <c r="Y106" s="8" t="s">
        <v>4141</v>
      </c>
      <c r="Z106" s="243">
        <v>39583</v>
      </c>
      <c r="AA106" s="10" t="s">
        <v>255</v>
      </c>
      <c r="AB106" s="10" t="s">
        <v>1956</v>
      </c>
      <c r="AC106" s="10" t="s">
        <v>3140</v>
      </c>
      <c r="AD106" s="10" t="s">
        <v>2132</v>
      </c>
      <c r="AE106" s="243" t="s">
        <v>1948</v>
      </c>
      <c r="AF106" s="10" t="s">
        <v>4142</v>
      </c>
      <c r="AG106" s="10" t="s">
        <v>4143</v>
      </c>
      <c r="AH106" s="242" t="s">
        <v>4142</v>
      </c>
      <c r="AI106" s="243" t="s">
        <v>4143</v>
      </c>
      <c r="AJ106" s="10" t="s">
        <v>4144</v>
      </c>
      <c r="AK106" s="10" t="s">
        <v>4145</v>
      </c>
      <c r="AL106" s="241" t="s">
        <v>1953</v>
      </c>
      <c r="AM106" s="8"/>
      <c r="AN106" s="8"/>
      <c r="AO106" s="8"/>
      <c r="AP106" s="8"/>
      <c r="AQ106" s="8" t="s">
        <v>3088</v>
      </c>
      <c r="AR106" s="245">
        <v>42250</v>
      </c>
      <c r="AS106" s="245">
        <v>42254</v>
      </c>
      <c r="AT106" s="246" t="s">
        <v>4146</v>
      </c>
      <c r="AU106" s="244">
        <v>42233</v>
      </c>
      <c r="AV106" s="247" t="s">
        <v>3084</v>
      </c>
      <c r="AW106" s="248" t="s">
        <v>3088</v>
      </c>
      <c r="AX106" s="249" t="s">
        <v>3088</v>
      </c>
      <c r="AY106" s="250" t="s">
        <v>4137</v>
      </c>
    </row>
    <row r="107" spans="1:51" ht="24.75" customHeight="1" x14ac:dyDescent="0.35">
      <c r="A107" s="11">
        <v>106</v>
      </c>
      <c r="B107" s="241" t="s">
        <v>4147</v>
      </c>
      <c r="C107" s="8" t="s">
        <v>4148</v>
      </c>
      <c r="D107" s="10" t="s">
        <v>3088</v>
      </c>
      <c r="E107" s="10" t="s">
        <v>32</v>
      </c>
      <c r="F107" s="9">
        <v>41932</v>
      </c>
      <c r="G107" s="9">
        <v>41992</v>
      </c>
      <c r="H107" s="251"/>
      <c r="I107" s="9">
        <v>42357</v>
      </c>
      <c r="J107" s="7" t="s">
        <v>3128</v>
      </c>
      <c r="K107" s="7"/>
      <c r="L107" s="10" t="s">
        <v>3456</v>
      </c>
      <c r="M107" s="242" t="s">
        <v>3457</v>
      </c>
      <c r="N107" s="252" t="s">
        <v>2050</v>
      </c>
      <c r="O107" s="252" t="s">
        <v>1078</v>
      </c>
      <c r="P107" s="252" t="s">
        <v>2460</v>
      </c>
      <c r="Q107" s="253"/>
      <c r="R107" s="253"/>
      <c r="S107" s="253"/>
      <c r="T107" s="253" t="s">
        <v>53</v>
      </c>
      <c r="U107" s="244">
        <v>31626</v>
      </c>
      <c r="V107" s="10" t="s">
        <v>79</v>
      </c>
      <c r="W107" s="10" t="s">
        <v>79</v>
      </c>
      <c r="X107" s="241" t="s">
        <v>1936</v>
      </c>
      <c r="Y107" s="8" t="s">
        <v>4149</v>
      </c>
      <c r="Z107" s="243">
        <v>36866</v>
      </c>
      <c r="AA107" s="10" t="s">
        <v>79</v>
      </c>
      <c r="AB107" s="10" t="s">
        <v>1938</v>
      </c>
      <c r="AC107" s="10" t="s">
        <v>3140</v>
      </c>
      <c r="AD107" s="10" t="s">
        <v>2598</v>
      </c>
      <c r="AE107" s="243" t="s">
        <v>1998</v>
      </c>
      <c r="AF107" s="10" t="s">
        <v>4150</v>
      </c>
      <c r="AG107" s="10" t="s">
        <v>4151</v>
      </c>
      <c r="AH107" s="242" t="s">
        <v>4152</v>
      </c>
      <c r="AI107" s="243" t="s">
        <v>4153</v>
      </c>
      <c r="AJ107" s="10" t="s">
        <v>4154</v>
      </c>
      <c r="AK107" s="10" t="s">
        <v>4155</v>
      </c>
      <c r="AL107" s="241" t="s">
        <v>1971</v>
      </c>
      <c r="AM107" s="254"/>
      <c r="AN107" s="8"/>
      <c r="AO107" s="10"/>
      <c r="AP107" s="10"/>
      <c r="AQ107" s="254" t="s">
        <v>3088</v>
      </c>
      <c r="AR107" s="245">
        <v>42249</v>
      </c>
      <c r="AS107" s="245">
        <v>42261</v>
      </c>
      <c r="AT107" s="246" t="s">
        <v>4156</v>
      </c>
      <c r="AU107" s="244">
        <v>42247</v>
      </c>
      <c r="AV107" s="247" t="s">
        <v>3101</v>
      </c>
      <c r="AW107" s="248" t="s">
        <v>3088</v>
      </c>
      <c r="AX107" s="249" t="s">
        <v>3088</v>
      </c>
      <c r="AY107" s="250" t="s">
        <v>4147</v>
      </c>
    </row>
    <row r="108" spans="1:51" ht="24.75" customHeight="1" x14ac:dyDescent="0.35">
      <c r="A108" s="11">
        <v>107</v>
      </c>
      <c r="B108" s="241" t="s">
        <v>4157</v>
      </c>
      <c r="C108" s="8" t="s">
        <v>4158</v>
      </c>
      <c r="D108" s="10" t="s">
        <v>3088</v>
      </c>
      <c r="E108" s="10" t="s">
        <v>527</v>
      </c>
      <c r="F108" s="9">
        <v>41527</v>
      </c>
      <c r="G108" s="9">
        <v>41647</v>
      </c>
      <c r="H108" s="9"/>
      <c r="I108" s="9">
        <v>42377</v>
      </c>
      <c r="J108" s="7" t="s">
        <v>3128</v>
      </c>
      <c r="K108" s="7"/>
      <c r="L108" s="10" t="s">
        <v>3491</v>
      </c>
      <c r="M108" s="242" t="s">
        <v>3492</v>
      </c>
      <c r="N108" s="243" t="s">
        <v>1933</v>
      </c>
      <c r="O108" s="243" t="s">
        <v>3187</v>
      </c>
      <c r="P108" s="10" t="s">
        <v>2333</v>
      </c>
      <c r="Q108" s="10"/>
      <c r="R108" s="10"/>
      <c r="S108" s="10"/>
      <c r="T108" s="10" t="s">
        <v>53</v>
      </c>
      <c r="U108" s="244">
        <v>29910</v>
      </c>
      <c r="V108" s="10" t="s">
        <v>669</v>
      </c>
      <c r="W108" s="10" t="s">
        <v>669</v>
      </c>
      <c r="X108" s="241" t="s">
        <v>1936</v>
      </c>
      <c r="Y108" s="8" t="s">
        <v>4159</v>
      </c>
      <c r="Z108" s="243">
        <v>40470</v>
      </c>
      <c r="AA108" s="10" t="s">
        <v>669</v>
      </c>
      <c r="AB108" s="10" t="s">
        <v>1938</v>
      </c>
      <c r="AC108" s="10" t="s">
        <v>3140</v>
      </c>
      <c r="AD108" s="10" t="s">
        <v>4160</v>
      </c>
      <c r="AE108" s="243" t="s">
        <v>1998</v>
      </c>
      <c r="AF108" s="10" t="s">
        <v>4161</v>
      </c>
      <c r="AG108" s="10" t="s">
        <v>4162</v>
      </c>
      <c r="AH108" s="242" t="s">
        <v>4161</v>
      </c>
      <c r="AI108" s="243" t="s">
        <v>4163</v>
      </c>
      <c r="AJ108" s="10" t="s">
        <v>4164</v>
      </c>
      <c r="AK108" s="10" t="s">
        <v>4165</v>
      </c>
      <c r="AL108" s="241" t="s">
        <v>1953</v>
      </c>
      <c r="AM108" s="8"/>
      <c r="AN108" s="8"/>
      <c r="AO108" s="8"/>
      <c r="AP108" s="8"/>
      <c r="AQ108" s="8" t="s">
        <v>3088</v>
      </c>
      <c r="AR108" s="245">
        <v>42276</v>
      </c>
      <c r="AS108" s="245">
        <v>42276</v>
      </c>
      <c r="AT108" s="246" t="s">
        <v>4166</v>
      </c>
      <c r="AU108" s="244">
        <v>42276</v>
      </c>
      <c r="AV108" s="247" t="s">
        <v>3084</v>
      </c>
      <c r="AW108" s="248" t="s">
        <v>3088</v>
      </c>
      <c r="AX108" s="249" t="s">
        <v>3088</v>
      </c>
      <c r="AY108" s="250" t="s">
        <v>4157</v>
      </c>
    </row>
    <row r="109" spans="1:51" ht="24.75" customHeight="1" x14ac:dyDescent="0.35">
      <c r="A109" s="11">
        <v>108</v>
      </c>
      <c r="B109" s="241" t="s">
        <v>4167</v>
      </c>
      <c r="C109" s="8" t="s">
        <v>4168</v>
      </c>
      <c r="D109" s="10" t="s">
        <v>3088</v>
      </c>
      <c r="E109" s="10" t="s">
        <v>14</v>
      </c>
      <c r="F109" s="9">
        <v>40422</v>
      </c>
      <c r="G109" s="9"/>
      <c r="H109" s="9"/>
      <c r="I109" s="9">
        <v>41882</v>
      </c>
      <c r="J109" s="7" t="s">
        <v>3128</v>
      </c>
      <c r="K109" s="7"/>
      <c r="L109" s="10" t="s">
        <v>4169</v>
      </c>
      <c r="M109" s="242" t="s">
        <v>4169</v>
      </c>
      <c r="N109" s="243" t="s">
        <v>2097</v>
      </c>
      <c r="O109" s="243" t="s">
        <v>4170</v>
      </c>
      <c r="P109" s="10" t="s">
        <v>4171</v>
      </c>
      <c r="Q109" s="10"/>
      <c r="R109" s="10"/>
      <c r="S109" s="10"/>
      <c r="T109" s="10" t="s">
        <v>53</v>
      </c>
      <c r="U109" s="244">
        <v>26638</v>
      </c>
      <c r="V109" s="10" t="s">
        <v>2195</v>
      </c>
      <c r="W109" s="10" t="s">
        <v>2195</v>
      </c>
      <c r="X109" s="241" t="s">
        <v>2195</v>
      </c>
      <c r="Y109" s="8" t="s">
        <v>4172</v>
      </c>
      <c r="Z109" s="243">
        <v>39293</v>
      </c>
      <c r="AA109" s="10" t="s">
        <v>2195</v>
      </c>
      <c r="AB109" s="10" t="s">
        <v>1938</v>
      </c>
      <c r="AC109" s="10" t="s">
        <v>3140</v>
      </c>
      <c r="AD109" s="10" t="s">
        <v>3088</v>
      </c>
      <c r="AE109" s="243" t="s">
        <v>3088</v>
      </c>
      <c r="AF109" s="10" t="s">
        <v>4173</v>
      </c>
      <c r="AG109" s="10" t="s">
        <v>4174</v>
      </c>
      <c r="AH109" s="242" t="s">
        <v>4173</v>
      </c>
      <c r="AI109" s="243" t="s">
        <v>4174</v>
      </c>
      <c r="AJ109" s="10" t="s">
        <v>3088</v>
      </c>
      <c r="AK109" s="10" t="s">
        <v>4175</v>
      </c>
      <c r="AL109" s="241" t="s">
        <v>1971</v>
      </c>
      <c r="AM109" s="8"/>
      <c r="AN109" s="8"/>
      <c r="AO109" s="8"/>
      <c r="AP109" s="8"/>
      <c r="AQ109" s="8" t="s">
        <v>3088</v>
      </c>
      <c r="AR109" s="245">
        <v>42277</v>
      </c>
      <c r="AS109" s="245">
        <v>42277</v>
      </c>
      <c r="AT109" s="246" t="s">
        <v>3088</v>
      </c>
      <c r="AU109" s="244"/>
      <c r="AV109" s="247" t="s">
        <v>3711</v>
      </c>
      <c r="AW109" s="248" t="s">
        <v>3088</v>
      </c>
      <c r="AX109" s="249" t="s">
        <v>3088</v>
      </c>
      <c r="AY109" s="250" t="s">
        <v>4167</v>
      </c>
    </row>
    <row r="110" spans="1:51" ht="24.75" customHeight="1" x14ac:dyDescent="0.35">
      <c r="A110" s="11">
        <v>109</v>
      </c>
      <c r="B110" s="241" t="s">
        <v>4176</v>
      </c>
      <c r="C110" s="8" t="s">
        <v>4177</v>
      </c>
      <c r="D110" s="10" t="s">
        <v>4178</v>
      </c>
      <c r="E110" s="10" t="s">
        <v>129</v>
      </c>
      <c r="F110" s="9">
        <v>42095</v>
      </c>
      <c r="G110" s="9">
        <v>42155</v>
      </c>
      <c r="H110" s="9"/>
      <c r="I110" s="9">
        <v>42338</v>
      </c>
      <c r="J110" s="7" t="s">
        <v>3128</v>
      </c>
      <c r="K110" s="7"/>
      <c r="L110" s="10" t="s">
        <v>3884</v>
      </c>
      <c r="M110" s="242" t="s">
        <v>3885</v>
      </c>
      <c r="N110" s="243" t="s">
        <v>1933</v>
      </c>
      <c r="O110" s="243" t="s">
        <v>3796</v>
      </c>
      <c r="P110" s="10" t="s">
        <v>4179</v>
      </c>
      <c r="Q110" s="10"/>
      <c r="R110" s="10"/>
      <c r="S110" s="10"/>
      <c r="T110" s="10" t="s">
        <v>53</v>
      </c>
      <c r="U110" s="244">
        <v>23456</v>
      </c>
      <c r="V110" s="10" t="s">
        <v>1045</v>
      </c>
      <c r="W110" s="10" t="s">
        <v>2109</v>
      </c>
      <c r="X110" s="241" t="s">
        <v>1936</v>
      </c>
      <c r="Y110" s="8" t="s">
        <v>4180</v>
      </c>
      <c r="Z110" s="243">
        <v>41488</v>
      </c>
      <c r="AA110" s="10" t="s">
        <v>2109</v>
      </c>
      <c r="AB110" s="10" t="s">
        <v>1938</v>
      </c>
      <c r="AC110" s="10" t="s">
        <v>1968</v>
      </c>
      <c r="AD110" s="10" t="s">
        <v>2010</v>
      </c>
      <c r="AE110" s="243" t="s">
        <v>2095</v>
      </c>
      <c r="AF110" s="10" t="s">
        <v>4181</v>
      </c>
      <c r="AG110" s="10" t="s">
        <v>4182</v>
      </c>
      <c r="AH110" s="242" t="s">
        <v>4183</v>
      </c>
      <c r="AI110" s="243" t="s">
        <v>4184</v>
      </c>
      <c r="AJ110" s="10" t="s">
        <v>4185</v>
      </c>
      <c r="AK110" s="10" t="s">
        <v>4186</v>
      </c>
      <c r="AL110" s="241" t="s">
        <v>1971</v>
      </c>
      <c r="AM110" s="8"/>
      <c r="AN110" s="8"/>
      <c r="AO110" s="8"/>
      <c r="AP110" s="8"/>
      <c r="AQ110" s="8" t="s">
        <v>3088</v>
      </c>
      <c r="AR110" s="245">
        <v>42277</v>
      </c>
      <c r="AS110" s="245">
        <v>42277</v>
      </c>
      <c r="AT110" s="246" t="s">
        <v>4187</v>
      </c>
      <c r="AU110" s="244">
        <v>42270</v>
      </c>
      <c r="AV110" s="247" t="s">
        <v>3084</v>
      </c>
      <c r="AW110" s="248" t="s">
        <v>3088</v>
      </c>
      <c r="AX110" s="249" t="s">
        <v>3088</v>
      </c>
      <c r="AY110" s="250" t="s">
        <v>4176</v>
      </c>
    </row>
    <row r="111" spans="1:51" ht="24.75" customHeight="1" x14ac:dyDescent="0.35">
      <c r="A111" s="11">
        <v>110</v>
      </c>
      <c r="B111" s="241" t="s">
        <v>4188</v>
      </c>
      <c r="C111" s="8" t="s">
        <v>4189</v>
      </c>
      <c r="D111" s="10" t="s">
        <v>3088</v>
      </c>
      <c r="E111" s="10" t="s">
        <v>14</v>
      </c>
      <c r="F111" s="9">
        <v>41995</v>
      </c>
      <c r="G111" s="9">
        <v>42055</v>
      </c>
      <c r="H111" s="9"/>
      <c r="I111" s="9">
        <v>42420</v>
      </c>
      <c r="J111" s="7" t="s">
        <v>3128</v>
      </c>
      <c r="K111" s="7"/>
      <c r="L111" s="10" t="s">
        <v>3235</v>
      </c>
      <c r="M111" s="242" t="s">
        <v>3642</v>
      </c>
      <c r="N111" s="243" t="s">
        <v>2126</v>
      </c>
      <c r="O111" s="243" t="s">
        <v>3643</v>
      </c>
      <c r="P111" s="10" t="s">
        <v>4190</v>
      </c>
      <c r="Q111" s="10"/>
      <c r="R111" s="10"/>
      <c r="S111" s="10"/>
      <c r="T111" s="10" t="s">
        <v>22</v>
      </c>
      <c r="U111" s="244">
        <v>31199</v>
      </c>
      <c r="V111" s="10" t="s">
        <v>351</v>
      </c>
      <c r="W111" s="10" t="s">
        <v>343</v>
      </c>
      <c r="X111" s="241" t="s">
        <v>1936</v>
      </c>
      <c r="Y111" s="8" t="s">
        <v>4191</v>
      </c>
      <c r="Z111" s="243">
        <v>40477</v>
      </c>
      <c r="AA111" s="10" t="s">
        <v>255</v>
      </c>
      <c r="AB111" s="10" t="s">
        <v>1938</v>
      </c>
      <c r="AC111" s="10" t="s">
        <v>3140</v>
      </c>
      <c r="AD111" s="10" t="s">
        <v>4192</v>
      </c>
      <c r="AE111" s="243" t="s">
        <v>1948</v>
      </c>
      <c r="AF111" s="10" t="s">
        <v>4193</v>
      </c>
      <c r="AG111" s="10" t="s">
        <v>4194</v>
      </c>
      <c r="AH111" s="242" t="s">
        <v>4195</v>
      </c>
      <c r="AI111" s="243" t="s">
        <v>4196</v>
      </c>
      <c r="AJ111" s="10" t="s">
        <v>4197</v>
      </c>
      <c r="AK111" s="10" t="s">
        <v>4198</v>
      </c>
      <c r="AL111" s="241" t="s">
        <v>1941</v>
      </c>
      <c r="AM111" s="8"/>
      <c r="AN111" s="8"/>
      <c r="AO111" s="8"/>
      <c r="AP111" s="8"/>
      <c r="AQ111" s="8" t="s">
        <v>3088</v>
      </c>
      <c r="AR111" s="245">
        <v>42291</v>
      </c>
      <c r="AS111" s="245">
        <v>42291</v>
      </c>
      <c r="AT111" s="246" t="s">
        <v>4199</v>
      </c>
      <c r="AU111" s="244">
        <v>42268</v>
      </c>
      <c r="AV111" s="247" t="s">
        <v>3084</v>
      </c>
      <c r="AW111" s="248" t="s">
        <v>3088</v>
      </c>
      <c r="AX111" s="249" t="s">
        <v>3088</v>
      </c>
      <c r="AY111" s="250" t="s">
        <v>4188</v>
      </c>
    </row>
    <row r="112" spans="1:51" ht="24.75" customHeight="1" x14ac:dyDescent="0.35">
      <c r="A112" s="11">
        <v>111</v>
      </c>
      <c r="B112" s="241" t="s">
        <v>4200</v>
      </c>
      <c r="C112" s="8" t="s">
        <v>4201</v>
      </c>
      <c r="D112" s="10" t="s">
        <v>4202</v>
      </c>
      <c r="E112" s="10" t="s">
        <v>2099</v>
      </c>
      <c r="F112" s="9">
        <v>42226</v>
      </c>
      <c r="G112" s="9">
        <v>42286</v>
      </c>
      <c r="H112" s="9"/>
      <c r="I112" s="9">
        <v>42652</v>
      </c>
      <c r="J112" s="7" t="s">
        <v>3128</v>
      </c>
      <c r="K112" s="7"/>
      <c r="L112" s="10" t="s">
        <v>3491</v>
      </c>
      <c r="M112" s="242" t="s">
        <v>3492</v>
      </c>
      <c r="N112" s="243" t="s">
        <v>1990</v>
      </c>
      <c r="O112" s="243" t="s">
        <v>3187</v>
      </c>
      <c r="P112" s="10" t="s">
        <v>3166</v>
      </c>
      <c r="Q112" s="10"/>
      <c r="R112" s="10"/>
      <c r="S112" s="10"/>
      <c r="T112" s="10" t="s">
        <v>53</v>
      </c>
      <c r="U112" s="244">
        <v>27946</v>
      </c>
      <c r="V112" s="10" t="s">
        <v>2099</v>
      </c>
      <c r="W112" s="10" t="s">
        <v>141</v>
      </c>
      <c r="X112" s="241" t="s">
        <v>1936</v>
      </c>
      <c r="Y112" s="8" t="s">
        <v>4203</v>
      </c>
      <c r="Z112" s="243">
        <v>39860</v>
      </c>
      <c r="AA112" s="10" t="s">
        <v>2099</v>
      </c>
      <c r="AB112" s="10" t="s">
        <v>1938</v>
      </c>
      <c r="AC112" s="10" t="s">
        <v>1974</v>
      </c>
      <c r="AD112" s="10" t="s">
        <v>4204</v>
      </c>
      <c r="AE112" s="243" t="s">
        <v>1962</v>
      </c>
      <c r="AF112" s="10" t="s">
        <v>4205</v>
      </c>
      <c r="AG112" s="10" t="s">
        <v>4206</v>
      </c>
      <c r="AH112" s="242" t="s">
        <v>4205</v>
      </c>
      <c r="AI112" s="243" t="s">
        <v>4207</v>
      </c>
      <c r="AJ112" s="10" t="s">
        <v>4208</v>
      </c>
      <c r="AK112" s="10" t="s">
        <v>4209</v>
      </c>
      <c r="AL112" s="241" t="s">
        <v>1971</v>
      </c>
      <c r="AM112" s="8"/>
      <c r="AN112" s="8"/>
      <c r="AO112" s="8"/>
      <c r="AP112" s="8"/>
      <c r="AQ112" s="8" t="s">
        <v>3088</v>
      </c>
      <c r="AR112" s="245">
        <v>42298</v>
      </c>
      <c r="AS112" s="245">
        <v>42298</v>
      </c>
      <c r="AT112" s="246" t="s">
        <v>4210</v>
      </c>
      <c r="AU112" s="244">
        <v>42298</v>
      </c>
      <c r="AV112" s="247" t="s">
        <v>3084</v>
      </c>
      <c r="AW112" s="248" t="s">
        <v>3088</v>
      </c>
      <c r="AX112" s="249" t="s">
        <v>3088</v>
      </c>
      <c r="AY112" s="250" t="s">
        <v>4200</v>
      </c>
    </row>
    <row r="113" spans="1:51" ht="24.75" customHeight="1" x14ac:dyDescent="0.35">
      <c r="A113" s="11">
        <v>112</v>
      </c>
      <c r="B113" s="241" t="s">
        <v>4211</v>
      </c>
      <c r="C113" s="8" t="s">
        <v>4212</v>
      </c>
      <c r="D113" s="10" t="s">
        <v>3088</v>
      </c>
      <c r="E113" s="10" t="s">
        <v>32</v>
      </c>
      <c r="F113" s="9">
        <v>42009</v>
      </c>
      <c r="G113" s="9">
        <v>42069</v>
      </c>
      <c r="H113" s="251"/>
      <c r="I113" s="9">
        <v>42435</v>
      </c>
      <c r="J113" s="7" t="s">
        <v>3128</v>
      </c>
      <c r="K113" s="7"/>
      <c r="L113" s="10" t="s">
        <v>3259</v>
      </c>
      <c r="M113" s="242" t="s">
        <v>3475</v>
      </c>
      <c r="N113" s="252" t="s">
        <v>2050</v>
      </c>
      <c r="O113" s="252" t="s">
        <v>400</v>
      </c>
      <c r="P113" s="252" t="s">
        <v>2057</v>
      </c>
      <c r="Q113" s="253"/>
      <c r="R113" s="253"/>
      <c r="S113" s="253"/>
      <c r="T113" s="253" t="s">
        <v>22</v>
      </c>
      <c r="U113" s="244">
        <v>30963</v>
      </c>
      <c r="V113" s="10" t="s">
        <v>141</v>
      </c>
      <c r="W113" s="10" t="s">
        <v>141</v>
      </c>
      <c r="X113" s="241" t="s">
        <v>1936</v>
      </c>
      <c r="Y113" s="8" t="s">
        <v>4213</v>
      </c>
      <c r="Z113" s="243">
        <v>39210</v>
      </c>
      <c r="AA113" s="10" t="s">
        <v>141</v>
      </c>
      <c r="AB113" s="10" t="s">
        <v>1961</v>
      </c>
      <c r="AC113" s="10" t="s">
        <v>3140</v>
      </c>
      <c r="AD113" s="10" t="s">
        <v>4214</v>
      </c>
      <c r="AE113" s="243" t="s">
        <v>4215</v>
      </c>
      <c r="AF113" s="10" t="s">
        <v>4216</v>
      </c>
      <c r="AG113" s="10" t="s">
        <v>4217</v>
      </c>
      <c r="AH113" s="242" t="s">
        <v>4216</v>
      </c>
      <c r="AI113" s="243" t="s">
        <v>4217</v>
      </c>
      <c r="AJ113" s="10" t="s">
        <v>4218</v>
      </c>
      <c r="AK113" s="10" t="s">
        <v>4219</v>
      </c>
      <c r="AL113" s="241" t="s">
        <v>2160</v>
      </c>
      <c r="AM113" s="254"/>
      <c r="AN113" s="8"/>
      <c r="AO113" s="10"/>
      <c r="AP113" s="10"/>
      <c r="AQ113" s="254" t="s">
        <v>3088</v>
      </c>
      <c r="AR113" s="245">
        <v>42302</v>
      </c>
      <c r="AS113" s="245">
        <v>42302</v>
      </c>
      <c r="AT113" s="246" t="s">
        <v>4220</v>
      </c>
      <c r="AU113" s="244">
        <v>42271</v>
      </c>
      <c r="AV113" s="247" t="s">
        <v>3084</v>
      </c>
      <c r="AW113" s="248" t="s">
        <v>3088</v>
      </c>
      <c r="AX113" s="249" t="s">
        <v>3088</v>
      </c>
      <c r="AY113" s="250" t="s">
        <v>4211</v>
      </c>
    </row>
    <row r="114" spans="1:51" ht="24.75" customHeight="1" x14ac:dyDescent="0.35">
      <c r="A114" s="11">
        <v>113</v>
      </c>
      <c r="B114" s="241" t="s">
        <v>4221</v>
      </c>
      <c r="C114" s="8" t="s">
        <v>4222</v>
      </c>
      <c r="D114" s="10" t="s">
        <v>4223</v>
      </c>
      <c r="E114" s="10" t="s">
        <v>14</v>
      </c>
      <c r="F114" s="9">
        <v>41907</v>
      </c>
      <c r="G114" s="9">
        <v>41967</v>
      </c>
      <c r="H114" s="9"/>
      <c r="I114" s="9">
        <v>42332</v>
      </c>
      <c r="J114" s="7" t="s">
        <v>3128</v>
      </c>
      <c r="K114" s="7"/>
      <c r="L114" s="10" t="s">
        <v>3235</v>
      </c>
      <c r="M114" s="242" t="s">
        <v>2483</v>
      </c>
      <c r="N114" s="243" t="s">
        <v>2126</v>
      </c>
      <c r="O114" s="243" t="s">
        <v>4224</v>
      </c>
      <c r="P114" s="10" t="s">
        <v>4225</v>
      </c>
      <c r="Q114" s="10"/>
      <c r="R114" s="10"/>
      <c r="S114" s="10"/>
      <c r="T114" s="10" t="s">
        <v>22</v>
      </c>
      <c r="U114" s="244">
        <v>32178</v>
      </c>
      <c r="V114" s="10" t="s">
        <v>2441</v>
      </c>
      <c r="W114" s="10" t="s">
        <v>2228</v>
      </c>
      <c r="X114" s="241" t="s">
        <v>1936</v>
      </c>
      <c r="Y114" s="8" t="s">
        <v>4226</v>
      </c>
      <c r="Z114" s="243">
        <v>38651</v>
      </c>
      <c r="AA114" s="10" t="s">
        <v>101</v>
      </c>
      <c r="AB114" s="10" t="s">
        <v>1956</v>
      </c>
      <c r="AC114" s="10" t="s">
        <v>3140</v>
      </c>
      <c r="AD114" s="10" t="s">
        <v>3800</v>
      </c>
      <c r="AE114" s="243" t="s">
        <v>1988</v>
      </c>
      <c r="AF114" s="10" t="s">
        <v>4227</v>
      </c>
      <c r="AG114" s="10" t="s">
        <v>4228</v>
      </c>
      <c r="AH114" s="242" t="s">
        <v>4229</v>
      </c>
      <c r="AI114" s="243" t="s">
        <v>4230</v>
      </c>
      <c r="AJ114" s="10" t="s">
        <v>4231</v>
      </c>
      <c r="AK114" s="10" t="s">
        <v>4232</v>
      </c>
      <c r="AL114" s="241" t="s">
        <v>2160</v>
      </c>
      <c r="AM114" s="8"/>
      <c r="AN114" s="8"/>
      <c r="AO114" s="8"/>
      <c r="AP114" s="8"/>
      <c r="AQ114" s="8" t="s">
        <v>3088</v>
      </c>
      <c r="AR114" s="245">
        <v>42304</v>
      </c>
      <c r="AS114" s="245">
        <v>42306</v>
      </c>
      <c r="AT114" s="246" t="s">
        <v>4233</v>
      </c>
      <c r="AU114" s="244">
        <v>42285</v>
      </c>
      <c r="AV114" s="247" t="s">
        <v>3084</v>
      </c>
      <c r="AW114" s="248" t="s">
        <v>3088</v>
      </c>
      <c r="AX114" s="249" t="s">
        <v>3088</v>
      </c>
      <c r="AY114" s="250" t="s">
        <v>4221</v>
      </c>
    </row>
    <row r="115" spans="1:51" ht="24.75" customHeight="1" x14ac:dyDescent="0.35">
      <c r="A115" s="11">
        <v>114</v>
      </c>
      <c r="B115" s="241" t="s">
        <v>4234</v>
      </c>
      <c r="C115" s="8" t="s">
        <v>4235</v>
      </c>
      <c r="D115" s="10" t="s">
        <v>3088</v>
      </c>
      <c r="E115" s="10" t="s">
        <v>14</v>
      </c>
      <c r="F115" s="9">
        <v>41789</v>
      </c>
      <c r="G115" s="9">
        <v>41849</v>
      </c>
      <c r="H115" s="9"/>
      <c r="I115" s="9"/>
      <c r="J115" s="7" t="s">
        <v>1932</v>
      </c>
      <c r="K115" s="7"/>
      <c r="L115" s="10" t="s">
        <v>35</v>
      </c>
      <c r="M115" s="242" t="s">
        <v>35</v>
      </c>
      <c r="N115" s="243" t="s">
        <v>1984</v>
      </c>
      <c r="O115" s="243" t="s">
        <v>4236</v>
      </c>
      <c r="P115" s="10" t="s">
        <v>2089</v>
      </c>
      <c r="Q115" s="10"/>
      <c r="R115" s="10"/>
      <c r="S115" s="10"/>
      <c r="T115" s="10" t="s">
        <v>22</v>
      </c>
      <c r="U115" s="244">
        <v>27270</v>
      </c>
      <c r="V115" s="10" t="s">
        <v>1679</v>
      </c>
      <c r="W115" s="10" t="s">
        <v>1679</v>
      </c>
      <c r="X115" s="241" t="s">
        <v>1936</v>
      </c>
      <c r="Y115" s="8" t="s">
        <v>4237</v>
      </c>
      <c r="Z115" s="243">
        <v>39802</v>
      </c>
      <c r="AA115" s="10" t="s">
        <v>255</v>
      </c>
      <c r="AB115" s="10" t="s">
        <v>1938</v>
      </c>
      <c r="AC115" s="10" t="s">
        <v>3140</v>
      </c>
      <c r="AD115" s="10" t="s">
        <v>4238</v>
      </c>
      <c r="AE115" s="243" t="s">
        <v>2011</v>
      </c>
      <c r="AF115" s="10" t="s">
        <v>4239</v>
      </c>
      <c r="AG115" s="10" t="s">
        <v>4240</v>
      </c>
      <c r="AH115" s="242" t="s">
        <v>4241</v>
      </c>
      <c r="AI115" s="243" t="s">
        <v>4242</v>
      </c>
      <c r="AJ115" s="10" t="s">
        <v>4243</v>
      </c>
      <c r="AK115" s="10" t="s">
        <v>901</v>
      </c>
      <c r="AL115" s="241" t="s">
        <v>1941</v>
      </c>
      <c r="AM115" s="8"/>
      <c r="AN115" s="8"/>
      <c r="AO115" s="8"/>
      <c r="AP115" s="8"/>
      <c r="AQ115" s="8" t="s">
        <v>3088</v>
      </c>
      <c r="AR115" s="245">
        <v>42306</v>
      </c>
      <c r="AS115" s="245">
        <v>42307</v>
      </c>
      <c r="AT115" s="246" t="s">
        <v>4244</v>
      </c>
      <c r="AU115" s="244">
        <v>42268</v>
      </c>
      <c r="AV115" s="247" t="s">
        <v>3084</v>
      </c>
      <c r="AW115" s="248" t="s">
        <v>3088</v>
      </c>
      <c r="AX115" s="249" t="s">
        <v>3088</v>
      </c>
      <c r="AY115" s="250" t="s">
        <v>4234</v>
      </c>
    </row>
    <row r="116" spans="1:51" ht="24.75" customHeight="1" x14ac:dyDescent="0.35">
      <c r="A116" s="11">
        <v>115</v>
      </c>
      <c r="B116" s="241" t="s">
        <v>4245</v>
      </c>
      <c r="C116" s="8" t="s">
        <v>4246</v>
      </c>
      <c r="D116" s="10" t="s">
        <v>3088</v>
      </c>
      <c r="E116" s="10" t="s">
        <v>4247</v>
      </c>
      <c r="F116" s="9">
        <v>41603</v>
      </c>
      <c r="G116" s="9">
        <v>41663</v>
      </c>
      <c r="H116" s="9"/>
      <c r="I116" s="9">
        <v>42393</v>
      </c>
      <c r="J116" s="7" t="s">
        <v>3128</v>
      </c>
      <c r="K116" s="7"/>
      <c r="L116" s="10" t="s">
        <v>3491</v>
      </c>
      <c r="M116" s="242" t="s">
        <v>3492</v>
      </c>
      <c r="N116" s="243" t="s">
        <v>1990</v>
      </c>
      <c r="O116" s="243" t="s">
        <v>3187</v>
      </c>
      <c r="P116" s="10" t="s">
        <v>3754</v>
      </c>
      <c r="Q116" s="10"/>
      <c r="R116" s="10"/>
      <c r="S116" s="10"/>
      <c r="T116" s="10" t="s">
        <v>53</v>
      </c>
      <c r="U116" s="244">
        <v>25504</v>
      </c>
      <c r="V116" s="10" t="s">
        <v>878</v>
      </c>
      <c r="W116" s="10" t="s">
        <v>79</v>
      </c>
      <c r="X116" s="241" t="s">
        <v>1936</v>
      </c>
      <c r="Y116" s="8" t="s">
        <v>4248</v>
      </c>
      <c r="Z116" s="243">
        <v>39702</v>
      </c>
      <c r="AA116" s="10" t="s">
        <v>4249</v>
      </c>
      <c r="AB116" s="10" t="s">
        <v>1938</v>
      </c>
      <c r="AC116" s="10" t="s">
        <v>3140</v>
      </c>
      <c r="AD116" s="10" t="s">
        <v>3593</v>
      </c>
      <c r="AE116" s="243" t="s">
        <v>4250</v>
      </c>
      <c r="AF116" s="10" t="s">
        <v>4251</v>
      </c>
      <c r="AG116" s="10" t="s">
        <v>4252</v>
      </c>
      <c r="AH116" s="242" t="s">
        <v>4251</v>
      </c>
      <c r="AI116" s="243" t="s">
        <v>4253</v>
      </c>
      <c r="AJ116" s="10" t="s">
        <v>3088</v>
      </c>
      <c r="AK116" s="10" t="s">
        <v>3088</v>
      </c>
      <c r="AL116" s="241" t="s">
        <v>3088</v>
      </c>
      <c r="AM116" s="8"/>
      <c r="AN116" s="8"/>
      <c r="AO116" s="8"/>
      <c r="AP116" s="8"/>
      <c r="AQ116" s="8" t="s">
        <v>3088</v>
      </c>
      <c r="AR116" s="245">
        <v>42314</v>
      </c>
      <c r="AS116" s="245">
        <v>42315</v>
      </c>
      <c r="AT116" s="246" t="s">
        <v>4254</v>
      </c>
      <c r="AU116" s="244">
        <v>42313</v>
      </c>
      <c r="AV116" s="247" t="s">
        <v>3084</v>
      </c>
      <c r="AW116" s="248" t="s">
        <v>3088</v>
      </c>
      <c r="AX116" s="249" t="s">
        <v>3088</v>
      </c>
      <c r="AY116" s="250" t="s">
        <v>4245</v>
      </c>
    </row>
    <row r="117" spans="1:51" ht="24.75" customHeight="1" x14ac:dyDescent="0.35">
      <c r="A117" s="11">
        <v>116</v>
      </c>
      <c r="B117" s="241" t="s">
        <v>4255</v>
      </c>
      <c r="C117" s="8" t="s">
        <v>4256</v>
      </c>
      <c r="D117" s="10" t="s">
        <v>4257</v>
      </c>
      <c r="E117" s="10" t="s">
        <v>14</v>
      </c>
      <c r="F117" s="9">
        <v>41061</v>
      </c>
      <c r="G117" s="9">
        <v>41121</v>
      </c>
      <c r="H117" s="9"/>
      <c r="I117" s="9"/>
      <c r="J117" s="7" t="s">
        <v>1932</v>
      </c>
      <c r="K117" s="7"/>
      <c r="L117" s="10" t="s">
        <v>80</v>
      </c>
      <c r="M117" s="242" t="s">
        <v>80</v>
      </c>
      <c r="N117" s="243" t="s">
        <v>1979</v>
      </c>
      <c r="O117" s="243" t="s">
        <v>1740</v>
      </c>
      <c r="P117" s="10" t="s">
        <v>4258</v>
      </c>
      <c r="Q117" s="10"/>
      <c r="R117" s="10"/>
      <c r="S117" s="10"/>
      <c r="T117" s="10" t="s">
        <v>53</v>
      </c>
      <c r="U117" s="244">
        <v>25128</v>
      </c>
      <c r="V117" s="10" t="s">
        <v>79</v>
      </c>
      <c r="W117" s="10" t="s">
        <v>2015</v>
      </c>
      <c r="X117" s="241" t="s">
        <v>1936</v>
      </c>
      <c r="Y117" s="8" t="s">
        <v>4259</v>
      </c>
      <c r="Z117" s="243">
        <v>40858</v>
      </c>
      <c r="AA117" s="10" t="s">
        <v>255</v>
      </c>
      <c r="AB117" s="10" t="s">
        <v>1938</v>
      </c>
      <c r="AC117" s="10" t="s">
        <v>1968</v>
      </c>
      <c r="AD117" s="10" t="s">
        <v>4260</v>
      </c>
      <c r="AE117" s="243" t="s">
        <v>2217</v>
      </c>
      <c r="AF117" s="10" t="s">
        <v>4261</v>
      </c>
      <c r="AG117" s="10" t="s">
        <v>4262</v>
      </c>
      <c r="AH117" s="242" t="s">
        <v>4261</v>
      </c>
      <c r="AI117" s="243" t="s">
        <v>4262</v>
      </c>
      <c r="AJ117" s="10" t="s">
        <v>3088</v>
      </c>
      <c r="AK117" s="10" t="s">
        <v>4263</v>
      </c>
      <c r="AL117" s="241" t="s">
        <v>1971</v>
      </c>
      <c r="AM117" s="8"/>
      <c r="AN117" s="8"/>
      <c r="AO117" s="8"/>
      <c r="AP117" s="8"/>
      <c r="AQ117" s="8" t="s">
        <v>3088</v>
      </c>
      <c r="AR117" s="245">
        <v>42327</v>
      </c>
      <c r="AS117" s="245">
        <v>42327</v>
      </c>
      <c r="AT117" s="246" t="s">
        <v>3088</v>
      </c>
      <c r="AU117" s="244"/>
      <c r="AV117" s="247" t="s">
        <v>3088</v>
      </c>
      <c r="AW117" s="248" t="s">
        <v>3088</v>
      </c>
      <c r="AX117" s="249" t="s">
        <v>3088</v>
      </c>
      <c r="AY117" s="250" t="s">
        <v>4255</v>
      </c>
    </row>
    <row r="118" spans="1:51" ht="24.75" customHeight="1" x14ac:dyDescent="0.35">
      <c r="A118" s="11">
        <v>117</v>
      </c>
      <c r="B118" s="241" t="s">
        <v>4264</v>
      </c>
      <c r="C118" s="8" t="s">
        <v>679</v>
      </c>
      <c r="D118" s="10" t="s">
        <v>4265</v>
      </c>
      <c r="E118" s="10" t="s">
        <v>14</v>
      </c>
      <c r="F118" s="9">
        <v>41428</v>
      </c>
      <c r="G118" s="9">
        <v>41488</v>
      </c>
      <c r="H118" s="9"/>
      <c r="I118" s="9"/>
      <c r="J118" s="7" t="s">
        <v>1932</v>
      </c>
      <c r="K118" s="7"/>
      <c r="L118" s="10" t="s">
        <v>3224</v>
      </c>
      <c r="M118" s="242" t="s">
        <v>3224</v>
      </c>
      <c r="N118" s="243" t="s">
        <v>1964</v>
      </c>
      <c r="O118" s="243" t="s">
        <v>4266</v>
      </c>
      <c r="P118" s="10" t="s">
        <v>4267</v>
      </c>
      <c r="Q118" s="10"/>
      <c r="R118" s="10"/>
      <c r="S118" s="10"/>
      <c r="T118" s="10" t="s">
        <v>53</v>
      </c>
      <c r="U118" s="244">
        <v>28457</v>
      </c>
      <c r="V118" s="10" t="s">
        <v>351</v>
      </c>
      <c r="W118" s="10" t="s">
        <v>2015</v>
      </c>
      <c r="X118" s="241" t="s">
        <v>1936</v>
      </c>
      <c r="Y118" s="8" t="s">
        <v>4268</v>
      </c>
      <c r="Z118" s="243">
        <v>40393</v>
      </c>
      <c r="AA118" s="10" t="s">
        <v>351</v>
      </c>
      <c r="AB118" s="10" t="s">
        <v>1956</v>
      </c>
      <c r="AC118" s="10" t="s">
        <v>3140</v>
      </c>
      <c r="AD118" s="10" t="s">
        <v>2199</v>
      </c>
      <c r="AE118" s="243" t="s">
        <v>2069</v>
      </c>
      <c r="AF118" s="10" t="s">
        <v>4269</v>
      </c>
      <c r="AG118" s="10" t="s">
        <v>4270</v>
      </c>
      <c r="AH118" s="242" t="s">
        <v>4271</v>
      </c>
      <c r="AI118" s="243" t="s">
        <v>4272</v>
      </c>
      <c r="AJ118" s="10" t="s">
        <v>4273</v>
      </c>
      <c r="AK118" s="10" t="s">
        <v>4274</v>
      </c>
      <c r="AL118" s="241" t="s">
        <v>2107</v>
      </c>
      <c r="AM118" s="8"/>
      <c r="AN118" s="8"/>
      <c r="AO118" s="8"/>
      <c r="AP118" s="8"/>
      <c r="AQ118" s="8" t="s">
        <v>3088</v>
      </c>
      <c r="AR118" s="245">
        <v>42335</v>
      </c>
      <c r="AS118" s="245">
        <v>42338</v>
      </c>
      <c r="AT118" s="246" t="s">
        <v>4275</v>
      </c>
      <c r="AU118" s="244">
        <v>42304</v>
      </c>
      <c r="AV118" s="247" t="s">
        <v>3084</v>
      </c>
      <c r="AW118" s="248" t="s">
        <v>3088</v>
      </c>
      <c r="AX118" s="249" t="s">
        <v>3088</v>
      </c>
      <c r="AY118" s="250" t="s">
        <v>4264</v>
      </c>
    </row>
    <row r="119" spans="1:51" ht="24.75" customHeight="1" x14ac:dyDescent="0.35">
      <c r="A119" s="11">
        <v>118</v>
      </c>
      <c r="B119" s="241" t="s">
        <v>4276</v>
      </c>
      <c r="C119" s="8" t="s">
        <v>4277</v>
      </c>
      <c r="D119" s="10" t="s">
        <v>4278</v>
      </c>
      <c r="E119" s="10" t="s">
        <v>699</v>
      </c>
      <c r="F119" s="9">
        <v>42200</v>
      </c>
      <c r="G119" s="9">
        <v>42260</v>
      </c>
      <c r="H119" s="9"/>
      <c r="I119" s="9">
        <v>42626</v>
      </c>
      <c r="J119" s="7" t="s">
        <v>3128</v>
      </c>
      <c r="K119" s="7"/>
      <c r="L119" s="10" t="s">
        <v>3884</v>
      </c>
      <c r="M119" s="242" t="s">
        <v>3885</v>
      </c>
      <c r="N119" s="243" t="s">
        <v>1990</v>
      </c>
      <c r="O119" s="243" t="s">
        <v>3796</v>
      </c>
      <c r="P119" s="10" t="s">
        <v>3797</v>
      </c>
      <c r="Q119" s="10"/>
      <c r="R119" s="10"/>
      <c r="S119" s="10"/>
      <c r="T119" s="10" t="s">
        <v>53</v>
      </c>
      <c r="U119" s="244">
        <v>27219</v>
      </c>
      <c r="V119" s="10" t="s">
        <v>2109</v>
      </c>
      <c r="W119" s="10" t="s">
        <v>2109</v>
      </c>
      <c r="X119" s="241" t="s">
        <v>1936</v>
      </c>
      <c r="Y119" s="8" t="s">
        <v>4279</v>
      </c>
      <c r="Z119" s="243">
        <v>40976</v>
      </c>
      <c r="AA119" s="10" t="s">
        <v>699</v>
      </c>
      <c r="AB119" s="10" t="s">
        <v>1938</v>
      </c>
      <c r="AC119" s="10" t="s">
        <v>3140</v>
      </c>
      <c r="AD119" s="10" t="s">
        <v>4280</v>
      </c>
      <c r="AE119" s="243" t="s">
        <v>4281</v>
      </c>
      <c r="AF119" s="10" t="s">
        <v>4282</v>
      </c>
      <c r="AG119" s="10" t="s">
        <v>4283</v>
      </c>
      <c r="AH119" s="242" t="s">
        <v>4282</v>
      </c>
      <c r="AI119" s="243" t="s">
        <v>4283</v>
      </c>
      <c r="AJ119" s="10" t="s">
        <v>4284</v>
      </c>
      <c r="AK119" s="10" t="s">
        <v>4285</v>
      </c>
      <c r="AL119" s="241" t="s">
        <v>2160</v>
      </c>
      <c r="AM119" s="8"/>
      <c r="AN119" s="8"/>
      <c r="AO119" s="8"/>
      <c r="AP119" s="8"/>
      <c r="AQ119" s="8" t="s">
        <v>3088</v>
      </c>
      <c r="AR119" s="245">
        <v>42350</v>
      </c>
      <c r="AS119" s="245">
        <v>42350</v>
      </c>
      <c r="AT119" s="246" t="s">
        <v>4286</v>
      </c>
      <c r="AU119" s="244">
        <v>42340</v>
      </c>
      <c r="AV119" s="247" t="s">
        <v>3101</v>
      </c>
      <c r="AW119" s="248" t="s">
        <v>3088</v>
      </c>
      <c r="AX119" s="249" t="s">
        <v>3088</v>
      </c>
      <c r="AY119" s="250" t="s">
        <v>4276</v>
      </c>
    </row>
    <row r="120" spans="1:51" ht="24.75" customHeight="1" x14ac:dyDescent="0.35">
      <c r="A120" s="11">
        <v>119</v>
      </c>
      <c r="B120" s="241" t="s">
        <v>4287</v>
      </c>
      <c r="C120" s="8" t="s">
        <v>4288</v>
      </c>
      <c r="D120" s="10" t="s">
        <v>3088</v>
      </c>
      <c r="E120" s="10" t="s">
        <v>14</v>
      </c>
      <c r="F120" s="9">
        <v>42339</v>
      </c>
      <c r="G120" s="9">
        <v>42399</v>
      </c>
      <c r="H120" s="9"/>
      <c r="I120" s="9"/>
      <c r="J120" s="7" t="s">
        <v>3128</v>
      </c>
      <c r="K120" s="7"/>
      <c r="L120" s="10" t="s">
        <v>70</v>
      </c>
      <c r="M120" s="242" t="s">
        <v>3344</v>
      </c>
      <c r="N120" s="243" t="s">
        <v>2050</v>
      </c>
      <c r="O120" s="243" t="s">
        <v>4289</v>
      </c>
      <c r="P120" s="10" t="s">
        <v>2236</v>
      </c>
      <c r="Q120" s="10"/>
      <c r="R120" s="10"/>
      <c r="S120" s="10"/>
      <c r="T120" s="10" t="s">
        <v>53</v>
      </c>
      <c r="U120" s="244">
        <v>29796</v>
      </c>
      <c r="V120" s="10" t="s">
        <v>255</v>
      </c>
      <c r="W120" s="10" t="s">
        <v>255</v>
      </c>
      <c r="X120" s="241" t="s">
        <v>1936</v>
      </c>
      <c r="Y120" s="8" t="s">
        <v>4290</v>
      </c>
      <c r="Z120" s="243">
        <v>38310</v>
      </c>
      <c r="AA120" s="10" t="s">
        <v>255</v>
      </c>
      <c r="AB120" s="10" t="s">
        <v>1956</v>
      </c>
      <c r="AC120" s="10" t="s">
        <v>3140</v>
      </c>
      <c r="AD120" s="10" t="s">
        <v>3974</v>
      </c>
      <c r="AE120" s="243" t="s">
        <v>4291</v>
      </c>
      <c r="AF120" s="10" t="s">
        <v>4292</v>
      </c>
      <c r="AG120" s="10" t="s">
        <v>4293</v>
      </c>
      <c r="AH120" s="242" t="s">
        <v>4292</v>
      </c>
      <c r="AI120" s="243" t="s">
        <v>4293</v>
      </c>
      <c r="AJ120" s="10" t="s">
        <v>4294</v>
      </c>
      <c r="AK120" s="10" t="s">
        <v>4295</v>
      </c>
      <c r="AL120" s="241" t="s">
        <v>1971</v>
      </c>
      <c r="AM120" s="8"/>
      <c r="AN120" s="8"/>
      <c r="AO120" s="8"/>
      <c r="AP120" s="8"/>
      <c r="AQ120" s="8" t="s">
        <v>3088</v>
      </c>
      <c r="AR120" s="245">
        <v>42369</v>
      </c>
      <c r="AS120" s="245">
        <v>42369</v>
      </c>
      <c r="AT120" s="246" t="s">
        <v>3088</v>
      </c>
      <c r="AU120" s="244">
        <v>42338</v>
      </c>
      <c r="AV120" s="247" t="s">
        <v>3084</v>
      </c>
      <c r="AW120" s="248" t="s">
        <v>3088</v>
      </c>
      <c r="AX120" s="249" t="s">
        <v>3088</v>
      </c>
      <c r="AY120" s="250" t="s">
        <v>4287</v>
      </c>
    </row>
    <row r="121" spans="1:51" ht="24.75" customHeight="1" x14ac:dyDescent="0.35">
      <c r="A121" s="11">
        <v>120</v>
      </c>
      <c r="B121" s="241" t="s">
        <v>4296</v>
      </c>
      <c r="C121" s="8" t="s">
        <v>4297</v>
      </c>
      <c r="D121" s="10" t="s">
        <v>3088</v>
      </c>
      <c r="E121" s="10" t="s">
        <v>14</v>
      </c>
      <c r="F121" s="9">
        <v>40983</v>
      </c>
      <c r="G121" s="9">
        <v>41043</v>
      </c>
      <c r="H121" s="9"/>
      <c r="I121" s="9"/>
      <c r="J121" s="7" t="s">
        <v>1932</v>
      </c>
      <c r="K121" s="7"/>
      <c r="L121" s="10" t="s">
        <v>115</v>
      </c>
      <c r="M121" s="242" t="s">
        <v>2042</v>
      </c>
      <c r="N121" s="243" t="s">
        <v>1942</v>
      </c>
      <c r="O121" s="243" t="s">
        <v>4298</v>
      </c>
      <c r="P121" s="10" t="s">
        <v>4299</v>
      </c>
      <c r="Q121" s="10"/>
      <c r="R121" s="10"/>
      <c r="S121" s="10"/>
      <c r="T121" s="10" t="s">
        <v>22</v>
      </c>
      <c r="U121" s="244">
        <v>25537</v>
      </c>
      <c r="V121" s="10" t="s">
        <v>255</v>
      </c>
      <c r="W121" s="10" t="s">
        <v>544</v>
      </c>
      <c r="X121" s="241" t="s">
        <v>1936</v>
      </c>
      <c r="Y121" s="8" t="s">
        <v>4300</v>
      </c>
      <c r="Z121" s="243">
        <v>37608</v>
      </c>
      <c r="AA121" s="10" t="s">
        <v>255</v>
      </c>
      <c r="AB121" s="10" t="s">
        <v>1938</v>
      </c>
      <c r="AC121" s="10" t="s">
        <v>3140</v>
      </c>
      <c r="AD121" s="10" t="s">
        <v>3911</v>
      </c>
      <c r="AE121" s="243" t="s">
        <v>4301</v>
      </c>
      <c r="AF121" s="10" t="s">
        <v>4302</v>
      </c>
      <c r="AG121" s="10" t="s">
        <v>4303</v>
      </c>
      <c r="AH121" s="242" t="s">
        <v>4302</v>
      </c>
      <c r="AI121" s="243" t="s">
        <v>4303</v>
      </c>
      <c r="AJ121" s="10" t="s">
        <v>4304</v>
      </c>
      <c r="AK121" s="10" t="s">
        <v>4305</v>
      </c>
      <c r="AL121" s="241" t="s">
        <v>1941</v>
      </c>
      <c r="AM121" s="8"/>
      <c r="AN121" s="8"/>
      <c r="AO121" s="8"/>
      <c r="AP121" s="8"/>
      <c r="AQ121" s="8" t="s">
        <v>3088</v>
      </c>
      <c r="AR121" s="245">
        <v>42369</v>
      </c>
      <c r="AS121" s="245">
        <v>42369</v>
      </c>
      <c r="AT121" s="246" t="s">
        <v>4306</v>
      </c>
      <c r="AU121" s="244">
        <v>42312</v>
      </c>
      <c r="AV121" s="247" t="s">
        <v>3084</v>
      </c>
      <c r="AW121" s="248" t="s">
        <v>3088</v>
      </c>
      <c r="AX121" s="249" t="s">
        <v>3088</v>
      </c>
      <c r="AY121" s="250" t="s">
        <v>4296</v>
      </c>
    </row>
    <row r="122" spans="1:51" ht="24.75" customHeight="1" x14ac:dyDescent="0.35">
      <c r="A122" s="11">
        <v>121</v>
      </c>
      <c r="B122" s="241" t="s">
        <v>4307</v>
      </c>
      <c r="C122" s="8" t="s">
        <v>4308</v>
      </c>
      <c r="D122" s="10" t="s">
        <v>4309</v>
      </c>
      <c r="E122" s="10" t="s">
        <v>1045</v>
      </c>
      <c r="F122" s="9">
        <v>42072</v>
      </c>
      <c r="G122" s="9">
        <v>42132</v>
      </c>
      <c r="H122" s="9"/>
      <c r="I122" s="9">
        <v>42498</v>
      </c>
      <c r="J122" s="7" t="s">
        <v>3128</v>
      </c>
      <c r="K122" s="7"/>
      <c r="L122" s="10" t="s">
        <v>3259</v>
      </c>
      <c r="M122" s="242" t="s">
        <v>3260</v>
      </c>
      <c r="N122" s="243" t="s">
        <v>1990</v>
      </c>
      <c r="O122" s="243" t="s">
        <v>410</v>
      </c>
      <c r="P122" s="10" t="s">
        <v>2057</v>
      </c>
      <c r="Q122" s="10"/>
      <c r="R122" s="10"/>
      <c r="S122" s="10"/>
      <c r="T122" s="10" t="s">
        <v>53</v>
      </c>
      <c r="U122" s="244">
        <v>29375</v>
      </c>
      <c r="V122" s="10" t="s">
        <v>2048</v>
      </c>
      <c r="W122" s="10" t="s">
        <v>176</v>
      </c>
      <c r="X122" s="241" t="s">
        <v>1936</v>
      </c>
      <c r="Y122" s="8" t="s">
        <v>4310</v>
      </c>
      <c r="Z122" s="243">
        <v>41508</v>
      </c>
      <c r="AA122" s="10" t="s">
        <v>343</v>
      </c>
      <c r="AB122" s="10" t="s">
        <v>1938</v>
      </c>
      <c r="AC122" s="10" t="s">
        <v>3140</v>
      </c>
      <c r="AD122" s="10" t="s">
        <v>4311</v>
      </c>
      <c r="AE122" s="243" t="s">
        <v>4312</v>
      </c>
      <c r="AF122" s="10" t="s">
        <v>4313</v>
      </c>
      <c r="AG122" s="10" t="s">
        <v>4314</v>
      </c>
      <c r="AH122" s="242" t="s">
        <v>4315</v>
      </c>
      <c r="AI122" s="243" t="s">
        <v>4316</v>
      </c>
      <c r="AJ122" s="10" t="s">
        <v>4317</v>
      </c>
      <c r="AK122" s="10" t="s">
        <v>4318</v>
      </c>
      <c r="AL122" s="241" t="s">
        <v>1971</v>
      </c>
      <c r="AM122" s="8"/>
      <c r="AN122" s="8"/>
      <c r="AO122" s="8"/>
      <c r="AP122" s="8"/>
      <c r="AQ122" s="8" t="s">
        <v>3088</v>
      </c>
      <c r="AR122" s="245">
        <v>42359</v>
      </c>
      <c r="AS122" s="245">
        <v>42369</v>
      </c>
      <c r="AT122" s="246" t="s">
        <v>4319</v>
      </c>
      <c r="AU122" s="244">
        <v>42338</v>
      </c>
      <c r="AV122" s="247" t="s">
        <v>3084</v>
      </c>
      <c r="AW122" s="248" t="s">
        <v>3088</v>
      </c>
      <c r="AX122" s="249" t="s">
        <v>3088</v>
      </c>
      <c r="AY122" s="250" t="s">
        <v>4307</v>
      </c>
    </row>
    <row r="123" spans="1:51" ht="24.75" customHeight="1" x14ac:dyDescent="0.35">
      <c r="A123" s="11">
        <v>122</v>
      </c>
      <c r="B123" s="241" t="s">
        <v>4320</v>
      </c>
      <c r="C123" s="8" t="s">
        <v>4321</v>
      </c>
      <c r="D123" s="10" t="s">
        <v>3088</v>
      </c>
      <c r="E123" s="10" t="s">
        <v>176</v>
      </c>
      <c r="F123" s="9">
        <v>41897</v>
      </c>
      <c r="G123" s="9">
        <v>41957</v>
      </c>
      <c r="H123" s="9"/>
      <c r="I123" s="9"/>
      <c r="J123" s="7" t="s">
        <v>1932</v>
      </c>
      <c r="K123" s="7"/>
      <c r="L123" s="10" t="s">
        <v>3259</v>
      </c>
      <c r="M123" s="242" t="s">
        <v>3384</v>
      </c>
      <c r="N123" s="243" t="s">
        <v>1990</v>
      </c>
      <c r="O123" s="243" t="s">
        <v>410</v>
      </c>
      <c r="P123" s="10" t="s">
        <v>2057</v>
      </c>
      <c r="Q123" s="10"/>
      <c r="R123" s="10"/>
      <c r="S123" s="10"/>
      <c r="T123" s="10" t="s">
        <v>53</v>
      </c>
      <c r="U123" s="244">
        <v>31925</v>
      </c>
      <c r="V123" s="10" t="s">
        <v>176</v>
      </c>
      <c r="W123" s="10" t="s">
        <v>176</v>
      </c>
      <c r="X123" s="241" t="s">
        <v>1936</v>
      </c>
      <c r="Y123" s="8" t="s">
        <v>4322</v>
      </c>
      <c r="Z123" s="243">
        <v>39876</v>
      </c>
      <c r="AA123" s="10" t="s">
        <v>176</v>
      </c>
      <c r="AB123" s="10" t="s">
        <v>1938</v>
      </c>
      <c r="AC123" s="10" t="s">
        <v>3140</v>
      </c>
      <c r="AD123" s="10" t="s">
        <v>4323</v>
      </c>
      <c r="AE123" s="243" t="s">
        <v>1988</v>
      </c>
      <c r="AF123" s="10" t="s">
        <v>4324</v>
      </c>
      <c r="AG123" s="10" t="s">
        <v>4325</v>
      </c>
      <c r="AH123" s="242" t="s">
        <v>4326</v>
      </c>
      <c r="AI123" s="243" t="s">
        <v>4327</v>
      </c>
      <c r="AJ123" s="10" t="s">
        <v>4328</v>
      </c>
      <c r="AK123" s="10" t="s">
        <v>4329</v>
      </c>
      <c r="AL123" s="241" t="s">
        <v>1971</v>
      </c>
      <c r="AM123" s="8"/>
      <c r="AN123" s="8"/>
      <c r="AO123" s="8"/>
      <c r="AP123" s="8"/>
      <c r="AQ123" s="8" t="s">
        <v>3088</v>
      </c>
      <c r="AR123" s="245">
        <v>42342</v>
      </c>
      <c r="AS123" s="245">
        <v>42369</v>
      </c>
      <c r="AT123" s="246" t="s">
        <v>3088</v>
      </c>
      <c r="AU123" s="244"/>
      <c r="AV123" s="247" t="s">
        <v>3088</v>
      </c>
      <c r="AW123" s="248" t="s">
        <v>3088</v>
      </c>
      <c r="AX123" s="249" t="s">
        <v>3088</v>
      </c>
      <c r="AY123" s="250" t="s">
        <v>4320</v>
      </c>
    </row>
    <row r="124" spans="1:51" ht="24.75" customHeight="1" x14ac:dyDescent="0.35">
      <c r="A124" s="11">
        <v>123</v>
      </c>
      <c r="B124" s="241" t="s">
        <v>4330</v>
      </c>
      <c r="C124" s="8" t="s">
        <v>4331</v>
      </c>
      <c r="D124" s="10" t="s">
        <v>4332</v>
      </c>
      <c r="E124" s="10" t="s">
        <v>3195</v>
      </c>
      <c r="F124" s="9">
        <v>41887</v>
      </c>
      <c r="G124" s="9">
        <v>41947</v>
      </c>
      <c r="H124" s="9"/>
      <c r="I124" s="9">
        <v>42617</v>
      </c>
      <c r="J124" s="7" t="s">
        <v>3128</v>
      </c>
      <c r="K124" s="7"/>
      <c r="L124" s="10" t="s">
        <v>4333</v>
      </c>
      <c r="M124" s="242" t="s">
        <v>4333</v>
      </c>
      <c r="N124" s="243" t="s">
        <v>2097</v>
      </c>
      <c r="O124" s="243" t="s">
        <v>4334</v>
      </c>
      <c r="P124" s="10" t="s">
        <v>4335</v>
      </c>
      <c r="Q124" s="10"/>
      <c r="R124" s="10"/>
      <c r="S124" s="10"/>
      <c r="T124" s="10" t="s">
        <v>22</v>
      </c>
      <c r="U124" s="244">
        <v>26412</v>
      </c>
      <c r="V124" s="10" t="s">
        <v>1997</v>
      </c>
      <c r="W124" s="10" t="s">
        <v>747</v>
      </c>
      <c r="X124" s="241" t="s">
        <v>1936</v>
      </c>
      <c r="Y124" s="8" t="s">
        <v>4336</v>
      </c>
      <c r="Z124" s="243">
        <v>40434</v>
      </c>
      <c r="AA124" s="10" t="s">
        <v>255</v>
      </c>
      <c r="AB124" s="10" t="s">
        <v>1938</v>
      </c>
      <c r="AC124" s="10" t="s">
        <v>1968</v>
      </c>
      <c r="AD124" s="10" t="s">
        <v>4337</v>
      </c>
      <c r="AE124" s="243" t="s">
        <v>1948</v>
      </c>
      <c r="AF124" s="10" t="s">
        <v>4338</v>
      </c>
      <c r="AG124" s="10" t="s">
        <v>4339</v>
      </c>
      <c r="AH124" s="242" t="s">
        <v>4340</v>
      </c>
      <c r="AI124" s="243" t="s">
        <v>4341</v>
      </c>
      <c r="AJ124" s="10" t="s">
        <v>4342</v>
      </c>
      <c r="AK124" s="10" t="s">
        <v>4343</v>
      </c>
      <c r="AL124" s="241" t="s">
        <v>1941</v>
      </c>
      <c r="AM124" s="8"/>
      <c r="AN124" s="8"/>
      <c r="AO124" s="8"/>
      <c r="AP124" s="8"/>
      <c r="AQ124" s="8" t="s">
        <v>3088</v>
      </c>
      <c r="AR124" s="245">
        <v>42355</v>
      </c>
      <c r="AS124" s="245">
        <v>42372</v>
      </c>
      <c r="AT124" s="246" t="s">
        <v>3088</v>
      </c>
      <c r="AU124" s="244">
        <v>42373</v>
      </c>
      <c r="AV124" s="247" t="s">
        <v>3101</v>
      </c>
      <c r="AW124" s="248" t="s">
        <v>3088</v>
      </c>
      <c r="AX124" s="249" t="s">
        <v>3088</v>
      </c>
      <c r="AY124" s="250" t="s">
        <v>4330</v>
      </c>
    </row>
    <row r="125" spans="1:51" ht="24.75" customHeight="1" x14ac:dyDescent="0.35">
      <c r="A125" s="11">
        <v>124</v>
      </c>
      <c r="B125" s="241" t="s">
        <v>4344</v>
      </c>
      <c r="C125" s="8" t="s">
        <v>4345</v>
      </c>
      <c r="D125" s="10" t="s">
        <v>3088</v>
      </c>
      <c r="E125" s="10" t="s">
        <v>14</v>
      </c>
      <c r="F125" s="9">
        <v>40911</v>
      </c>
      <c r="G125" s="9">
        <v>40971</v>
      </c>
      <c r="H125" s="9"/>
      <c r="I125" s="9">
        <v>42432</v>
      </c>
      <c r="J125" s="7" t="s">
        <v>3128</v>
      </c>
      <c r="K125" s="7"/>
      <c r="L125" s="10" t="s">
        <v>3259</v>
      </c>
      <c r="M125" s="242" t="s">
        <v>3684</v>
      </c>
      <c r="N125" s="243" t="s">
        <v>1984</v>
      </c>
      <c r="O125" s="243" t="s">
        <v>4346</v>
      </c>
      <c r="P125" s="10" t="s">
        <v>4129</v>
      </c>
      <c r="Q125" s="10"/>
      <c r="R125" s="10"/>
      <c r="S125" s="10"/>
      <c r="T125" s="10" t="s">
        <v>53</v>
      </c>
      <c r="U125" s="244">
        <v>27881</v>
      </c>
      <c r="V125" s="10" t="s">
        <v>2114</v>
      </c>
      <c r="W125" s="10" t="s">
        <v>2114</v>
      </c>
      <c r="X125" s="241" t="s">
        <v>1936</v>
      </c>
      <c r="Y125" s="8" t="s">
        <v>4347</v>
      </c>
      <c r="Z125" s="243">
        <v>39191</v>
      </c>
      <c r="AA125" s="10" t="s">
        <v>255</v>
      </c>
      <c r="AB125" s="10" t="s">
        <v>1938</v>
      </c>
      <c r="AC125" s="10" t="s">
        <v>3140</v>
      </c>
      <c r="AD125" s="10" t="s">
        <v>2077</v>
      </c>
      <c r="AE125" s="243" t="s">
        <v>2377</v>
      </c>
      <c r="AF125" s="10" t="s">
        <v>4348</v>
      </c>
      <c r="AG125" s="10" t="s">
        <v>4349</v>
      </c>
      <c r="AH125" s="242" t="s">
        <v>4350</v>
      </c>
      <c r="AI125" s="243" t="s">
        <v>4351</v>
      </c>
      <c r="AJ125" s="10" t="s">
        <v>4352</v>
      </c>
      <c r="AK125" s="10" t="s">
        <v>4353</v>
      </c>
      <c r="AL125" s="241" t="s">
        <v>1971</v>
      </c>
      <c r="AM125" s="8"/>
      <c r="AN125" s="8"/>
      <c r="AO125" s="8"/>
      <c r="AP125" s="8"/>
      <c r="AQ125" s="8" t="s">
        <v>3088</v>
      </c>
      <c r="AR125" s="245">
        <v>42400</v>
      </c>
      <c r="AS125" s="245">
        <v>42400</v>
      </c>
      <c r="AT125" s="246" t="s">
        <v>4354</v>
      </c>
      <c r="AU125" s="244">
        <v>42375</v>
      </c>
      <c r="AV125" s="247" t="s">
        <v>3084</v>
      </c>
      <c r="AW125" s="248" t="s">
        <v>3088</v>
      </c>
      <c r="AX125" s="249" t="s">
        <v>3088</v>
      </c>
      <c r="AY125" s="250" t="s">
        <v>4344</v>
      </c>
    </row>
    <row r="126" spans="1:51" ht="24.75" customHeight="1" x14ac:dyDescent="0.35">
      <c r="A126" s="11">
        <v>125</v>
      </c>
      <c r="B126" s="241" t="s">
        <v>4355</v>
      </c>
      <c r="C126" s="8" t="s">
        <v>4356</v>
      </c>
      <c r="D126" s="10" t="s">
        <v>3088</v>
      </c>
      <c r="E126" s="10" t="s">
        <v>32</v>
      </c>
      <c r="F126" s="9">
        <v>42088</v>
      </c>
      <c r="G126" s="9">
        <v>42148</v>
      </c>
      <c r="H126" s="9"/>
      <c r="I126" s="9">
        <v>42514</v>
      </c>
      <c r="J126" s="7" t="s">
        <v>3128</v>
      </c>
      <c r="K126" s="7"/>
      <c r="L126" s="10" t="s">
        <v>3090</v>
      </c>
      <c r="M126" s="242" t="s">
        <v>3091</v>
      </c>
      <c r="N126" s="243" t="s">
        <v>1933</v>
      </c>
      <c r="O126" s="243" t="s">
        <v>3187</v>
      </c>
      <c r="P126" s="10" t="s">
        <v>2061</v>
      </c>
      <c r="Q126" s="10"/>
      <c r="R126" s="10"/>
      <c r="S126" s="10"/>
      <c r="T126" s="10" t="s">
        <v>53</v>
      </c>
      <c r="U126" s="244">
        <v>28292</v>
      </c>
      <c r="V126" s="10" t="s">
        <v>79</v>
      </c>
      <c r="W126" s="10" t="s">
        <v>79</v>
      </c>
      <c r="X126" s="241" t="s">
        <v>1936</v>
      </c>
      <c r="Y126" s="8" t="s">
        <v>4357</v>
      </c>
      <c r="Z126" s="243">
        <v>40632</v>
      </c>
      <c r="AA126" s="10" t="s">
        <v>79</v>
      </c>
      <c r="AB126" s="10" t="s">
        <v>1938</v>
      </c>
      <c r="AC126" s="10" t="s">
        <v>3140</v>
      </c>
      <c r="AD126" s="10" t="s">
        <v>2072</v>
      </c>
      <c r="AE126" s="243" t="s">
        <v>1948</v>
      </c>
      <c r="AF126" s="10" t="s">
        <v>4358</v>
      </c>
      <c r="AG126" s="10" t="s">
        <v>4359</v>
      </c>
      <c r="AH126" s="242" t="s">
        <v>4358</v>
      </c>
      <c r="AI126" s="243" t="s">
        <v>4359</v>
      </c>
      <c r="AJ126" s="10" t="s">
        <v>4360</v>
      </c>
      <c r="AK126" s="10" t="s">
        <v>4361</v>
      </c>
      <c r="AL126" s="241" t="s">
        <v>1971</v>
      </c>
      <c r="AM126" s="8"/>
      <c r="AN126" s="8"/>
      <c r="AO126" s="8"/>
      <c r="AP126" s="8"/>
      <c r="AQ126" s="8" t="s">
        <v>3088</v>
      </c>
      <c r="AR126" s="245">
        <v>42405</v>
      </c>
      <c r="AS126" s="245">
        <v>42405</v>
      </c>
      <c r="AT126" s="246" t="s">
        <v>4362</v>
      </c>
      <c r="AU126" s="244">
        <v>42398</v>
      </c>
      <c r="AV126" s="247" t="s">
        <v>3084</v>
      </c>
      <c r="AW126" s="248" t="s">
        <v>3088</v>
      </c>
      <c r="AX126" s="249" t="s">
        <v>3088</v>
      </c>
      <c r="AY126" s="250" t="s">
        <v>4355</v>
      </c>
    </row>
    <row r="127" spans="1:51" ht="24.75" customHeight="1" x14ac:dyDescent="0.35">
      <c r="A127" s="11">
        <v>126</v>
      </c>
      <c r="B127" s="241" t="s">
        <v>4363</v>
      </c>
      <c r="C127" s="8" t="s">
        <v>4364</v>
      </c>
      <c r="D127" s="10" t="s">
        <v>3088</v>
      </c>
      <c r="E127" s="10" t="s">
        <v>14</v>
      </c>
      <c r="F127" s="9">
        <v>42324</v>
      </c>
      <c r="G127" s="9">
        <v>42384</v>
      </c>
      <c r="H127" s="9"/>
      <c r="I127" s="9">
        <v>42750</v>
      </c>
      <c r="J127" s="7" t="s">
        <v>3128</v>
      </c>
      <c r="K127" s="7"/>
      <c r="L127" s="10" t="s">
        <v>3456</v>
      </c>
      <c r="M127" s="242" t="s">
        <v>3457</v>
      </c>
      <c r="N127" s="243" t="s">
        <v>2017</v>
      </c>
      <c r="O127" s="243" t="s">
        <v>497</v>
      </c>
      <c r="P127" s="10" t="s">
        <v>2460</v>
      </c>
      <c r="Q127" s="10"/>
      <c r="R127" s="10"/>
      <c r="S127" s="10"/>
      <c r="T127" s="10" t="s">
        <v>53</v>
      </c>
      <c r="U127" s="244">
        <v>30985</v>
      </c>
      <c r="V127" s="10" t="s">
        <v>2058</v>
      </c>
      <c r="W127" s="10" t="s">
        <v>2058</v>
      </c>
      <c r="X127" s="241" t="s">
        <v>1936</v>
      </c>
      <c r="Y127" s="8" t="s">
        <v>4365</v>
      </c>
      <c r="Z127" s="243">
        <v>42268</v>
      </c>
      <c r="AA127" s="10" t="s">
        <v>255</v>
      </c>
      <c r="AB127" s="10" t="s">
        <v>1938</v>
      </c>
      <c r="AC127" s="10" t="s">
        <v>3140</v>
      </c>
      <c r="AD127" s="10" t="s">
        <v>2172</v>
      </c>
      <c r="AE127" s="243" t="s">
        <v>1998</v>
      </c>
      <c r="AF127" s="10" t="s">
        <v>4366</v>
      </c>
      <c r="AG127" s="10" t="s">
        <v>4367</v>
      </c>
      <c r="AH127" s="242" t="s">
        <v>4366</v>
      </c>
      <c r="AI127" s="243" t="s">
        <v>4367</v>
      </c>
      <c r="AJ127" s="10" t="s">
        <v>4368</v>
      </c>
      <c r="AK127" s="10" t="s">
        <v>4369</v>
      </c>
      <c r="AL127" s="241" t="s">
        <v>1971</v>
      </c>
      <c r="AM127" s="8"/>
      <c r="AN127" s="8"/>
      <c r="AO127" s="8"/>
      <c r="AP127" s="8"/>
      <c r="AQ127" s="8" t="s">
        <v>3088</v>
      </c>
      <c r="AR127" s="245">
        <v>42405</v>
      </c>
      <c r="AS127" s="245">
        <v>42405</v>
      </c>
      <c r="AT127" s="246" t="s">
        <v>4370</v>
      </c>
      <c r="AU127" s="244">
        <v>42401</v>
      </c>
      <c r="AV127" s="247" t="s">
        <v>3084</v>
      </c>
      <c r="AW127" s="248" t="s">
        <v>3088</v>
      </c>
      <c r="AX127" s="249" t="s">
        <v>4371</v>
      </c>
      <c r="AY127" s="250" t="s">
        <v>4363</v>
      </c>
    </row>
    <row r="128" spans="1:51" ht="24.75" customHeight="1" x14ac:dyDescent="0.35">
      <c r="A128" s="11">
        <v>127</v>
      </c>
      <c r="B128" s="241" t="s">
        <v>4372</v>
      </c>
      <c r="C128" s="8" t="s">
        <v>4373</v>
      </c>
      <c r="D128" s="10" t="s">
        <v>3088</v>
      </c>
      <c r="E128" s="10" t="s">
        <v>3195</v>
      </c>
      <c r="F128" s="9">
        <v>42016</v>
      </c>
      <c r="G128" s="9">
        <v>42076</v>
      </c>
      <c r="H128" s="9"/>
      <c r="I128" s="9"/>
      <c r="J128" s="7" t="s">
        <v>1932</v>
      </c>
      <c r="K128" s="7"/>
      <c r="L128" s="10" t="s">
        <v>3259</v>
      </c>
      <c r="M128" s="242" t="s">
        <v>3260</v>
      </c>
      <c r="N128" s="243" t="s">
        <v>1942</v>
      </c>
      <c r="O128" s="243" t="s">
        <v>972</v>
      </c>
      <c r="P128" s="10" t="s">
        <v>4093</v>
      </c>
      <c r="Q128" s="10"/>
      <c r="R128" s="10"/>
      <c r="S128" s="10"/>
      <c r="T128" s="10" t="s">
        <v>53</v>
      </c>
      <c r="U128" s="244">
        <v>27311</v>
      </c>
      <c r="V128" s="10" t="s">
        <v>255</v>
      </c>
      <c r="W128" s="10" t="s">
        <v>2289</v>
      </c>
      <c r="X128" s="241" t="s">
        <v>1936</v>
      </c>
      <c r="Y128" s="8" t="s">
        <v>4374</v>
      </c>
      <c r="Z128" s="243">
        <v>38048</v>
      </c>
      <c r="AA128" s="10" t="s">
        <v>255</v>
      </c>
      <c r="AB128" s="10" t="s">
        <v>1938</v>
      </c>
      <c r="AC128" s="10" t="s">
        <v>1968</v>
      </c>
      <c r="AD128" s="10" t="s">
        <v>4375</v>
      </c>
      <c r="AE128" s="243" t="s">
        <v>1948</v>
      </c>
      <c r="AF128" s="10" t="s">
        <v>4376</v>
      </c>
      <c r="AG128" s="10" t="s">
        <v>4377</v>
      </c>
      <c r="AH128" s="242" t="s">
        <v>4376</v>
      </c>
      <c r="AI128" s="243" t="s">
        <v>4377</v>
      </c>
      <c r="AJ128" s="10" t="s">
        <v>4378</v>
      </c>
      <c r="AK128" s="10" t="s">
        <v>4379</v>
      </c>
      <c r="AL128" s="241" t="s">
        <v>1971</v>
      </c>
      <c r="AM128" s="8"/>
      <c r="AN128" s="8"/>
      <c r="AO128" s="8"/>
      <c r="AP128" s="8"/>
      <c r="AQ128" s="8" t="s">
        <v>3088</v>
      </c>
      <c r="AR128" s="245">
        <v>42405</v>
      </c>
      <c r="AS128" s="245">
        <v>42414</v>
      </c>
      <c r="AT128" s="246" t="s">
        <v>4380</v>
      </c>
      <c r="AU128" s="244">
        <v>42369</v>
      </c>
      <c r="AV128" s="247" t="s">
        <v>3084</v>
      </c>
      <c r="AW128" s="248" t="s">
        <v>3088</v>
      </c>
      <c r="AX128" s="249" t="s">
        <v>4381</v>
      </c>
      <c r="AY128" s="250" t="s">
        <v>4372</v>
      </c>
    </row>
    <row r="129" spans="1:51" ht="24.75" customHeight="1" x14ac:dyDescent="0.35">
      <c r="A129" s="11">
        <v>128</v>
      </c>
      <c r="B129" s="241" t="s">
        <v>4382</v>
      </c>
      <c r="C129" s="8" t="s">
        <v>4383</v>
      </c>
      <c r="D129" s="10" t="s">
        <v>3088</v>
      </c>
      <c r="E129" s="10" t="s">
        <v>14</v>
      </c>
      <c r="F129" s="9">
        <v>42009</v>
      </c>
      <c r="G129" s="9">
        <v>42099</v>
      </c>
      <c r="H129" s="9"/>
      <c r="I129" s="9">
        <v>42465</v>
      </c>
      <c r="J129" s="7" t="s">
        <v>3128</v>
      </c>
      <c r="K129" s="7"/>
      <c r="L129" s="10" t="s">
        <v>3105</v>
      </c>
      <c r="M129" s="242" t="s">
        <v>3106</v>
      </c>
      <c r="N129" s="243" t="s">
        <v>2155</v>
      </c>
      <c r="O129" s="243" t="s">
        <v>4384</v>
      </c>
      <c r="P129" s="10" t="s">
        <v>4385</v>
      </c>
      <c r="Q129" s="10"/>
      <c r="R129" s="10"/>
      <c r="S129" s="10"/>
      <c r="T129" s="10" t="s">
        <v>22</v>
      </c>
      <c r="U129" s="244">
        <v>33534</v>
      </c>
      <c r="V129" s="10" t="s">
        <v>91</v>
      </c>
      <c r="W129" s="10" t="s">
        <v>91</v>
      </c>
      <c r="X129" s="241" t="s">
        <v>1936</v>
      </c>
      <c r="Y129" s="8" t="s">
        <v>4386</v>
      </c>
      <c r="Z129" s="243">
        <v>38679</v>
      </c>
      <c r="AA129" s="10" t="s">
        <v>91</v>
      </c>
      <c r="AB129" s="10" t="s">
        <v>1938</v>
      </c>
      <c r="AC129" s="10" t="s">
        <v>3140</v>
      </c>
      <c r="AD129" s="10" t="s">
        <v>4387</v>
      </c>
      <c r="AE129" s="243" t="s">
        <v>1948</v>
      </c>
      <c r="AF129" s="10" t="s">
        <v>4388</v>
      </c>
      <c r="AG129" s="10" t="s">
        <v>4389</v>
      </c>
      <c r="AH129" s="242" t="s">
        <v>4388</v>
      </c>
      <c r="AI129" s="243" t="s">
        <v>4389</v>
      </c>
      <c r="AJ129" s="10" t="s">
        <v>4390</v>
      </c>
      <c r="AK129" s="10" t="s">
        <v>4391</v>
      </c>
      <c r="AL129" s="241" t="s">
        <v>1941</v>
      </c>
      <c r="AM129" s="8"/>
      <c r="AN129" s="8"/>
      <c r="AO129" s="8"/>
      <c r="AP129" s="8"/>
      <c r="AQ129" s="8" t="s">
        <v>3088</v>
      </c>
      <c r="AR129" s="245">
        <v>42426</v>
      </c>
      <c r="AS129" s="245">
        <v>42426</v>
      </c>
      <c r="AT129" s="246" t="s">
        <v>4392</v>
      </c>
      <c r="AU129" s="244">
        <v>42405</v>
      </c>
      <c r="AV129" s="247" t="s">
        <v>3084</v>
      </c>
      <c r="AW129" s="248" t="s">
        <v>3783</v>
      </c>
      <c r="AX129" s="249" t="s">
        <v>3088</v>
      </c>
      <c r="AY129" s="250" t="s">
        <v>4382</v>
      </c>
    </row>
    <row r="130" spans="1:51" ht="24.75" customHeight="1" x14ac:dyDescent="0.35">
      <c r="A130" s="11">
        <v>129</v>
      </c>
      <c r="B130" s="241" t="s">
        <v>4393</v>
      </c>
      <c r="C130" s="8" t="s">
        <v>4394</v>
      </c>
      <c r="D130" s="10" t="s">
        <v>3088</v>
      </c>
      <c r="E130" s="10" t="s">
        <v>351</v>
      </c>
      <c r="F130" s="9">
        <v>41323</v>
      </c>
      <c r="G130" s="9">
        <v>41383</v>
      </c>
      <c r="H130" s="9"/>
      <c r="I130" s="9">
        <v>42844</v>
      </c>
      <c r="J130" s="7" t="s">
        <v>3128</v>
      </c>
      <c r="K130" s="7"/>
      <c r="L130" s="10" t="s">
        <v>3196</v>
      </c>
      <c r="M130" s="242" t="s">
        <v>3197</v>
      </c>
      <c r="N130" s="243" t="s">
        <v>1990</v>
      </c>
      <c r="O130" s="243" t="s">
        <v>3187</v>
      </c>
      <c r="P130" s="10" t="s">
        <v>3634</v>
      </c>
      <c r="Q130" s="10"/>
      <c r="R130" s="10"/>
      <c r="S130" s="10"/>
      <c r="T130" s="10" t="s">
        <v>53</v>
      </c>
      <c r="U130" s="244">
        <v>25114</v>
      </c>
      <c r="V130" s="10" t="s">
        <v>101</v>
      </c>
      <c r="W130" s="10" t="s">
        <v>176</v>
      </c>
      <c r="X130" s="241" t="s">
        <v>1936</v>
      </c>
      <c r="Y130" s="8" t="s">
        <v>4395</v>
      </c>
      <c r="Z130" s="243">
        <v>41045</v>
      </c>
      <c r="AA130" s="10" t="s">
        <v>124</v>
      </c>
      <c r="AB130" s="10" t="s">
        <v>1938</v>
      </c>
      <c r="AC130" s="10" t="s">
        <v>3140</v>
      </c>
      <c r="AD130" s="10" t="s">
        <v>2137</v>
      </c>
      <c r="AE130" s="243" t="s">
        <v>3594</v>
      </c>
      <c r="AF130" s="10" t="s">
        <v>4396</v>
      </c>
      <c r="AG130" s="10" t="s">
        <v>4397</v>
      </c>
      <c r="AH130" s="242" t="s">
        <v>4398</v>
      </c>
      <c r="AI130" s="243" t="s">
        <v>4399</v>
      </c>
      <c r="AJ130" s="10" t="s">
        <v>4400</v>
      </c>
      <c r="AK130" s="10" t="s">
        <v>4401</v>
      </c>
      <c r="AL130" s="241" t="s">
        <v>1971</v>
      </c>
      <c r="AM130" s="8"/>
      <c r="AN130" s="8"/>
      <c r="AO130" s="8"/>
      <c r="AP130" s="8"/>
      <c r="AQ130" s="8" t="s">
        <v>3088</v>
      </c>
      <c r="AR130" s="245">
        <v>42429</v>
      </c>
      <c r="AS130" s="245">
        <v>42429</v>
      </c>
      <c r="AT130" s="246" t="s">
        <v>4402</v>
      </c>
      <c r="AU130" s="244">
        <v>42405</v>
      </c>
      <c r="AV130" s="247" t="s">
        <v>3101</v>
      </c>
      <c r="AW130" s="248" t="s">
        <v>3088</v>
      </c>
      <c r="AX130" s="249" t="s">
        <v>3088</v>
      </c>
      <c r="AY130" s="250" t="s">
        <v>4393</v>
      </c>
    </row>
    <row r="131" spans="1:51" ht="24.75" customHeight="1" x14ac:dyDescent="0.35">
      <c r="A131" s="11">
        <v>130</v>
      </c>
      <c r="B131" s="241" t="s">
        <v>4403</v>
      </c>
      <c r="C131" s="8" t="s">
        <v>1128</v>
      </c>
      <c r="D131" s="10" t="s">
        <v>4404</v>
      </c>
      <c r="E131" s="10" t="s">
        <v>3195</v>
      </c>
      <c r="F131" s="9">
        <v>41821</v>
      </c>
      <c r="G131" s="9">
        <v>41881</v>
      </c>
      <c r="H131" s="9"/>
      <c r="I131" s="9">
        <v>42612</v>
      </c>
      <c r="J131" s="7" t="s">
        <v>3128</v>
      </c>
      <c r="K131" s="7"/>
      <c r="L131" s="10" t="s">
        <v>3196</v>
      </c>
      <c r="M131" s="242" t="s">
        <v>3197</v>
      </c>
      <c r="N131" s="243" t="s">
        <v>1933</v>
      </c>
      <c r="O131" s="243" t="s">
        <v>3187</v>
      </c>
      <c r="P131" s="10" t="s">
        <v>2333</v>
      </c>
      <c r="Q131" s="10"/>
      <c r="R131" s="10"/>
      <c r="S131" s="10"/>
      <c r="T131" s="10" t="s">
        <v>22</v>
      </c>
      <c r="U131" s="244">
        <v>26533</v>
      </c>
      <c r="V131" s="10" t="s">
        <v>255</v>
      </c>
      <c r="W131" s="10" t="s">
        <v>317</v>
      </c>
      <c r="X131" s="241" t="s">
        <v>1936</v>
      </c>
      <c r="Y131" s="8" t="s">
        <v>4405</v>
      </c>
      <c r="Z131" s="243">
        <v>36654</v>
      </c>
      <c r="AA131" s="10" t="s">
        <v>255</v>
      </c>
      <c r="AB131" s="10" t="s">
        <v>1946</v>
      </c>
      <c r="AC131" s="10" t="s">
        <v>1974</v>
      </c>
      <c r="AD131" s="10" t="s">
        <v>4406</v>
      </c>
      <c r="AE131" s="243" t="s">
        <v>4407</v>
      </c>
      <c r="AF131" s="10" t="s">
        <v>4408</v>
      </c>
      <c r="AG131" s="10" t="s">
        <v>4409</v>
      </c>
      <c r="AH131" s="242" t="s">
        <v>4410</v>
      </c>
      <c r="AI131" s="243" t="s">
        <v>4411</v>
      </c>
      <c r="AJ131" s="10" t="s">
        <v>4412</v>
      </c>
      <c r="AK131" s="10" t="s">
        <v>4413</v>
      </c>
      <c r="AL131" s="241" t="s">
        <v>2160</v>
      </c>
      <c r="AM131" s="8"/>
      <c r="AN131" s="8"/>
      <c r="AO131" s="8"/>
      <c r="AP131" s="8"/>
      <c r="AQ131" s="8" t="s">
        <v>3088</v>
      </c>
      <c r="AR131" s="245">
        <v>42429</v>
      </c>
      <c r="AS131" s="245">
        <v>42429</v>
      </c>
      <c r="AT131" s="246" t="s">
        <v>4414</v>
      </c>
      <c r="AU131" s="244">
        <v>42398</v>
      </c>
      <c r="AV131" s="247" t="s">
        <v>3101</v>
      </c>
      <c r="AW131" s="248" t="s">
        <v>3088</v>
      </c>
      <c r="AX131" s="249" t="s">
        <v>3088</v>
      </c>
      <c r="AY131" s="250" t="s">
        <v>4403</v>
      </c>
    </row>
    <row r="132" spans="1:51" ht="24.75" customHeight="1" x14ac:dyDescent="0.35">
      <c r="A132" s="11">
        <v>131</v>
      </c>
      <c r="B132" s="241" t="s">
        <v>4415</v>
      </c>
      <c r="C132" s="8" t="s">
        <v>4416</v>
      </c>
      <c r="D132" s="10" t="s">
        <v>3088</v>
      </c>
      <c r="E132" s="10" t="s">
        <v>145</v>
      </c>
      <c r="F132" s="9">
        <v>42191</v>
      </c>
      <c r="G132" s="9">
        <v>42251</v>
      </c>
      <c r="H132" s="9"/>
      <c r="I132" s="9">
        <v>42617</v>
      </c>
      <c r="J132" s="7" t="s">
        <v>3128</v>
      </c>
      <c r="K132" s="7"/>
      <c r="L132" s="10" t="s">
        <v>35</v>
      </c>
      <c r="M132" s="242" t="s">
        <v>35</v>
      </c>
      <c r="N132" s="243" t="s">
        <v>2050</v>
      </c>
      <c r="O132" s="243" t="s">
        <v>271</v>
      </c>
      <c r="P132" s="10" t="s">
        <v>2000</v>
      </c>
      <c r="Q132" s="10"/>
      <c r="R132" s="10"/>
      <c r="S132" s="10"/>
      <c r="T132" s="10" t="s">
        <v>22</v>
      </c>
      <c r="U132" s="244">
        <v>32454</v>
      </c>
      <c r="V132" s="10" t="s">
        <v>1382</v>
      </c>
      <c r="W132" s="10" t="s">
        <v>1382</v>
      </c>
      <c r="X132" s="241" t="s">
        <v>1936</v>
      </c>
      <c r="Y132" s="8" t="s">
        <v>4417</v>
      </c>
      <c r="Z132" s="243">
        <v>42170</v>
      </c>
      <c r="AA132" s="10" t="s">
        <v>1382</v>
      </c>
      <c r="AB132" s="10" t="s">
        <v>1938</v>
      </c>
      <c r="AC132" s="10" t="s">
        <v>3140</v>
      </c>
      <c r="AD132" s="10" t="s">
        <v>2090</v>
      </c>
      <c r="AE132" s="243" t="s">
        <v>1948</v>
      </c>
      <c r="AF132" s="10" t="s">
        <v>4418</v>
      </c>
      <c r="AG132" s="10" t="s">
        <v>4419</v>
      </c>
      <c r="AH132" s="242" t="s">
        <v>4420</v>
      </c>
      <c r="AI132" s="243" t="s">
        <v>4421</v>
      </c>
      <c r="AJ132" s="10" t="s">
        <v>4422</v>
      </c>
      <c r="AK132" s="10" t="s">
        <v>4423</v>
      </c>
      <c r="AL132" s="241" t="s">
        <v>1941</v>
      </c>
      <c r="AM132" s="8"/>
      <c r="AN132" s="8"/>
      <c r="AO132" s="8"/>
      <c r="AP132" s="8"/>
      <c r="AQ132" s="8" t="s">
        <v>3088</v>
      </c>
      <c r="AR132" s="245">
        <v>42426</v>
      </c>
      <c r="AS132" s="245">
        <v>42429</v>
      </c>
      <c r="AT132" s="246" t="s">
        <v>4424</v>
      </c>
      <c r="AU132" s="244">
        <v>42398</v>
      </c>
      <c r="AV132" s="247" t="s">
        <v>3084</v>
      </c>
      <c r="AW132" s="248" t="s">
        <v>3088</v>
      </c>
      <c r="AX132" s="249" t="s">
        <v>3088</v>
      </c>
      <c r="AY132" s="250" t="s">
        <v>4415</v>
      </c>
    </row>
    <row r="133" spans="1:51" ht="24.75" customHeight="1" x14ac:dyDescent="0.35">
      <c r="A133" s="11">
        <v>132</v>
      </c>
      <c r="B133" s="241" t="s">
        <v>4425</v>
      </c>
      <c r="C133" s="8" t="s">
        <v>4426</v>
      </c>
      <c r="D133" s="10" t="s">
        <v>3088</v>
      </c>
      <c r="E133" s="10" t="s">
        <v>14</v>
      </c>
      <c r="F133" s="9">
        <v>40364</v>
      </c>
      <c r="G133" s="9">
        <v>40425</v>
      </c>
      <c r="H133" s="9"/>
      <c r="I133" s="9"/>
      <c r="J133" s="7" t="s">
        <v>1932</v>
      </c>
      <c r="K133" s="7"/>
      <c r="L133" s="10" t="s">
        <v>3118</v>
      </c>
      <c r="M133" s="242" t="s">
        <v>3118</v>
      </c>
      <c r="N133" s="243" t="s">
        <v>1995</v>
      </c>
      <c r="O133" s="243" t="s">
        <v>4427</v>
      </c>
      <c r="P133" s="10" t="s">
        <v>4428</v>
      </c>
      <c r="Q133" s="10"/>
      <c r="R133" s="10"/>
      <c r="S133" s="10"/>
      <c r="T133" s="10" t="s">
        <v>22</v>
      </c>
      <c r="U133" s="244">
        <v>25025</v>
      </c>
      <c r="V133" s="10" t="s">
        <v>4429</v>
      </c>
      <c r="W133" s="10" t="s">
        <v>176</v>
      </c>
      <c r="X133" s="241" t="s">
        <v>1936</v>
      </c>
      <c r="Y133" s="8" t="s">
        <v>4430</v>
      </c>
      <c r="Z133" s="243">
        <v>39162</v>
      </c>
      <c r="AA133" s="10" t="s">
        <v>255</v>
      </c>
      <c r="AB133" s="10" t="s">
        <v>1938</v>
      </c>
      <c r="AC133" s="10" t="s">
        <v>3140</v>
      </c>
      <c r="AD133" s="10" t="s">
        <v>4238</v>
      </c>
      <c r="AE133" s="243" t="s">
        <v>2219</v>
      </c>
      <c r="AF133" s="10" t="s">
        <v>4431</v>
      </c>
      <c r="AG133" s="10" t="s">
        <v>4432</v>
      </c>
      <c r="AH133" s="242" t="s">
        <v>4431</v>
      </c>
      <c r="AI133" s="243" t="s">
        <v>4432</v>
      </c>
      <c r="AJ133" s="10" t="s">
        <v>4433</v>
      </c>
      <c r="AK133" s="10" t="s">
        <v>4434</v>
      </c>
      <c r="AL133" s="241" t="s">
        <v>1941</v>
      </c>
      <c r="AM133" s="8"/>
      <c r="AN133" s="8"/>
      <c r="AO133" s="8"/>
      <c r="AP133" s="8"/>
      <c r="AQ133" s="8" t="s">
        <v>3088</v>
      </c>
      <c r="AR133" s="245">
        <v>42426</v>
      </c>
      <c r="AS133" s="245">
        <v>42429</v>
      </c>
      <c r="AT133" s="246" t="s">
        <v>4435</v>
      </c>
      <c r="AU133" s="244">
        <v>42374</v>
      </c>
      <c r="AV133" s="247" t="s">
        <v>3084</v>
      </c>
      <c r="AW133" s="248" t="s">
        <v>3088</v>
      </c>
      <c r="AX133" s="249" t="s">
        <v>3088</v>
      </c>
      <c r="AY133" s="250" t="s">
        <v>4425</v>
      </c>
    </row>
    <row r="134" spans="1:51" ht="24.75" customHeight="1" x14ac:dyDescent="0.35">
      <c r="A134" s="11">
        <v>133</v>
      </c>
      <c r="B134" s="241" t="s">
        <v>4436</v>
      </c>
      <c r="C134" s="8" t="s">
        <v>4437</v>
      </c>
      <c r="D134" s="10" t="s">
        <v>3088</v>
      </c>
      <c r="E134" s="10" t="s">
        <v>14</v>
      </c>
      <c r="F134" s="9">
        <v>40452</v>
      </c>
      <c r="G134" s="9">
        <v>40512</v>
      </c>
      <c r="H134" s="9"/>
      <c r="I134" s="9"/>
      <c r="J134" s="7" t="s">
        <v>1932</v>
      </c>
      <c r="K134" s="7"/>
      <c r="L134" s="10" t="s">
        <v>35</v>
      </c>
      <c r="M134" s="242" t="s">
        <v>35</v>
      </c>
      <c r="N134" s="243" t="s">
        <v>2017</v>
      </c>
      <c r="O134" s="243" t="s">
        <v>4438</v>
      </c>
      <c r="P134" s="10" t="s">
        <v>4439</v>
      </c>
      <c r="Q134" s="10"/>
      <c r="R134" s="10"/>
      <c r="S134" s="10"/>
      <c r="T134" s="10" t="s">
        <v>22</v>
      </c>
      <c r="U134" s="244">
        <v>30169</v>
      </c>
      <c r="V134" s="10" t="s">
        <v>255</v>
      </c>
      <c r="W134" s="10" t="s">
        <v>527</v>
      </c>
      <c r="X134" s="241" t="s">
        <v>1936</v>
      </c>
      <c r="Y134" s="8" t="s">
        <v>4440</v>
      </c>
      <c r="Z134" s="243">
        <v>39236</v>
      </c>
      <c r="AA134" s="10" t="s">
        <v>255</v>
      </c>
      <c r="AB134" s="10" t="s">
        <v>1938</v>
      </c>
      <c r="AC134" s="10" t="s">
        <v>3140</v>
      </c>
      <c r="AD134" s="10" t="s">
        <v>1987</v>
      </c>
      <c r="AE134" s="243" t="s">
        <v>2683</v>
      </c>
      <c r="AF134" s="10" t="s">
        <v>4441</v>
      </c>
      <c r="AG134" s="10" t="s">
        <v>4442</v>
      </c>
      <c r="AH134" s="242" t="s">
        <v>4443</v>
      </c>
      <c r="AI134" s="243" t="s">
        <v>4444</v>
      </c>
      <c r="AJ134" s="10" t="s">
        <v>4445</v>
      </c>
      <c r="AK134" s="10" t="s">
        <v>194</v>
      </c>
      <c r="AL134" s="241" t="s">
        <v>1941</v>
      </c>
      <c r="AM134" s="8"/>
      <c r="AN134" s="8"/>
      <c r="AO134" s="8"/>
      <c r="AP134" s="8"/>
      <c r="AQ134" s="8" t="s">
        <v>3088</v>
      </c>
      <c r="AR134" s="245">
        <v>42432</v>
      </c>
      <c r="AS134" s="245">
        <v>42432</v>
      </c>
      <c r="AT134" s="246" t="s">
        <v>4446</v>
      </c>
      <c r="AU134" s="244">
        <v>42426</v>
      </c>
      <c r="AV134" s="247" t="s">
        <v>3084</v>
      </c>
      <c r="AW134" s="248" t="s">
        <v>3088</v>
      </c>
      <c r="AX134" s="249" t="s">
        <v>3088</v>
      </c>
      <c r="AY134" s="250" t="s">
        <v>4436</v>
      </c>
    </row>
    <row r="135" spans="1:51" ht="24.75" customHeight="1" x14ac:dyDescent="0.35">
      <c r="A135" s="11">
        <v>134</v>
      </c>
      <c r="B135" s="241" t="s">
        <v>4447</v>
      </c>
      <c r="C135" s="8" t="s">
        <v>4448</v>
      </c>
      <c r="D135" s="10" t="s">
        <v>3088</v>
      </c>
      <c r="E135" s="10" t="s">
        <v>699</v>
      </c>
      <c r="F135" s="9">
        <v>42373</v>
      </c>
      <c r="G135" s="9">
        <v>42433</v>
      </c>
      <c r="H135" s="9"/>
      <c r="I135" s="9"/>
      <c r="J135" s="7" t="s">
        <v>3128</v>
      </c>
      <c r="K135" s="7"/>
      <c r="L135" s="10" t="s">
        <v>3884</v>
      </c>
      <c r="M135" s="242" t="s">
        <v>3885</v>
      </c>
      <c r="N135" s="243" t="s">
        <v>1933</v>
      </c>
      <c r="O135" s="243" t="s">
        <v>3187</v>
      </c>
      <c r="P135" s="10" t="s">
        <v>2333</v>
      </c>
      <c r="Q135" s="10"/>
      <c r="R135" s="10"/>
      <c r="S135" s="10"/>
      <c r="T135" s="10" t="s">
        <v>53</v>
      </c>
      <c r="U135" s="244">
        <v>24903</v>
      </c>
      <c r="V135" s="10" t="s">
        <v>699</v>
      </c>
      <c r="W135" s="10" t="s">
        <v>4449</v>
      </c>
      <c r="X135" s="241" t="s">
        <v>1936</v>
      </c>
      <c r="Y135" s="8" t="s">
        <v>4450</v>
      </c>
      <c r="Z135" s="243">
        <v>40563</v>
      </c>
      <c r="AA135" s="10" t="s">
        <v>699</v>
      </c>
      <c r="AB135" s="10" t="s">
        <v>1938</v>
      </c>
      <c r="AC135" s="10" t="s">
        <v>3140</v>
      </c>
      <c r="AD135" s="10" t="s">
        <v>2010</v>
      </c>
      <c r="AE135" s="243" t="s">
        <v>3088</v>
      </c>
      <c r="AF135" s="10" t="s">
        <v>4451</v>
      </c>
      <c r="AG135" s="10" t="s">
        <v>4452</v>
      </c>
      <c r="AH135" s="242" t="s">
        <v>4451</v>
      </c>
      <c r="AI135" s="243" t="s">
        <v>4452</v>
      </c>
      <c r="AJ135" s="10" t="s">
        <v>4453</v>
      </c>
      <c r="AK135" s="10" t="s">
        <v>4454</v>
      </c>
      <c r="AL135" s="241" t="s">
        <v>4455</v>
      </c>
      <c r="AM135" s="8"/>
      <c r="AN135" s="8"/>
      <c r="AO135" s="8"/>
      <c r="AP135" s="8"/>
      <c r="AQ135" s="8" t="s">
        <v>3088</v>
      </c>
      <c r="AR135" s="245">
        <v>42432</v>
      </c>
      <c r="AS135" s="245">
        <v>42432</v>
      </c>
      <c r="AT135" s="246" t="s">
        <v>3088</v>
      </c>
      <c r="AU135" s="244"/>
      <c r="AV135" s="247" t="s">
        <v>4456</v>
      </c>
      <c r="AW135" s="248" t="s">
        <v>3088</v>
      </c>
      <c r="AX135" s="249" t="s">
        <v>4457</v>
      </c>
      <c r="AY135" s="250" t="s">
        <v>4447</v>
      </c>
    </row>
    <row r="136" spans="1:51" ht="24.75" customHeight="1" x14ac:dyDescent="0.35">
      <c r="A136" s="11">
        <v>135</v>
      </c>
      <c r="B136" s="241" t="s">
        <v>4458</v>
      </c>
      <c r="C136" s="8" t="s">
        <v>4459</v>
      </c>
      <c r="D136" s="10" t="s">
        <v>4460</v>
      </c>
      <c r="E136" s="10" t="s">
        <v>669</v>
      </c>
      <c r="F136" s="9">
        <v>42269</v>
      </c>
      <c r="G136" s="9">
        <v>42329</v>
      </c>
      <c r="H136" s="9"/>
      <c r="I136" s="9">
        <v>42695</v>
      </c>
      <c r="J136" s="7" t="s">
        <v>3128</v>
      </c>
      <c r="K136" s="7"/>
      <c r="L136" s="10" t="s">
        <v>3491</v>
      </c>
      <c r="M136" s="242" t="s">
        <v>3492</v>
      </c>
      <c r="N136" s="243" t="s">
        <v>1990</v>
      </c>
      <c r="O136" s="243" t="s">
        <v>3187</v>
      </c>
      <c r="P136" s="10" t="s">
        <v>3634</v>
      </c>
      <c r="Q136" s="10"/>
      <c r="R136" s="10"/>
      <c r="S136" s="10"/>
      <c r="T136" s="10" t="s">
        <v>53</v>
      </c>
      <c r="U136" s="244">
        <v>28343</v>
      </c>
      <c r="V136" s="10" t="s">
        <v>501</v>
      </c>
      <c r="W136" s="10" t="s">
        <v>501</v>
      </c>
      <c r="X136" s="241" t="s">
        <v>1936</v>
      </c>
      <c r="Y136" s="8" t="s">
        <v>4461</v>
      </c>
      <c r="Z136" s="243">
        <v>40312</v>
      </c>
      <c r="AA136" s="10" t="s">
        <v>501</v>
      </c>
      <c r="AB136" s="10" t="s">
        <v>1938</v>
      </c>
      <c r="AC136" s="10" t="s">
        <v>3140</v>
      </c>
      <c r="AD136" s="10" t="s">
        <v>4462</v>
      </c>
      <c r="AE136" s="243" t="s">
        <v>4463</v>
      </c>
      <c r="AF136" s="10" t="s">
        <v>4464</v>
      </c>
      <c r="AG136" s="10" t="s">
        <v>4465</v>
      </c>
      <c r="AH136" s="242" t="s">
        <v>4466</v>
      </c>
      <c r="AI136" s="243" t="s">
        <v>4467</v>
      </c>
      <c r="AJ136" s="10" t="s">
        <v>4468</v>
      </c>
      <c r="AK136" s="10" t="s">
        <v>4469</v>
      </c>
      <c r="AL136" s="241" t="s">
        <v>1971</v>
      </c>
      <c r="AM136" s="8"/>
      <c r="AN136" s="8"/>
      <c r="AO136" s="8"/>
      <c r="AP136" s="8"/>
      <c r="AQ136" s="8" t="s">
        <v>3088</v>
      </c>
      <c r="AR136" s="245">
        <v>42439</v>
      </c>
      <c r="AS136" s="245">
        <v>42439</v>
      </c>
      <c r="AT136" s="246" t="s">
        <v>4470</v>
      </c>
      <c r="AU136" s="244">
        <v>42431</v>
      </c>
      <c r="AV136" s="247" t="s">
        <v>3084</v>
      </c>
      <c r="AW136" s="248" t="s">
        <v>3088</v>
      </c>
      <c r="AX136" s="249" t="s">
        <v>3088</v>
      </c>
      <c r="AY136" s="250" t="s">
        <v>4458</v>
      </c>
    </row>
    <row r="137" spans="1:51" ht="24.75" customHeight="1" x14ac:dyDescent="0.35">
      <c r="A137" s="11">
        <v>136</v>
      </c>
      <c r="B137" s="241" t="s">
        <v>4471</v>
      </c>
      <c r="C137" s="8" t="s">
        <v>515</v>
      </c>
      <c r="D137" s="10" t="s">
        <v>3088</v>
      </c>
      <c r="E137" s="10" t="s">
        <v>2058</v>
      </c>
      <c r="F137" s="9">
        <v>41396</v>
      </c>
      <c r="G137" s="9">
        <v>41456</v>
      </c>
      <c r="H137" s="9"/>
      <c r="I137" s="9"/>
      <c r="J137" s="7" t="s">
        <v>1932</v>
      </c>
      <c r="K137" s="7"/>
      <c r="L137" s="10" t="s">
        <v>3090</v>
      </c>
      <c r="M137" s="242" t="s">
        <v>3091</v>
      </c>
      <c r="N137" s="243" t="s">
        <v>1933</v>
      </c>
      <c r="O137" s="243" t="s">
        <v>3187</v>
      </c>
      <c r="P137" s="10" t="s">
        <v>2333</v>
      </c>
      <c r="Q137" s="10"/>
      <c r="R137" s="10"/>
      <c r="S137" s="10"/>
      <c r="T137" s="10" t="s">
        <v>53</v>
      </c>
      <c r="U137" s="244">
        <v>24854</v>
      </c>
      <c r="V137" s="10" t="s">
        <v>162</v>
      </c>
      <c r="W137" s="10" t="s">
        <v>162</v>
      </c>
      <c r="X137" s="241" t="s">
        <v>1936</v>
      </c>
      <c r="Y137" s="8" t="s">
        <v>4472</v>
      </c>
      <c r="Z137" s="243">
        <v>37515</v>
      </c>
      <c r="AA137" s="10" t="s">
        <v>2058</v>
      </c>
      <c r="AB137" s="10" t="s">
        <v>1938</v>
      </c>
      <c r="AC137" s="10" t="s">
        <v>3140</v>
      </c>
      <c r="AD137" s="10" t="s">
        <v>2649</v>
      </c>
      <c r="AE137" s="243" t="s">
        <v>4473</v>
      </c>
      <c r="AF137" s="10" t="s">
        <v>4474</v>
      </c>
      <c r="AG137" s="10" t="s">
        <v>4475</v>
      </c>
      <c r="AH137" s="242" t="s">
        <v>4474</v>
      </c>
      <c r="AI137" s="243" t="s">
        <v>4476</v>
      </c>
      <c r="AJ137" s="10" t="s">
        <v>4477</v>
      </c>
      <c r="AK137" s="10" t="s">
        <v>1156</v>
      </c>
      <c r="AL137" s="241" t="s">
        <v>1971</v>
      </c>
      <c r="AM137" s="8"/>
      <c r="AN137" s="8"/>
      <c r="AO137" s="8"/>
      <c r="AP137" s="8"/>
      <c r="AQ137" s="8" t="s">
        <v>3088</v>
      </c>
      <c r="AR137" s="245">
        <v>42429</v>
      </c>
      <c r="AS137" s="245">
        <v>42443</v>
      </c>
      <c r="AT137" s="246" t="s">
        <v>4478</v>
      </c>
      <c r="AU137" s="244">
        <v>42420</v>
      </c>
      <c r="AV137" s="247" t="s">
        <v>3084</v>
      </c>
      <c r="AW137" s="248" t="s">
        <v>3783</v>
      </c>
      <c r="AX137" s="249"/>
      <c r="AY137" s="250" t="s">
        <v>4471</v>
      </c>
    </row>
    <row r="138" spans="1:51" ht="24.75" customHeight="1" x14ac:dyDescent="0.35">
      <c r="A138" s="11">
        <v>137</v>
      </c>
      <c r="B138" s="241" t="s">
        <v>4479</v>
      </c>
      <c r="C138" s="8" t="s">
        <v>4480</v>
      </c>
      <c r="D138" s="10" t="s">
        <v>3088</v>
      </c>
      <c r="E138" s="10" t="s">
        <v>14</v>
      </c>
      <c r="F138" s="9">
        <v>42298</v>
      </c>
      <c r="G138" s="9">
        <v>42358</v>
      </c>
      <c r="H138" s="9"/>
      <c r="I138" s="9">
        <v>42724</v>
      </c>
      <c r="J138" s="7" t="s">
        <v>3128</v>
      </c>
      <c r="K138" s="7"/>
      <c r="L138" s="10" t="s">
        <v>3235</v>
      </c>
      <c r="M138" s="242" t="s">
        <v>2483</v>
      </c>
      <c r="N138" s="243" t="s">
        <v>2050</v>
      </c>
      <c r="O138" s="243" t="s">
        <v>4481</v>
      </c>
      <c r="P138" s="10" t="s">
        <v>4482</v>
      </c>
      <c r="Q138" s="10"/>
      <c r="R138" s="10"/>
      <c r="S138" s="10"/>
      <c r="T138" s="10" t="s">
        <v>22</v>
      </c>
      <c r="U138" s="244">
        <v>32268</v>
      </c>
      <c r="V138" s="10" t="s">
        <v>1725</v>
      </c>
      <c r="W138" s="10" t="s">
        <v>1725</v>
      </c>
      <c r="X138" s="241" t="s">
        <v>1936</v>
      </c>
      <c r="Y138" s="8" t="s">
        <v>4483</v>
      </c>
      <c r="Z138" s="243">
        <v>38105</v>
      </c>
      <c r="AA138" s="10" t="s">
        <v>1945</v>
      </c>
      <c r="AB138" s="10" t="s">
        <v>1956</v>
      </c>
      <c r="AC138" s="10" t="s">
        <v>3140</v>
      </c>
      <c r="AD138" s="10" t="s">
        <v>4484</v>
      </c>
      <c r="AE138" s="243" t="s">
        <v>4485</v>
      </c>
      <c r="AF138" s="10" t="s">
        <v>4486</v>
      </c>
      <c r="AG138" s="10" t="s">
        <v>4487</v>
      </c>
      <c r="AH138" s="242" t="s">
        <v>4488</v>
      </c>
      <c r="AI138" s="243" t="s">
        <v>4489</v>
      </c>
      <c r="AJ138" s="10" t="s">
        <v>4490</v>
      </c>
      <c r="AK138" s="10" t="s">
        <v>4491</v>
      </c>
      <c r="AL138" s="241" t="s">
        <v>2160</v>
      </c>
      <c r="AM138" s="8"/>
      <c r="AN138" s="8"/>
      <c r="AO138" s="8"/>
      <c r="AP138" s="8"/>
      <c r="AQ138" s="8" t="s">
        <v>3088</v>
      </c>
      <c r="AR138" s="245">
        <v>42446</v>
      </c>
      <c r="AS138" s="245">
        <v>42446</v>
      </c>
      <c r="AT138" s="246" t="s">
        <v>4492</v>
      </c>
      <c r="AU138" s="244">
        <v>42417</v>
      </c>
      <c r="AV138" s="247" t="s">
        <v>3084</v>
      </c>
      <c r="AW138" s="248" t="s">
        <v>3088</v>
      </c>
      <c r="AX138" s="249" t="s">
        <v>4493</v>
      </c>
      <c r="AY138" s="250" t="s">
        <v>4479</v>
      </c>
    </row>
    <row r="139" spans="1:51" ht="24.75" customHeight="1" x14ac:dyDescent="0.35">
      <c r="A139" s="11">
        <v>138</v>
      </c>
      <c r="B139" s="241" t="s">
        <v>4494</v>
      </c>
      <c r="C139" s="8" t="s">
        <v>4495</v>
      </c>
      <c r="D139" s="10" t="s">
        <v>3088</v>
      </c>
      <c r="E139" s="10" t="s">
        <v>14</v>
      </c>
      <c r="F139" s="9">
        <v>42205</v>
      </c>
      <c r="G139" s="9">
        <v>42265</v>
      </c>
      <c r="H139" s="9"/>
      <c r="I139" s="9"/>
      <c r="J139" s="7" t="s">
        <v>1932</v>
      </c>
      <c r="K139" s="7"/>
      <c r="L139" s="10" t="s">
        <v>115</v>
      </c>
      <c r="M139" s="242" t="s">
        <v>2070</v>
      </c>
      <c r="N139" s="243" t="s">
        <v>1984</v>
      </c>
      <c r="O139" s="243" t="s">
        <v>493</v>
      </c>
      <c r="P139" s="10" t="s">
        <v>2231</v>
      </c>
      <c r="Q139" s="10"/>
      <c r="R139" s="10"/>
      <c r="S139" s="10"/>
      <c r="T139" s="10" t="s">
        <v>53</v>
      </c>
      <c r="U139" s="244">
        <v>30416</v>
      </c>
      <c r="V139" s="10" t="s">
        <v>255</v>
      </c>
      <c r="W139" s="10" t="s">
        <v>2015</v>
      </c>
      <c r="X139" s="241" t="s">
        <v>1936</v>
      </c>
      <c r="Y139" s="8" t="s">
        <v>4496</v>
      </c>
      <c r="Z139" s="243">
        <v>42065</v>
      </c>
      <c r="AA139" s="10" t="s">
        <v>255</v>
      </c>
      <c r="AB139" s="10" t="s">
        <v>1956</v>
      </c>
      <c r="AC139" s="10" t="s">
        <v>3140</v>
      </c>
      <c r="AD139" s="10" t="s">
        <v>2678</v>
      </c>
      <c r="AE139" s="243" t="s">
        <v>3179</v>
      </c>
      <c r="AF139" s="10" t="s">
        <v>4497</v>
      </c>
      <c r="AG139" s="10" t="s">
        <v>4498</v>
      </c>
      <c r="AH139" s="242" t="s">
        <v>4499</v>
      </c>
      <c r="AI139" s="243" t="s">
        <v>4500</v>
      </c>
      <c r="AJ139" s="10" t="s">
        <v>4501</v>
      </c>
      <c r="AK139" s="10" t="s">
        <v>4502</v>
      </c>
      <c r="AL139" s="241" t="s">
        <v>1953</v>
      </c>
      <c r="AM139" s="8"/>
      <c r="AN139" s="8"/>
      <c r="AO139" s="8"/>
      <c r="AP139" s="8"/>
      <c r="AQ139" s="8" t="s">
        <v>3088</v>
      </c>
      <c r="AR139" s="245">
        <v>42448</v>
      </c>
      <c r="AS139" s="245">
        <v>42448</v>
      </c>
      <c r="AT139" s="246" t="s">
        <v>4503</v>
      </c>
      <c r="AU139" s="244">
        <v>42419</v>
      </c>
      <c r="AV139" s="247" t="s">
        <v>3084</v>
      </c>
      <c r="AW139" s="248" t="s">
        <v>3088</v>
      </c>
      <c r="AX139" s="249" t="s">
        <v>4504</v>
      </c>
      <c r="AY139" s="250" t="s">
        <v>4494</v>
      </c>
    </row>
    <row r="140" spans="1:51" ht="24.75" customHeight="1" x14ac:dyDescent="0.35">
      <c r="A140" s="11">
        <v>139</v>
      </c>
      <c r="B140" s="241" t="s">
        <v>4505</v>
      </c>
      <c r="C140" s="8" t="s">
        <v>4506</v>
      </c>
      <c r="D140" s="10" t="s">
        <v>4507</v>
      </c>
      <c r="E140" s="10" t="s">
        <v>32</v>
      </c>
      <c r="F140" s="9">
        <v>42040</v>
      </c>
      <c r="G140" s="9">
        <v>42100</v>
      </c>
      <c r="H140" s="9"/>
      <c r="I140" s="9">
        <v>42466</v>
      </c>
      <c r="J140" s="7" t="s">
        <v>3128</v>
      </c>
      <c r="K140" s="7"/>
      <c r="L140" s="10" t="s">
        <v>3090</v>
      </c>
      <c r="M140" s="242" t="s">
        <v>3091</v>
      </c>
      <c r="N140" s="243" t="s">
        <v>1984</v>
      </c>
      <c r="O140" s="243" t="s">
        <v>3187</v>
      </c>
      <c r="P140" s="10" t="s">
        <v>2333</v>
      </c>
      <c r="Q140" s="10"/>
      <c r="R140" s="10"/>
      <c r="S140" s="10"/>
      <c r="T140" s="10" t="s">
        <v>53</v>
      </c>
      <c r="U140" s="244">
        <v>30542</v>
      </c>
      <c r="V140" s="10" t="s">
        <v>162</v>
      </c>
      <c r="W140" s="10" t="s">
        <v>544</v>
      </c>
      <c r="X140" s="241" t="s">
        <v>1936</v>
      </c>
      <c r="Y140" s="8" t="s">
        <v>4508</v>
      </c>
      <c r="Z140" s="243">
        <v>40378</v>
      </c>
      <c r="AA140" s="10" t="s">
        <v>162</v>
      </c>
      <c r="AB140" s="10" t="s">
        <v>1938</v>
      </c>
      <c r="AC140" s="10" t="s">
        <v>3140</v>
      </c>
      <c r="AD140" s="10" t="s">
        <v>4509</v>
      </c>
      <c r="AE140" s="243" t="s">
        <v>1948</v>
      </c>
      <c r="AF140" s="10" t="s">
        <v>4510</v>
      </c>
      <c r="AG140" s="10" t="s">
        <v>4511</v>
      </c>
      <c r="AH140" s="242" t="s">
        <v>4512</v>
      </c>
      <c r="AI140" s="243" t="s">
        <v>4513</v>
      </c>
      <c r="AJ140" s="10" t="s">
        <v>4514</v>
      </c>
      <c r="AK140" s="10" t="s">
        <v>4515</v>
      </c>
      <c r="AL140" s="241" t="s">
        <v>1971</v>
      </c>
      <c r="AM140" s="8"/>
      <c r="AN140" s="8"/>
      <c r="AO140" s="8"/>
      <c r="AP140" s="8"/>
      <c r="AQ140" s="8" t="s">
        <v>3088</v>
      </c>
      <c r="AR140" s="245">
        <v>42439</v>
      </c>
      <c r="AS140" s="245">
        <v>42459</v>
      </c>
      <c r="AT140" s="246" t="s">
        <v>4516</v>
      </c>
      <c r="AU140" s="244">
        <v>42429</v>
      </c>
      <c r="AV140" s="247" t="s">
        <v>3101</v>
      </c>
      <c r="AW140" s="248" t="s">
        <v>3088</v>
      </c>
      <c r="AX140" s="249" t="s">
        <v>3088</v>
      </c>
      <c r="AY140" s="250" t="s">
        <v>4505</v>
      </c>
    </row>
    <row r="141" spans="1:51" ht="24.75" customHeight="1" x14ac:dyDescent="0.35">
      <c r="A141" s="11">
        <v>140</v>
      </c>
      <c r="B141" s="241" t="s">
        <v>4517</v>
      </c>
      <c r="C141" s="8" t="s">
        <v>4518</v>
      </c>
      <c r="D141" s="10" t="s">
        <v>3088</v>
      </c>
      <c r="E141" s="10" t="s">
        <v>14</v>
      </c>
      <c r="F141" s="9">
        <v>42310</v>
      </c>
      <c r="G141" s="9">
        <v>42370</v>
      </c>
      <c r="H141" s="9"/>
      <c r="I141" s="9">
        <v>42736</v>
      </c>
      <c r="J141" s="7" t="s">
        <v>3128</v>
      </c>
      <c r="K141" s="7"/>
      <c r="L141" s="10" t="s">
        <v>115</v>
      </c>
      <c r="M141" s="242" t="s">
        <v>2118</v>
      </c>
      <c r="N141" s="243" t="s">
        <v>2050</v>
      </c>
      <c r="O141" s="243" t="s">
        <v>289</v>
      </c>
      <c r="P141" s="10" t="s">
        <v>2305</v>
      </c>
      <c r="Q141" s="10"/>
      <c r="R141" s="10"/>
      <c r="S141" s="10"/>
      <c r="T141" s="10" t="s">
        <v>53</v>
      </c>
      <c r="U141" s="244">
        <v>33551</v>
      </c>
      <c r="V141" s="10" t="s">
        <v>2114</v>
      </c>
      <c r="W141" s="10" t="s">
        <v>2114</v>
      </c>
      <c r="X141" s="241" t="s">
        <v>1936</v>
      </c>
      <c r="Y141" s="8" t="s">
        <v>4519</v>
      </c>
      <c r="Z141" s="243">
        <v>38923</v>
      </c>
      <c r="AA141" s="10" t="s">
        <v>2114</v>
      </c>
      <c r="AB141" s="10" t="s">
        <v>1956</v>
      </c>
      <c r="AC141" s="10" t="s">
        <v>3140</v>
      </c>
      <c r="AD141" s="10" t="s">
        <v>4520</v>
      </c>
      <c r="AE141" s="243" t="s">
        <v>2121</v>
      </c>
      <c r="AF141" s="10" t="s">
        <v>4521</v>
      </c>
      <c r="AG141" s="10" t="s">
        <v>4522</v>
      </c>
      <c r="AH141" s="242" t="s">
        <v>4523</v>
      </c>
      <c r="AI141" s="243" t="s">
        <v>4524</v>
      </c>
      <c r="AJ141" s="10" t="s">
        <v>4525</v>
      </c>
      <c r="AK141" s="10" t="s">
        <v>4526</v>
      </c>
      <c r="AL141" s="241" t="s">
        <v>2160</v>
      </c>
      <c r="AM141" s="8"/>
      <c r="AN141" s="8"/>
      <c r="AO141" s="8"/>
      <c r="AP141" s="8"/>
      <c r="AQ141" s="8" t="s">
        <v>3088</v>
      </c>
      <c r="AR141" s="245">
        <v>42460</v>
      </c>
      <c r="AS141" s="245">
        <v>42460</v>
      </c>
      <c r="AT141" s="246" t="s">
        <v>4527</v>
      </c>
      <c r="AU141" s="244">
        <v>42436</v>
      </c>
      <c r="AV141" s="247" t="s">
        <v>3084</v>
      </c>
      <c r="AW141" s="248" t="s">
        <v>3088</v>
      </c>
      <c r="AX141" s="249" t="s">
        <v>4528</v>
      </c>
      <c r="AY141" s="250" t="s">
        <v>4517</v>
      </c>
    </row>
    <row r="142" spans="1:51" ht="24.75" customHeight="1" x14ac:dyDescent="0.35">
      <c r="A142" s="11">
        <v>141</v>
      </c>
      <c r="B142" s="241" t="s">
        <v>4529</v>
      </c>
      <c r="C142" s="8" t="s">
        <v>4530</v>
      </c>
      <c r="D142" s="10" t="s">
        <v>3088</v>
      </c>
      <c r="E142" s="10" t="s">
        <v>129</v>
      </c>
      <c r="F142" s="9">
        <v>41723</v>
      </c>
      <c r="G142" s="9">
        <v>41783</v>
      </c>
      <c r="H142" s="9"/>
      <c r="I142" s="9"/>
      <c r="J142" s="7" t="s">
        <v>1932</v>
      </c>
      <c r="K142" s="7"/>
      <c r="L142" s="10" t="s">
        <v>3884</v>
      </c>
      <c r="M142" s="242" t="s">
        <v>3885</v>
      </c>
      <c r="N142" s="243" t="s">
        <v>2017</v>
      </c>
      <c r="O142" s="243" t="s">
        <v>3796</v>
      </c>
      <c r="P142" s="10" t="s">
        <v>3797</v>
      </c>
      <c r="Q142" s="10"/>
      <c r="R142" s="10"/>
      <c r="S142" s="10"/>
      <c r="T142" s="10" t="s">
        <v>53</v>
      </c>
      <c r="U142" s="244">
        <v>30758</v>
      </c>
      <c r="V142" s="10" t="s">
        <v>129</v>
      </c>
      <c r="W142" s="10" t="s">
        <v>129</v>
      </c>
      <c r="X142" s="241" t="s">
        <v>1936</v>
      </c>
      <c r="Y142" s="8" t="s">
        <v>4531</v>
      </c>
      <c r="Z142" s="243">
        <v>37823</v>
      </c>
      <c r="AA142" s="10" t="s">
        <v>129</v>
      </c>
      <c r="AB142" s="10" t="s">
        <v>1938</v>
      </c>
      <c r="AC142" s="10" t="s">
        <v>3140</v>
      </c>
      <c r="AD142" s="10" t="s">
        <v>2154</v>
      </c>
      <c r="AE142" s="243" t="s">
        <v>4532</v>
      </c>
      <c r="AF142" s="10" t="s">
        <v>4533</v>
      </c>
      <c r="AG142" s="10" t="s">
        <v>4534</v>
      </c>
      <c r="AH142" s="242" t="s">
        <v>4533</v>
      </c>
      <c r="AI142" s="243" t="s">
        <v>4534</v>
      </c>
      <c r="AJ142" s="10" t="s">
        <v>4535</v>
      </c>
      <c r="AK142" s="10" t="s">
        <v>4536</v>
      </c>
      <c r="AL142" s="241" t="s">
        <v>1953</v>
      </c>
      <c r="AM142" s="8"/>
      <c r="AN142" s="8"/>
      <c r="AO142" s="8"/>
      <c r="AP142" s="8"/>
      <c r="AQ142" s="8" t="s">
        <v>3088</v>
      </c>
      <c r="AR142" s="245">
        <v>42460</v>
      </c>
      <c r="AS142" s="245">
        <v>42460</v>
      </c>
      <c r="AT142" s="246" t="s">
        <v>4537</v>
      </c>
      <c r="AU142" s="244">
        <v>42443</v>
      </c>
      <c r="AV142" s="247" t="s">
        <v>3084</v>
      </c>
      <c r="AW142" s="248" t="s">
        <v>3088</v>
      </c>
      <c r="AX142" s="249" t="s">
        <v>4457</v>
      </c>
      <c r="AY142" s="250" t="s">
        <v>4529</v>
      </c>
    </row>
    <row r="143" spans="1:51" ht="24.75" customHeight="1" x14ac:dyDescent="0.35">
      <c r="A143" s="11">
        <v>142</v>
      </c>
      <c r="B143" s="241" t="s">
        <v>4538</v>
      </c>
      <c r="C143" s="8" t="s">
        <v>4539</v>
      </c>
      <c r="D143" s="10" t="s">
        <v>3088</v>
      </c>
      <c r="E143" s="10" t="s">
        <v>293</v>
      </c>
      <c r="F143" s="9">
        <v>40483</v>
      </c>
      <c r="G143" s="9">
        <v>40543</v>
      </c>
      <c r="H143" s="9"/>
      <c r="I143" s="9"/>
      <c r="J143" s="7" t="s">
        <v>1932</v>
      </c>
      <c r="K143" s="7"/>
      <c r="L143" s="10" t="s">
        <v>35</v>
      </c>
      <c r="M143" s="242" t="s">
        <v>35</v>
      </c>
      <c r="N143" s="243" t="s">
        <v>2155</v>
      </c>
      <c r="O143" s="243" t="s">
        <v>626</v>
      </c>
      <c r="P143" s="10" t="s">
        <v>2285</v>
      </c>
      <c r="Q143" s="10"/>
      <c r="R143" s="10"/>
      <c r="S143" s="10"/>
      <c r="T143" s="10" t="s">
        <v>22</v>
      </c>
      <c r="U143" s="244">
        <v>31328</v>
      </c>
      <c r="V143" s="10" t="s">
        <v>2058</v>
      </c>
      <c r="W143" s="10" t="s">
        <v>293</v>
      </c>
      <c r="X143" s="241" t="s">
        <v>1936</v>
      </c>
      <c r="Y143" s="8" t="s">
        <v>4540</v>
      </c>
      <c r="Z143" s="243">
        <v>39236</v>
      </c>
      <c r="AA143" s="10" t="s">
        <v>293</v>
      </c>
      <c r="AB143" s="10" t="s">
        <v>1938</v>
      </c>
      <c r="AC143" s="10" t="s">
        <v>3140</v>
      </c>
      <c r="AD143" s="10" t="s">
        <v>1969</v>
      </c>
      <c r="AE143" s="243" t="s">
        <v>1988</v>
      </c>
      <c r="AF143" s="10" t="s">
        <v>4541</v>
      </c>
      <c r="AG143" s="10" t="s">
        <v>4542</v>
      </c>
      <c r="AH143" s="242" t="s">
        <v>4543</v>
      </c>
      <c r="AI143" s="243" t="s">
        <v>4544</v>
      </c>
      <c r="AJ143" s="10" t="s">
        <v>4545</v>
      </c>
      <c r="AK143" s="10" t="s">
        <v>4546</v>
      </c>
      <c r="AL143" s="241" t="s">
        <v>1941</v>
      </c>
      <c r="AM143" s="8"/>
      <c r="AN143" s="8"/>
      <c r="AO143" s="8"/>
      <c r="AP143" s="8"/>
      <c r="AQ143" s="8" t="s">
        <v>3088</v>
      </c>
      <c r="AR143" s="245">
        <v>42439</v>
      </c>
      <c r="AS143" s="245">
        <v>42460</v>
      </c>
      <c r="AT143" s="246" t="s">
        <v>3088</v>
      </c>
      <c r="AU143" s="244"/>
      <c r="AV143" s="247" t="s">
        <v>4547</v>
      </c>
      <c r="AW143" s="248" t="s">
        <v>3088</v>
      </c>
      <c r="AX143" s="249" t="s">
        <v>3088</v>
      </c>
      <c r="AY143" s="250" t="s">
        <v>4538</v>
      </c>
    </row>
    <row r="144" spans="1:51" ht="24.75" customHeight="1" x14ac:dyDescent="0.35">
      <c r="A144" s="11">
        <v>143</v>
      </c>
      <c r="B144" s="241" t="s">
        <v>4548</v>
      </c>
      <c r="C144" s="8" t="s">
        <v>4549</v>
      </c>
      <c r="D144" s="10" t="s">
        <v>3088</v>
      </c>
      <c r="E144" s="10" t="s">
        <v>293</v>
      </c>
      <c r="F144" s="9">
        <v>40483</v>
      </c>
      <c r="G144" s="9">
        <v>40543</v>
      </c>
      <c r="H144" s="9"/>
      <c r="I144" s="9"/>
      <c r="J144" s="7" t="s">
        <v>1932</v>
      </c>
      <c r="K144" s="7"/>
      <c r="L144" s="10" t="s">
        <v>35</v>
      </c>
      <c r="M144" s="242" t="s">
        <v>35</v>
      </c>
      <c r="N144" s="243" t="s">
        <v>2126</v>
      </c>
      <c r="O144" s="243" t="s">
        <v>307</v>
      </c>
      <c r="P144" s="10" t="s">
        <v>2127</v>
      </c>
      <c r="Q144" s="10"/>
      <c r="R144" s="10"/>
      <c r="S144" s="10"/>
      <c r="T144" s="10" t="s">
        <v>22</v>
      </c>
      <c r="U144" s="244">
        <v>30035</v>
      </c>
      <c r="V144" s="10" t="s">
        <v>293</v>
      </c>
      <c r="W144" s="10" t="s">
        <v>293</v>
      </c>
      <c r="X144" s="241" t="s">
        <v>1936</v>
      </c>
      <c r="Y144" s="8" t="s">
        <v>4550</v>
      </c>
      <c r="Z144" s="243">
        <v>36529</v>
      </c>
      <c r="AA144" s="10" t="s">
        <v>293</v>
      </c>
      <c r="AB144" s="10" t="s">
        <v>1938</v>
      </c>
      <c r="AC144" s="10" t="s">
        <v>3140</v>
      </c>
      <c r="AD144" s="10" t="s">
        <v>1992</v>
      </c>
      <c r="AE144" s="243" t="s">
        <v>4551</v>
      </c>
      <c r="AF144" s="10" t="s">
        <v>4552</v>
      </c>
      <c r="AG144" s="10" t="s">
        <v>4553</v>
      </c>
      <c r="AH144" s="242" t="s">
        <v>4554</v>
      </c>
      <c r="AI144" s="243" t="s">
        <v>4555</v>
      </c>
      <c r="AJ144" s="10" t="s">
        <v>4556</v>
      </c>
      <c r="AK144" s="10" t="s">
        <v>4557</v>
      </c>
      <c r="AL144" s="241" t="s">
        <v>1941</v>
      </c>
      <c r="AM144" s="8"/>
      <c r="AN144" s="8"/>
      <c r="AO144" s="8"/>
      <c r="AP144" s="8"/>
      <c r="AQ144" s="8" t="s">
        <v>3088</v>
      </c>
      <c r="AR144" s="245">
        <v>42439</v>
      </c>
      <c r="AS144" s="245">
        <v>42460</v>
      </c>
      <c r="AT144" s="246" t="s">
        <v>3088</v>
      </c>
      <c r="AU144" s="244"/>
      <c r="AV144" s="247" t="s">
        <v>4547</v>
      </c>
      <c r="AW144" s="248" t="s">
        <v>3088</v>
      </c>
      <c r="AX144" s="249" t="s">
        <v>3088</v>
      </c>
      <c r="AY144" s="250" t="s">
        <v>4548</v>
      </c>
    </row>
    <row r="145" spans="1:51" ht="24.75" customHeight="1" x14ac:dyDescent="0.35">
      <c r="A145" s="11">
        <v>144</v>
      </c>
      <c r="B145" s="241" t="s">
        <v>4558</v>
      </c>
      <c r="C145" s="8" t="s">
        <v>4559</v>
      </c>
      <c r="D145" s="10" t="s">
        <v>3088</v>
      </c>
      <c r="E145" s="10" t="s">
        <v>14</v>
      </c>
      <c r="F145" s="9">
        <v>42310</v>
      </c>
      <c r="G145" s="9">
        <v>42370</v>
      </c>
      <c r="H145" s="9"/>
      <c r="I145" s="9">
        <v>42736</v>
      </c>
      <c r="J145" s="7" t="s">
        <v>3128</v>
      </c>
      <c r="K145" s="7"/>
      <c r="L145" s="10" t="s">
        <v>3235</v>
      </c>
      <c r="M145" s="242" t="s">
        <v>3642</v>
      </c>
      <c r="N145" s="243" t="s">
        <v>2155</v>
      </c>
      <c r="O145" s="243" t="s">
        <v>4560</v>
      </c>
      <c r="P145" s="10" t="s">
        <v>4561</v>
      </c>
      <c r="Q145" s="10"/>
      <c r="R145" s="10"/>
      <c r="S145" s="10"/>
      <c r="T145" s="10" t="s">
        <v>22</v>
      </c>
      <c r="U145" s="244">
        <v>33243</v>
      </c>
      <c r="V145" s="10" t="s">
        <v>255</v>
      </c>
      <c r="W145" s="10" t="s">
        <v>255</v>
      </c>
      <c r="X145" s="241" t="s">
        <v>1936</v>
      </c>
      <c r="Y145" s="8" t="s">
        <v>4562</v>
      </c>
      <c r="Z145" s="243">
        <v>38686</v>
      </c>
      <c r="AA145" s="10" t="s">
        <v>255</v>
      </c>
      <c r="AB145" s="10" t="s">
        <v>1956</v>
      </c>
      <c r="AC145" s="10" t="s">
        <v>1974</v>
      </c>
      <c r="AD145" s="10" t="s">
        <v>4563</v>
      </c>
      <c r="AE145" s="243" t="s">
        <v>2615</v>
      </c>
      <c r="AF145" s="10" t="s">
        <v>4564</v>
      </c>
      <c r="AG145" s="10" t="s">
        <v>4565</v>
      </c>
      <c r="AH145" s="242" t="s">
        <v>4566</v>
      </c>
      <c r="AI145" s="243" t="s">
        <v>4567</v>
      </c>
      <c r="AJ145" s="10" t="s">
        <v>4568</v>
      </c>
      <c r="AK145" s="10" t="s">
        <v>4569</v>
      </c>
      <c r="AL145" s="241" t="s">
        <v>1953</v>
      </c>
      <c r="AM145" s="8"/>
      <c r="AN145" s="8"/>
      <c r="AO145" s="8"/>
      <c r="AP145" s="8"/>
      <c r="AQ145" s="8" t="s">
        <v>3088</v>
      </c>
      <c r="AR145" s="245">
        <v>42469</v>
      </c>
      <c r="AS145" s="245">
        <v>42469</v>
      </c>
      <c r="AT145" s="246" t="s">
        <v>4570</v>
      </c>
      <c r="AU145" s="244">
        <v>42444</v>
      </c>
      <c r="AV145" s="247" t="s">
        <v>3084</v>
      </c>
      <c r="AW145" s="248" t="s">
        <v>3783</v>
      </c>
      <c r="AX145" s="249" t="s">
        <v>4571</v>
      </c>
      <c r="AY145" s="250" t="s">
        <v>4558</v>
      </c>
    </row>
    <row r="146" spans="1:51" ht="24.75" customHeight="1" x14ac:dyDescent="0.35">
      <c r="A146" s="11">
        <v>145</v>
      </c>
      <c r="B146" s="241" t="s">
        <v>4572</v>
      </c>
      <c r="C146" s="8" t="s">
        <v>4138</v>
      </c>
      <c r="D146" s="10" t="s">
        <v>3088</v>
      </c>
      <c r="E146" s="10" t="s">
        <v>14</v>
      </c>
      <c r="F146" s="9">
        <v>42309</v>
      </c>
      <c r="G146" s="9"/>
      <c r="H146" s="9"/>
      <c r="I146" s="9">
        <v>42673</v>
      </c>
      <c r="J146" s="7" t="s">
        <v>3128</v>
      </c>
      <c r="K146" s="7"/>
      <c r="L146" s="10" t="s">
        <v>115</v>
      </c>
      <c r="M146" s="242" t="s">
        <v>2118</v>
      </c>
      <c r="N146" s="243" t="s">
        <v>2050</v>
      </c>
      <c r="O146" s="243" t="s">
        <v>289</v>
      </c>
      <c r="P146" s="10" t="s">
        <v>2305</v>
      </c>
      <c r="Q146" s="10"/>
      <c r="R146" s="10"/>
      <c r="S146" s="10"/>
      <c r="T146" s="10" t="s">
        <v>53</v>
      </c>
      <c r="U146" s="244">
        <v>33357</v>
      </c>
      <c r="V146" s="10" t="s">
        <v>3298</v>
      </c>
      <c r="W146" s="10" t="s">
        <v>3298</v>
      </c>
      <c r="X146" s="241" t="s">
        <v>1936</v>
      </c>
      <c r="Y146" s="8" t="s">
        <v>4573</v>
      </c>
      <c r="Z146" s="243">
        <v>40667</v>
      </c>
      <c r="AA146" s="10" t="s">
        <v>3298</v>
      </c>
      <c r="AB146" s="10" t="s">
        <v>1956</v>
      </c>
      <c r="AC146" s="10" t="s">
        <v>3140</v>
      </c>
      <c r="AD146" s="10" t="s">
        <v>4520</v>
      </c>
      <c r="AE146" s="243" t="s">
        <v>2121</v>
      </c>
      <c r="AF146" s="10" t="s">
        <v>4574</v>
      </c>
      <c r="AG146" s="10" t="s">
        <v>4575</v>
      </c>
      <c r="AH146" s="242" t="s">
        <v>4576</v>
      </c>
      <c r="AI146" s="243" t="s">
        <v>4577</v>
      </c>
      <c r="AJ146" s="10" t="s">
        <v>4578</v>
      </c>
      <c r="AK146" s="10" t="s">
        <v>226</v>
      </c>
      <c r="AL146" s="241" t="s">
        <v>2107</v>
      </c>
      <c r="AM146" s="8"/>
      <c r="AN146" s="8"/>
      <c r="AO146" s="8"/>
      <c r="AP146" s="8"/>
      <c r="AQ146" s="8" t="s">
        <v>3088</v>
      </c>
      <c r="AR146" s="245">
        <v>42469</v>
      </c>
      <c r="AS146" s="245">
        <v>42469</v>
      </c>
      <c r="AT146" s="246" t="s">
        <v>4579</v>
      </c>
      <c r="AU146" s="244">
        <v>42451</v>
      </c>
      <c r="AV146" s="247" t="s">
        <v>3084</v>
      </c>
      <c r="AW146" s="248" t="s">
        <v>3088</v>
      </c>
      <c r="AX146" s="249" t="s">
        <v>4528</v>
      </c>
      <c r="AY146" s="250" t="s">
        <v>4572</v>
      </c>
    </row>
    <row r="147" spans="1:51" ht="24.75" customHeight="1" x14ac:dyDescent="0.35">
      <c r="A147" s="11">
        <v>146</v>
      </c>
      <c r="B147" s="241" t="s">
        <v>4580</v>
      </c>
      <c r="C147" s="8" t="s">
        <v>4581</v>
      </c>
      <c r="D147" s="10" t="s">
        <v>4582</v>
      </c>
      <c r="E147" s="10" t="s">
        <v>293</v>
      </c>
      <c r="F147" s="9">
        <v>42104</v>
      </c>
      <c r="G147" s="9">
        <v>42164</v>
      </c>
      <c r="H147" s="9"/>
      <c r="I147" s="9">
        <v>42530</v>
      </c>
      <c r="J147" s="7" t="s">
        <v>3128</v>
      </c>
      <c r="K147" s="7"/>
      <c r="L147" s="10" t="s">
        <v>3090</v>
      </c>
      <c r="M147" s="242" t="s">
        <v>3091</v>
      </c>
      <c r="N147" s="243" t="s">
        <v>1933</v>
      </c>
      <c r="O147" s="243" t="s">
        <v>3187</v>
      </c>
      <c r="P147" s="10" t="s">
        <v>2061</v>
      </c>
      <c r="Q147" s="10"/>
      <c r="R147" s="10"/>
      <c r="S147" s="10"/>
      <c r="T147" s="10" t="s">
        <v>53</v>
      </c>
      <c r="U147" s="244">
        <v>29556</v>
      </c>
      <c r="V147" s="10" t="s">
        <v>1866</v>
      </c>
      <c r="W147" s="10" t="s">
        <v>1866</v>
      </c>
      <c r="X147" s="241" t="s">
        <v>1936</v>
      </c>
      <c r="Y147" s="8" t="s">
        <v>4583</v>
      </c>
      <c r="Z147" s="243">
        <v>37720</v>
      </c>
      <c r="AA147" s="10" t="s">
        <v>1866</v>
      </c>
      <c r="AB147" s="10" t="s">
        <v>1938</v>
      </c>
      <c r="AC147" s="10" t="s">
        <v>3140</v>
      </c>
      <c r="AD147" s="10" t="s">
        <v>1969</v>
      </c>
      <c r="AE147" s="243" t="s">
        <v>4312</v>
      </c>
      <c r="AF147" s="10" t="s">
        <v>4584</v>
      </c>
      <c r="AG147" s="10" t="s">
        <v>4585</v>
      </c>
      <c r="AH147" s="242" t="s">
        <v>4586</v>
      </c>
      <c r="AI147" s="243" t="s">
        <v>4587</v>
      </c>
      <c r="AJ147" s="10" t="s">
        <v>4588</v>
      </c>
      <c r="AK147" s="10" t="s">
        <v>4589</v>
      </c>
      <c r="AL147" s="241" t="s">
        <v>1971</v>
      </c>
      <c r="AM147" s="8"/>
      <c r="AN147" s="8"/>
      <c r="AO147" s="8"/>
      <c r="AP147" s="8"/>
      <c r="AQ147" s="8" t="s">
        <v>3088</v>
      </c>
      <c r="AR147" s="245">
        <v>42469</v>
      </c>
      <c r="AS147" s="245">
        <v>42469</v>
      </c>
      <c r="AT147" s="246" t="s">
        <v>4590</v>
      </c>
      <c r="AU147" s="244">
        <v>42464</v>
      </c>
      <c r="AV147" s="247" t="s">
        <v>3101</v>
      </c>
      <c r="AW147" s="248" t="s">
        <v>3088</v>
      </c>
      <c r="AX147" s="249" t="s">
        <v>3088</v>
      </c>
      <c r="AY147" s="250" t="s">
        <v>4580</v>
      </c>
    </row>
    <row r="148" spans="1:51" ht="24.75" customHeight="1" x14ac:dyDescent="0.35">
      <c r="A148" s="11">
        <v>147</v>
      </c>
      <c r="B148" s="241" t="s">
        <v>4591</v>
      </c>
      <c r="C148" s="8" t="s">
        <v>4592</v>
      </c>
      <c r="D148" s="10" t="s">
        <v>3088</v>
      </c>
      <c r="E148" s="10" t="s">
        <v>129</v>
      </c>
      <c r="F148" s="9">
        <v>40889</v>
      </c>
      <c r="G148" s="9">
        <v>40949</v>
      </c>
      <c r="H148" s="9"/>
      <c r="I148" s="9"/>
      <c r="J148" s="7" t="s">
        <v>1932</v>
      </c>
      <c r="K148" s="7"/>
      <c r="L148" s="10" t="s">
        <v>35</v>
      </c>
      <c r="M148" s="242" t="s">
        <v>35</v>
      </c>
      <c r="N148" s="243" t="s">
        <v>2155</v>
      </c>
      <c r="O148" s="243" t="s">
        <v>626</v>
      </c>
      <c r="P148" s="10" t="s">
        <v>2285</v>
      </c>
      <c r="Q148" s="10"/>
      <c r="R148" s="10"/>
      <c r="S148" s="10"/>
      <c r="T148" s="10" t="s">
        <v>22</v>
      </c>
      <c r="U148" s="244">
        <v>30636</v>
      </c>
      <c r="V148" s="10" t="s">
        <v>129</v>
      </c>
      <c r="W148" s="10" t="s">
        <v>129</v>
      </c>
      <c r="X148" s="241" t="s">
        <v>1936</v>
      </c>
      <c r="Y148" s="8" t="s">
        <v>4593</v>
      </c>
      <c r="Z148" s="243">
        <v>36364</v>
      </c>
      <c r="AA148" s="10" t="s">
        <v>129</v>
      </c>
      <c r="AB148" s="10" t="s">
        <v>1938</v>
      </c>
      <c r="AC148" s="10" t="s">
        <v>3140</v>
      </c>
      <c r="AD148" s="10" t="s">
        <v>2154</v>
      </c>
      <c r="AE148" s="243" t="s">
        <v>1962</v>
      </c>
      <c r="AF148" s="10" t="s">
        <v>4594</v>
      </c>
      <c r="AG148" s="10" t="s">
        <v>4595</v>
      </c>
      <c r="AH148" s="242" t="s">
        <v>4594</v>
      </c>
      <c r="AI148" s="243" t="s">
        <v>4595</v>
      </c>
      <c r="AJ148" s="10" t="s">
        <v>4596</v>
      </c>
      <c r="AK148" s="10" t="s">
        <v>4597</v>
      </c>
      <c r="AL148" s="241" t="s">
        <v>1941</v>
      </c>
      <c r="AM148" s="8"/>
      <c r="AN148" s="8"/>
      <c r="AO148" s="8"/>
      <c r="AP148" s="8"/>
      <c r="AQ148" s="8" t="s">
        <v>3088</v>
      </c>
      <c r="AR148" s="245">
        <v>42469</v>
      </c>
      <c r="AS148" s="245">
        <v>42469</v>
      </c>
      <c r="AT148" s="246" t="s">
        <v>4598</v>
      </c>
      <c r="AU148" s="244">
        <v>42461</v>
      </c>
      <c r="AV148" s="247" t="s">
        <v>3084</v>
      </c>
      <c r="AW148" s="248" t="s">
        <v>3088</v>
      </c>
      <c r="AX148" s="249" t="s">
        <v>4504</v>
      </c>
      <c r="AY148" s="250" t="s">
        <v>4591</v>
      </c>
    </row>
    <row r="149" spans="1:51" ht="24.75" customHeight="1" x14ac:dyDescent="0.35">
      <c r="A149" s="11">
        <v>148</v>
      </c>
      <c r="B149" s="241" t="s">
        <v>4599</v>
      </c>
      <c r="C149" s="8" t="s">
        <v>4600</v>
      </c>
      <c r="D149" s="10" t="s">
        <v>3088</v>
      </c>
      <c r="E149" s="10" t="s">
        <v>4601</v>
      </c>
      <c r="F149" s="9">
        <v>42031</v>
      </c>
      <c r="G149" s="9">
        <v>42091</v>
      </c>
      <c r="H149" s="9"/>
      <c r="I149" s="9">
        <v>42822</v>
      </c>
      <c r="J149" s="7" t="s">
        <v>3128</v>
      </c>
      <c r="K149" s="7"/>
      <c r="L149" s="10" t="s">
        <v>3491</v>
      </c>
      <c r="M149" s="242" t="s">
        <v>3492</v>
      </c>
      <c r="N149" s="243" t="s">
        <v>1990</v>
      </c>
      <c r="O149" s="243" t="s">
        <v>3187</v>
      </c>
      <c r="P149" s="10" t="s">
        <v>3166</v>
      </c>
      <c r="Q149" s="10"/>
      <c r="R149" s="10"/>
      <c r="S149" s="10"/>
      <c r="T149" s="10" t="s">
        <v>53</v>
      </c>
      <c r="U149" s="244">
        <v>31644</v>
      </c>
      <c r="V149" s="10" t="s">
        <v>669</v>
      </c>
      <c r="W149" s="10" t="s">
        <v>669</v>
      </c>
      <c r="X149" s="241" t="s">
        <v>1936</v>
      </c>
      <c r="Y149" s="8" t="s">
        <v>4602</v>
      </c>
      <c r="Z149" s="243">
        <v>41970</v>
      </c>
      <c r="AA149" s="10" t="s">
        <v>1869</v>
      </c>
      <c r="AB149" s="10" t="s">
        <v>1938</v>
      </c>
      <c r="AC149" s="10" t="s">
        <v>3140</v>
      </c>
      <c r="AD149" s="10" t="s">
        <v>4603</v>
      </c>
      <c r="AE149" s="243" t="s">
        <v>1948</v>
      </c>
      <c r="AF149" s="10" t="s">
        <v>4604</v>
      </c>
      <c r="AG149" s="10" t="s">
        <v>4605</v>
      </c>
      <c r="AH149" s="242" t="s">
        <v>4604</v>
      </c>
      <c r="AI149" s="243" t="s">
        <v>4605</v>
      </c>
      <c r="AJ149" s="10" t="s">
        <v>4606</v>
      </c>
      <c r="AK149" s="10" t="s">
        <v>4607</v>
      </c>
      <c r="AL149" s="241" t="s">
        <v>1971</v>
      </c>
      <c r="AM149" s="8"/>
      <c r="AN149" s="8"/>
      <c r="AO149" s="8"/>
      <c r="AP149" s="8"/>
      <c r="AQ149" s="8" t="s">
        <v>3088</v>
      </c>
      <c r="AR149" s="245">
        <v>42472</v>
      </c>
      <c r="AS149" s="245">
        <v>42472</v>
      </c>
      <c r="AT149" s="246" t="s">
        <v>4608</v>
      </c>
      <c r="AU149" s="244">
        <v>42471</v>
      </c>
      <c r="AV149" s="247" t="s">
        <v>3101</v>
      </c>
      <c r="AW149" s="248" t="s">
        <v>3088</v>
      </c>
      <c r="AX149" s="249" t="s">
        <v>3088</v>
      </c>
      <c r="AY149" s="250" t="s">
        <v>4599</v>
      </c>
    </row>
    <row r="150" spans="1:51" ht="24.75" customHeight="1" x14ac:dyDescent="0.35">
      <c r="A150" s="11">
        <v>149</v>
      </c>
      <c r="B150" s="241" t="s">
        <v>4609</v>
      </c>
      <c r="C150" s="8" t="s">
        <v>4610</v>
      </c>
      <c r="D150" s="10" t="s">
        <v>4309</v>
      </c>
      <c r="E150" s="10" t="s">
        <v>162</v>
      </c>
      <c r="F150" s="9">
        <v>41562</v>
      </c>
      <c r="G150" s="9">
        <v>41622</v>
      </c>
      <c r="H150" s="9"/>
      <c r="I150" s="9"/>
      <c r="J150" s="7" t="s">
        <v>1932</v>
      </c>
      <c r="K150" s="7"/>
      <c r="L150" s="10" t="s">
        <v>3259</v>
      </c>
      <c r="M150" s="242" t="s">
        <v>3475</v>
      </c>
      <c r="N150" s="243" t="s">
        <v>2155</v>
      </c>
      <c r="O150" s="243" t="s">
        <v>4611</v>
      </c>
      <c r="P150" s="10" t="s">
        <v>4612</v>
      </c>
      <c r="Q150" s="10"/>
      <c r="R150" s="10"/>
      <c r="S150" s="10"/>
      <c r="T150" s="10" t="s">
        <v>53</v>
      </c>
      <c r="U150" s="244">
        <v>31710</v>
      </c>
      <c r="V150" s="10" t="s">
        <v>501</v>
      </c>
      <c r="W150" s="10" t="s">
        <v>501</v>
      </c>
      <c r="X150" s="241" t="s">
        <v>1936</v>
      </c>
      <c r="Y150" s="8" t="s">
        <v>4613</v>
      </c>
      <c r="Z150" s="243">
        <v>38014</v>
      </c>
      <c r="AA150" s="10" t="s">
        <v>501</v>
      </c>
      <c r="AB150" s="10" t="s">
        <v>1938</v>
      </c>
      <c r="AC150" s="10" t="s">
        <v>3140</v>
      </c>
      <c r="AD150" s="10" t="s">
        <v>2004</v>
      </c>
      <c r="AE150" s="243" t="s">
        <v>4614</v>
      </c>
      <c r="AF150" s="10" t="s">
        <v>4615</v>
      </c>
      <c r="AG150" s="10" t="s">
        <v>4616</v>
      </c>
      <c r="AH150" s="242" t="s">
        <v>4615</v>
      </c>
      <c r="AI150" s="243" t="s">
        <v>4616</v>
      </c>
      <c r="AJ150" s="10" t="s">
        <v>4617</v>
      </c>
      <c r="AK150" s="10" t="s">
        <v>4618</v>
      </c>
      <c r="AL150" s="241" t="s">
        <v>2160</v>
      </c>
      <c r="AM150" s="8"/>
      <c r="AN150" s="8"/>
      <c r="AO150" s="8"/>
      <c r="AP150" s="8"/>
      <c r="AQ150" s="8" t="s">
        <v>3088</v>
      </c>
      <c r="AR150" s="245">
        <v>42482</v>
      </c>
      <c r="AS150" s="245">
        <v>42482</v>
      </c>
      <c r="AT150" s="246" t="s">
        <v>4619</v>
      </c>
      <c r="AU150" s="244">
        <v>42461</v>
      </c>
      <c r="AV150" s="247" t="s">
        <v>3084</v>
      </c>
      <c r="AW150" s="248" t="s">
        <v>3088</v>
      </c>
      <c r="AX150" s="249" t="s">
        <v>4457</v>
      </c>
      <c r="AY150" s="250" t="s">
        <v>4609</v>
      </c>
    </row>
    <row r="151" spans="1:51" ht="24.75" customHeight="1" x14ac:dyDescent="0.35">
      <c r="A151" s="11">
        <v>150</v>
      </c>
      <c r="B151" s="241" t="s">
        <v>4620</v>
      </c>
      <c r="C151" s="8" t="s">
        <v>4621</v>
      </c>
      <c r="D151" s="10" t="s">
        <v>3088</v>
      </c>
      <c r="E151" s="10" t="s">
        <v>699</v>
      </c>
      <c r="F151" s="9">
        <v>41372</v>
      </c>
      <c r="G151" s="9">
        <v>41432</v>
      </c>
      <c r="H151" s="9"/>
      <c r="I151" s="9"/>
      <c r="J151" s="7" t="s">
        <v>1932</v>
      </c>
      <c r="K151" s="7"/>
      <c r="L151" s="10" t="s">
        <v>3259</v>
      </c>
      <c r="M151" s="242" t="s">
        <v>3260</v>
      </c>
      <c r="N151" s="243" t="s">
        <v>1990</v>
      </c>
      <c r="O151" s="243" t="s">
        <v>410</v>
      </c>
      <c r="P151" s="10" t="s">
        <v>2057</v>
      </c>
      <c r="Q151" s="10"/>
      <c r="R151" s="10"/>
      <c r="S151" s="10"/>
      <c r="T151" s="10" t="s">
        <v>53</v>
      </c>
      <c r="U151" s="244">
        <v>31405</v>
      </c>
      <c r="V151" s="10" t="s">
        <v>1008</v>
      </c>
      <c r="W151" s="10" t="s">
        <v>1008</v>
      </c>
      <c r="X151" s="241" t="s">
        <v>1936</v>
      </c>
      <c r="Y151" s="8" t="s">
        <v>4622</v>
      </c>
      <c r="Z151" s="243">
        <v>41569</v>
      </c>
      <c r="AA151" s="10" t="s">
        <v>1008</v>
      </c>
      <c r="AB151" s="10" t="s">
        <v>1956</v>
      </c>
      <c r="AC151" s="10" t="s">
        <v>3140</v>
      </c>
      <c r="AD151" s="10" t="s">
        <v>2154</v>
      </c>
      <c r="AE151" s="243" t="s">
        <v>4623</v>
      </c>
      <c r="AF151" s="10" t="s">
        <v>4624</v>
      </c>
      <c r="AG151" s="10" t="s">
        <v>4625</v>
      </c>
      <c r="AH151" s="242" t="s">
        <v>4624</v>
      </c>
      <c r="AI151" s="243" t="s">
        <v>4625</v>
      </c>
      <c r="AJ151" s="10" t="s">
        <v>4626</v>
      </c>
      <c r="AK151" s="10" t="s">
        <v>4627</v>
      </c>
      <c r="AL151" s="241" t="s">
        <v>4628</v>
      </c>
      <c r="AM151" s="8"/>
      <c r="AN151" s="8"/>
      <c r="AO151" s="8"/>
      <c r="AP151" s="8"/>
      <c r="AQ151" s="8" t="s">
        <v>3088</v>
      </c>
      <c r="AR151" s="245">
        <v>42489</v>
      </c>
      <c r="AS151" s="245">
        <v>42489</v>
      </c>
      <c r="AT151" s="246" t="s">
        <v>4629</v>
      </c>
      <c r="AU151" s="244">
        <v>42460</v>
      </c>
      <c r="AV151" s="247" t="s">
        <v>3084</v>
      </c>
      <c r="AW151" s="248" t="s">
        <v>3088</v>
      </c>
      <c r="AX151" s="249" t="s">
        <v>4630</v>
      </c>
      <c r="AY151" s="250" t="s">
        <v>4620</v>
      </c>
    </row>
    <row r="152" spans="1:51" ht="24.75" customHeight="1" x14ac:dyDescent="0.35">
      <c r="A152" s="11">
        <v>151</v>
      </c>
      <c r="B152" s="241" t="s">
        <v>4631</v>
      </c>
      <c r="C152" s="8" t="s">
        <v>2622</v>
      </c>
      <c r="D152" s="10" t="s">
        <v>3088</v>
      </c>
      <c r="E152" s="10" t="s">
        <v>14</v>
      </c>
      <c r="F152" s="9">
        <v>41136</v>
      </c>
      <c r="G152" s="9">
        <v>41196</v>
      </c>
      <c r="H152" s="9"/>
      <c r="I152" s="9"/>
      <c r="J152" s="7" t="s">
        <v>1932</v>
      </c>
      <c r="K152" s="7"/>
      <c r="L152" s="10" t="s">
        <v>3118</v>
      </c>
      <c r="M152" s="242" t="s">
        <v>3118</v>
      </c>
      <c r="N152" s="243" t="s">
        <v>1942</v>
      </c>
      <c r="O152" s="243" t="s">
        <v>4632</v>
      </c>
      <c r="P152" s="10" t="s">
        <v>4633</v>
      </c>
      <c r="Q152" s="10"/>
      <c r="R152" s="10"/>
      <c r="S152" s="10"/>
      <c r="T152" s="10" t="s">
        <v>22</v>
      </c>
      <c r="U152" s="244">
        <v>29341</v>
      </c>
      <c r="V152" s="10" t="s">
        <v>501</v>
      </c>
      <c r="W152" s="10" t="s">
        <v>501</v>
      </c>
      <c r="X152" s="241" t="s">
        <v>1936</v>
      </c>
      <c r="Y152" s="8" t="s">
        <v>4634</v>
      </c>
      <c r="Z152" s="243">
        <v>40054</v>
      </c>
      <c r="AA152" s="10" t="s">
        <v>255</v>
      </c>
      <c r="AB152" s="10" t="s">
        <v>1938</v>
      </c>
      <c r="AC152" s="10" t="s">
        <v>3140</v>
      </c>
      <c r="AD152" s="10" t="s">
        <v>2010</v>
      </c>
      <c r="AE152" s="243" t="s">
        <v>1940</v>
      </c>
      <c r="AF152" s="10" t="s">
        <v>4635</v>
      </c>
      <c r="AG152" s="10" t="s">
        <v>4636</v>
      </c>
      <c r="AH152" s="242" t="s">
        <v>4635</v>
      </c>
      <c r="AI152" s="243" t="s">
        <v>4636</v>
      </c>
      <c r="AJ152" s="10" t="s">
        <v>4637</v>
      </c>
      <c r="AK152" s="10" t="s">
        <v>4638</v>
      </c>
      <c r="AL152" s="241" t="s">
        <v>1941</v>
      </c>
      <c r="AM152" s="8"/>
      <c r="AN152" s="8"/>
      <c r="AO152" s="8"/>
      <c r="AP152" s="8"/>
      <c r="AQ152" s="8" t="s">
        <v>3088</v>
      </c>
      <c r="AR152" s="245">
        <v>42489</v>
      </c>
      <c r="AS152" s="245">
        <v>42489</v>
      </c>
      <c r="AT152" s="246" t="s">
        <v>4639</v>
      </c>
      <c r="AU152" s="244">
        <v>42468</v>
      </c>
      <c r="AV152" s="247" t="s">
        <v>3084</v>
      </c>
      <c r="AW152" s="248" t="s">
        <v>3088</v>
      </c>
      <c r="AX152" s="249" t="s">
        <v>4640</v>
      </c>
      <c r="AY152" s="250" t="s">
        <v>4631</v>
      </c>
    </row>
    <row r="153" spans="1:51" ht="24.75" customHeight="1" x14ac:dyDescent="0.35">
      <c r="A153" s="11">
        <v>152</v>
      </c>
      <c r="B153" s="241" t="s">
        <v>4641</v>
      </c>
      <c r="C153" s="8" t="s">
        <v>4642</v>
      </c>
      <c r="D153" s="10" t="s">
        <v>4643</v>
      </c>
      <c r="E153" s="10" t="s">
        <v>3195</v>
      </c>
      <c r="F153" s="9">
        <v>41887</v>
      </c>
      <c r="G153" s="9">
        <v>41947</v>
      </c>
      <c r="H153" s="9"/>
      <c r="I153" s="9">
        <v>43408</v>
      </c>
      <c r="J153" s="7" t="s">
        <v>3128</v>
      </c>
      <c r="K153" s="7"/>
      <c r="L153" s="10" t="s">
        <v>3196</v>
      </c>
      <c r="M153" s="242" t="s">
        <v>3197</v>
      </c>
      <c r="N153" s="243" t="s">
        <v>1933</v>
      </c>
      <c r="O153" s="243" t="s">
        <v>3187</v>
      </c>
      <c r="P153" s="10" t="s">
        <v>2061</v>
      </c>
      <c r="Q153" s="10"/>
      <c r="R153" s="10"/>
      <c r="S153" s="10"/>
      <c r="T153" s="10" t="s">
        <v>53</v>
      </c>
      <c r="U153" s="244">
        <v>30978</v>
      </c>
      <c r="V153" s="10" t="s">
        <v>2297</v>
      </c>
      <c r="W153" s="10" t="s">
        <v>79</v>
      </c>
      <c r="X153" s="241" t="s">
        <v>1936</v>
      </c>
      <c r="Y153" s="8" t="s">
        <v>4644</v>
      </c>
      <c r="Z153" s="243">
        <v>41645</v>
      </c>
      <c r="AA153" s="10" t="s">
        <v>255</v>
      </c>
      <c r="AB153" s="10" t="s">
        <v>1938</v>
      </c>
      <c r="AC153" s="10" t="s">
        <v>3140</v>
      </c>
      <c r="AD153" s="10" t="s">
        <v>2115</v>
      </c>
      <c r="AE153" s="243" t="s">
        <v>1948</v>
      </c>
      <c r="AF153" s="10" t="s">
        <v>4645</v>
      </c>
      <c r="AG153" s="10" t="s">
        <v>4646</v>
      </c>
      <c r="AH153" s="242" t="s">
        <v>4645</v>
      </c>
      <c r="AI153" s="243" t="s">
        <v>4646</v>
      </c>
      <c r="AJ153" s="10" t="s">
        <v>4647</v>
      </c>
      <c r="AK153" s="10" t="s">
        <v>4648</v>
      </c>
      <c r="AL153" s="241" t="s">
        <v>1971</v>
      </c>
      <c r="AM153" s="8"/>
      <c r="AN153" s="8"/>
      <c r="AO153" s="8"/>
      <c r="AP153" s="8"/>
      <c r="AQ153" s="8" t="s">
        <v>3088</v>
      </c>
      <c r="AR153" s="245">
        <v>42480</v>
      </c>
      <c r="AS153" s="245">
        <v>42489</v>
      </c>
      <c r="AT153" s="246" t="s">
        <v>4649</v>
      </c>
      <c r="AU153" s="244">
        <v>42471</v>
      </c>
      <c r="AV153" s="247" t="s">
        <v>3101</v>
      </c>
      <c r="AW153" s="248" t="s">
        <v>3088</v>
      </c>
      <c r="AX153" s="249" t="s">
        <v>3088</v>
      </c>
      <c r="AY153" s="250" t="s">
        <v>4641</v>
      </c>
    </row>
    <row r="154" spans="1:51" ht="24.75" customHeight="1" x14ac:dyDescent="0.35">
      <c r="A154" s="11">
        <v>153</v>
      </c>
      <c r="B154" s="241" t="s">
        <v>4650</v>
      </c>
      <c r="C154" s="8" t="s">
        <v>4651</v>
      </c>
      <c r="D154" s="10" t="s">
        <v>3088</v>
      </c>
      <c r="E154" s="10" t="s">
        <v>14</v>
      </c>
      <c r="F154" s="9">
        <v>42128</v>
      </c>
      <c r="G154" s="9">
        <v>42188</v>
      </c>
      <c r="H154" s="9"/>
      <c r="I154" s="9">
        <v>42554</v>
      </c>
      <c r="J154" s="7" t="s">
        <v>3128</v>
      </c>
      <c r="K154" s="7"/>
      <c r="L154" s="10" t="s">
        <v>3118</v>
      </c>
      <c r="M154" s="242" t="s">
        <v>3118</v>
      </c>
      <c r="N154" s="243" t="s">
        <v>2155</v>
      </c>
      <c r="O154" s="243" t="s">
        <v>4652</v>
      </c>
      <c r="P154" s="10" t="s">
        <v>4653</v>
      </c>
      <c r="Q154" s="10"/>
      <c r="R154" s="10"/>
      <c r="S154" s="10"/>
      <c r="T154" s="10" t="s">
        <v>22</v>
      </c>
      <c r="U154" s="244">
        <v>33306</v>
      </c>
      <c r="V154" s="10" t="s">
        <v>1045</v>
      </c>
      <c r="W154" s="10" t="s">
        <v>1382</v>
      </c>
      <c r="X154" s="241" t="s">
        <v>1936</v>
      </c>
      <c r="Y154" s="8" t="s">
        <v>4654</v>
      </c>
      <c r="Z154" s="243">
        <v>39781</v>
      </c>
      <c r="AA154" s="10" t="s">
        <v>1045</v>
      </c>
      <c r="AB154" s="10" t="s">
        <v>1956</v>
      </c>
      <c r="AC154" s="10" t="s">
        <v>3140</v>
      </c>
      <c r="AD154" s="10" t="s">
        <v>3800</v>
      </c>
      <c r="AE154" s="243" t="s">
        <v>2041</v>
      </c>
      <c r="AF154" s="10" t="s">
        <v>4655</v>
      </c>
      <c r="AG154" s="10" t="s">
        <v>4656</v>
      </c>
      <c r="AH154" s="242" t="s">
        <v>4657</v>
      </c>
      <c r="AI154" s="243" t="s">
        <v>4658</v>
      </c>
      <c r="AJ154" s="10" t="s">
        <v>4659</v>
      </c>
      <c r="AK154" s="10" t="s">
        <v>4660</v>
      </c>
      <c r="AL154" s="241" t="s">
        <v>1950</v>
      </c>
      <c r="AM154" s="8"/>
      <c r="AN154" s="8"/>
      <c r="AO154" s="8"/>
      <c r="AP154" s="8"/>
      <c r="AQ154" s="8" t="s">
        <v>3088</v>
      </c>
      <c r="AR154" s="245">
        <v>42489</v>
      </c>
      <c r="AS154" s="245">
        <v>42490</v>
      </c>
      <c r="AT154" s="246" t="s">
        <v>4661</v>
      </c>
      <c r="AU154" s="244">
        <v>42461</v>
      </c>
      <c r="AV154" s="247" t="s">
        <v>3084</v>
      </c>
      <c r="AW154" s="248" t="s">
        <v>3088</v>
      </c>
      <c r="AX154" s="249" t="s">
        <v>4662</v>
      </c>
      <c r="AY154" s="250" t="s">
        <v>4650</v>
      </c>
    </row>
    <row r="155" spans="1:51" ht="24.75" customHeight="1" x14ac:dyDescent="0.35">
      <c r="A155" s="11">
        <v>154</v>
      </c>
      <c r="B155" s="241" t="s">
        <v>4663</v>
      </c>
      <c r="C155" s="8" t="s">
        <v>4664</v>
      </c>
      <c r="D155" s="10" t="s">
        <v>4665</v>
      </c>
      <c r="E155" s="10" t="s">
        <v>4666</v>
      </c>
      <c r="F155" s="9">
        <v>41676</v>
      </c>
      <c r="G155" s="9">
        <v>41796</v>
      </c>
      <c r="H155" s="9"/>
      <c r="I155" s="9"/>
      <c r="J155" s="7" t="s">
        <v>1932</v>
      </c>
      <c r="K155" s="7"/>
      <c r="L155" s="10" t="s">
        <v>3296</v>
      </c>
      <c r="M155" s="242" t="s">
        <v>58</v>
      </c>
      <c r="N155" s="243" t="s">
        <v>1990</v>
      </c>
      <c r="O155" s="243" t="s">
        <v>3187</v>
      </c>
      <c r="P155" s="10" t="s">
        <v>4667</v>
      </c>
      <c r="Q155" s="10"/>
      <c r="R155" s="10"/>
      <c r="S155" s="10"/>
      <c r="T155" s="10" t="s">
        <v>53</v>
      </c>
      <c r="U155" s="244">
        <v>24826</v>
      </c>
      <c r="V155" s="10" t="s">
        <v>501</v>
      </c>
      <c r="W155" s="10" t="s">
        <v>501</v>
      </c>
      <c r="X155" s="241" t="s">
        <v>1936</v>
      </c>
      <c r="Y155" s="8" t="s">
        <v>4668</v>
      </c>
      <c r="Z155" s="243">
        <v>39638</v>
      </c>
      <c r="AA155" s="10" t="s">
        <v>3298</v>
      </c>
      <c r="AB155" s="10" t="s">
        <v>1938</v>
      </c>
      <c r="AC155" s="10" t="s">
        <v>3140</v>
      </c>
      <c r="AD155" s="10" t="s">
        <v>2049</v>
      </c>
      <c r="AE155" s="243" t="s">
        <v>1948</v>
      </c>
      <c r="AF155" s="10" t="s">
        <v>4669</v>
      </c>
      <c r="AG155" s="10" t="s">
        <v>4670</v>
      </c>
      <c r="AH155" s="242" t="s">
        <v>4669</v>
      </c>
      <c r="AI155" s="243" t="s">
        <v>4670</v>
      </c>
      <c r="AJ155" s="10" t="s">
        <v>4671</v>
      </c>
      <c r="AK155" s="10" t="s">
        <v>4672</v>
      </c>
      <c r="AL155" s="241" t="s">
        <v>1971</v>
      </c>
      <c r="AM155" s="8"/>
      <c r="AN155" s="8"/>
      <c r="AO155" s="8"/>
      <c r="AP155" s="8"/>
      <c r="AQ155" s="8" t="s">
        <v>3088</v>
      </c>
      <c r="AR155" s="245">
        <v>42473</v>
      </c>
      <c r="AS155" s="245">
        <v>42490</v>
      </c>
      <c r="AT155" s="246" t="s">
        <v>4619</v>
      </c>
      <c r="AU155" s="244">
        <v>42472</v>
      </c>
      <c r="AV155" s="247" t="s">
        <v>3101</v>
      </c>
      <c r="AW155" s="248" t="s">
        <v>3088</v>
      </c>
      <c r="AX155" s="249" t="s">
        <v>3088</v>
      </c>
      <c r="AY155" s="250" t="s">
        <v>4663</v>
      </c>
    </row>
    <row r="156" spans="1:51" ht="24.75" customHeight="1" x14ac:dyDescent="0.35">
      <c r="A156" s="11">
        <v>155</v>
      </c>
      <c r="B156" s="241" t="s">
        <v>4673</v>
      </c>
      <c r="C156" s="8" t="s">
        <v>3781</v>
      </c>
      <c r="D156" s="10" t="s">
        <v>3088</v>
      </c>
      <c r="E156" s="10" t="s">
        <v>32</v>
      </c>
      <c r="F156" s="9">
        <v>40763</v>
      </c>
      <c r="G156" s="9">
        <v>40823</v>
      </c>
      <c r="H156" s="9"/>
      <c r="I156" s="9"/>
      <c r="J156" s="7" t="s">
        <v>1932</v>
      </c>
      <c r="K156" s="7"/>
      <c r="L156" s="10" t="s">
        <v>3259</v>
      </c>
      <c r="M156" s="242" t="s">
        <v>3475</v>
      </c>
      <c r="N156" s="243" t="s">
        <v>2017</v>
      </c>
      <c r="O156" s="243" t="s">
        <v>396</v>
      </c>
      <c r="P156" s="10" t="s">
        <v>4674</v>
      </c>
      <c r="Q156" s="10"/>
      <c r="R156" s="10"/>
      <c r="S156" s="10"/>
      <c r="T156" s="10" t="s">
        <v>53</v>
      </c>
      <c r="U156" s="244">
        <v>28448</v>
      </c>
      <c r="V156" s="10" t="s">
        <v>79</v>
      </c>
      <c r="W156" s="10" t="s">
        <v>334</v>
      </c>
      <c r="X156" s="241" t="s">
        <v>1936</v>
      </c>
      <c r="Y156" s="8" t="s">
        <v>4675</v>
      </c>
      <c r="Z156" s="243">
        <v>39863</v>
      </c>
      <c r="AA156" s="10" t="s">
        <v>79</v>
      </c>
      <c r="AB156" s="10" t="s">
        <v>1938</v>
      </c>
      <c r="AC156" s="10" t="s">
        <v>3140</v>
      </c>
      <c r="AD156" s="10" t="s">
        <v>2149</v>
      </c>
      <c r="AE156" s="243" t="s">
        <v>1948</v>
      </c>
      <c r="AF156" s="10" t="s">
        <v>4676</v>
      </c>
      <c r="AG156" s="10" t="s">
        <v>4677</v>
      </c>
      <c r="AH156" s="242" t="s">
        <v>4676</v>
      </c>
      <c r="AI156" s="243" t="s">
        <v>4677</v>
      </c>
      <c r="AJ156" s="10" t="s">
        <v>4678</v>
      </c>
      <c r="AK156" s="10" t="s">
        <v>4679</v>
      </c>
      <c r="AL156" s="241" t="s">
        <v>1971</v>
      </c>
      <c r="AM156" s="8"/>
      <c r="AN156" s="8"/>
      <c r="AO156" s="8"/>
      <c r="AP156" s="8"/>
      <c r="AQ156" s="8" t="s">
        <v>3088</v>
      </c>
      <c r="AR156" s="245">
        <v>42504</v>
      </c>
      <c r="AS156" s="245">
        <v>42504</v>
      </c>
      <c r="AT156" s="246" t="s">
        <v>4680</v>
      </c>
      <c r="AU156" s="244">
        <v>42461</v>
      </c>
      <c r="AV156" s="247" t="s">
        <v>3084</v>
      </c>
      <c r="AW156" s="248" t="s">
        <v>3088</v>
      </c>
      <c r="AX156" s="249" t="s">
        <v>4662</v>
      </c>
      <c r="AY156" s="250" t="s">
        <v>4673</v>
      </c>
    </row>
    <row r="157" spans="1:51" ht="24.75" customHeight="1" x14ac:dyDescent="0.35">
      <c r="A157" s="11">
        <v>156</v>
      </c>
      <c r="B157" s="241" t="s">
        <v>4681</v>
      </c>
      <c r="C157" s="8" t="s">
        <v>4682</v>
      </c>
      <c r="D157" s="10" t="s">
        <v>3088</v>
      </c>
      <c r="E157" s="10" t="s">
        <v>32</v>
      </c>
      <c r="F157" s="9">
        <v>40777</v>
      </c>
      <c r="G157" s="9">
        <v>40837</v>
      </c>
      <c r="H157" s="9"/>
      <c r="I157" s="9"/>
      <c r="J157" s="7" t="s">
        <v>1932</v>
      </c>
      <c r="K157" s="7"/>
      <c r="L157" s="10" t="s">
        <v>4683</v>
      </c>
      <c r="M157" s="242" t="s">
        <v>3475</v>
      </c>
      <c r="N157" s="243" t="s">
        <v>1984</v>
      </c>
      <c r="O157" s="243" t="s">
        <v>4684</v>
      </c>
      <c r="P157" s="10" t="s">
        <v>4685</v>
      </c>
      <c r="Q157" s="10"/>
      <c r="R157" s="10"/>
      <c r="S157" s="10"/>
      <c r="T157" s="10" t="s">
        <v>53</v>
      </c>
      <c r="U157" s="244">
        <v>28918</v>
      </c>
      <c r="V157" s="10" t="s">
        <v>79</v>
      </c>
      <c r="W157" s="10" t="s">
        <v>79</v>
      </c>
      <c r="X157" s="241" t="s">
        <v>1936</v>
      </c>
      <c r="Y157" s="8" t="s">
        <v>4686</v>
      </c>
      <c r="Z157" s="243">
        <v>37219</v>
      </c>
      <c r="AA157" s="10" t="s">
        <v>79</v>
      </c>
      <c r="AB157" s="10" t="s">
        <v>1938</v>
      </c>
      <c r="AC157" s="10" t="s">
        <v>1968</v>
      </c>
      <c r="AD157" s="10" t="s">
        <v>4687</v>
      </c>
      <c r="AE157" s="243" t="s">
        <v>1948</v>
      </c>
      <c r="AF157" s="10" t="s">
        <v>4688</v>
      </c>
      <c r="AG157" s="10" t="s">
        <v>4689</v>
      </c>
      <c r="AH157" s="242" t="s">
        <v>4688</v>
      </c>
      <c r="AI157" s="243" t="s">
        <v>4689</v>
      </c>
      <c r="AJ157" s="10" t="s">
        <v>4690</v>
      </c>
      <c r="AK157" s="10" t="s">
        <v>4691</v>
      </c>
      <c r="AL157" s="241" t="s">
        <v>1971</v>
      </c>
      <c r="AM157" s="8"/>
      <c r="AN157" s="8"/>
      <c r="AO157" s="8"/>
      <c r="AP157" s="8"/>
      <c r="AQ157" s="8" t="s">
        <v>3088</v>
      </c>
      <c r="AR157" s="245">
        <v>42504</v>
      </c>
      <c r="AS157" s="245">
        <v>42504</v>
      </c>
      <c r="AT157" s="246" t="s">
        <v>4692</v>
      </c>
      <c r="AU157" s="244">
        <v>42461</v>
      </c>
      <c r="AV157" s="247" t="s">
        <v>3084</v>
      </c>
      <c r="AW157" s="248" t="s">
        <v>3088</v>
      </c>
      <c r="AX157" s="249" t="s">
        <v>4693</v>
      </c>
      <c r="AY157" s="250" t="s">
        <v>4681</v>
      </c>
    </row>
    <row r="158" spans="1:51" ht="24.75" customHeight="1" x14ac:dyDescent="0.35">
      <c r="A158" s="11">
        <v>157</v>
      </c>
      <c r="B158" s="241" t="s">
        <v>4694</v>
      </c>
      <c r="C158" s="8" t="s">
        <v>4695</v>
      </c>
      <c r="D158" s="10" t="s">
        <v>3088</v>
      </c>
      <c r="E158" s="10" t="s">
        <v>14</v>
      </c>
      <c r="F158" s="9">
        <v>40302</v>
      </c>
      <c r="G158" s="9">
        <v>40362</v>
      </c>
      <c r="H158" s="9"/>
      <c r="I158" s="9"/>
      <c r="J158" s="7" t="s">
        <v>1932</v>
      </c>
      <c r="K158" s="7"/>
      <c r="L158" s="10" t="s">
        <v>70</v>
      </c>
      <c r="M158" s="242" t="s">
        <v>3344</v>
      </c>
      <c r="N158" s="243" t="s">
        <v>2017</v>
      </c>
      <c r="O158" s="243" t="s">
        <v>816</v>
      </c>
      <c r="P158" s="10" t="s">
        <v>2593</v>
      </c>
      <c r="Q158" s="10"/>
      <c r="R158" s="10"/>
      <c r="S158" s="10"/>
      <c r="T158" s="10" t="s">
        <v>22</v>
      </c>
      <c r="U158" s="244">
        <v>30505</v>
      </c>
      <c r="V158" s="10" t="s">
        <v>255</v>
      </c>
      <c r="W158" s="10" t="s">
        <v>1658</v>
      </c>
      <c r="X158" s="241" t="s">
        <v>1936</v>
      </c>
      <c r="Y158" s="8" t="s">
        <v>4696</v>
      </c>
      <c r="Z158" s="243">
        <v>37151</v>
      </c>
      <c r="AA158" s="10" t="s">
        <v>255</v>
      </c>
      <c r="AB158" s="10" t="s">
        <v>1956</v>
      </c>
      <c r="AC158" s="10" t="s">
        <v>3140</v>
      </c>
      <c r="AD158" s="10" t="s">
        <v>1947</v>
      </c>
      <c r="AE158" s="243" t="s">
        <v>1988</v>
      </c>
      <c r="AF158" s="10" t="s">
        <v>4697</v>
      </c>
      <c r="AG158" s="10" t="s">
        <v>4698</v>
      </c>
      <c r="AH158" s="242" t="s">
        <v>4699</v>
      </c>
      <c r="AI158" s="243" t="s">
        <v>4700</v>
      </c>
      <c r="AJ158" s="10" t="s">
        <v>4701</v>
      </c>
      <c r="AK158" s="10" t="s">
        <v>4702</v>
      </c>
      <c r="AL158" s="241" t="s">
        <v>1953</v>
      </c>
      <c r="AM158" s="8"/>
      <c r="AN158" s="8"/>
      <c r="AO158" s="8"/>
      <c r="AP158" s="8"/>
      <c r="AQ158" s="8" t="s">
        <v>3088</v>
      </c>
      <c r="AR158" s="245">
        <v>42496</v>
      </c>
      <c r="AS158" s="245">
        <v>42505</v>
      </c>
      <c r="AT158" s="246" t="s">
        <v>4703</v>
      </c>
      <c r="AU158" s="244">
        <v>42461</v>
      </c>
      <c r="AV158" s="247" t="s">
        <v>3084</v>
      </c>
      <c r="AW158" s="248" t="s">
        <v>3088</v>
      </c>
      <c r="AX158" s="249" t="s">
        <v>3088</v>
      </c>
      <c r="AY158" s="250" t="s">
        <v>4694</v>
      </c>
    </row>
    <row r="159" spans="1:51" ht="24.75" customHeight="1" x14ac:dyDescent="0.35">
      <c r="A159" s="11">
        <v>158</v>
      </c>
      <c r="B159" s="241" t="s">
        <v>4704</v>
      </c>
      <c r="C159" s="8" t="s">
        <v>4705</v>
      </c>
      <c r="D159" s="10" t="s">
        <v>4332</v>
      </c>
      <c r="E159" s="10" t="s">
        <v>32</v>
      </c>
      <c r="F159" s="9">
        <v>41886</v>
      </c>
      <c r="G159" s="9">
        <v>41946</v>
      </c>
      <c r="H159" s="9"/>
      <c r="I159" s="9">
        <v>42616</v>
      </c>
      <c r="J159" s="7" t="s">
        <v>3128</v>
      </c>
      <c r="K159" s="7"/>
      <c r="L159" s="10" t="s">
        <v>4706</v>
      </c>
      <c r="M159" s="242" t="s">
        <v>4706</v>
      </c>
      <c r="N159" s="243" t="s">
        <v>2097</v>
      </c>
      <c r="O159" s="243" t="s">
        <v>4707</v>
      </c>
      <c r="P159" s="10" t="s">
        <v>4708</v>
      </c>
      <c r="Q159" s="10"/>
      <c r="R159" s="10"/>
      <c r="S159" s="10"/>
      <c r="T159" s="10" t="s">
        <v>53</v>
      </c>
      <c r="U159" s="244">
        <v>24887</v>
      </c>
      <c r="V159" s="10" t="s">
        <v>544</v>
      </c>
      <c r="W159" s="10" t="s">
        <v>544</v>
      </c>
      <c r="X159" s="241" t="s">
        <v>1936</v>
      </c>
      <c r="Y159" s="8" t="s">
        <v>4709</v>
      </c>
      <c r="Z159" s="243">
        <v>40173</v>
      </c>
      <c r="AA159" s="10" t="s">
        <v>79</v>
      </c>
      <c r="AB159" s="10" t="s">
        <v>1938</v>
      </c>
      <c r="AC159" s="10" t="s">
        <v>3140</v>
      </c>
      <c r="AD159" s="10" t="s">
        <v>3676</v>
      </c>
      <c r="AE159" s="243" t="s">
        <v>1962</v>
      </c>
      <c r="AF159" s="10" t="s">
        <v>4710</v>
      </c>
      <c r="AG159" s="10" t="s">
        <v>4711</v>
      </c>
      <c r="AH159" s="242" t="s">
        <v>4710</v>
      </c>
      <c r="AI159" s="243" t="s">
        <v>4711</v>
      </c>
      <c r="AJ159" s="10" t="s">
        <v>4712</v>
      </c>
      <c r="AK159" s="10" t="s">
        <v>4713</v>
      </c>
      <c r="AL159" s="241" t="s">
        <v>1971</v>
      </c>
      <c r="AM159" s="8"/>
      <c r="AN159" s="8"/>
      <c r="AO159" s="8"/>
      <c r="AP159" s="8"/>
      <c r="AQ159" s="8" t="s">
        <v>3088</v>
      </c>
      <c r="AR159" s="245">
        <v>42521</v>
      </c>
      <c r="AS159" s="245">
        <v>42521</v>
      </c>
      <c r="AT159" s="246" t="s">
        <v>4714</v>
      </c>
      <c r="AU159" s="244"/>
      <c r="AV159" s="247" t="s">
        <v>3101</v>
      </c>
      <c r="AW159" s="248" t="s">
        <v>3088</v>
      </c>
      <c r="AX159" s="249" t="s">
        <v>3088</v>
      </c>
      <c r="AY159" s="250" t="s">
        <v>4704</v>
      </c>
    </row>
    <row r="160" spans="1:51" ht="24.75" customHeight="1" x14ac:dyDescent="0.35">
      <c r="A160" s="11">
        <v>159</v>
      </c>
      <c r="B160" s="241" t="s">
        <v>4715</v>
      </c>
      <c r="C160" s="8" t="s">
        <v>4716</v>
      </c>
      <c r="D160" s="10" t="s">
        <v>3088</v>
      </c>
      <c r="E160" s="10" t="s">
        <v>32</v>
      </c>
      <c r="F160" s="9">
        <v>42248</v>
      </c>
      <c r="G160" s="9">
        <v>42308</v>
      </c>
      <c r="H160" s="9"/>
      <c r="I160" s="9">
        <v>42674</v>
      </c>
      <c r="J160" s="7" t="s">
        <v>3128</v>
      </c>
      <c r="K160" s="7"/>
      <c r="L160" s="10" t="s">
        <v>115</v>
      </c>
      <c r="M160" s="242" t="s">
        <v>2070</v>
      </c>
      <c r="N160" s="243" t="s">
        <v>2126</v>
      </c>
      <c r="O160" s="243" t="s">
        <v>3855</v>
      </c>
      <c r="P160" s="10" t="s">
        <v>4717</v>
      </c>
      <c r="Q160" s="10"/>
      <c r="R160" s="10"/>
      <c r="S160" s="10"/>
      <c r="T160" s="10" t="s">
        <v>53</v>
      </c>
      <c r="U160" s="244">
        <v>32924</v>
      </c>
      <c r="V160" s="10" t="s">
        <v>79</v>
      </c>
      <c r="W160" s="10" t="s">
        <v>79</v>
      </c>
      <c r="X160" s="241" t="s">
        <v>1936</v>
      </c>
      <c r="Y160" s="8" t="s">
        <v>4718</v>
      </c>
      <c r="Z160" s="243">
        <v>40964</v>
      </c>
      <c r="AA160" s="10" t="s">
        <v>79</v>
      </c>
      <c r="AB160" s="10" t="s">
        <v>1938</v>
      </c>
      <c r="AC160" s="10" t="s">
        <v>1974</v>
      </c>
      <c r="AD160" s="10" t="s">
        <v>4719</v>
      </c>
      <c r="AE160" s="243" t="s">
        <v>1988</v>
      </c>
      <c r="AF160" s="10" t="s">
        <v>4720</v>
      </c>
      <c r="AG160" s="10" t="s">
        <v>4721</v>
      </c>
      <c r="AH160" s="242" t="s">
        <v>4720</v>
      </c>
      <c r="AI160" s="243" t="s">
        <v>4721</v>
      </c>
      <c r="AJ160" s="10" t="s">
        <v>4722</v>
      </c>
      <c r="AK160" s="10" t="s">
        <v>4723</v>
      </c>
      <c r="AL160" s="241" t="s">
        <v>2107</v>
      </c>
      <c r="AM160" s="8"/>
      <c r="AN160" s="8"/>
      <c r="AO160" s="8"/>
      <c r="AP160" s="8"/>
      <c r="AQ160" s="8" t="s">
        <v>3088</v>
      </c>
      <c r="AR160" s="245">
        <v>42521</v>
      </c>
      <c r="AS160" s="245">
        <v>42524</v>
      </c>
      <c r="AT160" s="246" t="s">
        <v>4724</v>
      </c>
      <c r="AU160" s="244">
        <v>42494</v>
      </c>
      <c r="AV160" s="247" t="s">
        <v>3084</v>
      </c>
      <c r="AW160" s="248" t="s">
        <v>3088</v>
      </c>
      <c r="AX160" s="249" t="s">
        <v>3102</v>
      </c>
      <c r="AY160" s="250" t="s">
        <v>4715</v>
      </c>
    </row>
    <row r="161" spans="1:51" ht="24.75" customHeight="1" x14ac:dyDescent="0.35">
      <c r="A161" s="11">
        <v>160</v>
      </c>
      <c r="B161" s="241" t="s">
        <v>4725</v>
      </c>
      <c r="C161" s="8" t="s">
        <v>4726</v>
      </c>
      <c r="D161" s="10" t="s">
        <v>3088</v>
      </c>
      <c r="E161" s="10" t="s">
        <v>14</v>
      </c>
      <c r="F161" s="9">
        <v>41183</v>
      </c>
      <c r="G161" s="9">
        <v>41243</v>
      </c>
      <c r="H161" s="9"/>
      <c r="I161" s="9"/>
      <c r="J161" s="7" t="s">
        <v>1932</v>
      </c>
      <c r="K161" s="7"/>
      <c r="L161" s="10" t="s">
        <v>4683</v>
      </c>
      <c r="M161" s="242" t="s">
        <v>3684</v>
      </c>
      <c r="N161" s="243" t="s">
        <v>1942</v>
      </c>
      <c r="O161" s="243" t="s">
        <v>4727</v>
      </c>
      <c r="P161" s="10" t="s">
        <v>4728</v>
      </c>
      <c r="Q161" s="10"/>
      <c r="R161" s="10"/>
      <c r="S161" s="10"/>
      <c r="T161" s="10" t="s">
        <v>22</v>
      </c>
      <c r="U161" s="244">
        <v>26845</v>
      </c>
      <c r="V161" s="10" t="s">
        <v>1679</v>
      </c>
      <c r="W161" s="10" t="s">
        <v>343</v>
      </c>
      <c r="X161" s="241" t="s">
        <v>1936</v>
      </c>
      <c r="Y161" s="8" t="s">
        <v>4729</v>
      </c>
      <c r="Z161" s="243">
        <v>38985</v>
      </c>
      <c r="AA161" s="10" t="s">
        <v>255</v>
      </c>
      <c r="AB161" s="10" t="s">
        <v>1956</v>
      </c>
      <c r="AC161" s="10" t="s">
        <v>1968</v>
      </c>
      <c r="AD161" s="10" t="s">
        <v>4730</v>
      </c>
      <c r="AE161" s="243" t="s">
        <v>2069</v>
      </c>
      <c r="AF161" s="10" t="s">
        <v>4731</v>
      </c>
      <c r="AG161" s="10" t="s">
        <v>4732</v>
      </c>
      <c r="AH161" s="242" t="s">
        <v>4733</v>
      </c>
      <c r="AI161" s="243" t="s">
        <v>4732</v>
      </c>
      <c r="AJ161" s="10" t="s">
        <v>4734</v>
      </c>
      <c r="AK161" s="10" t="s">
        <v>4735</v>
      </c>
      <c r="AL161" s="241" t="s">
        <v>1950</v>
      </c>
      <c r="AM161" s="8"/>
      <c r="AN161" s="8"/>
      <c r="AO161" s="8"/>
      <c r="AP161" s="8"/>
      <c r="AQ161" s="8" t="s">
        <v>3088</v>
      </c>
      <c r="AR161" s="245">
        <v>42530</v>
      </c>
      <c r="AS161" s="245">
        <v>42533</v>
      </c>
      <c r="AT161" s="246" t="s">
        <v>4736</v>
      </c>
      <c r="AU161" s="244">
        <v>42494</v>
      </c>
      <c r="AV161" s="247" t="s">
        <v>3084</v>
      </c>
      <c r="AW161" s="248" t="s">
        <v>3088</v>
      </c>
      <c r="AX161" s="249" t="s">
        <v>4571</v>
      </c>
      <c r="AY161" s="250" t="s">
        <v>4725</v>
      </c>
    </row>
    <row r="162" spans="1:51" ht="24.75" customHeight="1" x14ac:dyDescent="0.35">
      <c r="A162" s="11">
        <v>161</v>
      </c>
      <c r="B162" s="241" t="s">
        <v>4737</v>
      </c>
      <c r="C162" s="8" t="s">
        <v>4738</v>
      </c>
      <c r="D162" s="10" t="s">
        <v>3088</v>
      </c>
      <c r="E162" s="10" t="s">
        <v>14</v>
      </c>
      <c r="F162" s="9">
        <v>42494</v>
      </c>
      <c r="G162" s="9">
        <v>42554</v>
      </c>
      <c r="H162" s="9"/>
      <c r="I162" s="9"/>
      <c r="J162" s="7" t="s">
        <v>3128</v>
      </c>
      <c r="K162" s="7"/>
      <c r="L162" s="10" t="s">
        <v>115</v>
      </c>
      <c r="M162" s="242" t="s">
        <v>2070</v>
      </c>
      <c r="N162" s="243" t="s">
        <v>1990</v>
      </c>
      <c r="O162" s="243" t="s">
        <v>484</v>
      </c>
      <c r="P162" s="10" t="s">
        <v>2220</v>
      </c>
      <c r="Q162" s="10"/>
      <c r="R162" s="10"/>
      <c r="S162" s="10"/>
      <c r="T162" s="10" t="s">
        <v>53</v>
      </c>
      <c r="U162" s="244">
        <v>27506</v>
      </c>
      <c r="V162" s="10" t="s">
        <v>255</v>
      </c>
      <c r="W162" s="10" t="s">
        <v>2015</v>
      </c>
      <c r="X162" s="241" t="s">
        <v>1936</v>
      </c>
      <c r="Y162" s="8" t="s">
        <v>4739</v>
      </c>
      <c r="Z162" s="243">
        <v>39723</v>
      </c>
      <c r="AA162" s="10" t="s">
        <v>255</v>
      </c>
      <c r="AB162" s="10" t="s">
        <v>1938</v>
      </c>
      <c r="AC162" s="10" t="s">
        <v>3140</v>
      </c>
      <c r="AD162" s="10" t="s">
        <v>4740</v>
      </c>
      <c r="AE162" s="243" t="s">
        <v>2121</v>
      </c>
      <c r="AF162" s="10" t="s">
        <v>4741</v>
      </c>
      <c r="AG162" s="10" t="s">
        <v>4742</v>
      </c>
      <c r="AH162" s="242" t="s">
        <v>4741</v>
      </c>
      <c r="AI162" s="243" t="s">
        <v>4742</v>
      </c>
      <c r="AJ162" s="10" t="s">
        <v>4743</v>
      </c>
      <c r="AK162" s="10" t="s">
        <v>4744</v>
      </c>
      <c r="AL162" s="241" t="s">
        <v>1953</v>
      </c>
      <c r="AM162" s="8"/>
      <c r="AN162" s="8"/>
      <c r="AO162" s="8"/>
      <c r="AP162" s="8"/>
      <c r="AQ162" s="8" t="s">
        <v>3088</v>
      </c>
      <c r="AR162" s="245">
        <v>42537</v>
      </c>
      <c r="AS162" s="245">
        <v>42537</v>
      </c>
      <c r="AT162" s="246" t="s">
        <v>4745</v>
      </c>
      <c r="AU162" s="244">
        <v>42541</v>
      </c>
      <c r="AV162" s="247" t="s">
        <v>4456</v>
      </c>
      <c r="AW162" s="248" t="s">
        <v>3088</v>
      </c>
      <c r="AX162" s="249" t="s">
        <v>3088</v>
      </c>
      <c r="AY162" s="250" t="s">
        <v>4737</v>
      </c>
    </row>
    <row r="163" spans="1:51" ht="24.75" customHeight="1" x14ac:dyDescent="0.35">
      <c r="A163" s="11">
        <v>162</v>
      </c>
      <c r="B163" s="241" t="s">
        <v>4746</v>
      </c>
      <c r="C163" s="8" t="s">
        <v>4747</v>
      </c>
      <c r="D163" s="10" t="s">
        <v>3088</v>
      </c>
      <c r="E163" s="10" t="s">
        <v>1679</v>
      </c>
      <c r="F163" s="9">
        <v>40529</v>
      </c>
      <c r="G163" s="9">
        <v>40589</v>
      </c>
      <c r="H163" s="9"/>
      <c r="I163" s="9"/>
      <c r="J163" s="7" t="s">
        <v>1932</v>
      </c>
      <c r="K163" s="7"/>
      <c r="L163" s="10" t="s">
        <v>4683</v>
      </c>
      <c r="M163" s="242" t="s">
        <v>3384</v>
      </c>
      <c r="N163" s="243" t="s">
        <v>1972</v>
      </c>
      <c r="O163" s="243" t="s">
        <v>4748</v>
      </c>
      <c r="P163" s="10" t="s">
        <v>4749</v>
      </c>
      <c r="Q163" s="10"/>
      <c r="R163" s="10"/>
      <c r="S163" s="10"/>
      <c r="T163" s="10" t="s">
        <v>22</v>
      </c>
      <c r="U163" s="244">
        <v>25547</v>
      </c>
      <c r="V163" s="10" t="s">
        <v>79</v>
      </c>
      <c r="W163" s="10" t="s">
        <v>343</v>
      </c>
      <c r="X163" s="241" t="s">
        <v>1936</v>
      </c>
      <c r="Y163" s="8" t="s">
        <v>4750</v>
      </c>
      <c r="Z163" s="243">
        <v>38546</v>
      </c>
      <c r="AA163" s="10" t="s">
        <v>101</v>
      </c>
      <c r="AB163" s="10" t="s">
        <v>1938</v>
      </c>
      <c r="AC163" s="10" t="s">
        <v>3140</v>
      </c>
      <c r="AD163" s="10" t="s">
        <v>2010</v>
      </c>
      <c r="AE163" s="243" t="s">
        <v>2021</v>
      </c>
      <c r="AF163" s="10" t="s">
        <v>4751</v>
      </c>
      <c r="AG163" s="10" t="s">
        <v>4752</v>
      </c>
      <c r="AH163" s="242" t="s">
        <v>4751</v>
      </c>
      <c r="AI163" s="243" t="s">
        <v>4752</v>
      </c>
      <c r="AJ163" s="10" t="s">
        <v>4753</v>
      </c>
      <c r="AK163" s="10" t="s">
        <v>4754</v>
      </c>
      <c r="AL163" s="241" t="s">
        <v>1941</v>
      </c>
      <c r="AM163" s="8"/>
      <c r="AN163" s="8"/>
      <c r="AO163" s="8"/>
      <c r="AP163" s="8"/>
      <c r="AQ163" s="8" t="s">
        <v>3088</v>
      </c>
      <c r="AR163" s="245">
        <v>42551</v>
      </c>
      <c r="AS163" s="245">
        <v>42551</v>
      </c>
      <c r="AT163" s="246" t="s">
        <v>4755</v>
      </c>
      <c r="AU163" s="244">
        <v>42515</v>
      </c>
      <c r="AV163" s="247" t="s">
        <v>3084</v>
      </c>
      <c r="AW163" s="248" t="s">
        <v>3088</v>
      </c>
      <c r="AX163" s="249" t="s">
        <v>3102</v>
      </c>
      <c r="AY163" s="250" t="s">
        <v>4746</v>
      </c>
    </row>
    <row r="164" spans="1:51" ht="24.75" customHeight="1" x14ac:dyDescent="0.35">
      <c r="A164" s="11">
        <v>163</v>
      </c>
      <c r="B164" s="241" t="s">
        <v>4756</v>
      </c>
      <c r="C164" s="8" t="s">
        <v>4757</v>
      </c>
      <c r="D164" s="10" t="s">
        <v>3088</v>
      </c>
      <c r="E164" s="10" t="s">
        <v>707</v>
      </c>
      <c r="F164" s="9">
        <v>41442</v>
      </c>
      <c r="G164" s="9">
        <v>41502</v>
      </c>
      <c r="H164" s="9"/>
      <c r="I164" s="9"/>
      <c r="J164" s="7" t="s">
        <v>1932</v>
      </c>
      <c r="K164" s="7"/>
      <c r="L164" s="10" t="s">
        <v>4683</v>
      </c>
      <c r="M164" s="242" t="s">
        <v>3260</v>
      </c>
      <c r="N164" s="243" t="s">
        <v>1990</v>
      </c>
      <c r="O164" s="243" t="s">
        <v>4758</v>
      </c>
      <c r="P164" s="10" t="s">
        <v>4759</v>
      </c>
      <c r="Q164" s="10"/>
      <c r="R164" s="10"/>
      <c r="S164" s="10"/>
      <c r="T164" s="10" t="s">
        <v>53</v>
      </c>
      <c r="U164" s="244">
        <v>26377</v>
      </c>
      <c r="V164" s="10" t="s">
        <v>1658</v>
      </c>
      <c r="W164" s="10" t="s">
        <v>707</v>
      </c>
      <c r="X164" s="241" t="s">
        <v>1936</v>
      </c>
      <c r="Y164" s="8" t="s">
        <v>4760</v>
      </c>
      <c r="Z164" s="243">
        <v>41281</v>
      </c>
      <c r="AA164" s="10" t="s">
        <v>707</v>
      </c>
      <c r="AB164" s="10" t="s">
        <v>1938</v>
      </c>
      <c r="AC164" s="10" t="s">
        <v>3140</v>
      </c>
      <c r="AD164" s="10" t="s">
        <v>2010</v>
      </c>
      <c r="AE164" s="243" t="s">
        <v>2217</v>
      </c>
      <c r="AF164" s="10" t="s">
        <v>4761</v>
      </c>
      <c r="AG164" s="10" t="s">
        <v>4762</v>
      </c>
      <c r="AH164" s="242" t="s">
        <v>4761</v>
      </c>
      <c r="AI164" s="243" t="s">
        <v>4763</v>
      </c>
      <c r="AJ164" s="10" t="s">
        <v>4764</v>
      </c>
      <c r="AK164" s="10" t="s">
        <v>4765</v>
      </c>
      <c r="AL164" s="241" t="s">
        <v>1971</v>
      </c>
      <c r="AM164" s="8"/>
      <c r="AN164" s="8"/>
      <c r="AO164" s="8"/>
      <c r="AP164" s="8"/>
      <c r="AQ164" s="8" t="s">
        <v>3088</v>
      </c>
      <c r="AR164" s="245">
        <v>42551</v>
      </c>
      <c r="AS164" s="245">
        <v>42551</v>
      </c>
      <c r="AT164" s="246" t="s">
        <v>4766</v>
      </c>
      <c r="AU164" s="244">
        <v>42531</v>
      </c>
      <c r="AV164" s="247" t="s">
        <v>3084</v>
      </c>
      <c r="AW164" s="248" t="s">
        <v>3088</v>
      </c>
      <c r="AX164" s="249" t="s">
        <v>3088</v>
      </c>
      <c r="AY164" s="250" t="s">
        <v>4756</v>
      </c>
    </row>
    <row r="165" spans="1:51" ht="24.75" customHeight="1" x14ac:dyDescent="0.35">
      <c r="A165" s="11">
        <v>164</v>
      </c>
      <c r="B165" s="241" t="s">
        <v>4767</v>
      </c>
      <c r="C165" s="8" t="s">
        <v>4768</v>
      </c>
      <c r="D165" s="10" t="s">
        <v>3088</v>
      </c>
      <c r="E165" s="10" t="s">
        <v>14</v>
      </c>
      <c r="F165" s="9">
        <v>40739</v>
      </c>
      <c r="G165" s="9">
        <v>40799</v>
      </c>
      <c r="H165" s="9"/>
      <c r="I165" s="9"/>
      <c r="J165" s="7" t="s">
        <v>1932</v>
      </c>
      <c r="K165" s="7"/>
      <c r="L165" s="10" t="s">
        <v>35</v>
      </c>
      <c r="M165" s="242" t="s">
        <v>2142</v>
      </c>
      <c r="N165" s="243" t="s">
        <v>2017</v>
      </c>
      <c r="O165" s="243" t="s">
        <v>1539</v>
      </c>
      <c r="P165" s="10" t="s">
        <v>2258</v>
      </c>
      <c r="Q165" s="10"/>
      <c r="R165" s="10"/>
      <c r="S165" s="10"/>
      <c r="T165" s="10" t="s">
        <v>22</v>
      </c>
      <c r="U165" s="244">
        <v>30632</v>
      </c>
      <c r="V165" s="10" t="s">
        <v>255</v>
      </c>
      <c r="W165" s="10" t="s">
        <v>255</v>
      </c>
      <c r="X165" s="241" t="s">
        <v>1936</v>
      </c>
      <c r="Y165" s="8" t="s">
        <v>4769</v>
      </c>
      <c r="Z165" s="243">
        <v>40913</v>
      </c>
      <c r="AA165" s="10" t="s">
        <v>255</v>
      </c>
      <c r="AB165" s="10" t="s">
        <v>1938</v>
      </c>
      <c r="AC165" s="10" t="s">
        <v>1974</v>
      </c>
      <c r="AD165" s="10" t="s">
        <v>2233</v>
      </c>
      <c r="AE165" s="243" t="s">
        <v>1948</v>
      </c>
      <c r="AF165" s="10" t="s">
        <v>4770</v>
      </c>
      <c r="AG165" s="10" t="s">
        <v>4771</v>
      </c>
      <c r="AH165" s="242" t="s">
        <v>4772</v>
      </c>
      <c r="AI165" s="243" t="s">
        <v>4773</v>
      </c>
      <c r="AJ165" s="10" t="s">
        <v>4774</v>
      </c>
      <c r="AK165" s="10" t="s">
        <v>4775</v>
      </c>
      <c r="AL165" s="241" t="s">
        <v>1953</v>
      </c>
      <c r="AM165" s="8"/>
      <c r="AN165" s="8"/>
      <c r="AO165" s="8"/>
      <c r="AP165" s="8"/>
      <c r="AQ165" s="8" t="s">
        <v>3088</v>
      </c>
      <c r="AR165" s="245">
        <v>42551</v>
      </c>
      <c r="AS165" s="245">
        <v>42551</v>
      </c>
      <c r="AT165" s="246" t="s">
        <v>4776</v>
      </c>
      <c r="AU165" s="244">
        <v>42507</v>
      </c>
      <c r="AV165" s="247" t="s">
        <v>3084</v>
      </c>
      <c r="AW165" s="248" t="s">
        <v>3088</v>
      </c>
      <c r="AX165" s="249" t="s">
        <v>4571</v>
      </c>
      <c r="AY165" s="250" t="s">
        <v>4767</v>
      </c>
    </row>
    <row r="166" spans="1:51" ht="24.75" customHeight="1" x14ac:dyDescent="0.35">
      <c r="A166" s="11">
        <v>165</v>
      </c>
      <c r="B166" s="241" t="s">
        <v>4777</v>
      </c>
      <c r="C166" s="8" t="s">
        <v>4778</v>
      </c>
      <c r="D166" s="10" t="s">
        <v>3088</v>
      </c>
      <c r="E166" s="10" t="s">
        <v>2007</v>
      </c>
      <c r="F166" s="9">
        <v>42271</v>
      </c>
      <c r="G166" s="9">
        <v>42331</v>
      </c>
      <c r="H166" s="9"/>
      <c r="I166" s="9">
        <v>42697</v>
      </c>
      <c r="J166" s="7" t="s">
        <v>3128</v>
      </c>
      <c r="K166" s="7"/>
      <c r="L166" s="10" t="s">
        <v>3090</v>
      </c>
      <c r="M166" s="242" t="s">
        <v>3091</v>
      </c>
      <c r="N166" s="243" t="s">
        <v>1990</v>
      </c>
      <c r="O166" s="243" t="s">
        <v>3187</v>
      </c>
      <c r="P166" s="10" t="s">
        <v>3634</v>
      </c>
      <c r="Q166" s="10"/>
      <c r="R166" s="10"/>
      <c r="S166" s="10"/>
      <c r="T166" s="10" t="s">
        <v>53</v>
      </c>
      <c r="U166" s="244">
        <v>30571</v>
      </c>
      <c r="V166" s="10" t="s">
        <v>2058</v>
      </c>
      <c r="W166" s="10" t="s">
        <v>2007</v>
      </c>
      <c r="X166" s="241" t="s">
        <v>1936</v>
      </c>
      <c r="Y166" s="8" t="s">
        <v>4779</v>
      </c>
      <c r="Z166" s="243">
        <v>40326</v>
      </c>
      <c r="AA166" s="10" t="s">
        <v>2007</v>
      </c>
      <c r="AB166" s="10" t="s">
        <v>1938</v>
      </c>
      <c r="AC166" s="10" t="s">
        <v>3140</v>
      </c>
      <c r="AD166" s="10" t="s">
        <v>2072</v>
      </c>
      <c r="AE166" s="243" t="s">
        <v>2041</v>
      </c>
      <c r="AF166" s="10" t="s">
        <v>4780</v>
      </c>
      <c r="AG166" s="10" t="s">
        <v>4781</v>
      </c>
      <c r="AH166" s="242" t="s">
        <v>4782</v>
      </c>
      <c r="AI166" s="243" t="s">
        <v>4783</v>
      </c>
      <c r="AJ166" s="10" t="s">
        <v>4784</v>
      </c>
      <c r="AK166" s="10" t="s">
        <v>4785</v>
      </c>
      <c r="AL166" s="241" t="s">
        <v>1953</v>
      </c>
      <c r="AM166" s="8"/>
      <c r="AN166" s="8"/>
      <c r="AO166" s="8"/>
      <c r="AP166" s="8"/>
      <c r="AQ166" s="8" t="s">
        <v>3088</v>
      </c>
      <c r="AR166" s="245">
        <v>42551</v>
      </c>
      <c r="AS166" s="245">
        <v>42551</v>
      </c>
      <c r="AT166" s="246" t="s">
        <v>4786</v>
      </c>
      <c r="AU166" s="244">
        <v>42522</v>
      </c>
      <c r="AV166" s="247" t="s">
        <v>3101</v>
      </c>
      <c r="AW166" s="248" t="s">
        <v>3088</v>
      </c>
      <c r="AX166" s="249" t="s">
        <v>3088</v>
      </c>
      <c r="AY166" s="250" t="s">
        <v>4777</v>
      </c>
    </row>
    <row r="167" spans="1:51" ht="24.75" customHeight="1" x14ac:dyDescent="0.35">
      <c r="A167" s="11">
        <v>166</v>
      </c>
      <c r="B167" s="241" t="s">
        <v>4787</v>
      </c>
      <c r="C167" s="8" t="s">
        <v>4788</v>
      </c>
      <c r="D167" s="10" t="s">
        <v>3088</v>
      </c>
      <c r="E167" s="10" t="s">
        <v>2058</v>
      </c>
      <c r="F167" s="9">
        <v>41442</v>
      </c>
      <c r="G167" s="9">
        <v>41502</v>
      </c>
      <c r="H167" s="9"/>
      <c r="I167" s="9"/>
      <c r="J167" s="7" t="s">
        <v>1932</v>
      </c>
      <c r="K167" s="7"/>
      <c r="L167" s="10" t="s">
        <v>35</v>
      </c>
      <c r="M167" s="242" t="s">
        <v>35</v>
      </c>
      <c r="N167" s="243" t="s">
        <v>2126</v>
      </c>
      <c r="O167" s="243" t="s">
        <v>307</v>
      </c>
      <c r="P167" s="10" t="s">
        <v>2127</v>
      </c>
      <c r="Q167" s="10"/>
      <c r="R167" s="10"/>
      <c r="S167" s="10"/>
      <c r="T167" s="10" t="s">
        <v>22</v>
      </c>
      <c r="U167" s="244">
        <v>32807</v>
      </c>
      <c r="V167" s="10" t="s">
        <v>2058</v>
      </c>
      <c r="W167" s="10" t="s">
        <v>162</v>
      </c>
      <c r="X167" s="241" t="s">
        <v>1936</v>
      </c>
      <c r="Y167" s="8" t="s">
        <v>4789</v>
      </c>
      <c r="Z167" s="243">
        <v>38672</v>
      </c>
      <c r="AA167" s="10" t="s">
        <v>2058</v>
      </c>
      <c r="AB167" s="10" t="s">
        <v>1938</v>
      </c>
      <c r="AC167" s="10" t="s">
        <v>1974</v>
      </c>
      <c r="AD167" s="10" t="s">
        <v>4790</v>
      </c>
      <c r="AE167" s="243" t="s">
        <v>2041</v>
      </c>
      <c r="AF167" s="10" t="s">
        <v>4791</v>
      </c>
      <c r="AG167" s="10" t="s">
        <v>4792</v>
      </c>
      <c r="AH167" s="242" t="s">
        <v>4791</v>
      </c>
      <c r="AI167" s="243" t="s">
        <v>4793</v>
      </c>
      <c r="AJ167" s="10" t="s">
        <v>4794</v>
      </c>
      <c r="AK167" s="10" t="s">
        <v>4795</v>
      </c>
      <c r="AL167" s="241" t="s">
        <v>2160</v>
      </c>
      <c r="AM167" s="8"/>
      <c r="AN167" s="8"/>
      <c r="AO167" s="8"/>
      <c r="AP167" s="8"/>
      <c r="AQ167" s="8" t="s">
        <v>3088</v>
      </c>
      <c r="AR167" s="245">
        <v>42511</v>
      </c>
      <c r="AS167" s="245">
        <v>42551</v>
      </c>
      <c r="AT167" s="246" t="s">
        <v>4796</v>
      </c>
      <c r="AU167" s="244"/>
      <c r="AV167" s="247" t="s">
        <v>4547</v>
      </c>
      <c r="AW167" s="248" t="s">
        <v>3088</v>
      </c>
      <c r="AX167" s="249" t="s">
        <v>3088</v>
      </c>
      <c r="AY167" s="250" t="s">
        <v>4787</v>
      </c>
    </row>
    <row r="168" spans="1:51" ht="24.75" customHeight="1" x14ac:dyDescent="0.35">
      <c r="A168" s="11">
        <v>167</v>
      </c>
      <c r="B168" s="241" t="s">
        <v>4797</v>
      </c>
      <c r="C168" s="8" t="s">
        <v>4798</v>
      </c>
      <c r="D168" s="10" t="s">
        <v>3088</v>
      </c>
      <c r="E168" s="10" t="s">
        <v>2058</v>
      </c>
      <c r="F168" s="9">
        <v>41557</v>
      </c>
      <c r="G168" s="9">
        <v>41617</v>
      </c>
      <c r="H168" s="9"/>
      <c r="I168" s="9"/>
      <c r="J168" s="7" t="s">
        <v>1932</v>
      </c>
      <c r="K168" s="7"/>
      <c r="L168" s="10" t="s">
        <v>35</v>
      </c>
      <c r="M168" s="242" t="s">
        <v>35</v>
      </c>
      <c r="N168" s="243" t="s">
        <v>2017</v>
      </c>
      <c r="O168" s="243" t="s">
        <v>125</v>
      </c>
      <c r="P168" s="10" t="s">
        <v>2020</v>
      </c>
      <c r="Q168" s="10"/>
      <c r="R168" s="10"/>
      <c r="S168" s="10"/>
      <c r="T168" s="10" t="s">
        <v>22</v>
      </c>
      <c r="U168" s="244">
        <v>29452</v>
      </c>
      <c r="V168" s="10" t="s">
        <v>2058</v>
      </c>
      <c r="W168" s="10" t="s">
        <v>2058</v>
      </c>
      <c r="X168" s="241" t="s">
        <v>1936</v>
      </c>
      <c r="Y168" s="8" t="s">
        <v>4799</v>
      </c>
      <c r="Z168" s="243">
        <v>41551</v>
      </c>
      <c r="AA168" s="10" t="s">
        <v>2058</v>
      </c>
      <c r="AB168" s="10" t="s">
        <v>1938</v>
      </c>
      <c r="AC168" s="10" t="s">
        <v>3140</v>
      </c>
      <c r="AD168" s="10" t="s">
        <v>2010</v>
      </c>
      <c r="AE168" s="243" t="s">
        <v>2041</v>
      </c>
      <c r="AF168" s="10" t="s">
        <v>4800</v>
      </c>
      <c r="AG168" s="10" t="s">
        <v>4801</v>
      </c>
      <c r="AH168" s="242" t="s">
        <v>4800</v>
      </c>
      <c r="AI168" s="243" t="s">
        <v>4802</v>
      </c>
      <c r="AJ168" s="10" t="s">
        <v>4803</v>
      </c>
      <c r="AK168" s="10" t="s">
        <v>4804</v>
      </c>
      <c r="AL168" s="241" t="s">
        <v>1941</v>
      </c>
      <c r="AM168" s="8"/>
      <c r="AN168" s="8"/>
      <c r="AO168" s="8"/>
      <c r="AP168" s="8"/>
      <c r="AQ168" s="8" t="s">
        <v>3088</v>
      </c>
      <c r="AR168" s="245">
        <v>42511</v>
      </c>
      <c r="AS168" s="245">
        <v>42551</v>
      </c>
      <c r="AT168" s="246" t="s">
        <v>4805</v>
      </c>
      <c r="AU168" s="244"/>
      <c r="AV168" s="247" t="s">
        <v>4547</v>
      </c>
      <c r="AW168" s="248" t="s">
        <v>3088</v>
      </c>
      <c r="AX168" s="249" t="s">
        <v>3088</v>
      </c>
      <c r="AY168" s="250" t="s">
        <v>4797</v>
      </c>
    </row>
    <row r="169" spans="1:51" ht="24.75" customHeight="1" x14ac:dyDescent="0.35">
      <c r="A169" s="11">
        <v>168</v>
      </c>
      <c r="B169" s="241" t="s">
        <v>4806</v>
      </c>
      <c r="C169" s="8" t="s">
        <v>4807</v>
      </c>
      <c r="D169" s="10" t="s">
        <v>4808</v>
      </c>
      <c r="E169" s="10" t="s">
        <v>699</v>
      </c>
      <c r="F169" s="9">
        <v>41750</v>
      </c>
      <c r="G169" s="9">
        <v>41810</v>
      </c>
      <c r="H169" s="9"/>
      <c r="I169" s="9">
        <v>43271</v>
      </c>
      <c r="J169" s="7" t="s">
        <v>3128</v>
      </c>
      <c r="K169" s="7"/>
      <c r="L169" s="10" t="s">
        <v>4683</v>
      </c>
      <c r="M169" s="242" t="s">
        <v>3260</v>
      </c>
      <c r="N169" s="243" t="s">
        <v>2155</v>
      </c>
      <c r="O169" s="243" t="s">
        <v>4809</v>
      </c>
      <c r="P169" s="10" t="s">
        <v>4810</v>
      </c>
      <c r="Q169" s="10"/>
      <c r="R169" s="10"/>
      <c r="S169" s="10"/>
      <c r="T169" s="10" t="s">
        <v>53</v>
      </c>
      <c r="U169" s="244">
        <v>32314</v>
      </c>
      <c r="V169" s="10" t="s">
        <v>707</v>
      </c>
      <c r="W169" s="10" t="s">
        <v>707</v>
      </c>
      <c r="X169" s="241" t="s">
        <v>1936</v>
      </c>
      <c r="Y169" s="8" t="s">
        <v>4811</v>
      </c>
      <c r="Z169" s="243">
        <v>38544</v>
      </c>
      <c r="AA169" s="10" t="s">
        <v>707</v>
      </c>
      <c r="AB169" s="10" t="s">
        <v>1938</v>
      </c>
      <c r="AC169" s="10" t="s">
        <v>3140</v>
      </c>
      <c r="AD169" s="10" t="s">
        <v>4812</v>
      </c>
      <c r="AE169" s="243" t="s">
        <v>1962</v>
      </c>
      <c r="AF169" s="10" t="s">
        <v>4813</v>
      </c>
      <c r="AG169" s="10" t="s">
        <v>4814</v>
      </c>
      <c r="AH169" s="242" t="s">
        <v>4815</v>
      </c>
      <c r="AI169" s="243" t="s">
        <v>4816</v>
      </c>
      <c r="AJ169" s="10" t="s">
        <v>4817</v>
      </c>
      <c r="AK169" s="10" t="s">
        <v>4818</v>
      </c>
      <c r="AL169" s="241" t="s">
        <v>1971</v>
      </c>
      <c r="AM169" s="8"/>
      <c r="AN169" s="8"/>
      <c r="AO169" s="8"/>
      <c r="AP169" s="8"/>
      <c r="AQ169" s="8" t="s">
        <v>3088</v>
      </c>
      <c r="AR169" s="245">
        <v>42562</v>
      </c>
      <c r="AS169" s="245">
        <v>42562</v>
      </c>
      <c r="AT169" s="246" t="s">
        <v>4819</v>
      </c>
      <c r="AU169" s="244">
        <v>42542</v>
      </c>
      <c r="AV169" s="247" t="s">
        <v>3084</v>
      </c>
      <c r="AW169" s="248" t="s">
        <v>3088</v>
      </c>
      <c r="AX169" s="249" t="s">
        <v>4457</v>
      </c>
      <c r="AY169" s="250" t="s">
        <v>4806</v>
      </c>
    </row>
    <row r="170" spans="1:51" ht="24.75" customHeight="1" x14ac:dyDescent="0.35">
      <c r="A170" s="11">
        <v>169</v>
      </c>
      <c r="B170" s="241" t="s">
        <v>4820</v>
      </c>
      <c r="C170" s="8" t="s">
        <v>4821</v>
      </c>
      <c r="D170" s="10" t="s">
        <v>3088</v>
      </c>
      <c r="E170" s="10" t="s">
        <v>14</v>
      </c>
      <c r="F170" s="9">
        <v>42198</v>
      </c>
      <c r="G170" s="9">
        <v>42258</v>
      </c>
      <c r="H170" s="9"/>
      <c r="I170" s="9">
        <v>42624</v>
      </c>
      <c r="J170" s="7" t="s">
        <v>3128</v>
      </c>
      <c r="K170" s="7"/>
      <c r="L170" s="10" t="s">
        <v>4683</v>
      </c>
      <c r="M170" s="242" t="s">
        <v>3684</v>
      </c>
      <c r="N170" s="243" t="s">
        <v>1972</v>
      </c>
      <c r="O170" s="243" t="s">
        <v>4822</v>
      </c>
      <c r="P170" s="10" t="s">
        <v>4823</v>
      </c>
      <c r="Q170" s="10"/>
      <c r="R170" s="10"/>
      <c r="S170" s="10"/>
      <c r="T170" s="10" t="s">
        <v>53</v>
      </c>
      <c r="U170" s="244">
        <v>30104</v>
      </c>
      <c r="V170" s="10" t="s">
        <v>101</v>
      </c>
      <c r="W170" s="10" t="s">
        <v>176</v>
      </c>
      <c r="X170" s="241" t="s">
        <v>1936</v>
      </c>
      <c r="Y170" s="8" t="s">
        <v>4824</v>
      </c>
      <c r="Z170" s="243">
        <v>41612</v>
      </c>
      <c r="AA170" s="10" t="s">
        <v>101</v>
      </c>
      <c r="AB170" s="10" t="s">
        <v>1956</v>
      </c>
      <c r="AC170" s="10" t="s">
        <v>3140</v>
      </c>
      <c r="AD170" s="10" t="s">
        <v>4825</v>
      </c>
      <c r="AE170" s="243" t="s">
        <v>4826</v>
      </c>
      <c r="AF170" s="10" t="s">
        <v>4827</v>
      </c>
      <c r="AG170" s="10" t="s">
        <v>4828</v>
      </c>
      <c r="AH170" s="242" t="s">
        <v>4829</v>
      </c>
      <c r="AI170" s="243" t="s">
        <v>4830</v>
      </c>
      <c r="AJ170" s="10" t="s">
        <v>4831</v>
      </c>
      <c r="AK170" s="10" t="s">
        <v>4832</v>
      </c>
      <c r="AL170" s="241" t="s">
        <v>2160</v>
      </c>
      <c r="AM170" s="8"/>
      <c r="AN170" s="8"/>
      <c r="AO170" s="8"/>
      <c r="AP170" s="8"/>
      <c r="AQ170" s="8" t="s">
        <v>3088</v>
      </c>
      <c r="AR170" s="245">
        <v>42565</v>
      </c>
      <c r="AS170" s="245">
        <v>42565</v>
      </c>
      <c r="AT170" s="246" t="s">
        <v>4833</v>
      </c>
      <c r="AU170" s="244">
        <v>42535</v>
      </c>
      <c r="AV170" s="247" t="s">
        <v>3084</v>
      </c>
      <c r="AW170" s="248" t="s">
        <v>3088</v>
      </c>
      <c r="AX170" s="249" t="s">
        <v>4630</v>
      </c>
      <c r="AY170" s="250" t="s">
        <v>4820</v>
      </c>
    </row>
    <row r="171" spans="1:51" ht="24.75" customHeight="1" x14ac:dyDescent="0.35">
      <c r="A171" s="11">
        <v>170</v>
      </c>
      <c r="B171" s="241" t="s">
        <v>4834</v>
      </c>
      <c r="C171" s="8" t="s">
        <v>4835</v>
      </c>
      <c r="D171" s="10" t="s">
        <v>3088</v>
      </c>
      <c r="E171" s="10" t="s">
        <v>14</v>
      </c>
      <c r="F171" s="9">
        <v>39610</v>
      </c>
      <c r="G171" s="9">
        <v>39639</v>
      </c>
      <c r="H171" s="9"/>
      <c r="I171" s="9"/>
      <c r="J171" s="7" t="s">
        <v>1932</v>
      </c>
      <c r="K171" s="7"/>
      <c r="L171" s="10" t="s">
        <v>4169</v>
      </c>
      <c r="M171" s="242" t="s">
        <v>4169</v>
      </c>
      <c r="N171" s="243" t="s">
        <v>1990</v>
      </c>
      <c r="O171" s="243" t="s">
        <v>4836</v>
      </c>
      <c r="P171" s="10" t="s">
        <v>4837</v>
      </c>
      <c r="Q171" s="10"/>
      <c r="R171" s="10"/>
      <c r="S171" s="10"/>
      <c r="T171" s="10" t="s">
        <v>22</v>
      </c>
      <c r="U171" s="244">
        <v>30915</v>
      </c>
      <c r="V171" s="10" t="s">
        <v>255</v>
      </c>
      <c r="W171" s="10" t="s">
        <v>343</v>
      </c>
      <c r="X171" s="241" t="s">
        <v>1936</v>
      </c>
      <c r="Y171" s="8" t="s">
        <v>4838</v>
      </c>
      <c r="Z171" s="243">
        <v>36894</v>
      </c>
      <c r="AA171" s="10" t="s">
        <v>255</v>
      </c>
      <c r="AB171" s="10" t="s">
        <v>1938</v>
      </c>
      <c r="AC171" s="10" t="s">
        <v>3140</v>
      </c>
      <c r="AD171" s="10" t="s">
        <v>1992</v>
      </c>
      <c r="AE171" s="243" t="s">
        <v>2056</v>
      </c>
      <c r="AF171" s="10" t="s">
        <v>4839</v>
      </c>
      <c r="AG171" s="10" t="s">
        <v>4840</v>
      </c>
      <c r="AH171" s="242" t="s">
        <v>4839</v>
      </c>
      <c r="AI171" s="243" t="s">
        <v>4841</v>
      </c>
      <c r="AJ171" s="10" t="s">
        <v>4842</v>
      </c>
      <c r="AK171" s="10" t="s">
        <v>4843</v>
      </c>
      <c r="AL171" s="241" t="s">
        <v>1953</v>
      </c>
      <c r="AM171" s="8"/>
      <c r="AN171" s="8"/>
      <c r="AO171" s="8"/>
      <c r="AP171" s="8"/>
      <c r="AQ171" s="8" t="s">
        <v>3088</v>
      </c>
      <c r="AR171" s="245">
        <v>42562</v>
      </c>
      <c r="AS171" s="245">
        <v>42565</v>
      </c>
      <c r="AT171" s="246" t="s">
        <v>4844</v>
      </c>
      <c r="AU171" s="244">
        <v>42542</v>
      </c>
      <c r="AV171" s="247" t="s">
        <v>3084</v>
      </c>
      <c r="AW171" s="248" t="s">
        <v>3088</v>
      </c>
      <c r="AX171" s="249" t="s">
        <v>3088</v>
      </c>
      <c r="AY171" s="250" t="s">
        <v>4834</v>
      </c>
    </row>
    <row r="172" spans="1:51" ht="24.75" customHeight="1" x14ac:dyDescent="0.35">
      <c r="A172" s="11">
        <v>171</v>
      </c>
      <c r="B172" s="241" t="s">
        <v>4845</v>
      </c>
      <c r="C172" s="8" t="s">
        <v>4846</v>
      </c>
      <c r="D172" s="10" t="s">
        <v>4847</v>
      </c>
      <c r="E172" s="10" t="s">
        <v>2202</v>
      </c>
      <c r="F172" s="9">
        <v>41715</v>
      </c>
      <c r="G172" s="9">
        <v>41835</v>
      </c>
      <c r="H172" s="9"/>
      <c r="I172" s="9">
        <v>42566</v>
      </c>
      <c r="J172" s="7" t="s">
        <v>3128</v>
      </c>
      <c r="K172" s="7"/>
      <c r="L172" s="10" t="s">
        <v>3884</v>
      </c>
      <c r="M172" s="242" t="s">
        <v>3885</v>
      </c>
      <c r="N172" s="243" t="s">
        <v>1933</v>
      </c>
      <c r="O172" s="243" t="s">
        <v>3187</v>
      </c>
      <c r="P172" s="10" t="s">
        <v>2438</v>
      </c>
      <c r="Q172" s="10"/>
      <c r="R172" s="10"/>
      <c r="S172" s="10"/>
      <c r="T172" s="10" t="s">
        <v>53</v>
      </c>
      <c r="U172" s="244">
        <v>28602</v>
      </c>
      <c r="V172" s="10" t="s">
        <v>1658</v>
      </c>
      <c r="W172" s="10" t="s">
        <v>1658</v>
      </c>
      <c r="X172" s="241" t="s">
        <v>1936</v>
      </c>
      <c r="Y172" s="8" t="s">
        <v>4848</v>
      </c>
      <c r="Z172" s="243">
        <v>40112</v>
      </c>
      <c r="AA172" s="10" t="s">
        <v>1658</v>
      </c>
      <c r="AB172" s="10" t="s">
        <v>1938</v>
      </c>
      <c r="AC172" s="10" t="s">
        <v>3140</v>
      </c>
      <c r="AD172" s="10" t="s">
        <v>2010</v>
      </c>
      <c r="AE172" s="243" t="s">
        <v>2095</v>
      </c>
      <c r="AF172" s="10" t="s">
        <v>4849</v>
      </c>
      <c r="AG172" s="10" t="s">
        <v>4850</v>
      </c>
      <c r="AH172" s="242" t="s">
        <v>4849</v>
      </c>
      <c r="AI172" s="243" t="s">
        <v>4850</v>
      </c>
      <c r="AJ172" s="10" t="s">
        <v>4851</v>
      </c>
      <c r="AK172" s="10" t="s">
        <v>4852</v>
      </c>
      <c r="AL172" s="241" t="s">
        <v>1971</v>
      </c>
      <c r="AM172" s="8"/>
      <c r="AN172" s="8"/>
      <c r="AO172" s="8"/>
      <c r="AP172" s="8"/>
      <c r="AQ172" s="8" t="s">
        <v>3088</v>
      </c>
      <c r="AR172" s="245">
        <v>42556</v>
      </c>
      <c r="AS172" s="245">
        <v>42566</v>
      </c>
      <c r="AT172" s="246" t="s">
        <v>4853</v>
      </c>
      <c r="AU172" s="244">
        <v>42535</v>
      </c>
      <c r="AV172" s="247" t="s">
        <v>3101</v>
      </c>
      <c r="AW172" s="248" t="s">
        <v>3088</v>
      </c>
      <c r="AX172" s="249" t="s">
        <v>3088</v>
      </c>
      <c r="AY172" s="250" t="s">
        <v>4845</v>
      </c>
    </row>
    <row r="173" spans="1:51" ht="24.75" customHeight="1" x14ac:dyDescent="0.35">
      <c r="A173" s="11">
        <v>172</v>
      </c>
      <c r="B173" s="241" t="s">
        <v>4854</v>
      </c>
      <c r="C173" s="8" t="s">
        <v>4855</v>
      </c>
      <c r="D173" s="10" t="s">
        <v>3088</v>
      </c>
      <c r="E173" s="10" t="s">
        <v>14</v>
      </c>
      <c r="F173" s="9">
        <v>41922</v>
      </c>
      <c r="G173" s="9">
        <v>41982</v>
      </c>
      <c r="H173" s="9"/>
      <c r="I173" s="9"/>
      <c r="J173" s="7" t="s">
        <v>1932</v>
      </c>
      <c r="K173" s="7"/>
      <c r="L173" s="10" t="s">
        <v>4683</v>
      </c>
      <c r="M173" s="242" t="s">
        <v>3684</v>
      </c>
      <c r="N173" s="243" t="s">
        <v>2155</v>
      </c>
      <c r="O173" s="243" t="s">
        <v>4856</v>
      </c>
      <c r="P173" s="10" t="s">
        <v>4857</v>
      </c>
      <c r="Q173" s="10"/>
      <c r="R173" s="10"/>
      <c r="S173" s="10"/>
      <c r="T173" s="10" t="s">
        <v>22</v>
      </c>
      <c r="U173" s="244">
        <v>32757</v>
      </c>
      <c r="V173" s="10" t="s">
        <v>255</v>
      </c>
      <c r="W173" s="10" t="s">
        <v>2007</v>
      </c>
      <c r="X173" s="241" t="s">
        <v>1936</v>
      </c>
      <c r="Y173" s="8" t="s">
        <v>4858</v>
      </c>
      <c r="Z173" s="243">
        <v>38056</v>
      </c>
      <c r="AA173" s="10" t="s">
        <v>255</v>
      </c>
      <c r="AB173" s="10" t="s">
        <v>1956</v>
      </c>
      <c r="AC173" s="10" t="s">
        <v>3140</v>
      </c>
      <c r="AD173" s="10" t="s">
        <v>4859</v>
      </c>
      <c r="AE173" s="243" t="s">
        <v>2041</v>
      </c>
      <c r="AF173" s="10" t="s">
        <v>4860</v>
      </c>
      <c r="AG173" s="10" t="s">
        <v>4861</v>
      </c>
      <c r="AH173" s="242" t="s">
        <v>4860</v>
      </c>
      <c r="AI173" s="243" t="s">
        <v>4861</v>
      </c>
      <c r="AJ173" s="10" t="s">
        <v>4862</v>
      </c>
      <c r="AK173" s="10" t="s">
        <v>4863</v>
      </c>
      <c r="AL173" s="241" t="s">
        <v>2107</v>
      </c>
      <c r="AM173" s="8"/>
      <c r="AN173" s="8"/>
      <c r="AO173" s="8"/>
      <c r="AP173" s="8"/>
      <c r="AQ173" s="8" t="s">
        <v>3088</v>
      </c>
      <c r="AR173" s="245">
        <v>42573</v>
      </c>
      <c r="AS173" s="245">
        <v>42576</v>
      </c>
      <c r="AT173" s="246" t="s">
        <v>4864</v>
      </c>
      <c r="AU173" s="244">
        <v>42536</v>
      </c>
      <c r="AV173" s="247" t="s">
        <v>3084</v>
      </c>
      <c r="AW173" s="248" t="s">
        <v>3088</v>
      </c>
      <c r="AX173" s="249" t="s">
        <v>4865</v>
      </c>
      <c r="AY173" s="250" t="s">
        <v>4854</v>
      </c>
    </row>
    <row r="174" spans="1:51" ht="24.75" customHeight="1" x14ac:dyDescent="0.35">
      <c r="A174" s="11">
        <v>173</v>
      </c>
      <c r="B174" s="241" t="s">
        <v>4866</v>
      </c>
      <c r="C174" s="8" t="s">
        <v>4867</v>
      </c>
      <c r="D174" s="10" t="s">
        <v>3088</v>
      </c>
      <c r="E174" s="10" t="s">
        <v>707</v>
      </c>
      <c r="F174" s="9">
        <v>41569</v>
      </c>
      <c r="G174" s="9">
        <v>41629</v>
      </c>
      <c r="H174" s="9"/>
      <c r="I174" s="9"/>
      <c r="J174" s="7" t="s">
        <v>1932</v>
      </c>
      <c r="K174" s="7"/>
      <c r="L174" s="10" t="s">
        <v>35</v>
      </c>
      <c r="M174" s="242" t="s">
        <v>35</v>
      </c>
      <c r="N174" s="243" t="s">
        <v>2155</v>
      </c>
      <c r="O174" s="243" t="s">
        <v>626</v>
      </c>
      <c r="P174" s="10" t="s">
        <v>2285</v>
      </c>
      <c r="Q174" s="10"/>
      <c r="R174" s="10"/>
      <c r="S174" s="10"/>
      <c r="T174" s="10" t="s">
        <v>22</v>
      </c>
      <c r="U174" s="244">
        <v>32867</v>
      </c>
      <c r="V174" s="10" t="s">
        <v>707</v>
      </c>
      <c r="W174" s="10" t="s">
        <v>501</v>
      </c>
      <c r="X174" s="241" t="s">
        <v>1936</v>
      </c>
      <c r="Y174" s="8" t="s">
        <v>4868</v>
      </c>
      <c r="Z174" s="243">
        <v>0</v>
      </c>
      <c r="AA174" s="10" t="s">
        <v>707</v>
      </c>
      <c r="AB174" s="10" t="s">
        <v>1938</v>
      </c>
      <c r="AC174" s="10" t="s">
        <v>3140</v>
      </c>
      <c r="AD174" s="10" t="s">
        <v>2123</v>
      </c>
      <c r="AE174" s="243" t="s">
        <v>2041</v>
      </c>
      <c r="AF174" s="10" t="s">
        <v>4869</v>
      </c>
      <c r="AG174" s="10" t="s">
        <v>4870</v>
      </c>
      <c r="AH174" s="242" t="s">
        <v>4869</v>
      </c>
      <c r="AI174" s="243" t="s">
        <v>4871</v>
      </c>
      <c r="AJ174" s="10" t="s">
        <v>4872</v>
      </c>
      <c r="AK174" s="10" t="s">
        <v>4873</v>
      </c>
      <c r="AL174" s="241" t="s">
        <v>1953</v>
      </c>
      <c r="AM174" s="8"/>
      <c r="AN174" s="8"/>
      <c r="AO174" s="8"/>
      <c r="AP174" s="8"/>
      <c r="AQ174" s="8" t="s">
        <v>3088</v>
      </c>
      <c r="AR174" s="245">
        <v>42577</v>
      </c>
      <c r="AS174" s="245">
        <v>42581</v>
      </c>
      <c r="AT174" s="246" t="s">
        <v>4874</v>
      </c>
      <c r="AU174" s="244">
        <v>42545</v>
      </c>
      <c r="AV174" s="247" t="s">
        <v>3084</v>
      </c>
      <c r="AW174" s="248" t="s">
        <v>3088</v>
      </c>
      <c r="AX174" s="249" t="s">
        <v>3088</v>
      </c>
      <c r="AY174" s="250" t="s">
        <v>4866</v>
      </c>
    </row>
    <row r="175" spans="1:51" ht="24.75" customHeight="1" x14ac:dyDescent="0.35">
      <c r="A175" s="11">
        <v>174</v>
      </c>
      <c r="B175" s="241" t="s">
        <v>4875</v>
      </c>
      <c r="C175" s="8" t="s">
        <v>4876</v>
      </c>
      <c r="D175" s="10" t="s">
        <v>3088</v>
      </c>
      <c r="E175" s="10" t="s">
        <v>14</v>
      </c>
      <c r="F175" s="9">
        <v>40700</v>
      </c>
      <c r="G175" s="9">
        <v>40760</v>
      </c>
      <c r="H175" s="9"/>
      <c r="I175" s="9"/>
      <c r="J175" s="7" t="s">
        <v>1932</v>
      </c>
      <c r="K175" s="7"/>
      <c r="L175" s="10" t="s">
        <v>3118</v>
      </c>
      <c r="M175" s="242" t="s">
        <v>3118</v>
      </c>
      <c r="N175" s="243" t="s">
        <v>1990</v>
      </c>
      <c r="O175" s="243" t="s">
        <v>4877</v>
      </c>
      <c r="P175" s="10" t="s">
        <v>4878</v>
      </c>
      <c r="Q175" s="10"/>
      <c r="R175" s="10"/>
      <c r="S175" s="10"/>
      <c r="T175" s="10" t="s">
        <v>22</v>
      </c>
      <c r="U175" s="244">
        <v>31210</v>
      </c>
      <c r="V175" s="10" t="s">
        <v>255</v>
      </c>
      <c r="W175" s="10" t="s">
        <v>1382</v>
      </c>
      <c r="X175" s="241" t="s">
        <v>1936</v>
      </c>
      <c r="Y175" s="8" t="s">
        <v>4879</v>
      </c>
      <c r="Z175" s="243">
        <v>42479</v>
      </c>
      <c r="AA175" s="10" t="s">
        <v>255</v>
      </c>
      <c r="AB175" s="10" t="s">
        <v>1956</v>
      </c>
      <c r="AC175" s="10" t="s">
        <v>3140</v>
      </c>
      <c r="AD175" s="10" t="s">
        <v>2010</v>
      </c>
      <c r="AE175" s="243" t="s">
        <v>1940</v>
      </c>
      <c r="AF175" s="10" t="s">
        <v>4880</v>
      </c>
      <c r="AG175" s="10" t="s">
        <v>4881</v>
      </c>
      <c r="AH175" s="242" t="s">
        <v>4882</v>
      </c>
      <c r="AI175" s="243" t="s">
        <v>4883</v>
      </c>
      <c r="AJ175" s="10" t="s">
        <v>4884</v>
      </c>
      <c r="AK175" s="10" t="s">
        <v>4885</v>
      </c>
      <c r="AL175" s="241" t="s">
        <v>1950</v>
      </c>
      <c r="AM175" s="8"/>
      <c r="AN175" s="8"/>
      <c r="AO175" s="8"/>
      <c r="AP175" s="8"/>
      <c r="AQ175" s="8" t="s">
        <v>3088</v>
      </c>
      <c r="AR175" s="245">
        <v>42580</v>
      </c>
      <c r="AS175" s="245">
        <v>42583</v>
      </c>
      <c r="AT175" s="246" t="s">
        <v>4886</v>
      </c>
      <c r="AU175" s="244">
        <v>42542</v>
      </c>
      <c r="AV175" s="247" t="s">
        <v>3084</v>
      </c>
      <c r="AW175" s="248" t="s">
        <v>3088</v>
      </c>
      <c r="AX175" s="249" t="s">
        <v>4640</v>
      </c>
      <c r="AY175" s="250" t="s">
        <v>4875</v>
      </c>
    </row>
    <row r="176" spans="1:51" ht="24.75" customHeight="1" x14ac:dyDescent="0.35">
      <c r="A176" s="11">
        <v>175</v>
      </c>
      <c r="B176" s="241" t="s">
        <v>4887</v>
      </c>
      <c r="C176" s="8" t="s">
        <v>4888</v>
      </c>
      <c r="D176" s="10" t="s">
        <v>3088</v>
      </c>
      <c r="E176" s="10" t="s">
        <v>32</v>
      </c>
      <c r="F176" s="9">
        <v>40476</v>
      </c>
      <c r="G176" s="9">
        <v>40536</v>
      </c>
      <c r="H176" s="9"/>
      <c r="I176" s="9"/>
      <c r="J176" s="7" t="s">
        <v>1932</v>
      </c>
      <c r="K176" s="7"/>
      <c r="L176" s="10" t="s">
        <v>3456</v>
      </c>
      <c r="M176" s="242" t="s">
        <v>3457</v>
      </c>
      <c r="N176" s="243" t="s">
        <v>2126</v>
      </c>
      <c r="O176" s="243" t="s">
        <v>4889</v>
      </c>
      <c r="P176" s="10" t="s">
        <v>4890</v>
      </c>
      <c r="Q176" s="10"/>
      <c r="R176" s="10"/>
      <c r="S176" s="10"/>
      <c r="T176" s="10" t="s">
        <v>22</v>
      </c>
      <c r="U176" s="244">
        <v>29687</v>
      </c>
      <c r="V176" s="10" t="s">
        <v>1997</v>
      </c>
      <c r="W176" s="10" t="s">
        <v>1997</v>
      </c>
      <c r="X176" s="241" t="s">
        <v>1936</v>
      </c>
      <c r="Y176" s="8" t="s">
        <v>4891</v>
      </c>
      <c r="Z176" s="243">
        <v>40312</v>
      </c>
      <c r="AA176" s="10" t="s">
        <v>79</v>
      </c>
      <c r="AB176" s="10" t="s">
        <v>1938</v>
      </c>
      <c r="AC176" s="10" t="s">
        <v>1974</v>
      </c>
      <c r="AD176" s="10" t="s">
        <v>4892</v>
      </c>
      <c r="AE176" s="243" t="s">
        <v>2041</v>
      </c>
      <c r="AF176" s="10" t="s">
        <v>4893</v>
      </c>
      <c r="AG176" s="10" t="s">
        <v>4894</v>
      </c>
      <c r="AH176" s="242" t="s">
        <v>4895</v>
      </c>
      <c r="AI176" s="243" t="s">
        <v>4894</v>
      </c>
      <c r="AJ176" s="10" t="s">
        <v>4896</v>
      </c>
      <c r="AK176" s="10" t="s">
        <v>2106</v>
      </c>
      <c r="AL176" s="241" t="s">
        <v>1941</v>
      </c>
      <c r="AM176" s="8"/>
      <c r="AN176" s="8"/>
      <c r="AO176" s="8"/>
      <c r="AP176" s="8"/>
      <c r="AQ176" s="8" t="s">
        <v>3088</v>
      </c>
      <c r="AR176" s="245">
        <v>42590</v>
      </c>
      <c r="AS176" s="245">
        <v>42590</v>
      </c>
      <c r="AT176" s="246" t="s">
        <v>4897</v>
      </c>
      <c r="AU176" s="244">
        <v>42578</v>
      </c>
      <c r="AV176" s="247" t="s">
        <v>3101</v>
      </c>
      <c r="AW176" s="248" t="s">
        <v>3088</v>
      </c>
      <c r="AX176" s="249" t="s">
        <v>3088</v>
      </c>
      <c r="AY176" s="250" t="s">
        <v>4887</v>
      </c>
    </row>
    <row r="177" spans="1:51" ht="24.75" customHeight="1" x14ac:dyDescent="0.35">
      <c r="A177" s="11">
        <v>176</v>
      </c>
      <c r="B177" s="241" t="s">
        <v>4898</v>
      </c>
      <c r="C177" s="8" t="s">
        <v>4899</v>
      </c>
      <c r="D177" s="10" t="s">
        <v>4900</v>
      </c>
      <c r="E177" s="10" t="s">
        <v>3195</v>
      </c>
      <c r="F177" s="9">
        <v>42444</v>
      </c>
      <c r="G177" s="9">
        <v>42504</v>
      </c>
      <c r="H177" s="9"/>
      <c r="I177" s="9">
        <v>42869</v>
      </c>
      <c r="J177" s="7" t="s">
        <v>3128</v>
      </c>
      <c r="K177" s="7"/>
      <c r="L177" s="10" t="s">
        <v>4901</v>
      </c>
      <c r="M177" s="242" t="s">
        <v>4902</v>
      </c>
      <c r="N177" s="243" t="s">
        <v>1972</v>
      </c>
      <c r="O177" s="243" t="s">
        <v>3187</v>
      </c>
      <c r="P177" s="10" t="s">
        <v>2438</v>
      </c>
      <c r="Q177" s="10"/>
      <c r="R177" s="10"/>
      <c r="S177" s="10"/>
      <c r="T177" s="10" t="s">
        <v>22</v>
      </c>
      <c r="U177" s="244">
        <v>25496</v>
      </c>
      <c r="V177" s="10" t="s">
        <v>145</v>
      </c>
      <c r="W177" s="10" t="s">
        <v>3088</v>
      </c>
      <c r="X177" s="241" t="s">
        <v>1936</v>
      </c>
      <c r="Y177" s="8" t="s">
        <v>4903</v>
      </c>
      <c r="Z177" s="243">
        <v>40823</v>
      </c>
      <c r="AA177" s="10" t="s">
        <v>255</v>
      </c>
      <c r="AB177" s="10" t="s">
        <v>1938</v>
      </c>
      <c r="AC177" s="10" t="s">
        <v>3140</v>
      </c>
      <c r="AD177" s="10" t="s">
        <v>2010</v>
      </c>
      <c r="AE177" s="243" t="s">
        <v>1948</v>
      </c>
      <c r="AF177" s="10" t="s">
        <v>4904</v>
      </c>
      <c r="AG177" s="10" t="s">
        <v>4905</v>
      </c>
      <c r="AH177" s="242" t="s">
        <v>4904</v>
      </c>
      <c r="AI177" s="243" t="s">
        <v>4905</v>
      </c>
      <c r="AJ177" s="10" t="s">
        <v>4906</v>
      </c>
      <c r="AK177" s="10" t="s">
        <v>4907</v>
      </c>
      <c r="AL177" s="241" t="s">
        <v>4908</v>
      </c>
      <c r="AM177" s="8"/>
      <c r="AN177" s="8"/>
      <c r="AO177" s="8"/>
      <c r="AP177" s="8"/>
      <c r="AQ177" s="8" t="s">
        <v>3088</v>
      </c>
      <c r="AR177" s="245">
        <v>42582</v>
      </c>
      <c r="AS177" s="245">
        <v>42595</v>
      </c>
      <c r="AT177" s="246" t="s">
        <v>4909</v>
      </c>
      <c r="AU177" s="244">
        <v>42579</v>
      </c>
      <c r="AV177" s="247" t="s">
        <v>3101</v>
      </c>
      <c r="AW177" s="248" t="s">
        <v>3088</v>
      </c>
      <c r="AX177" s="249" t="s">
        <v>3088</v>
      </c>
      <c r="AY177" s="250" t="s">
        <v>4898</v>
      </c>
    </row>
    <row r="178" spans="1:51" ht="24.75" customHeight="1" x14ac:dyDescent="0.35">
      <c r="A178" s="11">
        <v>177</v>
      </c>
      <c r="B178" s="241" t="s">
        <v>4910</v>
      </c>
      <c r="C178" s="8" t="s">
        <v>4911</v>
      </c>
      <c r="D178" s="10" t="s">
        <v>3088</v>
      </c>
      <c r="E178" s="10" t="s">
        <v>14</v>
      </c>
      <c r="F178" s="9">
        <v>42319</v>
      </c>
      <c r="G178" s="9">
        <v>42379</v>
      </c>
      <c r="H178" s="9"/>
      <c r="I178" s="9">
        <v>42745</v>
      </c>
      <c r="J178" s="7" t="s">
        <v>3128</v>
      </c>
      <c r="K178" s="7"/>
      <c r="L178" s="10" t="s">
        <v>115</v>
      </c>
      <c r="M178" s="242" t="s">
        <v>2118</v>
      </c>
      <c r="N178" s="243" t="s">
        <v>2050</v>
      </c>
      <c r="O178" s="243" t="s">
        <v>289</v>
      </c>
      <c r="P178" s="10" t="s">
        <v>2305</v>
      </c>
      <c r="Q178" s="10"/>
      <c r="R178" s="10"/>
      <c r="S178" s="10"/>
      <c r="T178" s="10" t="s">
        <v>22</v>
      </c>
      <c r="U178" s="244">
        <v>33426</v>
      </c>
      <c r="V178" s="10" t="s">
        <v>501</v>
      </c>
      <c r="W178" s="10" t="s">
        <v>501</v>
      </c>
      <c r="X178" s="241" t="s">
        <v>1936</v>
      </c>
      <c r="Y178" s="8" t="s">
        <v>4912</v>
      </c>
      <c r="Z178" s="243">
        <v>41951</v>
      </c>
      <c r="AA178" s="10" t="s">
        <v>2521</v>
      </c>
      <c r="AB178" s="10" t="s">
        <v>1956</v>
      </c>
      <c r="AC178" s="10" t="s">
        <v>3140</v>
      </c>
      <c r="AD178" s="10" t="s">
        <v>4520</v>
      </c>
      <c r="AE178" s="243" t="s">
        <v>2121</v>
      </c>
      <c r="AF178" s="10" t="s">
        <v>4913</v>
      </c>
      <c r="AG178" s="10" t="s">
        <v>4914</v>
      </c>
      <c r="AH178" s="242" t="s">
        <v>4915</v>
      </c>
      <c r="AI178" s="243" t="s">
        <v>4916</v>
      </c>
      <c r="AJ178" s="10" t="s">
        <v>4917</v>
      </c>
      <c r="AK178" s="10" t="s">
        <v>4918</v>
      </c>
      <c r="AL178" s="241" t="s">
        <v>2107</v>
      </c>
      <c r="AM178" s="8"/>
      <c r="AN178" s="8"/>
      <c r="AO178" s="8"/>
      <c r="AP178" s="8"/>
      <c r="AQ178" s="8" t="s">
        <v>3088</v>
      </c>
      <c r="AR178" s="245">
        <v>42613</v>
      </c>
      <c r="AS178" s="245">
        <v>42613</v>
      </c>
      <c r="AT178" s="246" t="s">
        <v>4919</v>
      </c>
      <c r="AU178" s="244">
        <v>42578</v>
      </c>
      <c r="AV178" s="247" t="s">
        <v>3084</v>
      </c>
      <c r="AW178" s="248" t="s">
        <v>3088</v>
      </c>
      <c r="AX178" s="249" t="s">
        <v>4920</v>
      </c>
      <c r="AY178" s="250" t="s">
        <v>4910</v>
      </c>
    </row>
    <row r="179" spans="1:51" ht="24.75" customHeight="1" x14ac:dyDescent="0.35">
      <c r="A179" s="11">
        <v>178</v>
      </c>
      <c r="B179" s="241" t="s">
        <v>4921</v>
      </c>
      <c r="C179" s="8" t="s">
        <v>4922</v>
      </c>
      <c r="D179" s="10" t="s">
        <v>3088</v>
      </c>
      <c r="E179" s="10" t="s">
        <v>14</v>
      </c>
      <c r="F179" s="9">
        <v>42506</v>
      </c>
      <c r="G179" s="9">
        <v>42566</v>
      </c>
      <c r="H179" s="9"/>
      <c r="I179" s="9">
        <v>42931</v>
      </c>
      <c r="J179" s="7" t="s">
        <v>3128</v>
      </c>
      <c r="K179" s="7"/>
      <c r="L179" s="10" t="s">
        <v>115</v>
      </c>
      <c r="M179" s="242" t="s">
        <v>2118</v>
      </c>
      <c r="N179" s="243" t="s">
        <v>2050</v>
      </c>
      <c r="O179" s="243" t="s">
        <v>289</v>
      </c>
      <c r="P179" s="10" t="s">
        <v>2305</v>
      </c>
      <c r="Q179" s="10"/>
      <c r="R179" s="10"/>
      <c r="S179" s="10"/>
      <c r="T179" s="10" t="s">
        <v>22</v>
      </c>
      <c r="U179" s="244">
        <v>33514</v>
      </c>
      <c r="V179" s="10" t="s">
        <v>255</v>
      </c>
      <c r="W179" s="10" t="s">
        <v>1981</v>
      </c>
      <c r="X179" s="241" t="s">
        <v>1936</v>
      </c>
      <c r="Y179" s="8" t="s">
        <v>4923</v>
      </c>
      <c r="Z179" s="243">
        <v>39274</v>
      </c>
      <c r="AA179" s="10" t="s">
        <v>255</v>
      </c>
      <c r="AB179" s="10" t="s">
        <v>1956</v>
      </c>
      <c r="AC179" s="10" t="s">
        <v>3140</v>
      </c>
      <c r="AD179" s="10" t="s">
        <v>2120</v>
      </c>
      <c r="AE179" s="243" t="s">
        <v>4924</v>
      </c>
      <c r="AF179" s="10" t="s">
        <v>4925</v>
      </c>
      <c r="AG179" s="10" t="s">
        <v>4926</v>
      </c>
      <c r="AH179" s="242" t="s">
        <v>4927</v>
      </c>
      <c r="AI179" s="243" t="s">
        <v>4928</v>
      </c>
      <c r="AJ179" s="10" t="s">
        <v>4929</v>
      </c>
      <c r="AK179" s="10" t="s">
        <v>4930</v>
      </c>
      <c r="AL179" s="241" t="s">
        <v>1953</v>
      </c>
      <c r="AM179" s="8"/>
      <c r="AN179" s="8"/>
      <c r="AO179" s="8"/>
      <c r="AP179" s="8"/>
      <c r="AQ179" s="8" t="s">
        <v>3088</v>
      </c>
      <c r="AR179" s="245">
        <v>42613</v>
      </c>
      <c r="AS179" s="245">
        <v>42613</v>
      </c>
      <c r="AT179" s="246" t="s">
        <v>4931</v>
      </c>
      <c r="AU179" s="244">
        <v>42578</v>
      </c>
      <c r="AV179" s="247" t="s">
        <v>3084</v>
      </c>
      <c r="AW179" s="248" t="s">
        <v>3088</v>
      </c>
      <c r="AX179" s="249" t="s">
        <v>4571</v>
      </c>
      <c r="AY179" s="250" t="s">
        <v>4921</v>
      </c>
    </row>
    <row r="180" spans="1:51" ht="24.75" customHeight="1" x14ac:dyDescent="0.35">
      <c r="A180" s="11">
        <v>179</v>
      </c>
      <c r="B180" s="241" t="s">
        <v>4932</v>
      </c>
      <c r="C180" s="8" t="s">
        <v>4933</v>
      </c>
      <c r="D180" s="10" t="s">
        <v>3088</v>
      </c>
      <c r="E180" s="10" t="s">
        <v>3195</v>
      </c>
      <c r="F180" s="9">
        <v>42250</v>
      </c>
      <c r="G180" s="9">
        <v>42310</v>
      </c>
      <c r="H180" s="9"/>
      <c r="I180" s="9">
        <v>42676</v>
      </c>
      <c r="J180" s="7" t="s">
        <v>3128</v>
      </c>
      <c r="K180" s="7"/>
      <c r="L180" s="10" t="s">
        <v>35</v>
      </c>
      <c r="M180" s="242" t="s">
        <v>35</v>
      </c>
      <c r="N180" s="243" t="s">
        <v>2155</v>
      </c>
      <c r="O180" s="243" t="s">
        <v>626</v>
      </c>
      <c r="P180" s="10" t="s">
        <v>2285</v>
      </c>
      <c r="Q180" s="10"/>
      <c r="R180" s="10"/>
      <c r="S180" s="10"/>
      <c r="T180" s="10" t="s">
        <v>22</v>
      </c>
      <c r="U180" s="244">
        <v>31823</v>
      </c>
      <c r="V180" s="10" t="s">
        <v>455</v>
      </c>
      <c r="W180" s="10" t="s">
        <v>1725</v>
      </c>
      <c r="X180" s="241" t="s">
        <v>1936</v>
      </c>
      <c r="Y180" s="8" t="s">
        <v>4934</v>
      </c>
      <c r="Z180" s="243">
        <v>39562</v>
      </c>
      <c r="AA180" s="10" t="s">
        <v>455</v>
      </c>
      <c r="AB180" s="10" t="s">
        <v>1956</v>
      </c>
      <c r="AC180" s="10" t="s">
        <v>1974</v>
      </c>
      <c r="AD180" s="10" t="s">
        <v>4935</v>
      </c>
      <c r="AE180" s="243" t="s">
        <v>2041</v>
      </c>
      <c r="AF180" s="10" t="s">
        <v>4936</v>
      </c>
      <c r="AG180" s="10" t="s">
        <v>4937</v>
      </c>
      <c r="AH180" s="242" t="s">
        <v>4938</v>
      </c>
      <c r="AI180" s="243" t="s">
        <v>4939</v>
      </c>
      <c r="AJ180" s="10" t="s">
        <v>4940</v>
      </c>
      <c r="AK180" s="10" t="s">
        <v>4941</v>
      </c>
      <c r="AL180" s="241" t="s">
        <v>1950</v>
      </c>
      <c r="AM180" s="8"/>
      <c r="AN180" s="8"/>
      <c r="AO180" s="8"/>
      <c r="AP180" s="8"/>
      <c r="AQ180" s="8" t="s">
        <v>3088</v>
      </c>
      <c r="AR180" s="245">
        <v>42582</v>
      </c>
      <c r="AS180" s="245">
        <v>42613</v>
      </c>
      <c r="AT180" s="246" t="s">
        <v>4942</v>
      </c>
      <c r="AU180" s="244">
        <v>42579</v>
      </c>
      <c r="AV180" s="247" t="s">
        <v>3101</v>
      </c>
      <c r="AW180" s="248" t="s">
        <v>3088</v>
      </c>
      <c r="AX180" s="249" t="s">
        <v>3088</v>
      </c>
      <c r="AY180" s="250" t="s">
        <v>4932</v>
      </c>
    </row>
    <row r="181" spans="1:51" ht="24.75" customHeight="1" x14ac:dyDescent="0.35">
      <c r="A181" s="11">
        <v>180</v>
      </c>
      <c r="B181" s="241" t="s">
        <v>4943</v>
      </c>
      <c r="C181" s="8" t="s">
        <v>4944</v>
      </c>
      <c r="D181" s="10" t="s">
        <v>3088</v>
      </c>
      <c r="E181" s="10" t="s">
        <v>14</v>
      </c>
      <c r="F181" s="9">
        <v>39995</v>
      </c>
      <c r="G181" s="9">
        <v>40056</v>
      </c>
      <c r="H181" s="9"/>
      <c r="I181" s="9"/>
      <c r="J181" s="7" t="s">
        <v>1932</v>
      </c>
      <c r="K181" s="7"/>
      <c r="L181" s="10" t="s">
        <v>19</v>
      </c>
      <c r="M181" s="242" t="s">
        <v>19</v>
      </c>
      <c r="N181" s="243" t="s">
        <v>1942</v>
      </c>
      <c r="O181" s="243" t="s">
        <v>4945</v>
      </c>
      <c r="P181" s="10" t="s">
        <v>4946</v>
      </c>
      <c r="Q181" s="10"/>
      <c r="R181" s="10"/>
      <c r="S181" s="10"/>
      <c r="T181" s="10" t="s">
        <v>22</v>
      </c>
      <c r="U181" s="244">
        <v>28707</v>
      </c>
      <c r="V181" s="10" t="s">
        <v>255</v>
      </c>
      <c r="W181" s="10" t="s">
        <v>747</v>
      </c>
      <c r="X181" s="241" t="s">
        <v>1936</v>
      </c>
      <c r="Y181" s="8" t="s">
        <v>4947</v>
      </c>
      <c r="Z181" s="243">
        <v>39417</v>
      </c>
      <c r="AA181" s="10" t="s">
        <v>255</v>
      </c>
      <c r="AB181" s="10" t="s">
        <v>1938</v>
      </c>
      <c r="AC181" s="10" t="s">
        <v>3140</v>
      </c>
      <c r="AD181" s="10" t="s">
        <v>2010</v>
      </c>
      <c r="AE181" s="243" t="s">
        <v>2021</v>
      </c>
      <c r="AF181" s="10" t="s">
        <v>4948</v>
      </c>
      <c r="AG181" s="10" t="s">
        <v>4949</v>
      </c>
      <c r="AH181" s="242" t="s">
        <v>4950</v>
      </c>
      <c r="AI181" s="243" t="s">
        <v>4951</v>
      </c>
      <c r="AJ181" s="10" t="s">
        <v>4952</v>
      </c>
      <c r="AK181" s="10" t="s">
        <v>4953</v>
      </c>
      <c r="AL181" s="241" t="s">
        <v>1941</v>
      </c>
      <c r="AM181" s="8"/>
      <c r="AN181" s="8"/>
      <c r="AO181" s="8"/>
      <c r="AP181" s="8"/>
      <c r="AQ181" s="8" t="s">
        <v>3088</v>
      </c>
      <c r="AR181" s="245">
        <v>42614</v>
      </c>
      <c r="AS181" s="245">
        <v>42622</v>
      </c>
      <c r="AT181" s="246" t="s">
        <v>4954</v>
      </c>
      <c r="AU181" s="244">
        <v>42578</v>
      </c>
      <c r="AV181" s="247" t="s">
        <v>3084</v>
      </c>
      <c r="AW181" s="248" t="s">
        <v>3088</v>
      </c>
      <c r="AX181" s="249" t="s">
        <v>4630</v>
      </c>
      <c r="AY181" s="250" t="s">
        <v>4943</v>
      </c>
    </row>
    <row r="182" spans="1:51" ht="24.75" customHeight="1" x14ac:dyDescent="0.35">
      <c r="A182" s="11">
        <v>181</v>
      </c>
      <c r="B182" s="241" t="s">
        <v>4955</v>
      </c>
      <c r="C182" s="8" t="s">
        <v>857</v>
      </c>
      <c r="D182" s="10" t="s">
        <v>3088</v>
      </c>
      <c r="E182" s="10" t="s">
        <v>14</v>
      </c>
      <c r="F182" s="9">
        <v>40392</v>
      </c>
      <c r="G182" s="9">
        <v>40483</v>
      </c>
      <c r="H182" s="9"/>
      <c r="I182" s="9"/>
      <c r="J182" s="7" t="s">
        <v>1932</v>
      </c>
      <c r="K182" s="7"/>
      <c r="L182" s="10" t="s">
        <v>3118</v>
      </c>
      <c r="M182" s="242" t="s">
        <v>3118</v>
      </c>
      <c r="N182" s="243" t="s">
        <v>2050</v>
      </c>
      <c r="O182" s="243" t="s">
        <v>4956</v>
      </c>
      <c r="P182" s="10" t="s">
        <v>4957</v>
      </c>
      <c r="Q182" s="10"/>
      <c r="R182" s="10"/>
      <c r="S182" s="10"/>
      <c r="T182" s="10" t="s">
        <v>22</v>
      </c>
      <c r="U182" s="244">
        <v>31580</v>
      </c>
      <c r="V182" s="10" t="s">
        <v>1658</v>
      </c>
      <c r="W182" s="10" t="s">
        <v>501</v>
      </c>
      <c r="X182" s="241" t="s">
        <v>1936</v>
      </c>
      <c r="Y182" s="8" t="s">
        <v>4958</v>
      </c>
      <c r="Z182" s="243">
        <v>42104</v>
      </c>
      <c r="AA182" s="10" t="s">
        <v>255</v>
      </c>
      <c r="AB182" s="10" t="s">
        <v>1938</v>
      </c>
      <c r="AC182" s="10" t="s">
        <v>3140</v>
      </c>
      <c r="AD182" s="10" t="s">
        <v>4192</v>
      </c>
      <c r="AE182" s="243" t="s">
        <v>2021</v>
      </c>
      <c r="AF182" s="10" t="s">
        <v>4959</v>
      </c>
      <c r="AG182" s="10" t="s">
        <v>4960</v>
      </c>
      <c r="AH182" s="242" t="s">
        <v>4959</v>
      </c>
      <c r="AI182" s="243" t="s">
        <v>4960</v>
      </c>
      <c r="AJ182" s="10" t="s">
        <v>4961</v>
      </c>
      <c r="AK182" s="10" t="s">
        <v>4962</v>
      </c>
      <c r="AL182" s="241" t="s">
        <v>4963</v>
      </c>
      <c r="AM182" s="8"/>
      <c r="AN182" s="8"/>
      <c r="AO182" s="8"/>
      <c r="AP182" s="8"/>
      <c r="AQ182" s="8" t="s">
        <v>3088</v>
      </c>
      <c r="AR182" s="245">
        <v>42625</v>
      </c>
      <c r="AS182" s="245">
        <v>42625</v>
      </c>
      <c r="AT182" s="246" t="s">
        <v>4964</v>
      </c>
      <c r="AU182" s="244">
        <v>42586</v>
      </c>
      <c r="AV182" s="247" t="s">
        <v>3084</v>
      </c>
      <c r="AW182" s="248" t="s">
        <v>3088</v>
      </c>
      <c r="AX182" s="249" t="s">
        <v>4640</v>
      </c>
      <c r="AY182" s="250" t="s">
        <v>4955</v>
      </c>
    </row>
    <row r="183" spans="1:51" ht="24.75" customHeight="1" x14ac:dyDescent="0.35">
      <c r="A183" s="11">
        <v>182</v>
      </c>
      <c r="B183" s="241" t="s">
        <v>4965</v>
      </c>
      <c r="C183" s="8" t="s">
        <v>4966</v>
      </c>
      <c r="D183" s="10" t="s">
        <v>3088</v>
      </c>
      <c r="E183" s="10" t="s">
        <v>4967</v>
      </c>
      <c r="F183" s="9">
        <v>42373</v>
      </c>
      <c r="G183" s="9">
        <v>42433</v>
      </c>
      <c r="H183" s="9"/>
      <c r="I183" s="9">
        <v>42982</v>
      </c>
      <c r="J183" s="7" t="s">
        <v>3128</v>
      </c>
      <c r="K183" s="7"/>
      <c r="L183" s="10" t="s">
        <v>3491</v>
      </c>
      <c r="M183" s="242" t="s">
        <v>3492</v>
      </c>
      <c r="N183" s="243" t="s">
        <v>1990</v>
      </c>
      <c r="O183" s="243" t="s">
        <v>3187</v>
      </c>
      <c r="P183" s="10" t="s">
        <v>3166</v>
      </c>
      <c r="Q183" s="10"/>
      <c r="R183" s="10"/>
      <c r="S183" s="10"/>
      <c r="T183" s="10" t="s">
        <v>53</v>
      </c>
      <c r="U183" s="244">
        <v>29726</v>
      </c>
      <c r="V183" s="10" t="s">
        <v>1153</v>
      </c>
      <c r="W183" s="10" t="s">
        <v>1153</v>
      </c>
      <c r="X183" s="241" t="s">
        <v>1936</v>
      </c>
      <c r="Y183" s="8" t="s">
        <v>4968</v>
      </c>
      <c r="Z183" s="243">
        <v>42259</v>
      </c>
      <c r="AA183" s="10" t="s">
        <v>2099</v>
      </c>
      <c r="AB183" s="10" t="s">
        <v>1938</v>
      </c>
      <c r="AC183" s="10" t="s">
        <v>3140</v>
      </c>
      <c r="AD183" s="10" t="s">
        <v>1969</v>
      </c>
      <c r="AE183" s="243" t="s">
        <v>2579</v>
      </c>
      <c r="AF183" s="10" t="s">
        <v>4969</v>
      </c>
      <c r="AG183" s="10" t="s">
        <v>4970</v>
      </c>
      <c r="AH183" s="242" t="s">
        <v>4971</v>
      </c>
      <c r="AI183" s="243" t="s">
        <v>4972</v>
      </c>
      <c r="AJ183" s="10" t="s">
        <v>4973</v>
      </c>
      <c r="AK183" s="10" t="s">
        <v>4974</v>
      </c>
      <c r="AL183" s="241" t="s">
        <v>1971</v>
      </c>
      <c r="AM183" s="8"/>
      <c r="AN183" s="8"/>
      <c r="AO183" s="8"/>
      <c r="AP183" s="8"/>
      <c r="AQ183" s="8"/>
      <c r="AR183" s="245">
        <v>42631</v>
      </c>
      <c r="AS183" s="245">
        <v>42631</v>
      </c>
      <c r="AT183" s="246" t="s">
        <v>4975</v>
      </c>
      <c r="AU183" s="244">
        <v>42621</v>
      </c>
      <c r="AV183" s="247" t="s">
        <v>3084</v>
      </c>
      <c r="AW183" s="248" t="s">
        <v>3088</v>
      </c>
      <c r="AX183" s="249" t="s">
        <v>3088</v>
      </c>
      <c r="AY183" s="250" t="s">
        <v>4965</v>
      </c>
    </row>
    <row r="184" spans="1:51" ht="24.75" customHeight="1" x14ac:dyDescent="0.35">
      <c r="A184" s="11">
        <v>183</v>
      </c>
      <c r="B184" s="241" t="s">
        <v>4976</v>
      </c>
      <c r="C184" s="8" t="s">
        <v>4977</v>
      </c>
      <c r="D184" s="10" t="s">
        <v>4978</v>
      </c>
      <c r="E184" s="10" t="s">
        <v>1045</v>
      </c>
      <c r="F184" s="9">
        <v>41932</v>
      </c>
      <c r="G184" s="9">
        <v>41992</v>
      </c>
      <c r="H184" s="9"/>
      <c r="I184" s="9">
        <v>42723</v>
      </c>
      <c r="J184" s="7" t="s">
        <v>3128</v>
      </c>
      <c r="K184" s="7"/>
      <c r="L184" s="10" t="s">
        <v>4901</v>
      </c>
      <c r="M184" s="242" t="s">
        <v>4902</v>
      </c>
      <c r="N184" s="243" t="s">
        <v>1933</v>
      </c>
      <c r="O184" s="243" t="s">
        <v>3187</v>
      </c>
      <c r="P184" s="10" t="s">
        <v>2333</v>
      </c>
      <c r="Q184" s="10"/>
      <c r="R184" s="10"/>
      <c r="S184" s="10"/>
      <c r="T184" s="10" t="s">
        <v>53</v>
      </c>
      <c r="U184" s="244">
        <v>27570</v>
      </c>
      <c r="V184" s="10" t="s">
        <v>2055</v>
      </c>
      <c r="W184" s="10" t="s">
        <v>4979</v>
      </c>
      <c r="X184" s="241" t="s">
        <v>1936</v>
      </c>
      <c r="Y184" s="8" t="s">
        <v>4980</v>
      </c>
      <c r="Z184" s="243">
        <v>39928</v>
      </c>
      <c r="AA184" s="10" t="s">
        <v>101</v>
      </c>
      <c r="AB184" s="10" t="s">
        <v>1938</v>
      </c>
      <c r="AC184" s="10" t="s">
        <v>3140</v>
      </c>
      <c r="AD184" s="10" t="s">
        <v>2004</v>
      </c>
      <c r="AE184" s="243" t="s">
        <v>1962</v>
      </c>
      <c r="AF184" s="10" t="s">
        <v>4981</v>
      </c>
      <c r="AG184" s="10" t="s">
        <v>4982</v>
      </c>
      <c r="AH184" s="242" t="s">
        <v>4983</v>
      </c>
      <c r="AI184" s="243" t="s">
        <v>4984</v>
      </c>
      <c r="AJ184" s="10" t="s">
        <v>4985</v>
      </c>
      <c r="AK184" s="10" t="s">
        <v>4986</v>
      </c>
      <c r="AL184" s="241" t="s">
        <v>1971</v>
      </c>
      <c r="AM184" s="8"/>
      <c r="AN184" s="8"/>
      <c r="AO184" s="8"/>
      <c r="AP184" s="8"/>
      <c r="AQ184" s="8" t="s">
        <v>3088</v>
      </c>
      <c r="AR184" s="245">
        <v>42625</v>
      </c>
      <c r="AS184" s="245">
        <v>42637</v>
      </c>
      <c r="AT184" s="246" t="s">
        <v>4987</v>
      </c>
      <c r="AU184" s="244">
        <v>42625</v>
      </c>
      <c r="AV184" s="247" t="s">
        <v>3101</v>
      </c>
      <c r="AW184" s="248" t="s">
        <v>3088</v>
      </c>
      <c r="AX184" s="249" t="s">
        <v>3088</v>
      </c>
      <c r="AY184" s="250" t="s">
        <v>4976</v>
      </c>
    </row>
    <row r="185" spans="1:51" ht="24.75" customHeight="1" x14ac:dyDescent="0.35">
      <c r="A185" s="11">
        <v>184</v>
      </c>
      <c r="B185" s="241" t="s">
        <v>4988</v>
      </c>
      <c r="C185" s="8" t="s">
        <v>4989</v>
      </c>
      <c r="D185" s="10" t="s">
        <v>3088</v>
      </c>
      <c r="E185" s="10" t="s">
        <v>14</v>
      </c>
      <c r="F185" s="9">
        <v>41101</v>
      </c>
      <c r="G185" s="9">
        <v>41161</v>
      </c>
      <c r="H185" s="9"/>
      <c r="I185" s="9"/>
      <c r="J185" s="7" t="s">
        <v>1932</v>
      </c>
      <c r="K185" s="7"/>
      <c r="L185" s="10" t="s">
        <v>115</v>
      </c>
      <c r="M185" s="242" t="s">
        <v>2042</v>
      </c>
      <c r="N185" s="243" t="s">
        <v>2126</v>
      </c>
      <c r="O185" s="243" t="s">
        <v>4990</v>
      </c>
      <c r="P185" s="10" t="s">
        <v>4991</v>
      </c>
      <c r="Q185" s="10"/>
      <c r="R185" s="10"/>
      <c r="S185" s="10"/>
      <c r="T185" s="10" t="s">
        <v>53</v>
      </c>
      <c r="U185" s="244">
        <v>30569</v>
      </c>
      <c r="V185" s="10" t="s">
        <v>176</v>
      </c>
      <c r="W185" s="10" t="s">
        <v>781</v>
      </c>
      <c r="X185" s="241" t="s">
        <v>1936</v>
      </c>
      <c r="Y185" s="8" t="s">
        <v>4992</v>
      </c>
      <c r="Z185" s="243">
        <v>38777</v>
      </c>
      <c r="AA185" s="10" t="s">
        <v>255</v>
      </c>
      <c r="AB185" s="10" t="s">
        <v>1938</v>
      </c>
      <c r="AC185" s="10" t="s">
        <v>2101</v>
      </c>
      <c r="AD185" s="10" t="s">
        <v>4993</v>
      </c>
      <c r="AE185" s="243" t="s">
        <v>3088</v>
      </c>
      <c r="AF185" s="10" t="s">
        <v>4994</v>
      </c>
      <c r="AG185" s="10" t="s">
        <v>4995</v>
      </c>
      <c r="AH185" s="242" t="s">
        <v>4994</v>
      </c>
      <c r="AI185" s="243" t="s">
        <v>4995</v>
      </c>
      <c r="AJ185" s="10" t="s">
        <v>4996</v>
      </c>
      <c r="AK185" s="10" t="s">
        <v>4997</v>
      </c>
      <c r="AL185" s="241" t="s">
        <v>1953</v>
      </c>
      <c r="AM185" s="8"/>
      <c r="AN185" s="8"/>
      <c r="AO185" s="8"/>
      <c r="AP185" s="8"/>
      <c r="AQ185" s="8" t="s">
        <v>3088</v>
      </c>
      <c r="AR185" s="245">
        <v>42643</v>
      </c>
      <c r="AS185" s="245">
        <v>42643</v>
      </c>
      <c r="AT185" s="246" t="s">
        <v>4998</v>
      </c>
      <c r="AU185" s="244">
        <v>42597</v>
      </c>
      <c r="AV185" s="247" t="s">
        <v>3084</v>
      </c>
      <c r="AW185" s="248" t="s">
        <v>3088</v>
      </c>
      <c r="AX185" s="249" t="s">
        <v>3088</v>
      </c>
      <c r="AY185" s="250" t="s">
        <v>4988</v>
      </c>
    </row>
    <row r="186" spans="1:51" ht="24.75" customHeight="1" x14ac:dyDescent="0.35">
      <c r="A186" s="11">
        <v>185</v>
      </c>
      <c r="B186" s="241" t="s">
        <v>4999</v>
      </c>
      <c r="C186" s="8" t="s">
        <v>4138</v>
      </c>
      <c r="D186" s="10" t="s">
        <v>3088</v>
      </c>
      <c r="E186" s="10" t="s">
        <v>1967</v>
      </c>
      <c r="F186" s="9">
        <v>42107</v>
      </c>
      <c r="G186" s="9">
        <v>42167</v>
      </c>
      <c r="H186" s="9"/>
      <c r="I186" s="9"/>
      <c r="J186" s="7" t="s">
        <v>1932</v>
      </c>
      <c r="K186" s="7"/>
      <c r="L186" s="10" t="s">
        <v>4683</v>
      </c>
      <c r="M186" s="242" t="s">
        <v>3475</v>
      </c>
      <c r="N186" s="243" t="s">
        <v>2050</v>
      </c>
      <c r="O186" s="243" t="s">
        <v>5000</v>
      </c>
      <c r="P186" s="10" t="s">
        <v>4759</v>
      </c>
      <c r="Q186" s="10"/>
      <c r="R186" s="10"/>
      <c r="S186" s="10"/>
      <c r="T186" s="10" t="s">
        <v>53</v>
      </c>
      <c r="U186" s="244">
        <v>32516</v>
      </c>
      <c r="V186" s="10" t="s">
        <v>1967</v>
      </c>
      <c r="W186" s="10" t="s">
        <v>2024</v>
      </c>
      <c r="X186" s="241" t="s">
        <v>1936</v>
      </c>
      <c r="Y186" s="8" t="s">
        <v>5001</v>
      </c>
      <c r="Z186" s="243">
        <v>40328</v>
      </c>
      <c r="AA186" s="10" t="s">
        <v>1967</v>
      </c>
      <c r="AB186" s="10" t="s">
        <v>1938</v>
      </c>
      <c r="AC186" s="10" t="s">
        <v>1974</v>
      </c>
      <c r="AD186" s="10" t="s">
        <v>5002</v>
      </c>
      <c r="AE186" s="243" t="s">
        <v>1948</v>
      </c>
      <c r="AF186" s="10" t="s">
        <v>5003</v>
      </c>
      <c r="AG186" s="10" t="s">
        <v>5004</v>
      </c>
      <c r="AH186" s="242" t="s">
        <v>5005</v>
      </c>
      <c r="AI186" s="243" t="s">
        <v>5006</v>
      </c>
      <c r="AJ186" s="10" t="s">
        <v>5007</v>
      </c>
      <c r="AK186" s="10" t="s">
        <v>5008</v>
      </c>
      <c r="AL186" s="241" t="s">
        <v>1953</v>
      </c>
      <c r="AM186" s="8"/>
      <c r="AN186" s="8"/>
      <c r="AO186" s="8"/>
      <c r="AP186" s="8"/>
      <c r="AQ186" s="8" t="s">
        <v>3088</v>
      </c>
      <c r="AR186" s="245">
        <v>42643</v>
      </c>
      <c r="AS186" s="245">
        <v>42643</v>
      </c>
      <c r="AT186" s="246" t="s">
        <v>5009</v>
      </c>
      <c r="AU186" s="244">
        <v>42614</v>
      </c>
      <c r="AV186" s="247" t="s">
        <v>3084</v>
      </c>
      <c r="AW186" s="248" t="s">
        <v>3088</v>
      </c>
      <c r="AX186" s="249" t="s">
        <v>3088</v>
      </c>
      <c r="AY186" s="250" t="s">
        <v>4999</v>
      </c>
    </row>
    <row r="187" spans="1:51" ht="24.75" customHeight="1" x14ac:dyDescent="0.35">
      <c r="A187" s="11">
        <v>186</v>
      </c>
      <c r="B187" s="241" t="s">
        <v>5010</v>
      </c>
      <c r="C187" s="8" t="s">
        <v>5011</v>
      </c>
      <c r="D187" s="10" t="s">
        <v>3088</v>
      </c>
      <c r="E187" s="10" t="s">
        <v>14</v>
      </c>
      <c r="F187" s="9">
        <v>42125</v>
      </c>
      <c r="G187" s="9">
        <v>42185</v>
      </c>
      <c r="H187" s="9"/>
      <c r="I187" s="9"/>
      <c r="J187" s="7" t="s">
        <v>1932</v>
      </c>
      <c r="K187" s="7"/>
      <c r="L187" s="10" t="s">
        <v>115</v>
      </c>
      <c r="M187" s="242" t="s">
        <v>2042</v>
      </c>
      <c r="N187" s="243" t="s">
        <v>2155</v>
      </c>
      <c r="O187" s="243" t="s">
        <v>572</v>
      </c>
      <c r="P187" s="10" t="s">
        <v>2264</v>
      </c>
      <c r="Q187" s="10"/>
      <c r="R187" s="10"/>
      <c r="S187" s="10"/>
      <c r="T187" s="10" t="s">
        <v>53</v>
      </c>
      <c r="U187" s="244">
        <v>31748</v>
      </c>
      <c r="V187" s="10" t="s">
        <v>255</v>
      </c>
      <c r="W187" s="10" t="s">
        <v>2007</v>
      </c>
      <c r="X187" s="241" t="s">
        <v>1936</v>
      </c>
      <c r="Y187" s="8" t="s">
        <v>5012</v>
      </c>
      <c r="Z187" s="243">
        <v>40350</v>
      </c>
      <c r="AA187" s="10" t="s">
        <v>255</v>
      </c>
      <c r="AB187" s="10" t="s">
        <v>1938</v>
      </c>
      <c r="AC187" s="10" t="s">
        <v>3140</v>
      </c>
      <c r="AD187" s="10" t="s">
        <v>2546</v>
      </c>
      <c r="AE187" s="243" t="s">
        <v>1948</v>
      </c>
      <c r="AF187" s="10" t="s">
        <v>5013</v>
      </c>
      <c r="AG187" s="10" t="s">
        <v>5014</v>
      </c>
      <c r="AH187" s="242" t="s">
        <v>5013</v>
      </c>
      <c r="AI187" s="243" t="s">
        <v>5014</v>
      </c>
      <c r="AJ187" s="10" t="s">
        <v>5015</v>
      </c>
      <c r="AK187" s="10" t="s">
        <v>5016</v>
      </c>
      <c r="AL187" s="241" t="s">
        <v>1971</v>
      </c>
      <c r="AM187" s="8"/>
      <c r="AN187" s="8"/>
      <c r="AO187" s="8"/>
      <c r="AP187" s="8"/>
      <c r="AQ187" s="8" t="s">
        <v>3088</v>
      </c>
      <c r="AR187" s="245">
        <v>42643</v>
      </c>
      <c r="AS187" s="245">
        <v>42643</v>
      </c>
      <c r="AT187" s="246" t="s">
        <v>5017</v>
      </c>
      <c r="AU187" s="244">
        <v>42599</v>
      </c>
      <c r="AV187" s="247" t="s">
        <v>3084</v>
      </c>
      <c r="AW187" s="248" t="s">
        <v>3088</v>
      </c>
      <c r="AX187" s="249" t="s">
        <v>5018</v>
      </c>
      <c r="AY187" s="250" t="s">
        <v>5010</v>
      </c>
    </row>
    <row r="188" spans="1:51" ht="24.75" customHeight="1" x14ac:dyDescent="0.35">
      <c r="A188" s="11">
        <v>187</v>
      </c>
      <c r="B188" s="241" t="s">
        <v>5019</v>
      </c>
      <c r="C188" s="8" t="s">
        <v>5020</v>
      </c>
      <c r="D188" s="10" t="s">
        <v>3088</v>
      </c>
      <c r="E188" s="10" t="s">
        <v>32</v>
      </c>
      <c r="F188" s="9">
        <v>42592</v>
      </c>
      <c r="G188" s="9">
        <v>42652</v>
      </c>
      <c r="H188" s="9"/>
      <c r="I188" s="9">
        <v>43017</v>
      </c>
      <c r="J188" s="7" t="s">
        <v>3128</v>
      </c>
      <c r="K188" s="7"/>
      <c r="L188" s="10" t="s">
        <v>3491</v>
      </c>
      <c r="M188" s="242" t="s">
        <v>3492</v>
      </c>
      <c r="N188" s="243" t="s">
        <v>1990</v>
      </c>
      <c r="O188" s="243" t="s">
        <v>3187</v>
      </c>
      <c r="P188" s="10" t="s">
        <v>3754</v>
      </c>
      <c r="Q188" s="10"/>
      <c r="R188" s="10"/>
      <c r="S188" s="10"/>
      <c r="T188" s="10" t="s">
        <v>22</v>
      </c>
      <c r="U188" s="244">
        <v>28766</v>
      </c>
      <c r="V188" s="10" t="s">
        <v>1967</v>
      </c>
      <c r="W188" s="10" t="s">
        <v>1967</v>
      </c>
      <c r="X188" s="241" t="s">
        <v>1936</v>
      </c>
      <c r="Y188" s="8" t="s">
        <v>5021</v>
      </c>
      <c r="Z188" s="243">
        <v>41795</v>
      </c>
      <c r="AA188" s="10" t="s">
        <v>79</v>
      </c>
      <c r="AB188" s="10" t="s">
        <v>1938</v>
      </c>
      <c r="AC188" s="10" t="s">
        <v>1974</v>
      </c>
      <c r="AD188" s="10" t="s">
        <v>5022</v>
      </c>
      <c r="AE188" s="243" t="s">
        <v>2041</v>
      </c>
      <c r="AF188" s="10" t="s">
        <v>5023</v>
      </c>
      <c r="AG188" s="10" t="s">
        <v>5024</v>
      </c>
      <c r="AH188" s="242" t="s">
        <v>5023</v>
      </c>
      <c r="AI188" s="243" t="s">
        <v>5024</v>
      </c>
      <c r="AJ188" s="10" t="s">
        <v>5025</v>
      </c>
      <c r="AK188" s="10" t="s">
        <v>5026</v>
      </c>
      <c r="AL188" s="241" t="s">
        <v>1941</v>
      </c>
      <c r="AM188" s="8"/>
      <c r="AN188" s="8"/>
      <c r="AO188" s="8"/>
      <c r="AP188" s="8"/>
      <c r="AQ188" s="8" t="s">
        <v>3088</v>
      </c>
      <c r="AR188" s="245">
        <v>42647</v>
      </c>
      <c r="AS188" s="245">
        <v>42647</v>
      </c>
      <c r="AT188" s="246" t="s">
        <v>3088</v>
      </c>
      <c r="AU188" s="244">
        <v>42640</v>
      </c>
      <c r="AV188" s="247" t="s">
        <v>3084</v>
      </c>
      <c r="AW188" s="248" t="s">
        <v>3088</v>
      </c>
      <c r="AX188" s="249" t="s">
        <v>3088</v>
      </c>
      <c r="AY188" s="250" t="s">
        <v>5019</v>
      </c>
    </row>
    <row r="189" spans="1:51" ht="24.75" customHeight="1" x14ac:dyDescent="0.35">
      <c r="A189" s="11">
        <v>188</v>
      </c>
      <c r="B189" s="241" t="s">
        <v>5027</v>
      </c>
      <c r="C189" s="8" t="s">
        <v>5028</v>
      </c>
      <c r="D189" s="10" t="s">
        <v>3088</v>
      </c>
      <c r="E189" s="10" t="s">
        <v>14</v>
      </c>
      <c r="F189" s="9">
        <v>40350</v>
      </c>
      <c r="G189" s="9">
        <v>40441</v>
      </c>
      <c r="H189" s="9"/>
      <c r="I189" s="9"/>
      <c r="J189" s="7" t="s">
        <v>1932</v>
      </c>
      <c r="K189" s="7"/>
      <c r="L189" s="10" t="s">
        <v>751</v>
      </c>
      <c r="M189" s="242" t="s">
        <v>751</v>
      </c>
      <c r="N189" s="243" t="s">
        <v>2126</v>
      </c>
      <c r="O189" s="243" t="s">
        <v>4139</v>
      </c>
      <c r="P189" s="10" t="s">
        <v>4140</v>
      </c>
      <c r="Q189" s="10"/>
      <c r="R189" s="10"/>
      <c r="S189" s="10"/>
      <c r="T189" s="10" t="s">
        <v>53</v>
      </c>
      <c r="U189" s="244">
        <v>31834</v>
      </c>
      <c r="V189" s="10" t="s">
        <v>3298</v>
      </c>
      <c r="W189" s="10" t="s">
        <v>91</v>
      </c>
      <c r="X189" s="241" t="s">
        <v>1936</v>
      </c>
      <c r="Y189" s="8" t="s">
        <v>5029</v>
      </c>
      <c r="Z189" s="243">
        <v>38134</v>
      </c>
      <c r="AA189" s="10" t="s">
        <v>3298</v>
      </c>
      <c r="AB189" s="10" t="s">
        <v>1938</v>
      </c>
      <c r="AC189" s="10" t="s">
        <v>3140</v>
      </c>
      <c r="AD189" s="10" t="s">
        <v>2199</v>
      </c>
      <c r="AE189" s="243" t="s">
        <v>2683</v>
      </c>
      <c r="AF189" s="10" t="s">
        <v>5030</v>
      </c>
      <c r="AG189" s="10" t="s">
        <v>5031</v>
      </c>
      <c r="AH189" s="242" t="s">
        <v>5032</v>
      </c>
      <c r="AI189" s="243" t="s">
        <v>5033</v>
      </c>
      <c r="AJ189" s="10" t="s">
        <v>5034</v>
      </c>
      <c r="AK189" s="10" t="s">
        <v>5035</v>
      </c>
      <c r="AL189" s="241" t="s">
        <v>2107</v>
      </c>
      <c r="AM189" s="8"/>
      <c r="AN189" s="8"/>
      <c r="AO189" s="8"/>
      <c r="AP189" s="8"/>
      <c r="AQ189" s="8" t="s">
        <v>3088</v>
      </c>
      <c r="AR189" s="245">
        <v>42650</v>
      </c>
      <c r="AS189" s="245">
        <v>42650</v>
      </c>
      <c r="AT189" s="246" t="s">
        <v>5036</v>
      </c>
      <c r="AU189" s="244">
        <v>42611</v>
      </c>
      <c r="AV189" s="247" t="s">
        <v>3084</v>
      </c>
      <c r="AW189" s="248" t="s">
        <v>3088</v>
      </c>
      <c r="AX189" s="249" t="s">
        <v>3088</v>
      </c>
      <c r="AY189" s="250" t="s">
        <v>5027</v>
      </c>
    </row>
    <row r="190" spans="1:51" ht="24.75" customHeight="1" x14ac:dyDescent="0.35">
      <c r="A190" s="11">
        <v>189</v>
      </c>
      <c r="B190" s="241" t="s">
        <v>5037</v>
      </c>
      <c r="C190" s="8" t="s">
        <v>5038</v>
      </c>
      <c r="D190" s="10" t="s">
        <v>3088</v>
      </c>
      <c r="E190" s="10" t="s">
        <v>14</v>
      </c>
      <c r="F190" s="9">
        <v>41031</v>
      </c>
      <c r="G190" s="9">
        <v>41091</v>
      </c>
      <c r="H190" s="9"/>
      <c r="I190" s="9"/>
      <c r="J190" s="7" t="s">
        <v>1932</v>
      </c>
      <c r="K190" s="7"/>
      <c r="L190" s="10" t="s">
        <v>3456</v>
      </c>
      <c r="M190" s="242" t="s">
        <v>3457</v>
      </c>
      <c r="N190" s="243" t="s">
        <v>2097</v>
      </c>
      <c r="O190" s="243" t="s">
        <v>5039</v>
      </c>
      <c r="P190" s="10" t="s">
        <v>5040</v>
      </c>
      <c r="Q190" s="10"/>
      <c r="R190" s="10"/>
      <c r="S190" s="10"/>
      <c r="T190" s="10" t="s">
        <v>53</v>
      </c>
      <c r="U190" s="244">
        <v>23231</v>
      </c>
      <c r="V190" s="10" t="s">
        <v>79</v>
      </c>
      <c r="W190" s="10" t="s">
        <v>1866</v>
      </c>
      <c r="X190" s="241" t="s">
        <v>1936</v>
      </c>
      <c r="Y190" s="8" t="s">
        <v>5041</v>
      </c>
      <c r="Z190" s="243">
        <v>39325</v>
      </c>
      <c r="AA190" s="10" t="s">
        <v>255</v>
      </c>
      <c r="AB190" s="10" t="s">
        <v>1946</v>
      </c>
      <c r="AC190" s="10" t="s">
        <v>1968</v>
      </c>
      <c r="AD190" s="10" t="s">
        <v>5042</v>
      </c>
      <c r="AE190" s="243" t="s">
        <v>1998</v>
      </c>
      <c r="AF190" s="10" t="s">
        <v>5043</v>
      </c>
      <c r="AG190" s="10" t="s">
        <v>5044</v>
      </c>
      <c r="AH190" s="242" t="s">
        <v>5045</v>
      </c>
      <c r="AI190" s="243" t="s">
        <v>5046</v>
      </c>
      <c r="AJ190" s="10" t="s">
        <v>5047</v>
      </c>
      <c r="AK190" s="10" t="s">
        <v>5048</v>
      </c>
      <c r="AL190" s="241" t="s">
        <v>5049</v>
      </c>
      <c r="AM190" s="8"/>
      <c r="AN190" s="8"/>
      <c r="AO190" s="8"/>
      <c r="AP190" s="8"/>
      <c r="AQ190" s="8" t="s">
        <v>3088</v>
      </c>
      <c r="AR190" s="245">
        <v>42641</v>
      </c>
      <c r="AS190" s="245">
        <v>42650</v>
      </c>
      <c r="AT190" s="246" t="s">
        <v>5050</v>
      </c>
      <c r="AU190" s="244">
        <v>42605</v>
      </c>
      <c r="AV190" s="247" t="s">
        <v>3084</v>
      </c>
      <c r="AW190" s="248" t="s">
        <v>3088</v>
      </c>
      <c r="AX190" s="249" t="s">
        <v>4630</v>
      </c>
      <c r="AY190" s="250" t="s">
        <v>5037</v>
      </c>
    </row>
    <row r="191" spans="1:51" ht="24.75" customHeight="1" x14ac:dyDescent="0.35">
      <c r="A191" s="11">
        <v>190</v>
      </c>
      <c r="B191" s="241" t="s">
        <v>5051</v>
      </c>
      <c r="C191" s="8" t="s">
        <v>5052</v>
      </c>
      <c r="D191" s="10" t="s">
        <v>3088</v>
      </c>
      <c r="E191" s="10" t="s">
        <v>3195</v>
      </c>
      <c r="F191" s="9">
        <v>42583</v>
      </c>
      <c r="G191" s="9">
        <v>42643</v>
      </c>
      <c r="H191" s="9"/>
      <c r="I191" s="9"/>
      <c r="J191" s="7" t="s">
        <v>1932</v>
      </c>
      <c r="K191" s="7"/>
      <c r="L191" s="10" t="s">
        <v>5053</v>
      </c>
      <c r="M191" s="242" t="s">
        <v>5054</v>
      </c>
      <c r="N191" s="243" t="s">
        <v>2097</v>
      </c>
      <c r="O191" s="243" t="s">
        <v>5055</v>
      </c>
      <c r="P191" s="10" t="s">
        <v>5056</v>
      </c>
      <c r="Q191" s="10"/>
      <c r="R191" s="10"/>
      <c r="S191" s="10"/>
      <c r="T191" s="10" t="s">
        <v>53</v>
      </c>
      <c r="U191" s="244">
        <v>27821</v>
      </c>
      <c r="V191" s="10" t="s">
        <v>124</v>
      </c>
      <c r="W191" s="10" t="s">
        <v>1382</v>
      </c>
      <c r="X191" s="241" t="s">
        <v>1936</v>
      </c>
      <c r="Y191" s="8" t="s">
        <v>5057</v>
      </c>
      <c r="Z191" s="243">
        <v>41171</v>
      </c>
      <c r="AA191" s="10" t="s">
        <v>255</v>
      </c>
      <c r="AB191" s="10" t="s">
        <v>1938</v>
      </c>
      <c r="AC191" s="10" t="s">
        <v>3140</v>
      </c>
      <c r="AD191" s="10" t="s">
        <v>2010</v>
      </c>
      <c r="AE191" s="243" t="s">
        <v>2069</v>
      </c>
      <c r="AF191" s="10" t="s">
        <v>5058</v>
      </c>
      <c r="AG191" s="10" t="s">
        <v>5059</v>
      </c>
      <c r="AH191" s="242" t="s">
        <v>5058</v>
      </c>
      <c r="AI191" s="243" t="s">
        <v>5059</v>
      </c>
      <c r="AJ191" s="10" t="s">
        <v>5060</v>
      </c>
      <c r="AK191" s="10" t="s">
        <v>2800</v>
      </c>
      <c r="AL191" s="241" t="s">
        <v>1971</v>
      </c>
      <c r="AM191" s="8"/>
      <c r="AN191" s="8"/>
      <c r="AO191" s="8"/>
      <c r="AP191" s="8"/>
      <c r="AQ191" s="8" t="s">
        <v>3088</v>
      </c>
      <c r="AR191" s="245">
        <v>42653</v>
      </c>
      <c r="AS191" s="245">
        <v>42653</v>
      </c>
      <c r="AT191" s="246" t="s">
        <v>5061</v>
      </c>
      <c r="AU191" s="244">
        <v>42653</v>
      </c>
      <c r="AV191" s="247" t="s">
        <v>3084</v>
      </c>
      <c r="AW191" s="248" t="s">
        <v>3088</v>
      </c>
      <c r="AX191" s="249" t="s">
        <v>4504</v>
      </c>
      <c r="AY191" s="250" t="s">
        <v>5051</v>
      </c>
    </row>
    <row r="192" spans="1:51" ht="24.75" customHeight="1" x14ac:dyDescent="0.35">
      <c r="A192" s="11">
        <v>191</v>
      </c>
      <c r="B192" s="241" t="s">
        <v>5062</v>
      </c>
      <c r="C192" s="8" t="s">
        <v>5063</v>
      </c>
      <c r="D192" s="10" t="s">
        <v>5064</v>
      </c>
      <c r="E192" s="10" t="s">
        <v>14</v>
      </c>
      <c r="F192" s="9">
        <v>42597</v>
      </c>
      <c r="G192" s="9">
        <v>42657</v>
      </c>
      <c r="H192" s="9"/>
      <c r="I192" s="9"/>
      <c r="J192" s="7" t="s">
        <v>3128</v>
      </c>
      <c r="K192" s="7"/>
      <c r="L192" s="10" t="s">
        <v>115</v>
      </c>
      <c r="M192" s="242" t="s">
        <v>2070</v>
      </c>
      <c r="N192" s="243" t="s">
        <v>2050</v>
      </c>
      <c r="O192" s="243" t="s">
        <v>247</v>
      </c>
      <c r="P192" s="10" t="s">
        <v>2220</v>
      </c>
      <c r="Q192" s="10"/>
      <c r="R192" s="10"/>
      <c r="S192" s="10"/>
      <c r="T192" s="10" t="s">
        <v>53</v>
      </c>
      <c r="U192" s="244">
        <v>30687</v>
      </c>
      <c r="V192" s="10" t="s">
        <v>255</v>
      </c>
      <c r="W192" s="10" t="s">
        <v>2270</v>
      </c>
      <c r="X192" s="241" t="s">
        <v>1936</v>
      </c>
      <c r="Y192" s="8" t="s">
        <v>5065</v>
      </c>
      <c r="Z192" s="243">
        <v>42129</v>
      </c>
      <c r="AA192" s="10" t="s">
        <v>255</v>
      </c>
      <c r="AB192" s="10" t="s">
        <v>1956</v>
      </c>
      <c r="AC192" s="10" t="s">
        <v>3140</v>
      </c>
      <c r="AD192" s="10" t="s">
        <v>5066</v>
      </c>
      <c r="AE192" s="243" t="s">
        <v>2350</v>
      </c>
      <c r="AF192" s="10" t="s">
        <v>5067</v>
      </c>
      <c r="AG192" s="10" t="s">
        <v>5068</v>
      </c>
      <c r="AH192" s="242" t="s">
        <v>5069</v>
      </c>
      <c r="AI192" s="243" t="s">
        <v>5070</v>
      </c>
      <c r="AJ192" s="10" t="s">
        <v>5071</v>
      </c>
      <c r="AK192" s="10" t="s">
        <v>5072</v>
      </c>
      <c r="AL192" s="241" t="s">
        <v>1953</v>
      </c>
      <c r="AM192" s="8"/>
      <c r="AN192" s="8"/>
      <c r="AO192" s="8"/>
      <c r="AP192" s="8"/>
      <c r="AQ192" s="8" t="s">
        <v>3088</v>
      </c>
      <c r="AR192" s="245">
        <v>42655</v>
      </c>
      <c r="AS192" s="245">
        <v>42657</v>
      </c>
      <c r="AT192" s="246" t="s">
        <v>3088</v>
      </c>
      <c r="AU192" s="244">
        <v>42650</v>
      </c>
      <c r="AV192" s="247" t="s">
        <v>3101</v>
      </c>
      <c r="AW192" s="248" t="s">
        <v>3088</v>
      </c>
      <c r="AX192" s="249" t="s">
        <v>3088</v>
      </c>
      <c r="AY192" s="250" t="s">
        <v>5062</v>
      </c>
    </row>
    <row r="193" spans="1:51" ht="24.75" customHeight="1" x14ac:dyDescent="0.35">
      <c r="A193" s="11">
        <v>192</v>
      </c>
      <c r="B193" s="241" t="s">
        <v>5073</v>
      </c>
      <c r="C193" s="8" t="s">
        <v>5074</v>
      </c>
      <c r="D193" s="10" t="s">
        <v>5075</v>
      </c>
      <c r="E193" s="10" t="s">
        <v>1153</v>
      </c>
      <c r="F193" s="9">
        <v>41904</v>
      </c>
      <c r="G193" s="9">
        <v>41964</v>
      </c>
      <c r="H193" s="9"/>
      <c r="I193" s="9">
        <v>42695</v>
      </c>
      <c r="J193" s="7" t="s">
        <v>3128</v>
      </c>
      <c r="K193" s="7"/>
      <c r="L193" s="10" t="s">
        <v>3090</v>
      </c>
      <c r="M193" s="242" t="s">
        <v>3091</v>
      </c>
      <c r="N193" s="243" t="s">
        <v>1990</v>
      </c>
      <c r="O193" s="243" t="s">
        <v>3187</v>
      </c>
      <c r="P193" s="10" t="s">
        <v>3634</v>
      </c>
      <c r="Q193" s="10"/>
      <c r="R193" s="10"/>
      <c r="S193" s="10"/>
      <c r="T193" s="10" t="s">
        <v>53</v>
      </c>
      <c r="U193" s="244">
        <v>31254</v>
      </c>
      <c r="V193" s="10" t="s">
        <v>544</v>
      </c>
      <c r="W193" s="10" t="s">
        <v>544</v>
      </c>
      <c r="X193" s="241" t="s">
        <v>1936</v>
      </c>
      <c r="Y193" s="8" t="s">
        <v>5076</v>
      </c>
      <c r="Z193" s="243">
        <v>36608</v>
      </c>
      <c r="AA193" s="10" t="s">
        <v>544</v>
      </c>
      <c r="AB193" s="10" t="s">
        <v>1938</v>
      </c>
      <c r="AC193" s="10" t="s">
        <v>3140</v>
      </c>
      <c r="AD193" s="10" t="s">
        <v>5077</v>
      </c>
      <c r="AE193" s="243" t="s">
        <v>5078</v>
      </c>
      <c r="AF193" s="10" t="s">
        <v>5079</v>
      </c>
      <c r="AG193" s="10" t="s">
        <v>5080</v>
      </c>
      <c r="AH193" s="242" t="s">
        <v>5079</v>
      </c>
      <c r="AI193" s="243" t="s">
        <v>5080</v>
      </c>
      <c r="AJ193" s="10" t="s">
        <v>5081</v>
      </c>
      <c r="AK193" s="10" t="s">
        <v>5082</v>
      </c>
      <c r="AL193" s="241" t="s">
        <v>1953</v>
      </c>
      <c r="AM193" s="8"/>
      <c r="AN193" s="8"/>
      <c r="AO193" s="8"/>
      <c r="AP193" s="8"/>
      <c r="AQ193" s="8"/>
      <c r="AR193" s="245">
        <v>42665</v>
      </c>
      <c r="AS193" s="245">
        <v>42665</v>
      </c>
      <c r="AT193" s="246" t="s">
        <v>3088</v>
      </c>
      <c r="AU193" s="244">
        <v>42639</v>
      </c>
      <c r="AV193" s="247" t="s">
        <v>3084</v>
      </c>
      <c r="AW193" s="248" t="s">
        <v>3088</v>
      </c>
      <c r="AX193" s="249" t="s">
        <v>4920</v>
      </c>
      <c r="AY193" s="250" t="s">
        <v>5073</v>
      </c>
    </row>
    <row r="194" spans="1:51" ht="24.75" customHeight="1" x14ac:dyDescent="0.35">
      <c r="A194" s="11">
        <v>193</v>
      </c>
      <c r="B194" s="241" t="s">
        <v>5083</v>
      </c>
      <c r="C194" s="8" t="s">
        <v>5084</v>
      </c>
      <c r="D194" s="10" t="s">
        <v>3088</v>
      </c>
      <c r="E194" s="10" t="s">
        <v>14</v>
      </c>
      <c r="F194" s="9">
        <v>42646</v>
      </c>
      <c r="G194" s="9">
        <v>42706</v>
      </c>
      <c r="H194" s="9"/>
      <c r="I194" s="9"/>
      <c r="J194" s="7" t="s">
        <v>3128</v>
      </c>
      <c r="K194" s="7"/>
      <c r="L194" s="10" t="s">
        <v>751</v>
      </c>
      <c r="M194" s="242" t="s">
        <v>751</v>
      </c>
      <c r="N194" s="243" t="s">
        <v>2050</v>
      </c>
      <c r="O194" s="243" t="s">
        <v>5085</v>
      </c>
      <c r="P194" s="10" t="s">
        <v>5086</v>
      </c>
      <c r="Q194" s="10"/>
      <c r="R194" s="10"/>
      <c r="S194" s="10"/>
      <c r="T194" s="10" t="s">
        <v>22</v>
      </c>
      <c r="U194" s="244">
        <v>32934</v>
      </c>
      <c r="V194" s="10" t="s">
        <v>255</v>
      </c>
      <c r="W194" s="10" t="s">
        <v>3088</v>
      </c>
      <c r="X194" s="241" t="s">
        <v>1936</v>
      </c>
      <c r="Y194" s="8" t="s">
        <v>5087</v>
      </c>
      <c r="Z194" s="243">
        <v>42147</v>
      </c>
      <c r="AA194" s="10" t="s">
        <v>255</v>
      </c>
      <c r="AB194" s="10" t="s">
        <v>1956</v>
      </c>
      <c r="AC194" s="10" t="s">
        <v>3140</v>
      </c>
      <c r="AD194" s="10" t="s">
        <v>2162</v>
      </c>
      <c r="AE194" s="243" t="s">
        <v>1948</v>
      </c>
      <c r="AF194" s="10" t="s">
        <v>5088</v>
      </c>
      <c r="AG194" s="10" t="s">
        <v>5089</v>
      </c>
      <c r="AH194" s="242" t="s">
        <v>5088</v>
      </c>
      <c r="AI194" s="243" t="s">
        <v>5089</v>
      </c>
      <c r="AJ194" s="10" t="s">
        <v>5090</v>
      </c>
      <c r="AK194" s="10" t="s">
        <v>2276</v>
      </c>
      <c r="AL194" s="241" t="s">
        <v>1953</v>
      </c>
      <c r="AM194" s="8"/>
      <c r="AN194" s="8"/>
      <c r="AO194" s="8"/>
      <c r="AP194" s="8"/>
      <c r="AQ194" s="8" t="s">
        <v>3088</v>
      </c>
      <c r="AR194" s="245">
        <v>42674</v>
      </c>
      <c r="AS194" s="245">
        <v>42674</v>
      </c>
      <c r="AT194" s="246" t="s">
        <v>3088</v>
      </c>
      <c r="AU194" s="244">
        <v>42669</v>
      </c>
      <c r="AV194" s="247" t="s">
        <v>4456</v>
      </c>
      <c r="AW194" s="248" t="s">
        <v>3088</v>
      </c>
      <c r="AX194" s="249" t="s">
        <v>3088</v>
      </c>
      <c r="AY194" s="250" t="s">
        <v>5083</v>
      </c>
    </row>
    <row r="195" spans="1:51" ht="24.75" customHeight="1" x14ac:dyDescent="0.35">
      <c r="A195" s="11">
        <v>194</v>
      </c>
      <c r="B195" s="241" t="s">
        <v>5091</v>
      </c>
      <c r="C195" s="8" t="s">
        <v>5092</v>
      </c>
      <c r="D195" s="10" t="s">
        <v>3088</v>
      </c>
      <c r="E195" s="10" t="s">
        <v>3195</v>
      </c>
      <c r="F195" s="9">
        <v>42646</v>
      </c>
      <c r="G195" s="9">
        <v>42706</v>
      </c>
      <c r="H195" s="9"/>
      <c r="I195" s="9"/>
      <c r="J195" s="7" t="s">
        <v>3128</v>
      </c>
      <c r="K195" s="7"/>
      <c r="L195" s="10" t="s">
        <v>5093</v>
      </c>
      <c r="M195" s="242" t="s">
        <v>5094</v>
      </c>
      <c r="N195" s="243" t="s">
        <v>1933</v>
      </c>
      <c r="O195" s="243" t="s">
        <v>3187</v>
      </c>
      <c r="P195" s="10" t="s">
        <v>2438</v>
      </c>
      <c r="Q195" s="10"/>
      <c r="R195" s="10"/>
      <c r="S195" s="10"/>
      <c r="T195" s="10" t="s">
        <v>53</v>
      </c>
      <c r="U195" s="244">
        <v>30196</v>
      </c>
      <c r="V195" s="10" t="s">
        <v>255</v>
      </c>
      <c r="W195" s="10" t="s">
        <v>255</v>
      </c>
      <c r="X195" s="241" t="s">
        <v>1936</v>
      </c>
      <c r="Y195" s="8" t="s">
        <v>5095</v>
      </c>
      <c r="Z195" s="243">
        <v>41557</v>
      </c>
      <c r="AA195" s="10" t="s">
        <v>255</v>
      </c>
      <c r="AB195" s="10" t="s">
        <v>1938</v>
      </c>
      <c r="AC195" s="10" t="s">
        <v>3140</v>
      </c>
      <c r="AD195" s="10" t="s">
        <v>2010</v>
      </c>
      <c r="AE195" s="243" t="s">
        <v>1948</v>
      </c>
      <c r="AF195" s="10" t="s">
        <v>5096</v>
      </c>
      <c r="AG195" s="10" t="s">
        <v>5097</v>
      </c>
      <c r="AH195" s="242" t="s">
        <v>5098</v>
      </c>
      <c r="AI195" s="243" t="s">
        <v>5099</v>
      </c>
      <c r="AJ195" s="10" t="s">
        <v>5100</v>
      </c>
      <c r="AK195" s="10" t="s">
        <v>5101</v>
      </c>
      <c r="AL195" s="241" t="s">
        <v>1971</v>
      </c>
      <c r="AM195" s="8"/>
      <c r="AN195" s="8"/>
      <c r="AO195" s="8"/>
      <c r="AP195" s="8"/>
      <c r="AQ195" s="8" t="s">
        <v>3088</v>
      </c>
      <c r="AR195" s="245">
        <v>42674</v>
      </c>
      <c r="AS195" s="245">
        <v>42674</v>
      </c>
      <c r="AT195" s="246" t="s">
        <v>5102</v>
      </c>
      <c r="AU195" s="244">
        <v>42674</v>
      </c>
      <c r="AV195" s="247" t="s">
        <v>4456</v>
      </c>
      <c r="AW195" s="248" t="s">
        <v>3088</v>
      </c>
      <c r="AX195" s="249" t="s">
        <v>5103</v>
      </c>
      <c r="AY195" s="250" t="s">
        <v>5091</v>
      </c>
    </row>
    <row r="196" spans="1:51" ht="24.75" customHeight="1" x14ac:dyDescent="0.35">
      <c r="A196" s="11">
        <v>195</v>
      </c>
      <c r="B196" s="241" t="s">
        <v>5104</v>
      </c>
      <c r="C196" s="8" t="s">
        <v>5105</v>
      </c>
      <c r="D196" s="10" t="s">
        <v>3088</v>
      </c>
      <c r="E196" s="10" t="s">
        <v>3195</v>
      </c>
      <c r="F196" s="9">
        <v>41487</v>
      </c>
      <c r="G196" s="9">
        <v>41547</v>
      </c>
      <c r="H196" s="251"/>
      <c r="I196" s="9"/>
      <c r="J196" s="7" t="s">
        <v>1932</v>
      </c>
      <c r="K196" s="7"/>
      <c r="L196" s="10" t="s">
        <v>5093</v>
      </c>
      <c r="M196" s="242" t="s">
        <v>5094</v>
      </c>
      <c r="N196" s="252" t="s">
        <v>1933</v>
      </c>
      <c r="O196" s="252" t="s">
        <v>3187</v>
      </c>
      <c r="P196" s="252" t="s">
        <v>2061</v>
      </c>
      <c r="Q196" s="253"/>
      <c r="R196" s="253"/>
      <c r="S196" s="253"/>
      <c r="T196" s="253" t="s">
        <v>53</v>
      </c>
      <c r="U196" s="244">
        <v>29906</v>
      </c>
      <c r="V196" s="10" t="s">
        <v>145</v>
      </c>
      <c r="W196" s="10" t="s">
        <v>145</v>
      </c>
      <c r="X196" s="241" t="s">
        <v>1936</v>
      </c>
      <c r="Y196" s="8" t="s">
        <v>5106</v>
      </c>
      <c r="Z196" s="243">
        <v>39325</v>
      </c>
      <c r="AA196" s="10" t="s">
        <v>145</v>
      </c>
      <c r="AB196" s="10" t="s">
        <v>1938</v>
      </c>
      <c r="AC196" s="10" t="s">
        <v>3140</v>
      </c>
      <c r="AD196" s="10" t="s">
        <v>5107</v>
      </c>
      <c r="AE196" s="243" t="s">
        <v>5108</v>
      </c>
      <c r="AF196" s="10" t="s">
        <v>5109</v>
      </c>
      <c r="AG196" s="10" t="s">
        <v>5110</v>
      </c>
      <c r="AH196" s="242" t="s">
        <v>5109</v>
      </c>
      <c r="AI196" s="243" t="s">
        <v>5110</v>
      </c>
      <c r="AJ196" s="10" t="s">
        <v>5111</v>
      </c>
      <c r="AK196" s="10" t="s">
        <v>5112</v>
      </c>
      <c r="AL196" s="241" t="s">
        <v>2107</v>
      </c>
      <c r="AM196" s="254"/>
      <c r="AN196" s="8"/>
      <c r="AO196" s="10"/>
      <c r="AP196" s="10"/>
      <c r="AQ196" s="254" t="s">
        <v>3088</v>
      </c>
      <c r="AR196" s="245">
        <v>42678</v>
      </c>
      <c r="AS196" s="245">
        <v>42678</v>
      </c>
      <c r="AT196" s="246" t="s">
        <v>5113</v>
      </c>
      <c r="AU196" s="244">
        <v>42677</v>
      </c>
      <c r="AV196" s="247" t="s">
        <v>3084</v>
      </c>
      <c r="AW196" s="248" t="s">
        <v>3088</v>
      </c>
      <c r="AX196" s="249" t="s">
        <v>4630</v>
      </c>
      <c r="AY196" s="250" t="s">
        <v>5104</v>
      </c>
    </row>
    <row r="197" spans="1:51" ht="24.75" customHeight="1" x14ac:dyDescent="0.35">
      <c r="A197" s="11">
        <v>196</v>
      </c>
      <c r="B197" s="241" t="s">
        <v>5114</v>
      </c>
      <c r="C197" s="8" t="s">
        <v>5115</v>
      </c>
      <c r="D197" s="10" t="s">
        <v>5116</v>
      </c>
      <c r="E197" s="10" t="s">
        <v>2058</v>
      </c>
      <c r="F197" s="9">
        <v>42529</v>
      </c>
      <c r="G197" s="9">
        <v>42589</v>
      </c>
      <c r="H197" s="9"/>
      <c r="I197" s="9">
        <v>42954</v>
      </c>
      <c r="J197" s="7" t="s">
        <v>3128</v>
      </c>
      <c r="K197" s="7"/>
      <c r="L197" s="10" t="s">
        <v>3090</v>
      </c>
      <c r="M197" s="242" t="s">
        <v>3091</v>
      </c>
      <c r="N197" s="243" t="s">
        <v>1990</v>
      </c>
      <c r="O197" s="243" t="s">
        <v>3187</v>
      </c>
      <c r="P197" s="10" t="s">
        <v>3166</v>
      </c>
      <c r="Q197" s="10"/>
      <c r="R197" s="10"/>
      <c r="S197" s="10"/>
      <c r="T197" s="10" t="s">
        <v>53</v>
      </c>
      <c r="U197" s="244">
        <v>28446</v>
      </c>
      <c r="V197" s="10" t="s">
        <v>2058</v>
      </c>
      <c r="W197" s="10" t="s">
        <v>2058</v>
      </c>
      <c r="X197" s="241" t="s">
        <v>1936</v>
      </c>
      <c r="Y197" s="8" t="s">
        <v>5117</v>
      </c>
      <c r="Z197" s="243">
        <v>38320</v>
      </c>
      <c r="AA197" s="10" t="s">
        <v>2058</v>
      </c>
      <c r="AB197" s="10" t="s">
        <v>1938</v>
      </c>
      <c r="AC197" s="10" t="s">
        <v>3140</v>
      </c>
      <c r="AD197" s="10" t="s">
        <v>2125</v>
      </c>
      <c r="AE197" s="243" t="s">
        <v>1962</v>
      </c>
      <c r="AF197" s="10" t="s">
        <v>5118</v>
      </c>
      <c r="AG197" s="10" t="s">
        <v>5119</v>
      </c>
      <c r="AH197" s="242" t="s">
        <v>5120</v>
      </c>
      <c r="AI197" s="243" t="s">
        <v>5121</v>
      </c>
      <c r="AJ197" s="10" t="s">
        <v>5122</v>
      </c>
      <c r="AK197" s="10" t="s">
        <v>5123</v>
      </c>
      <c r="AL197" s="241" t="s">
        <v>1971</v>
      </c>
      <c r="AM197" s="8"/>
      <c r="AN197" s="8"/>
      <c r="AO197" s="8"/>
      <c r="AP197" s="8"/>
      <c r="AQ197" s="8" t="s">
        <v>3088</v>
      </c>
      <c r="AR197" s="245">
        <v>42681</v>
      </c>
      <c r="AS197" s="245">
        <v>42681</v>
      </c>
      <c r="AT197" s="246" t="s">
        <v>5124</v>
      </c>
      <c r="AU197" s="244">
        <v>42669</v>
      </c>
      <c r="AV197" s="247" t="s">
        <v>3101</v>
      </c>
      <c r="AW197" s="248" t="s">
        <v>3088</v>
      </c>
      <c r="AX197" s="249" t="s">
        <v>3088</v>
      </c>
      <c r="AY197" s="250" t="s">
        <v>5114</v>
      </c>
    </row>
    <row r="198" spans="1:51" ht="24.75" customHeight="1" x14ac:dyDescent="0.35">
      <c r="A198" s="11">
        <v>197</v>
      </c>
      <c r="B198" s="241" t="s">
        <v>5125</v>
      </c>
      <c r="C198" s="8" t="s">
        <v>5126</v>
      </c>
      <c r="D198" s="10" t="s">
        <v>4309</v>
      </c>
      <c r="E198" s="10" t="s">
        <v>1071</v>
      </c>
      <c r="F198" s="9">
        <v>42101</v>
      </c>
      <c r="G198" s="9">
        <v>42161</v>
      </c>
      <c r="H198" s="9"/>
      <c r="I198" s="9">
        <v>43622</v>
      </c>
      <c r="J198" s="7" t="s">
        <v>3128</v>
      </c>
      <c r="K198" s="7"/>
      <c r="L198" s="10" t="s">
        <v>5053</v>
      </c>
      <c r="M198" s="242" t="s">
        <v>5054</v>
      </c>
      <c r="N198" s="243" t="s">
        <v>1990</v>
      </c>
      <c r="O198" s="243" t="s">
        <v>3187</v>
      </c>
      <c r="P198" s="10" t="s">
        <v>3166</v>
      </c>
      <c r="Q198" s="10"/>
      <c r="R198" s="10"/>
      <c r="S198" s="10"/>
      <c r="T198" s="10" t="s">
        <v>53</v>
      </c>
      <c r="U198" s="244">
        <v>27956</v>
      </c>
      <c r="V198" s="10" t="s">
        <v>2297</v>
      </c>
      <c r="W198" s="10" t="s">
        <v>2297</v>
      </c>
      <c r="X198" s="241" t="s">
        <v>1936</v>
      </c>
      <c r="Y198" s="8" t="s">
        <v>5127</v>
      </c>
      <c r="Z198" s="243">
        <v>41871</v>
      </c>
      <c r="AA198" s="10" t="s">
        <v>2297</v>
      </c>
      <c r="AB198" s="10" t="s">
        <v>1956</v>
      </c>
      <c r="AC198" s="10" t="s">
        <v>3140</v>
      </c>
      <c r="AD198" s="10" t="s">
        <v>5128</v>
      </c>
      <c r="AE198" s="243" t="s">
        <v>5129</v>
      </c>
      <c r="AF198" s="10" t="s">
        <v>5130</v>
      </c>
      <c r="AG198" s="10" t="s">
        <v>5131</v>
      </c>
      <c r="AH198" s="242" t="s">
        <v>5132</v>
      </c>
      <c r="AI198" s="243" t="s">
        <v>5133</v>
      </c>
      <c r="AJ198" s="10" t="s">
        <v>5134</v>
      </c>
      <c r="AK198" s="10" t="s">
        <v>5135</v>
      </c>
      <c r="AL198" s="241" t="s">
        <v>1950</v>
      </c>
      <c r="AM198" s="8"/>
      <c r="AN198" s="8"/>
      <c r="AO198" s="8"/>
      <c r="AP198" s="8"/>
      <c r="AQ198" s="8"/>
      <c r="AR198" s="245">
        <v>42685</v>
      </c>
      <c r="AS198" s="245">
        <v>42685</v>
      </c>
      <c r="AT198" s="246" t="s">
        <v>5136</v>
      </c>
      <c r="AU198" s="244">
        <v>42676</v>
      </c>
      <c r="AV198" s="247" t="s">
        <v>3084</v>
      </c>
      <c r="AW198" s="248" t="s">
        <v>3088</v>
      </c>
      <c r="AX198" s="249" t="s">
        <v>3088</v>
      </c>
      <c r="AY198" s="250" t="s">
        <v>5125</v>
      </c>
    </row>
    <row r="199" spans="1:51" ht="24.75" customHeight="1" x14ac:dyDescent="0.35">
      <c r="A199" s="11">
        <v>198</v>
      </c>
      <c r="B199" s="241" t="s">
        <v>5137</v>
      </c>
      <c r="C199" s="8" t="s">
        <v>5138</v>
      </c>
      <c r="D199" s="10" t="s">
        <v>3088</v>
      </c>
      <c r="E199" s="10" t="s">
        <v>14</v>
      </c>
      <c r="F199" s="9">
        <v>40911</v>
      </c>
      <c r="G199" s="9">
        <v>40971</v>
      </c>
      <c r="H199" s="9"/>
      <c r="I199" s="9"/>
      <c r="J199" s="7" t="s">
        <v>1932</v>
      </c>
      <c r="K199" s="7"/>
      <c r="L199" s="10" t="s">
        <v>4683</v>
      </c>
      <c r="M199" s="242" t="s">
        <v>3684</v>
      </c>
      <c r="N199" s="243" t="s">
        <v>1933</v>
      </c>
      <c r="O199" s="243" t="s">
        <v>5139</v>
      </c>
      <c r="P199" s="10" t="s">
        <v>5140</v>
      </c>
      <c r="Q199" s="10"/>
      <c r="R199" s="10"/>
      <c r="S199" s="10"/>
      <c r="T199" s="10" t="s">
        <v>53</v>
      </c>
      <c r="U199" s="244">
        <v>30801</v>
      </c>
      <c r="V199" s="10" t="s">
        <v>1558</v>
      </c>
      <c r="W199" s="10" t="s">
        <v>176</v>
      </c>
      <c r="X199" s="241" t="s">
        <v>1936</v>
      </c>
      <c r="Y199" s="8" t="s">
        <v>5141</v>
      </c>
      <c r="Z199" s="243">
        <v>37936</v>
      </c>
      <c r="AA199" s="10" t="s">
        <v>1558</v>
      </c>
      <c r="AB199" s="10" t="s">
        <v>1938</v>
      </c>
      <c r="AC199" s="10" t="s">
        <v>1974</v>
      </c>
      <c r="AD199" s="10" t="s">
        <v>5142</v>
      </c>
      <c r="AE199" s="243" t="s">
        <v>1998</v>
      </c>
      <c r="AF199" s="10" t="s">
        <v>5143</v>
      </c>
      <c r="AG199" s="10" t="s">
        <v>5144</v>
      </c>
      <c r="AH199" s="242" t="s">
        <v>5145</v>
      </c>
      <c r="AI199" s="243" t="s">
        <v>5146</v>
      </c>
      <c r="AJ199" s="10" t="s">
        <v>5147</v>
      </c>
      <c r="AK199" s="10" t="s">
        <v>5148</v>
      </c>
      <c r="AL199" s="241" t="s">
        <v>1953</v>
      </c>
      <c r="AM199" s="8"/>
      <c r="AN199" s="8"/>
      <c r="AO199" s="8"/>
      <c r="AP199" s="8"/>
      <c r="AQ199" s="8" t="s">
        <v>3088</v>
      </c>
      <c r="AR199" s="245">
        <v>42704</v>
      </c>
      <c r="AS199" s="245">
        <v>42704</v>
      </c>
      <c r="AT199" s="246" t="s">
        <v>5149</v>
      </c>
      <c r="AU199" s="244">
        <v>42676</v>
      </c>
      <c r="AV199" s="247" t="s">
        <v>3084</v>
      </c>
      <c r="AW199" s="248" t="s">
        <v>3088</v>
      </c>
      <c r="AX199" s="249" t="s">
        <v>3088</v>
      </c>
      <c r="AY199" s="250" t="s">
        <v>5137</v>
      </c>
    </row>
    <row r="200" spans="1:51" ht="24.75" customHeight="1" x14ac:dyDescent="0.35">
      <c r="A200" s="11">
        <v>199</v>
      </c>
      <c r="B200" s="241" t="s">
        <v>5150</v>
      </c>
      <c r="C200" s="8" t="s">
        <v>5151</v>
      </c>
      <c r="D200" s="10" t="s">
        <v>3088</v>
      </c>
      <c r="E200" s="10" t="s">
        <v>2007</v>
      </c>
      <c r="F200" s="9">
        <v>42552</v>
      </c>
      <c r="G200" s="9">
        <v>42612</v>
      </c>
      <c r="H200" s="9"/>
      <c r="I200" s="9">
        <v>42977</v>
      </c>
      <c r="J200" s="7" t="s">
        <v>3128</v>
      </c>
      <c r="K200" s="7"/>
      <c r="L200" s="10" t="s">
        <v>3090</v>
      </c>
      <c r="M200" s="242" t="s">
        <v>3091</v>
      </c>
      <c r="N200" s="243" t="s">
        <v>1990</v>
      </c>
      <c r="O200" s="243" t="s">
        <v>3187</v>
      </c>
      <c r="P200" s="10" t="s">
        <v>3754</v>
      </c>
      <c r="Q200" s="10"/>
      <c r="R200" s="10"/>
      <c r="S200" s="10"/>
      <c r="T200" s="10" t="s">
        <v>53</v>
      </c>
      <c r="U200" s="244">
        <v>27533</v>
      </c>
      <c r="V200" s="10" t="s">
        <v>2007</v>
      </c>
      <c r="W200" s="10" t="s">
        <v>2007</v>
      </c>
      <c r="X200" s="241" t="s">
        <v>1936</v>
      </c>
      <c r="Y200" s="8" t="s">
        <v>5152</v>
      </c>
      <c r="Z200" s="243">
        <v>42115</v>
      </c>
      <c r="AA200" s="10" t="s">
        <v>2007</v>
      </c>
      <c r="AB200" s="10" t="s">
        <v>1938</v>
      </c>
      <c r="AC200" s="10" t="s">
        <v>3140</v>
      </c>
      <c r="AD200" s="10" t="s">
        <v>5153</v>
      </c>
      <c r="AE200" s="243" t="s">
        <v>1948</v>
      </c>
      <c r="AF200" s="10" t="s">
        <v>5154</v>
      </c>
      <c r="AG200" s="10" t="s">
        <v>5155</v>
      </c>
      <c r="AH200" s="242" t="s">
        <v>5154</v>
      </c>
      <c r="AI200" s="243" t="s">
        <v>5155</v>
      </c>
      <c r="AJ200" s="10" t="s">
        <v>5156</v>
      </c>
      <c r="AK200" s="10" t="s">
        <v>5157</v>
      </c>
      <c r="AL200" s="241" t="s">
        <v>1971</v>
      </c>
      <c r="AM200" s="8"/>
      <c r="AN200" s="8"/>
      <c r="AO200" s="8"/>
      <c r="AP200" s="8"/>
      <c r="AQ200" s="8" t="s">
        <v>3088</v>
      </c>
      <c r="AR200" s="245">
        <v>42704</v>
      </c>
      <c r="AS200" s="245">
        <v>42704</v>
      </c>
      <c r="AT200" s="246" t="s">
        <v>5158</v>
      </c>
      <c r="AU200" s="244">
        <v>42699</v>
      </c>
      <c r="AV200" s="247" t="s">
        <v>3101</v>
      </c>
      <c r="AW200" s="248" t="s">
        <v>3088</v>
      </c>
      <c r="AX200" s="249" t="s">
        <v>3088</v>
      </c>
      <c r="AY200" s="250" t="s">
        <v>5150</v>
      </c>
    </row>
    <row r="201" spans="1:51" ht="24.75" customHeight="1" x14ac:dyDescent="0.35">
      <c r="A201" s="11">
        <v>200</v>
      </c>
      <c r="B201" s="241" t="s">
        <v>5159</v>
      </c>
      <c r="C201" s="8" t="s">
        <v>2776</v>
      </c>
      <c r="D201" s="10" t="s">
        <v>3088</v>
      </c>
      <c r="E201" s="10" t="s">
        <v>14</v>
      </c>
      <c r="F201" s="9">
        <v>40729</v>
      </c>
      <c r="G201" s="9">
        <v>40789</v>
      </c>
      <c r="H201" s="9"/>
      <c r="I201" s="9"/>
      <c r="J201" s="7" t="s">
        <v>1932</v>
      </c>
      <c r="K201" s="7"/>
      <c r="L201" s="10" t="s">
        <v>70</v>
      </c>
      <c r="M201" s="242" t="s">
        <v>3344</v>
      </c>
      <c r="N201" s="243" t="s">
        <v>1990</v>
      </c>
      <c r="O201" s="243" t="s">
        <v>940</v>
      </c>
      <c r="P201" s="10" t="s">
        <v>5160</v>
      </c>
      <c r="Q201" s="10"/>
      <c r="R201" s="10"/>
      <c r="S201" s="10"/>
      <c r="T201" s="10" t="s">
        <v>22</v>
      </c>
      <c r="U201" s="244">
        <v>30372</v>
      </c>
      <c r="V201" s="10" t="s">
        <v>176</v>
      </c>
      <c r="W201" s="10" t="s">
        <v>176</v>
      </c>
      <c r="X201" s="241" t="s">
        <v>1936</v>
      </c>
      <c r="Y201" s="8" t="s">
        <v>5161</v>
      </c>
      <c r="Z201" s="243">
        <v>41415</v>
      </c>
      <c r="AA201" s="10" t="s">
        <v>255</v>
      </c>
      <c r="AB201" s="10" t="s">
        <v>1938</v>
      </c>
      <c r="AC201" s="10" t="s">
        <v>3140</v>
      </c>
      <c r="AD201" s="10" t="s">
        <v>1987</v>
      </c>
      <c r="AE201" s="243" t="s">
        <v>1988</v>
      </c>
      <c r="AF201" s="10" t="s">
        <v>5162</v>
      </c>
      <c r="AG201" s="10" t="s">
        <v>5163</v>
      </c>
      <c r="AH201" s="242" t="s">
        <v>5162</v>
      </c>
      <c r="AI201" s="243" t="s">
        <v>5163</v>
      </c>
      <c r="AJ201" s="10" t="s">
        <v>5164</v>
      </c>
      <c r="AK201" s="10" t="s">
        <v>3234</v>
      </c>
      <c r="AL201" s="241" t="s">
        <v>1941</v>
      </c>
      <c r="AM201" s="8"/>
      <c r="AN201" s="8"/>
      <c r="AO201" s="8"/>
      <c r="AP201" s="8"/>
      <c r="AQ201" s="8" t="s">
        <v>3088</v>
      </c>
      <c r="AR201" s="245">
        <v>42712</v>
      </c>
      <c r="AS201" s="245">
        <v>42712</v>
      </c>
      <c r="AT201" s="246" t="s">
        <v>5165</v>
      </c>
      <c r="AU201" s="244">
        <v>42668</v>
      </c>
      <c r="AV201" s="247" t="s">
        <v>3084</v>
      </c>
      <c r="AW201" s="248" t="s">
        <v>3088</v>
      </c>
      <c r="AX201" s="249" t="s">
        <v>4630</v>
      </c>
      <c r="AY201" s="250" t="s">
        <v>5159</v>
      </c>
    </row>
    <row r="202" spans="1:51" ht="24.75" customHeight="1" x14ac:dyDescent="0.35">
      <c r="A202" s="11">
        <v>201</v>
      </c>
      <c r="B202" s="241" t="s">
        <v>5166</v>
      </c>
      <c r="C202" s="8" t="s">
        <v>5167</v>
      </c>
      <c r="D202" s="10" t="s">
        <v>3088</v>
      </c>
      <c r="E202" s="10" t="s">
        <v>699</v>
      </c>
      <c r="F202" s="9">
        <v>42660</v>
      </c>
      <c r="G202" s="9">
        <v>42719</v>
      </c>
      <c r="H202" s="9"/>
      <c r="I202" s="9"/>
      <c r="J202" s="7" t="s">
        <v>3128</v>
      </c>
      <c r="K202" s="7"/>
      <c r="L202" s="10" t="s">
        <v>4683</v>
      </c>
      <c r="M202" s="242" t="s">
        <v>3260</v>
      </c>
      <c r="N202" s="243" t="s">
        <v>2050</v>
      </c>
      <c r="O202" s="243" t="s">
        <v>5000</v>
      </c>
      <c r="P202" s="10" t="s">
        <v>4759</v>
      </c>
      <c r="Q202" s="10"/>
      <c r="R202" s="10"/>
      <c r="S202" s="10"/>
      <c r="T202" s="10" t="s">
        <v>53</v>
      </c>
      <c r="U202" s="244">
        <v>31949</v>
      </c>
      <c r="V202" s="10" t="s">
        <v>699</v>
      </c>
      <c r="W202" s="10" t="s">
        <v>3088</v>
      </c>
      <c r="X202" s="241" t="s">
        <v>1936</v>
      </c>
      <c r="Y202" s="8" t="s">
        <v>5168</v>
      </c>
      <c r="Z202" s="243">
        <v>42585</v>
      </c>
      <c r="AA202" s="10" t="s">
        <v>699</v>
      </c>
      <c r="AB202" s="10" t="s">
        <v>1938</v>
      </c>
      <c r="AC202" s="10" t="s">
        <v>3140</v>
      </c>
      <c r="AD202" s="10" t="s">
        <v>5169</v>
      </c>
      <c r="AE202" s="243" t="s">
        <v>5170</v>
      </c>
      <c r="AF202" s="10" t="s">
        <v>5171</v>
      </c>
      <c r="AG202" s="10" t="s">
        <v>5172</v>
      </c>
      <c r="AH202" s="242" t="s">
        <v>5173</v>
      </c>
      <c r="AI202" s="243" t="s">
        <v>5174</v>
      </c>
      <c r="AJ202" s="10" t="s">
        <v>3088</v>
      </c>
      <c r="AK202" s="10" t="s">
        <v>3088</v>
      </c>
      <c r="AL202" s="241" t="s">
        <v>3088</v>
      </c>
      <c r="AM202" s="8"/>
      <c r="AN202" s="8"/>
      <c r="AO202" s="8"/>
      <c r="AP202" s="8"/>
      <c r="AQ202" s="8" t="s">
        <v>3088</v>
      </c>
      <c r="AR202" s="245">
        <v>42719</v>
      </c>
      <c r="AS202" s="245">
        <v>42719</v>
      </c>
      <c r="AT202" s="246" t="s">
        <v>5175</v>
      </c>
      <c r="AU202" s="244">
        <v>42718</v>
      </c>
      <c r="AV202" s="247" t="s">
        <v>4456</v>
      </c>
      <c r="AW202" s="248" t="s">
        <v>3088</v>
      </c>
      <c r="AX202" s="249" t="s">
        <v>3088</v>
      </c>
      <c r="AY202" s="250" t="s">
        <v>5166</v>
      </c>
    </row>
    <row r="203" spans="1:51" ht="24.75" customHeight="1" x14ac:dyDescent="0.35">
      <c r="A203" s="11">
        <v>202</v>
      </c>
      <c r="B203" s="241" t="s">
        <v>5176</v>
      </c>
      <c r="C203" s="8" t="s">
        <v>5177</v>
      </c>
      <c r="D203" s="10" t="s">
        <v>3088</v>
      </c>
      <c r="E203" s="10" t="s">
        <v>1725</v>
      </c>
      <c r="F203" s="9">
        <v>41396</v>
      </c>
      <c r="G203" s="9">
        <v>41456</v>
      </c>
      <c r="H203" s="9"/>
      <c r="I203" s="9"/>
      <c r="J203" s="7" t="s">
        <v>1932</v>
      </c>
      <c r="K203" s="7"/>
      <c r="L203" s="10" t="s">
        <v>3090</v>
      </c>
      <c r="M203" s="242" t="s">
        <v>3091</v>
      </c>
      <c r="N203" s="243" t="s">
        <v>1990</v>
      </c>
      <c r="O203" s="243" t="s">
        <v>3187</v>
      </c>
      <c r="P203" s="10" t="s">
        <v>3634</v>
      </c>
      <c r="Q203" s="10"/>
      <c r="R203" s="10"/>
      <c r="S203" s="10"/>
      <c r="T203" s="10" t="s">
        <v>53</v>
      </c>
      <c r="U203" s="244">
        <v>29897</v>
      </c>
      <c r="V203" s="10" t="s">
        <v>1725</v>
      </c>
      <c r="W203" s="10" t="s">
        <v>1725</v>
      </c>
      <c r="X203" s="241" t="s">
        <v>1936</v>
      </c>
      <c r="Y203" s="8" t="s">
        <v>5178</v>
      </c>
      <c r="Z203" s="243">
        <v>40171</v>
      </c>
      <c r="AA203" s="10" t="s">
        <v>1725</v>
      </c>
      <c r="AB203" s="10" t="s">
        <v>1938</v>
      </c>
      <c r="AC203" s="10" t="s">
        <v>3140</v>
      </c>
      <c r="AD203" s="10" t="s">
        <v>2072</v>
      </c>
      <c r="AE203" s="243" t="s">
        <v>2041</v>
      </c>
      <c r="AF203" s="10" t="s">
        <v>5179</v>
      </c>
      <c r="AG203" s="10" t="s">
        <v>5180</v>
      </c>
      <c r="AH203" s="242" t="s">
        <v>5179</v>
      </c>
      <c r="AI203" s="243" t="s">
        <v>5180</v>
      </c>
      <c r="AJ203" s="10" t="s">
        <v>5181</v>
      </c>
      <c r="AK203" s="10" t="s">
        <v>5182</v>
      </c>
      <c r="AL203" s="241" t="s">
        <v>2107</v>
      </c>
      <c r="AM203" s="8"/>
      <c r="AN203" s="8"/>
      <c r="AO203" s="8"/>
      <c r="AP203" s="8"/>
      <c r="AQ203" s="8" t="s">
        <v>3088</v>
      </c>
      <c r="AR203" s="245">
        <v>42724</v>
      </c>
      <c r="AS203" s="245">
        <v>42735</v>
      </c>
      <c r="AT203" s="246" t="s">
        <v>5183</v>
      </c>
      <c r="AU203" s="244">
        <v>42683</v>
      </c>
      <c r="AV203" s="247" t="s">
        <v>3084</v>
      </c>
      <c r="AW203" s="248" t="s">
        <v>3088</v>
      </c>
      <c r="AX203" s="249" t="s">
        <v>4630</v>
      </c>
      <c r="AY203" s="250" t="s">
        <v>5176</v>
      </c>
    </row>
    <row r="204" spans="1:51" ht="24.75" customHeight="1" x14ac:dyDescent="0.35">
      <c r="A204" s="11">
        <v>203</v>
      </c>
      <c r="B204" s="241" t="s">
        <v>5184</v>
      </c>
      <c r="C204" s="8" t="s">
        <v>5185</v>
      </c>
      <c r="D204" s="10" t="s">
        <v>3088</v>
      </c>
      <c r="E204" s="10" t="s">
        <v>32</v>
      </c>
      <c r="F204" s="9">
        <v>40770</v>
      </c>
      <c r="G204" s="9">
        <v>40830</v>
      </c>
      <c r="H204" s="9"/>
      <c r="I204" s="9"/>
      <c r="J204" s="7" t="s">
        <v>1932</v>
      </c>
      <c r="K204" s="7"/>
      <c r="L204" s="10" t="s">
        <v>4683</v>
      </c>
      <c r="M204" s="242" t="s">
        <v>3475</v>
      </c>
      <c r="N204" s="243" t="s">
        <v>2050</v>
      </c>
      <c r="O204" s="243" t="s">
        <v>5000</v>
      </c>
      <c r="P204" s="10" t="s">
        <v>4759</v>
      </c>
      <c r="Q204" s="10"/>
      <c r="R204" s="10"/>
      <c r="S204" s="10"/>
      <c r="T204" s="10" t="s">
        <v>53</v>
      </c>
      <c r="U204" s="244">
        <v>31947</v>
      </c>
      <c r="V204" s="10" t="s">
        <v>1725</v>
      </c>
      <c r="W204" s="10" t="s">
        <v>1725</v>
      </c>
      <c r="X204" s="241" t="s">
        <v>1936</v>
      </c>
      <c r="Y204" s="8" t="s">
        <v>5186</v>
      </c>
      <c r="Z204" s="243">
        <v>40372</v>
      </c>
      <c r="AA204" s="10" t="s">
        <v>1725</v>
      </c>
      <c r="AB204" s="10" t="s">
        <v>1956</v>
      </c>
      <c r="AC204" s="10" t="s">
        <v>3140</v>
      </c>
      <c r="AD204" s="10" t="s">
        <v>2040</v>
      </c>
      <c r="AE204" s="243" t="s">
        <v>751</v>
      </c>
      <c r="AF204" s="10" t="s">
        <v>5187</v>
      </c>
      <c r="AG204" s="10" t="s">
        <v>5188</v>
      </c>
      <c r="AH204" s="242" t="s">
        <v>5189</v>
      </c>
      <c r="AI204" s="243" t="s">
        <v>5190</v>
      </c>
      <c r="AJ204" s="10" t="s">
        <v>5191</v>
      </c>
      <c r="AK204" s="10" t="s">
        <v>5192</v>
      </c>
      <c r="AL204" s="241" t="s">
        <v>2107</v>
      </c>
      <c r="AM204" s="8"/>
      <c r="AN204" s="8"/>
      <c r="AO204" s="8"/>
      <c r="AP204" s="8"/>
      <c r="AQ204" s="8" t="s">
        <v>3088</v>
      </c>
      <c r="AR204" s="245">
        <v>42718</v>
      </c>
      <c r="AS204" s="245">
        <v>42735</v>
      </c>
      <c r="AT204" s="246" t="s">
        <v>5193</v>
      </c>
      <c r="AU204" s="244">
        <v>42692</v>
      </c>
      <c r="AV204" s="247" t="s">
        <v>3084</v>
      </c>
      <c r="AW204" s="248" t="s">
        <v>3088</v>
      </c>
      <c r="AX204" s="249" t="s">
        <v>3102</v>
      </c>
      <c r="AY204" s="250" t="s">
        <v>5184</v>
      </c>
    </row>
    <row r="205" spans="1:51" ht="24.75" customHeight="1" x14ac:dyDescent="0.35">
      <c r="A205" s="11">
        <v>204</v>
      </c>
      <c r="B205" s="241" t="s">
        <v>5194</v>
      </c>
      <c r="C205" s="8" t="s">
        <v>5195</v>
      </c>
      <c r="D205" s="10" t="s">
        <v>5196</v>
      </c>
      <c r="E205" s="10" t="s">
        <v>32</v>
      </c>
      <c r="F205" s="9">
        <v>41899</v>
      </c>
      <c r="G205" s="9">
        <v>41959</v>
      </c>
      <c r="H205" s="9"/>
      <c r="I205" s="9"/>
      <c r="J205" s="7" t="s">
        <v>1932</v>
      </c>
      <c r="K205" s="7"/>
      <c r="L205" s="10" t="s">
        <v>3090</v>
      </c>
      <c r="M205" s="242" t="s">
        <v>3091</v>
      </c>
      <c r="N205" s="243" t="s">
        <v>1933</v>
      </c>
      <c r="O205" s="243" t="s">
        <v>3187</v>
      </c>
      <c r="P205" s="10" t="s">
        <v>2333</v>
      </c>
      <c r="Q205" s="10"/>
      <c r="R205" s="10"/>
      <c r="S205" s="10"/>
      <c r="T205" s="10" t="s">
        <v>53</v>
      </c>
      <c r="U205" s="244">
        <v>29029</v>
      </c>
      <c r="V205" s="10" t="s">
        <v>79</v>
      </c>
      <c r="W205" s="10" t="s">
        <v>79</v>
      </c>
      <c r="X205" s="241" t="s">
        <v>1936</v>
      </c>
      <c r="Y205" s="8" t="s">
        <v>5197</v>
      </c>
      <c r="Z205" s="243">
        <v>41739</v>
      </c>
      <c r="AA205" s="10" t="s">
        <v>79</v>
      </c>
      <c r="AB205" s="10" t="s">
        <v>1938</v>
      </c>
      <c r="AC205" s="10" t="s">
        <v>3140</v>
      </c>
      <c r="AD205" s="10" t="s">
        <v>2577</v>
      </c>
      <c r="AE205" s="243" t="s">
        <v>1962</v>
      </c>
      <c r="AF205" s="10" t="s">
        <v>5198</v>
      </c>
      <c r="AG205" s="10" t="s">
        <v>5199</v>
      </c>
      <c r="AH205" s="242" t="s">
        <v>5200</v>
      </c>
      <c r="AI205" s="243" t="s">
        <v>5201</v>
      </c>
      <c r="AJ205" s="10" t="s">
        <v>5202</v>
      </c>
      <c r="AK205" s="10" t="s">
        <v>5203</v>
      </c>
      <c r="AL205" s="241" t="s">
        <v>1971</v>
      </c>
      <c r="AM205" s="8"/>
      <c r="AN205" s="8"/>
      <c r="AO205" s="8"/>
      <c r="AP205" s="8"/>
      <c r="AQ205" s="8" t="s">
        <v>3088</v>
      </c>
      <c r="AR205" s="245">
        <v>42705</v>
      </c>
      <c r="AS205" s="245">
        <v>42735</v>
      </c>
      <c r="AT205" s="246" t="s">
        <v>5158</v>
      </c>
      <c r="AU205" s="244">
        <v>42704</v>
      </c>
      <c r="AV205" s="247" t="s">
        <v>3101</v>
      </c>
      <c r="AW205" s="248" t="s">
        <v>3088</v>
      </c>
      <c r="AX205" s="249" t="s">
        <v>4630</v>
      </c>
      <c r="AY205" s="250" t="s">
        <v>5194</v>
      </c>
    </row>
    <row r="206" spans="1:51" ht="24.75" customHeight="1" x14ac:dyDescent="0.35">
      <c r="A206" s="11">
        <v>205</v>
      </c>
      <c r="B206" s="241" t="s">
        <v>5204</v>
      </c>
      <c r="C206" s="8" t="s">
        <v>5205</v>
      </c>
      <c r="D206" s="10" t="s">
        <v>5206</v>
      </c>
      <c r="E206" s="10" t="s">
        <v>3195</v>
      </c>
      <c r="F206" s="9">
        <v>41887</v>
      </c>
      <c r="G206" s="9">
        <v>41947</v>
      </c>
      <c r="H206" s="9"/>
      <c r="I206" s="9"/>
      <c r="J206" s="7" t="s">
        <v>1932</v>
      </c>
      <c r="K206" s="7"/>
      <c r="L206" s="10" t="s">
        <v>4901</v>
      </c>
      <c r="M206" s="242" t="s">
        <v>4902</v>
      </c>
      <c r="N206" s="243" t="s">
        <v>2097</v>
      </c>
      <c r="O206" s="243" t="s">
        <v>5207</v>
      </c>
      <c r="P206" s="10" t="s">
        <v>5208</v>
      </c>
      <c r="Q206" s="10"/>
      <c r="R206" s="10"/>
      <c r="S206" s="10"/>
      <c r="T206" s="10" t="s">
        <v>53</v>
      </c>
      <c r="U206" s="244">
        <v>26480</v>
      </c>
      <c r="V206" s="10" t="s">
        <v>2099</v>
      </c>
      <c r="W206" s="10" t="s">
        <v>2099</v>
      </c>
      <c r="X206" s="241" t="s">
        <v>1936</v>
      </c>
      <c r="Y206" s="8" t="s">
        <v>5209</v>
      </c>
      <c r="Z206" s="243">
        <v>41067</v>
      </c>
      <c r="AA206" s="10" t="s">
        <v>79</v>
      </c>
      <c r="AB206" s="10" t="s">
        <v>1938</v>
      </c>
      <c r="AC206" s="10" t="s">
        <v>3140</v>
      </c>
      <c r="AD206" s="10" t="s">
        <v>1992</v>
      </c>
      <c r="AE206" s="243" t="s">
        <v>1976</v>
      </c>
      <c r="AF206" s="10" t="s">
        <v>5210</v>
      </c>
      <c r="AG206" s="10" t="s">
        <v>5211</v>
      </c>
      <c r="AH206" s="242" t="s">
        <v>5212</v>
      </c>
      <c r="AI206" s="243" t="s">
        <v>5213</v>
      </c>
      <c r="AJ206" s="10" t="s">
        <v>5214</v>
      </c>
      <c r="AK206" s="10" t="s">
        <v>4062</v>
      </c>
      <c r="AL206" s="241" t="s">
        <v>1971</v>
      </c>
      <c r="AM206" s="8"/>
      <c r="AN206" s="8"/>
      <c r="AO206" s="8"/>
      <c r="AP206" s="8"/>
      <c r="AQ206" s="8" t="s">
        <v>3088</v>
      </c>
      <c r="AR206" s="245">
        <v>42698</v>
      </c>
      <c r="AS206" s="245">
        <v>42735</v>
      </c>
      <c r="AT206" s="246" t="s">
        <v>5215</v>
      </c>
      <c r="AU206" s="244">
        <v>42679</v>
      </c>
      <c r="AV206" s="247" t="s">
        <v>3101</v>
      </c>
      <c r="AW206" s="248" t="s">
        <v>3088</v>
      </c>
      <c r="AX206" s="249" t="s">
        <v>5216</v>
      </c>
      <c r="AY206" s="250" t="s">
        <v>5204</v>
      </c>
    </row>
    <row r="207" spans="1:51" ht="24.75" customHeight="1" x14ac:dyDescent="0.35">
      <c r="A207" s="11">
        <v>206</v>
      </c>
      <c r="B207" s="241" t="s">
        <v>5217</v>
      </c>
      <c r="C207" s="8" t="s">
        <v>5218</v>
      </c>
      <c r="D207" s="10" t="s">
        <v>3088</v>
      </c>
      <c r="E207" s="10" t="s">
        <v>2247</v>
      </c>
      <c r="F207" s="9">
        <v>41676</v>
      </c>
      <c r="G207" s="9">
        <v>41736</v>
      </c>
      <c r="H207" s="9"/>
      <c r="I207" s="9"/>
      <c r="J207" s="7" t="s">
        <v>1932</v>
      </c>
      <c r="K207" s="7"/>
      <c r="L207" s="10" t="s">
        <v>3491</v>
      </c>
      <c r="M207" s="242" t="s">
        <v>3492</v>
      </c>
      <c r="N207" s="243" t="s">
        <v>1990</v>
      </c>
      <c r="O207" s="243" t="s">
        <v>3187</v>
      </c>
      <c r="P207" s="10" t="s">
        <v>2061</v>
      </c>
      <c r="Q207" s="10"/>
      <c r="R207" s="10"/>
      <c r="S207" s="10"/>
      <c r="T207" s="10" t="s">
        <v>53</v>
      </c>
      <c r="U207" s="244">
        <v>28103</v>
      </c>
      <c r="V207" s="10" t="s">
        <v>527</v>
      </c>
      <c r="W207" s="10" t="s">
        <v>527</v>
      </c>
      <c r="X207" s="241" t="s">
        <v>1936</v>
      </c>
      <c r="Y207" s="8" t="s">
        <v>5219</v>
      </c>
      <c r="Z207" s="243">
        <v>40289</v>
      </c>
      <c r="AA207" s="10" t="s">
        <v>527</v>
      </c>
      <c r="AB207" s="10" t="s">
        <v>1938</v>
      </c>
      <c r="AC207" s="10" t="s">
        <v>3140</v>
      </c>
      <c r="AD207" s="10" t="s">
        <v>3506</v>
      </c>
      <c r="AE207" s="243" t="s">
        <v>1962</v>
      </c>
      <c r="AF207" s="10" t="s">
        <v>5220</v>
      </c>
      <c r="AG207" s="10" t="s">
        <v>5221</v>
      </c>
      <c r="AH207" s="242" t="s">
        <v>5220</v>
      </c>
      <c r="AI207" s="243" t="s">
        <v>5222</v>
      </c>
      <c r="AJ207" s="10" t="s">
        <v>5223</v>
      </c>
      <c r="AK207" s="10" t="s">
        <v>5224</v>
      </c>
      <c r="AL207" s="241" t="s">
        <v>1971</v>
      </c>
      <c r="AM207" s="8"/>
      <c r="AN207" s="8"/>
      <c r="AO207" s="8"/>
      <c r="AP207" s="8"/>
      <c r="AQ207" s="8" t="s">
        <v>3088</v>
      </c>
      <c r="AR207" s="245">
        <v>42738</v>
      </c>
      <c r="AS207" s="245">
        <v>42738</v>
      </c>
      <c r="AT207" s="246" t="s">
        <v>5225</v>
      </c>
      <c r="AU207" s="244">
        <v>42736</v>
      </c>
      <c r="AV207" s="247" t="s">
        <v>3101</v>
      </c>
      <c r="AW207" s="248" t="s">
        <v>3088</v>
      </c>
      <c r="AX207" s="249" t="s">
        <v>3088</v>
      </c>
      <c r="AY207" s="250" t="s">
        <v>5217</v>
      </c>
    </row>
    <row r="208" spans="1:51" ht="24.75" customHeight="1" x14ac:dyDescent="0.35">
      <c r="A208" s="11">
        <v>207</v>
      </c>
      <c r="B208" s="241" t="s">
        <v>5226</v>
      </c>
      <c r="C208" s="8" t="s">
        <v>5227</v>
      </c>
      <c r="D208" s="10" t="s">
        <v>3088</v>
      </c>
      <c r="E208" s="10" t="s">
        <v>32</v>
      </c>
      <c r="F208" s="9">
        <v>40518</v>
      </c>
      <c r="G208" s="9">
        <v>40578</v>
      </c>
      <c r="H208" s="9"/>
      <c r="I208" s="9"/>
      <c r="J208" s="7" t="s">
        <v>1932</v>
      </c>
      <c r="K208" s="7"/>
      <c r="L208" s="10" t="s">
        <v>4683</v>
      </c>
      <c r="M208" s="242" t="s">
        <v>3475</v>
      </c>
      <c r="N208" s="243" t="s">
        <v>1990</v>
      </c>
      <c r="O208" s="243" t="s">
        <v>4758</v>
      </c>
      <c r="P208" s="10" t="s">
        <v>4759</v>
      </c>
      <c r="Q208" s="10"/>
      <c r="R208" s="10"/>
      <c r="S208" s="10"/>
      <c r="T208" s="10" t="s">
        <v>22</v>
      </c>
      <c r="U208" s="244">
        <v>29777</v>
      </c>
      <c r="V208" s="10" t="s">
        <v>293</v>
      </c>
      <c r="W208" s="10" t="s">
        <v>293</v>
      </c>
      <c r="X208" s="241" t="s">
        <v>1936</v>
      </c>
      <c r="Y208" s="8" t="s">
        <v>5228</v>
      </c>
      <c r="Z208" s="243">
        <v>40484</v>
      </c>
      <c r="AA208" s="10" t="s">
        <v>293</v>
      </c>
      <c r="AB208" s="10" t="s">
        <v>1938</v>
      </c>
      <c r="AC208" s="10" t="s">
        <v>3140</v>
      </c>
      <c r="AD208" s="10" t="s">
        <v>2466</v>
      </c>
      <c r="AE208" s="243" t="s">
        <v>2041</v>
      </c>
      <c r="AF208" s="10" t="s">
        <v>5229</v>
      </c>
      <c r="AG208" s="10" t="s">
        <v>5230</v>
      </c>
      <c r="AH208" s="242" t="s">
        <v>5229</v>
      </c>
      <c r="AI208" s="243" t="s">
        <v>5230</v>
      </c>
      <c r="AJ208" s="10" t="s">
        <v>5231</v>
      </c>
      <c r="AK208" s="10" t="s">
        <v>5232</v>
      </c>
      <c r="AL208" s="241" t="s">
        <v>1941</v>
      </c>
      <c r="AM208" s="8"/>
      <c r="AN208" s="8"/>
      <c r="AO208" s="8"/>
      <c r="AP208" s="8"/>
      <c r="AQ208" s="8" t="s">
        <v>3088</v>
      </c>
      <c r="AR208" s="245">
        <v>42740</v>
      </c>
      <c r="AS208" s="245">
        <v>42740</v>
      </c>
      <c r="AT208" s="246" t="s">
        <v>5233</v>
      </c>
      <c r="AU208" s="244">
        <v>42710</v>
      </c>
      <c r="AV208" s="247" t="s">
        <v>3084</v>
      </c>
      <c r="AW208" s="248" t="s">
        <v>3088</v>
      </c>
      <c r="AX208" s="249" t="s">
        <v>3102</v>
      </c>
      <c r="AY208" s="250" t="s">
        <v>5226</v>
      </c>
    </row>
    <row r="209" spans="1:51" ht="24.75" customHeight="1" x14ac:dyDescent="0.35">
      <c r="A209" s="11">
        <v>208</v>
      </c>
      <c r="B209" s="241" t="s">
        <v>5234</v>
      </c>
      <c r="C209" s="8" t="s">
        <v>5235</v>
      </c>
      <c r="D209" s="10" t="s">
        <v>3088</v>
      </c>
      <c r="E209" s="10" t="s">
        <v>1967</v>
      </c>
      <c r="F209" s="9">
        <v>41487</v>
      </c>
      <c r="G209" s="9">
        <v>41547</v>
      </c>
      <c r="H209" s="9"/>
      <c r="I209" s="9"/>
      <c r="J209" s="7" t="s">
        <v>1932</v>
      </c>
      <c r="K209" s="7"/>
      <c r="L209" s="10" t="s">
        <v>4683</v>
      </c>
      <c r="M209" s="242" t="s">
        <v>3475</v>
      </c>
      <c r="N209" s="243" t="s">
        <v>1990</v>
      </c>
      <c r="O209" s="243" t="s">
        <v>4758</v>
      </c>
      <c r="P209" s="10" t="s">
        <v>4759</v>
      </c>
      <c r="Q209" s="10"/>
      <c r="R209" s="10"/>
      <c r="S209" s="10"/>
      <c r="T209" s="10" t="s">
        <v>53</v>
      </c>
      <c r="U209" s="244">
        <v>26547</v>
      </c>
      <c r="V209" s="10" t="s">
        <v>1866</v>
      </c>
      <c r="W209" s="10" t="s">
        <v>1153</v>
      </c>
      <c r="X209" s="241" t="s">
        <v>1936</v>
      </c>
      <c r="Y209" s="8" t="s">
        <v>5236</v>
      </c>
      <c r="Z209" s="243">
        <v>42479</v>
      </c>
      <c r="AA209" s="10" t="s">
        <v>2058</v>
      </c>
      <c r="AB209" s="10" t="s">
        <v>1938</v>
      </c>
      <c r="AC209" s="10" t="s">
        <v>3140</v>
      </c>
      <c r="AD209" s="10" t="s">
        <v>4160</v>
      </c>
      <c r="AE209" s="243" t="s">
        <v>1948</v>
      </c>
      <c r="AF209" s="10" t="s">
        <v>5237</v>
      </c>
      <c r="AG209" s="10" t="s">
        <v>5238</v>
      </c>
      <c r="AH209" s="242" t="s">
        <v>5237</v>
      </c>
      <c r="AI209" s="243" t="s">
        <v>5239</v>
      </c>
      <c r="AJ209" s="10" t="s">
        <v>5240</v>
      </c>
      <c r="AK209" s="10" t="s">
        <v>5241</v>
      </c>
      <c r="AL209" s="241" t="s">
        <v>1971</v>
      </c>
      <c r="AM209" s="8"/>
      <c r="AN209" s="8"/>
      <c r="AO209" s="8"/>
      <c r="AP209" s="8"/>
      <c r="AQ209" s="8" t="s">
        <v>3088</v>
      </c>
      <c r="AR209" s="245">
        <v>42735</v>
      </c>
      <c r="AS209" s="245">
        <v>42749</v>
      </c>
      <c r="AT209" s="246" t="s">
        <v>5242</v>
      </c>
      <c r="AU209" s="244">
        <v>42718</v>
      </c>
      <c r="AV209" s="247" t="s">
        <v>3084</v>
      </c>
      <c r="AW209" s="248" t="s">
        <v>3088</v>
      </c>
      <c r="AX209" s="249" t="s">
        <v>3102</v>
      </c>
      <c r="AY209" s="250" t="s">
        <v>5234</v>
      </c>
    </row>
    <row r="210" spans="1:51" ht="24.75" customHeight="1" x14ac:dyDescent="0.35">
      <c r="A210" s="11">
        <v>209</v>
      </c>
      <c r="B210" s="241" t="s">
        <v>5243</v>
      </c>
      <c r="C210" s="8" t="s">
        <v>5244</v>
      </c>
      <c r="D210" s="10" t="s">
        <v>3088</v>
      </c>
      <c r="E210" s="10" t="s">
        <v>5245</v>
      </c>
      <c r="F210" s="9">
        <v>42296</v>
      </c>
      <c r="G210" s="9">
        <v>42356</v>
      </c>
      <c r="H210" s="9"/>
      <c r="I210" s="9">
        <v>42904</v>
      </c>
      <c r="J210" s="7" t="s">
        <v>3128</v>
      </c>
      <c r="K210" s="7"/>
      <c r="L210" s="10" t="s">
        <v>5053</v>
      </c>
      <c r="M210" s="242" t="s">
        <v>5054</v>
      </c>
      <c r="N210" s="243" t="s">
        <v>1972</v>
      </c>
      <c r="O210" s="243" t="s">
        <v>3187</v>
      </c>
      <c r="P210" s="10" t="s">
        <v>2061</v>
      </c>
      <c r="Q210" s="10"/>
      <c r="R210" s="10"/>
      <c r="S210" s="10"/>
      <c r="T210" s="10" t="s">
        <v>53</v>
      </c>
      <c r="U210" s="244">
        <v>27760</v>
      </c>
      <c r="V210" s="10" t="s">
        <v>1658</v>
      </c>
      <c r="W210" s="10" t="s">
        <v>5246</v>
      </c>
      <c r="X210" s="241" t="s">
        <v>1936</v>
      </c>
      <c r="Y210" s="8" t="s">
        <v>5247</v>
      </c>
      <c r="Z210" s="243">
        <v>39724</v>
      </c>
      <c r="AA210" s="10" t="s">
        <v>1658</v>
      </c>
      <c r="AB210" s="10" t="s">
        <v>1938</v>
      </c>
      <c r="AC210" s="10" t="s">
        <v>3140</v>
      </c>
      <c r="AD210" s="10" t="s">
        <v>2154</v>
      </c>
      <c r="AE210" s="243" t="s">
        <v>1962</v>
      </c>
      <c r="AF210" s="10" t="s">
        <v>5248</v>
      </c>
      <c r="AG210" s="10" t="s">
        <v>5249</v>
      </c>
      <c r="AH210" s="242" t="s">
        <v>5248</v>
      </c>
      <c r="AI210" s="243" t="s">
        <v>5249</v>
      </c>
      <c r="AJ210" s="10" t="s">
        <v>5250</v>
      </c>
      <c r="AK210" s="10" t="s">
        <v>5251</v>
      </c>
      <c r="AL210" s="241" t="s">
        <v>1971</v>
      </c>
      <c r="AM210" s="8"/>
      <c r="AN210" s="8"/>
      <c r="AO210" s="8"/>
      <c r="AP210" s="8"/>
      <c r="AQ210" s="8" t="s">
        <v>3088</v>
      </c>
      <c r="AR210" s="245">
        <v>42753</v>
      </c>
      <c r="AS210" s="245">
        <v>42753</v>
      </c>
      <c r="AT210" s="246" t="s">
        <v>5252</v>
      </c>
      <c r="AU210" s="244">
        <v>42723</v>
      </c>
      <c r="AV210" s="247" t="s">
        <v>3101</v>
      </c>
      <c r="AW210" s="248" t="s">
        <v>3088</v>
      </c>
      <c r="AX210" s="249" t="s">
        <v>4493</v>
      </c>
      <c r="AY210" s="250" t="s">
        <v>5243</v>
      </c>
    </row>
    <row r="211" spans="1:51" ht="24.75" customHeight="1" x14ac:dyDescent="0.35">
      <c r="A211" s="11">
        <v>210</v>
      </c>
      <c r="B211" s="241" t="s">
        <v>5253</v>
      </c>
      <c r="C211" s="8" t="s">
        <v>5254</v>
      </c>
      <c r="D211" s="10" t="s">
        <v>5255</v>
      </c>
      <c r="E211" s="10" t="s">
        <v>1967</v>
      </c>
      <c r="F211" s="9">
        <v>41981</v>
      </c>
      <c r="G211" s="9">
        <v>42041</v>
      </c>
      <c r="H211" s="9"/>
      <c r="I211" s="9">
        <v>42772</v>
      </c>
      <c r="J211" s="7" t="s">
        <v>3128</v>
      </c>
      <c r="K211" s="7"/>
      <c r="L211" s="10" t="s">
        <v>3491</v>
      </c>
      <c r="M211" s="242" t="s">
        <v>3492</v>
      </c>
      <c r="N211" s="243" t="s">
        <v>1933</v>
      </c>
      <c r="O211" s="243" t="s">
        <v>3187</v>
      </c>
      <c r="P211" s="10" t="s">
        <v>2061</v>
      </c>
      <c r="Q211" s="10"/>
      <c r="R211" s="10"/>
      <c r="S211" s="10"/>
      <c r="T211" s="10" t="s">
        <v>53</v>
      </c>
      <c r="U211" s="244">
        <v>31728</v>
      </c>
      <c r="V211" s="10" t="s">
        <v>1967</v>
      </c>
      <c r="W211" s="10" t="s">
        <v>141</v>
      </c>
      <c r="X211" s="241" t="s">
        <v>1936</v>
      </c>
      <c r="Y211" s="8" t="s">
        <v>5256</v>
      </c>
      <c r="Z211" s="243">
        <v>40110</v>
      </c>
      <c r="AA211" s="10" t="s">
        <v>1967</v>
      </c>
      <c r="AB211" s="10" t="s">
        <v>1938</v>
      </c>
      <c r="AC211" s="10" t="s">
        <v>3140</v>
      </c>
      <c r="AD211" s="10" t="s">
        <v>2072</v>
      </c>
      <c r="AE211" s="243" t="s">
        <v>1948</v>
      </c>
      <c r="AF211" s="10" t="s">
        <v>5257</v>
      </c>
      <c r="AG211" s="10" t="s">
        <v>5258</v>
      </c>
      <c r="AH211" s="242" t="s">
        <v>5257</v>
      </c>
      <c r="AI211" s="243" t="s">
        <v>5258</v>
      </c>
      <c r="AJ211" s="10" t="s">
        <v>5259</v>
      </c>
      <c r="AK211" s="10" t="s">
        <v>5260</v>
      </c>
      <c r="AL211" s="241" t="s">
        <v>1971</v>
      </c>
      <c r="AM211" s="8"/>
      <c r="AN211" s="8"/>
      <c r="AO211" s="8"/>
      <c r="AP211" s="8"/>
      <c r="AQ211" s="8" t="s">
        <v>3088</v>
      </c>
      <c r="AR211" s="245">
        <v>42738</v>
      </c>
      <c r="AS211" s="245">
        <v>42756</v>
      </c>
      <c r="AT211" s="246" t="s">
        <v>5261</v>
      </c>
      <c r="AU211" s="244">
        <v>42735</v>
      </c>
      <c r="AV211" s="247" t="s">
        <v>3101</v>
      </c>
      <c r="AW211" s="248" t="s">
        <v>3088</v>
      </c>
      <c r="AX211" s="249" t="s">
        <v>3102</v>
      </c>
      <c r="AY211" s="250" t="s">
        <v>5253</v>
      </c>
    </row>
    <row r="212" spans="1:51" ht="24.75" customHeight="1" x14ac:dyDescent="0.35">
      <c r="A212" s="11">
        <v>211</v>
      </c>
      <c r="B212" s="241" t="s">
        <v>5262</v>
      </c>
      <c r="C212" s="8" t="s">
        <v>5263</v>
      </c>
      <c r="D212" s="10" t="s">
        <v>3088</v>
      </c>
      <c r="E212" s="10" t="s">
        <v>14</v>
      </c>
      <c r="F212" s="9">
        <v>42592</v>
      </c>
      <c r="G212" s="9">
        <v>42652</v>
      </c>
      <c r="H212" s="9"/>
      <c r="I212" s="9">
        <v>43017</v>
      </c>
      <c r="J212" s="7" t="s">
        <v>3128</v>
      </c>
      <c r="K212" s="7"/>
      <c r="L212" s="10" t="s">
        <v>3118</v>
      </c>
      <c r="M212" s="242" t="s">
        <v>3118</v>
      </c>
      <c r="N212" s="243" t="s">
        <v>2017</v>
      </c>
      <c r="O212" s="243" t="s">
        <v>5264</v>
      </c>
      <c r="P212" s="10" t="s">
        <v>4878</v>
      </c>
      <c r="Q212" s="10"/>
      <c r="R212" s="10"/>
      <c r="S212" s="10"/>
      <c r="T212" s="10" t="s">
        <v>53</v>
      </c>
      <c r="U212" s="244">
        <v>32144</v>
      </c>
      <c r="V212" s="10" t="s">
        <v>255</v>
      </c>
      <c r="W212" s="10" t="s">
        <v>255</v>
      </c>
      <c r="X212" s="241" t="s">
        <v>1936</v>
      </c>
      <c r="Y212" s="8" t="s">
        <v>5265</v>
      </c>
      <c r="Z212" s="243">
        <v>37698</v>
      </c>
      <c r="AA212" s="10" t="s">
        <v>255</v>
      </c>
      <c r="AB212" s="10" t="s">
        <v>1956</v>
      </c>
      <c r="AC212" s="10" t="s">
        <v>3140</v>
      </c>
      <c r="AD212" s="10" t="s">
        <v>2687</v>
      </c>
      <c r="AE212" s="243" t="s">
        <v>2041</v>
      </c>
      <c r="AF212" s="10" t="s">
        <v>5266</v>
      </c>
      <c r="AG212" s="10" t="s">
        <v>5267</v>
      </c>
      <c r="AH212" s="242" t="s">
        <v>5266</v>
      </c>
      <c r="AI212" s="243" t="s">
        <v>5267</v>
      </c>
      <c r="AJ212" s="10" t="s">
        <v>5268</v>
      </c>
      <c r="AK212" s="10" t="s">
        <v>5269</v>
      </c>
      <c r="AL212" s="241" t="s">
        <v>1953</v>
      </c>
      <c r="AM212" s="8"/>
      <c r="AN212" s="8"/>
      <c r="AO212" s="8"/>
      <c r="AP212" s="8"/>
      <c r="AQ212" s="8" t="s">
        <v>3088</v>
      </c>
      <c r="AR212" s="245">
        <v>42760</v>
      </c>
      <c r="AS212" s="245">
        <v>42760</v>
      </c>
      <c r="AT212" s="246" t="s">
        <v>5270</v>
      </c>
      <c r="AU212" s="244">
        <v>42739</v>
      </c>
      <c r="AV212" s="247" t="s">
        <v>3084</v>
      </c>
      <c r="AW212" s="248" t="s">
        <v>3088</v>
      </c>
      <c r="AX212" s="249" t="s">
        <v>5271</v>
      </c>
      <c r="AY212" s="250" t="s">
        <v>5262</v>
      </c>
    </row>
    <row r="213" spans="1:51" ht="24.75" customHeight="1" x14ac:dyDescent="0.35">
      <c r="A213" s="11">
        <v>212</v>
      </c>
      <c r="B213" s="241" t="s">
        <v>5272</v>
      </c>
      <c r="C213" s="8" t="s">
        <v>5101</v>
      </c>
      <c r="D213" s="10" t="s">
        <v>3088</v>
      </c>
      <c r="E213" s="10" t="s">
        <v>14</v>
      </c>
      <c r="F213" s="9">
        <v>39918</v>
      </c>
      <c r="G213" s="9">
        <v>39978</v>
      </c>
      <c r="H213" s="9"/>
      <c r="I213" s="9"/>
      <c r="J213" s="7" t="s">
        <v>1932</v>
      </c>
      <c r="K213" s="7"/>
      <c r="L213" s="10" t="s">
        <v>3456</v>
      </c>
      <c r="M213" s="242" t="s">
        <v>3456</v>
      </c>
      <c r="N213" s="243" t="s">
        <v>1964</v>
      </c>
      <c r="O213" s="243" t="s">
        <v>5273</v>
      </c>
      <c r="P213" s="10" t="s">
        <v>5274</v>
      </c>
      <c r="Q213" s="10"/>
      <c r="R213" s="10"/>
      <c r="S213" s="10"/>
      <c r="T213" s="10" t="s">
        <v>22</v>
      </c>
      <c r="U213" s="244">
        <v>27585</v>
      </c>
      <c r="V213" s="10" t="s">
        <v>1679</v>
      </c>
      <c r="W213" s="10" t="s">
        <v>176</v>
      </c>
      <c r="X213" s="241" t="s">
        <v>1936</v>
      </c>
      <c r="Y213" s="8" t="s">
        <v>5275</v>
      </c>
      <c r="Z213" s="243">
        <v>38413</v>
      </c>
      <c r="AA213" s="10" t="s">
        <v>255</v>
      </c>
      <c r="AB213" s="10" t="s">
        <v>1938</v>
      </c>
      <c r="AC213" s="10" t="s">
        <v>1968</v>
      </c>
      <c r="AD213" s="10" t="s">
        <v>5276</v>
      </c>
      <c r="AE213" s="243" t="s">
        <v>2073</v>
      </c>
      <c r="AF213" s="10" t="s">
        <v>5277</v>
      </c>
      <c r="AG213" s="10" t="s">
        <v>5278</v>
      </c>
      <c r="AH213" s="242" t="s">
        <v>5279</v>
      </c>
      <c r="AI213" s="243" t="s">
        <v>5278</v>
      </c>
      <c r="AJ213" s="10" t="s">
        <v>5280</v>
      </c>
      <c r="AK213" s="10" t="s">
        <v>5281</v>
      </c>
      <c r="AL213" s="241" t="s">
        <v>1941</v>
      </c>
      <c r="AM213" s="8"/>
      <c r="AN213" s="8"/>
      <c r="AO213" s="8"/>
      <c r="AP213" s="8"/>
      <c r="AQ213" s="8" t="s">
        <v>3088</v>
      </c>
      <c r="AR213" s="245">
        <v>42758</v>
      </c>
      <c r="AS213" s="245">
        <v>42766</v>
      </c>
      <c r="AT213" s="246" t="s">
        <v>5282</v>
      </c>
      <c r="AU213" s="244">
        <v>42720</v>
      </c>
      <c r="AV213" s="247" t="s">
        <v>3084</v>
      </c>
      <c r="AW213" s="248" t="s">
        <v>3088</v>
      </c>
      <c r="AX213" s="249" t="s">
        <v>5283</v>
      </c>
      <c r="AY213" s="250" t="s">
        <v>5272</v>
      </c>
    </row>
    <row r="214" spans="1:51" ht="24.75" customHeight="1" x14ac:dyDescent="0.35">
      <c r="A214" s="11">
        <v>213</v>
      </c>
      <c r="B214" s="241" t="s">
        <v>5284</v>
      </c>
      <c r="C214" s="8" t="s">
        <v>5285</v>
      </c>
      <c r="D214" s="10" t="s">
        <v>3088</v>
      </c>
      <c r="E214" s="10" t="s">
        <v>527</v>
      </c>
      <c r="F214" s="9">
        <v>42618</v>
      </c>
      <c r="G214" s="9">
        <v>42678</v>
      </c>
      <c r="H214" s="9"/>
      <c r="I214" s="9">
        <v>43043</v>
      </c>
      <c r="J214" s="7" t="s">
        <v>3128</v>
      </c>
      <c r="K214" s="7"/>
      <c r="L214" s="10" t="s">
        <v>4683</v>
      </c>
      <c r="M214" s="242" t="s">
        <v>3475</v>
      </c>
      <c r="N214" s="243" t="s">
        <v>2050</v>
      </c>
      <c r="O214" s="243" t="s">
        <v>5000</v>
      </c>
      <c r="P214" s="10" t="s">
        <v>4759</v>
      </c>
      <c r="Q214" s="10"/>
      <c r="R214" s="10"/>
      <c r="S214" s="10"/>
      <c r="T214" s="10" t="s">
        <v>53</v>
      </c>
      <c r="U214" s="244">
        <v>31437</v>
      </c>
      <c r="V214" s="10" t="s">
        <v>527</v>
      </c>
      <c r="W214" s="10" t="s">
        <v>669</v>
      </c>
      <c r="X214" s="241" t="s">
        <v>1936</v>
      </c>
      <c r="Y214" s="8" t="s">
        <v>5286</v>
      </c>
      <c r="Z214" s="243">
        <v>41048</v>
      </c>
      <c r="AA214" s="10" t="s">
        <v>527</v>
      </c>
      <c r="AB214" s="10" t="s">
        <v>1938</v>
      </c>
      <c r="AC214" s="10" t="s">
        <v>3140</v>
      </c>
      <c r="AD214" s="10" t="s">
        <v>5287</v>
      </c>
      <c r="AE214" s="243" t="s">
        <v>5288</v>
      </c>
      <c r="AF214" s="10" t="s">
        <v>5289</v>
      </c>
      <c r="AG214" s="10" t="s">
        <v>5290</v>
      </c>
      <c r="AH214" s="242" t="s">
        <v>5289</v>
      </c>
      <c r="AI214" s="243" t="s">
        <v>5290</v>
      </c>
      <c r="AJ214" s="10" t="s">
        <v>5291</v>
      </c>
      <c r="AK214" s="10" t="s">
        <v>5292</v>
      </c>
      <c r="AL214" s="241" t="s">
        <v>1953</v>
      </c>
      <c r="AM214" s="8"/>
      <c r="AN214" s="8"/>
      <c r="AO214" s="8"/>
      <c r="AP214" s="8"/>
      <c r="AQ214" s="8" t="s">
        <v>3088</v>
      </c>
      <c r="AR214" s="245">
        <v>42781</v>
      </c>
      <c r="AS214" s="245">
        <v>42781</v>
      </c>
      <c r="AT214" s="246" t="s">
        <v>5293</v>
      </c>
      <c r="AU214" s="244">
        <v>42752</v>
      </c>
      <c r="AV214" s="247" t="s">
        <v>3084</v>
      </c>
      <c r="AW214" s="248" t="s">
        <v>3088</v>
      </c>
      <c r="AX214" s="249" t="s">
        <v>4630</v>
      </c>
      <c r="AY214" s="250" t="s">
        <v>5284</v>
      </c>
    </row>
    <row r="215" spans="1:51" ht="24.75" customHeight="1" x14ac:dyDescent="0.35">
      <c r="A215" s="11">
        <v>214</v>
      </c>
      <c r="B215" s="241" t="s">
        <v>5294</v>
      </c>
      <c r="C215" s="8" t="s">
        <v>5295</v>
      </c>
      <c r="D215" s="10" t="s">
        <v>3088</v>
      </c>
      <c r="E215" s="10" t="s">
        <v>14</v>
      </c>
      <c r="F215" s="9">
        <v>42730</v>
      </c>
      <c r="G215" s="9">
        <v>42789</v>
      </c>
      <c r="H215" s="9"/>
      <c r="I215" s="9"/>
      <c r="J215" s="7" t="s">
        <v>3128</v>
      </c>
      <c r="K215" s="7"/>
      <c r="L215" s="10" t="s">
        <v>115</v>
      </c>
      <c r="M215" s="242" t="s">
        <v>2118</v>
      </c>
      <c r="N215" s="243" t="s">
        <v>2050</v>
      </c>
      <c r="O215" s="243" t="s">
        <v>289</v>
      </c>
      <c r="P215" s="10" t="s">
        <v>2305</v>
      </c>
      <c r="Q215" s="10"/>
      <c r="R215" s="10"/>
      <c r="S215" s="10"/>
      <c r="T215" s="10" t="s">
        <v>22</v>
      </c>
      <c r="U215" s="244">
        <v>31749</v>
      </c>
      <c r="V215" s="10" t="s">
        <v>2270</v>
      </c>
      <c r="W215" s="10" t="s">
        <v>343</v>
      </c>
      <c r="X215" s="241" t="s">
        <v>1936</v>
      </c>
      <c r="Y215" s="8" t="s">
        <v>5296</v>
      </c>
      <c r="Z215" s="243">
        <v>38951</v>
      </c>
      <c r="AA215" s="10" t="s">
        <v>255</v>
      </c>
      <c r="AB215" s="10" t="s">
        <v>1956</v>
      </c>
      <c r="AC215" s="10" t="s">
        <v>3140</v>
      </c>
      <c r="AD215" s="10" t="s">
        <v>2120</v>
      </c>
      <c r="AE215" s="243" t="s">
        <v>2121</v>
      </c>
      <c r="AF215" s="10" t="s">
        <v>5297</v>
      </c>
      <c r="AG215" s="10" t="s">
        <v>5298</v>
      </c>
      <c r="AH215" s="242" t="s">
        <v>5299</v>
      </c>
      <c r="AI215" s="243" t="s">
        <v>5300</v>
      </c>
      <c r="AJ215" s="10" t="s">
        <v>5301</v>
      </c>
      <c r="AK215" s="10" t="s">
        <v>5302</v>
      </c>
      <c r="AL215" s="241" t="s">
        <v>1953</v>
      </c>
      <c r="AM215" s="8"/>
      <c r="AN215" s="8"/>
      <c r="AO215" s="8"/>
      <c r="AP215" s="8"/>
      <c r="AQ215" s="8" t="s">
        <v>3088</v>
      </c>
      <c r="AR215" s="245">
        <v>42789</v>
      </c>
      <c r="AS215" s="245">
        <v>42789</v>
      </c>
      <c r="AT215" s="246" t="s">
        <v>3088</v>
      </c>
      <c r="AU215" s="244"/>
      <c r="AV215" s="247" t="s">
        <v>5303</v>
      </c>
      <c r="AW215" s="248" t="s">
        <v>3088</v>
      </c>
      <c r="AX215" s="249" t="s">
        <v>5304</v>
      </c>
      <c r="AY215" s="250" t="s">
        <v>5294</v>
      </c>
    </row>
    <row r="216" spans="1:51" ht="24.75" customHeight="1" x14ac:dyDescent="0.35">
      <c r="A216" s="11">
        <v>215</v>
      </c>
      <c r="B216" s="241" t="s">
        <v>5305</v>
      </c>
      <c r="C216" s="8" t="s">
        <v>5306</v>
      </c>
      <c r="D216" s="10" t="s">
        <v>3088</v>
      </c>
      <c r="E216" s="10" t="s">
        <v>5307</v>
      </c>
      <c r="F216" s="9">
        <v>42618</v>
      </c>
      <c r="G216" s="9">
        <v>42678</v>
      </c>
      <c r="H216" s="9"/>
      <c r="I216" s="9">
        <v>43043</v>
      </c>
      <c r="J216" s="7" t="s">
        <v>3128</v>
      </c>
      <c r="K216" s="7"/>
      <c r="L216" s="10" t="s">
        <v>5053</v>
      </c>
      <c r="M216" s="242" t="s">
        <v>5308</v>
      </c>
      <c r="N216" s="243" t="s">
        <v>1933</v>
      </c>
      <c r="O216" s="243" t="s">
        <v>3187</v>
      </c>
      <c r="P216" s="10" t="s">
        <v>2438</v>
      </c>
      <c r="Q216" s="10"/>
      <c r="R216" s="10"/>
      <c r="S216" s="10"/>
      <c r="T216" s="10" t="s">
        <v>53</v>
      </c>
      <c r="U216" s="244">
        <v>26863</v>
      </c>
      <c r="V216" s="10" t="s">
        <v>1679</v>
      </c>
      <c r="W216" s="10" t="s">
        <v>2048</v>
      </c>
      <c r="X216" s="241" t="s">
        <v>1936</v>
      </c>
      <c r="Y216" s="8" t="s">
        <v>5309</v>
      </c>
      <c r="Z216" s="243">
        <v>39084</v>
      </c>
      <c r="AA216" s="10" t="s">
        <v>255</v>
      </c>
      <c r="AB216" s="10" t="s">
        <v>1938</v>
      </c>
      <c r="AC216" s="10" t="s">
        <v>3140</v>
      </c>
      <c r="AD216" s="10" t="s">
        <v>2010</v>
      </c>
      <c r="AE216" s="243" t="s">
        <v>1948</v>
      </c>
      <c r="AF216" s="10" t="s">
        <v>5310</v>
      </c>
      <c r="AG216" s="10" t="s">
        <v>5311</v>
      </c>
      <c r="AH216" s="242" t="s">
        <v>5312</v>
      </c>
      <c r="AI216" s="243" t="s">
        <v>5313</v>
      </c>
      <c r="AJ216" s="10" t="s">
        <v>5314</v>
      </c>
      <c r="AK216" s="10" t="s">
        <v>5315</v>
      </c>
      <c r="AL216" s="241" t="s">
        <v>1971</v>
      </c>
      <c r="AM216" s="8"/>
      <c r="AN216" s="8"/>
      <c r="AO216" s="8"/>
      <c r="AP216" s="8"/>
      <c r="AQ216" s="8" t="s">
        <v>3088</v>
      </c>
      <c r="AR216" s="245">
        <v>42794</v>
      </c>
      <c r="AS216" s="245">
        <v>42794</v>
      </c>
      <c r="AT216" s="246" t="s">
        <v>5316</v>
      </c>
      <c r="AU216" s="244">
        <v>42770</v>
      </c>
      <c r="AV216" s="247" t="s">
        <v>3101</v>
      </c>
      <c r="AW216" s="248" t="s">
        <v>3088</v>
      </c>
      <c r="AX216" s="249" t="s">
        <v>4630</v>
      </c>
      <c r="AY216" s="250" t="s">
        <v>5305</v>
      </c>
    </row>
    <row r="217" spans="1:51" ht="24.75" customHeight="1" x14ac:dyDescent="0.35">
      <c r="A217" s="11">
        <v>216</v>
      </c>
      <c r="B217" s="241" t="s">
        <v>5317</v>
      </c>
      <c r="C217" s="8" t="s">
        <v>5318</v>
      </c>
      <c r="D217" s="10" t="s">
        <v>3088</v>
      </c>
      <c r="E217" s="10" t="s">
        <v>707</v>
      </c>
      <c r="F217" s="9">
        <v>42009</v>
      </c>
      <c r="G217" s="9">
        <v>42069</v>
      </c>
      <c r="H217" s="9"/>
      <c r="I217" s="9">
        <v>42800</v>
      </c>
      <c r="J217" s="7" t="s">
        <v>3128</v>
      </c>
      <c r="K217" s="7"/>
      <c r="L217" s="10" t="s">
        <v>5093</v>
      </c>
      <c r="M217" s="242" t="s">
        <v>5094</v>
      </c>
      <c r="N217" s="243" t="s">
        <v>1933</v>
      </c>
      <c r="O217" s="243" t="s">
        <v>3187</v>
      </c>
      <c r="P217" s="10" t="s">
        <v>2333</v>
      </c>
      <c r="Q217" s="10"/>
      <c r="R217" s="10"/>
      <c r="S217" s="10"/>
      <c r="T217" s="10" t="s">
        <v>22</v>
      </c>
      <c r="U217" s="244">
        <v>26733</v>
      </c>
      <c r="V217" s="10" t="s">
        <v>707</v>
      </c>
      <c r="W217" s="10" t="s">
        <v>707</v>
      </c>
      <c r="X217" s="241" t="s">
        <v>1936</v>
      </c>
      <c r="Y217" s="8" t="s">
        <v>5319</v>
      </c>
      <c r="Z217" s="243">
        <v>38628</v>
      </c>
      <c r="AA217" s="10" t="s">
        <v>707</v>
      </c>
      <c r="AB217" s="10" t="s">
        <v>1938</v>
      </c>
      <c r="AC217" s="10" t="s">
        <v>3140</v>
      </c>
      <c r="AD217" s="10" t="s">
        <v>2010</v>
      </c>
      <c r="AE217" s="243" t="s">
        <v>2041</v>
      </c>
      <c r="AF217" s="10" t="s">
        <v>5320</v>
      </c>
      <c r="AG217" s="10" t="s">
        <v>5321</v>
      </c>
      <c r="AH217" s="242" t="s">
        <v>5320</v>
      </c>
      <c r="AI217" s="243" t="s">
        <v>5321</v>
      </c>
      <c r="AJ217" s="10" t="s">
        <v>5322</v>
      </c>
      <c r="AK217" s="10" t="s">
        <v>5323</v>
      </c>
      <c r="AL217" s="241" t="s">
        <v>1941</v>
      </c>
      <c r="AM217" s="8"/>
      <c r="AN217" s="8"/>
      <c r="AO217" s="8"/>
      <c r="AP217" s="8"/>
      <c r="AQ217" s="8" t="s">
        <v>3088</v>
      </c>
      <c r="AR217" s="245">
        <v>42776</v>
      </c>
      <c r="AS217" s="245">
        <v>42794</v>
      </c>
      <c r="AT217" s="246" t="s">
        <v>5324</v>
      </c>
      <c r="AU217" s="244">
        <v>42758</v>
      </c>
      <c r="AV217" s="247" t="s">
        <v>3101</v>
      </c>
      <c r="AW217" s="248" t="s">
        <v>3088</v>
      </c>
      <c r="AX217" s="249" t="s">
        <v>4493</v>
      </c>
      <c r="AY217" s="250" t="s">
        <v>5317</v>
      </c>
    </row>
    <row r="218" spans="1:51" ht="24.75" customHeight="1" x14ac:dyDescent="0.35">
      <c r="A218" s="11">
        <v>217</v>
      </c>
      <c r="B218" s="241" t="s">
        <v>5325</v>
      </c>
      <c r="C218" s="8" t="s">
        <v>5326</v>
      </c>
      <c r="D218" s="10" t="s">
        <v>3088</v>
      </c>
      <c r="E218" s="10" t="s">
        <v>14</v>
      </c>
      <c r="F218" s="9">
        <v>42422</v>
      </c>
      <c r="G218" s="9">
        <v>42481</v>
      </c>
      <c r="H218" s="9"/>
      <c r="I218" s="9">
        <v>42846</v>
      </c>
      <c r="J218" s="7" t="s">
        <v>3128</v>
      </c>
      <c r="K218" s="7"/>
      <c r="L218" s="10" t="s">
        <v>3105</v>
      </c>
      <c r="M218" s="242" t="s">
        <v>41</v>
      </c>
      <c r="N218" s="243" t="s">
        <v>1990</v>
      </c>
      <c r="O218" s="243" t="s">
        <v>5327</v>
      </c>
      <c r="P218" s="10" t="s">
        <v>5328</v>
      </c>
      <c r="Q218" s="10"/>
      <c r="R218" s="10"/>
      <c r="S218" s="10"/>
      <c r="T218" s="10" t="s">
        <v>22</v>
      </c>
      <c r="U218" s="244">
        <v>31707</v>
      </c>
      <c r="V218" s="10" t="s">
        <v>351</v>
      </c>
      <c r="W218" s="10" t="s">
        <v>1725</v>
      </c>
      <c r="X218" s="241" t="s">
        <v>1936</v>
      </c>
      <c r="Y218" s="8" t="s">
        <v>5329</v>
      </c>
      <c r="Z218" s="243">
        <v>38182</v>
      </c>
      <c r="AA218" s="10" t="s">
        <v>351</v>
      </c>
      <c r="AB218" s="10" t="s">
        <v>1938</v>
      </c>
      <c r="AC218" s="10" t="s">
        <v>1968</v>
      </c>
      <c r="AD218" s="10" t="s">
        <v>5330</v>
      </c>
      <c r="AE218" s="243" t="s">
        <v>1948</v>
      </c>
      <c r="AF218" s="10" t="s">
        <v>5331</v>
      </c>
      <c r="AG218" s="10" t="s">
        <v>5332</v>
      </c>
      <c r="AH218" s="242" t="s">
        <v>5331</v>
      </c>
      <c r="AI218" s="243" t="s">
        <v>5332</v>
      </c>
      <c r="AJ218" s="10" t="s">
        <v>5333</v>
      </c>
      <c r="AK218" s="10" t="s">
        <v>5334</v>
      </c>
      <c r="AL218" s="241" t="s">
        <v>1941</v>
      </c>
      <c r="AM218" s="8"/>
      <c r="AN218" s="8"/>
      <c r="AO218" s="8"/>
      <c r="AP218" s="8"/>
      <c r="AQ218" s="8" t="s">
        <v>3088</v>
      </c>
      <c r="AR218" s="245">
        <v>42801</v>
      </c>
      <c r="AS218" s="245">
        <v>42801</v>
      </c>
      <c r="AT218" s="246" t="s">
        <v>5335</v>
      </c>
      <c r="AU218" s="244">
        <v>42759</v>
      </c>
      <c r="AV218" s="247" t="s">
        <v>3084</v>
      </c>
      <c r="AW218" s="248" t="s">
        <v>3088</v>
      </c>
      <c r="AX218" s="249" t="s">
        <v>5336</v>
      </c>
      <c r="AY218" s="250" t="s">
        <v>5325</v>
      </c>
    </row>
    <row r="219" spans="1:51" ht="24.75" customHeight="1" x14ac:dyDescent="0.35">
      <c r="A219" s="11">
        <v>218</v>
      </c>
      <c r="B219" s="241" t="s">
        <v>5337</v>
      </c>
      <c r="C219" s="8" t="s">
        <v>5338</v>
      </c>
      <c r="D219" s="10" t="s">
        <v>3088</v>
      </c>
      <c r="E219" s="10" t="s">
        <v>14</v>
      </c>
      <c r="F219" s="9">
        <v>42387</v>
      </c>
      <c r="G219" s="9">
        <v>42446</v>
      </c>
      <c r="H219" s="9"/>
      <c r="I219" s="9">
        <v>42811</v>
      </c>
      <c r="J219" s="7" t="s">
        <v>3128</v>
      </c>
      <c r="K219" s="7"/>
      <c r="L219" s="10" t="s">
        <v>70</v>
      </c>
      <c r="M219" s="242" t="s">
        <v>3344</v>
      </c>
      <c r="N219" s="243" t="s">
        <v>1972</v>
      </c>
      <c r="O219" s="243" t="s">
        <v>5339</v>
      </c>
      <c r="P219" s="10" t="s">
        <v>5340</v>
      </c>
      <c r="Q219" s="10"/>
      <c r="R219" s="10"/>
      <c r="S219" s="10"/>
      <c r="T219" s="10" t="s">
        <v>53</v>
      </c>
      <c r="U219" s="244">
        <v>29916</v>
      </c>
      <c r="V219" s="10" t="s">
        <v>79</v>
      </c>
      <c r="W219" s="10" t="s">
        <v>79</v>
      </c>
      <c r="X219" s="241" t="s">
        <v>1936</v>
      </c>
      <c r="Y219" s="8" t="s">
        <v>5341</v>
      </c>
      <c r="Z219" s="243">
        <v>40537</v>
      </c>
      <c r="AA219" s="10" t="s">
        <v>2521</v>
      </c>
      <c r="AB219" s="10" t="s">
        <v>1956</v>
      </c>
      <c r="AC219" s="10" t="s">
        <v>3140</v>
      </c>
      <c r="AD219" s="10" t="s">
        <v>2167</v>
      </c>
      <c r="AE219" s="243" t="s">
        <v>2579</v>
      </c>
      <c r="AF219" s="10" t="s">
        <v>5342</v>
      </c>
      <c r="AG219" s="10" t="s">
        <v>5343</v>
      </c>
      <c r="AH219" s="242" t="s">
        <v>5344</v>
      </c>
      <c r="AI219" s="243" t="s">
        <v>5345</v>
      </c>
      <c r="AJ219" s="10" t="s">
        <v>5346</v>
      </c>
      <c r="AK219" s="10" t="s">
        <v>5347</v>
      </c>
      <c r="AL219" s="241" t="s">
        <v>2160</v>
      </c>
      <c r="AM219" s="8"/>
      <c r="AN219" s="8"/>
      <c r="AO219" s="8"/>
      <c r="AP219" s="8"/>
      <c r="AQ219" s="8" t="s">
        <v>3088</v>
      </c>
      <c r="AR219" s="245">
        <v>42811</v>
      </c>
      <c r="AS219" s="245">
        <v>42811</v>
      </c>
      <c r="AT219" s="246" t="s">
        <v>5348</v>
      </c>
      <c r="AU219" s="244"/>
      <c r="AV219" s="247" t="s">
        <v>3101</v>
      </c>
      <c r="AW219" s="248" t="s">
        <v>3088</v>
      </c>
      <c r="AX219" s="249" t="s">
        <v>3088</v>
      </c>
      <c r="AY219" s="250" t="s">
        <v>5337</v>
      </c>
    </row>
    <row r="220" spans="1:51" ht="24.75" customHeight="1" x14ac:dyDescent="0.35">
      <c r="A220" s="11">
        <v>219</v>
      </c>
      <c r="B220" s="241" t="s">
        <v>5349</v>
      </c>
      <c r="C220" s="8" t="s">
        <v>5350</v>
      </c>
      <c r="D220" s="10" t="s">
        <v>3088</v>
      </c>
      <c r="E220" s="10" t="s">
        <v>14</v>
      </c>
      <c r="F220" s="9">
        <v>42018</v>
      </c>
      <c r="G220" s="9">
        <v>42078</v>
      </c>
      <c r="H220" s="9"/>
      <c r="I220" s="9"/>
      <c r="J220" s="7" t="s">
        <v>1932</v>
      </c>
      <c r="K220" s="7"/>
      <c r="L220" s="10" t="s">
        <v>751</v>
      </c>
      <c r="M220" s="242" t="s">
        <v>751</v>
      </c>
      <c r="N220" s="243" t="s">
        <v>1990</v>
      </c>
      <c r="O220" s="243" t="s">
        <v>5351</v>
      </c>
      <c r="P220" s="10" t="s">
        <v>5352</v>
      </c>
      <c r="Q220" s="10"/>
      <c r="R220" s="10"/>
      <c r="S220" s="10"/>
      <c r="T220" s="10" t="s">
        <v>22</v>
      </c>
      <c r="U220" s="244">
        <v>30826</v>
      </c>
      <c r="V220" s="10" t="s">
        <v>255</v>
      </c>
      <c r="W220" s="10" t="s">
        <v>255</v>
      </c>
      <c r="X220" s="241" t="s">
        <v>1936</v>
      </c>
      <c r="Y220" s="8" t="s">
        <v>5353</v>
      </c>
      <c r="Z220" s="243">
        <v>38712</v>
      </c>
      <c r="AA220" s="10" t="s">
        <v>255</v>
      </c>
      <c r="AB220" s="10" t="s">
        <v>1938</v>
      </c>
      <c r="AC220" s="10" t="s">
        <v>3140</v>
      </c>
      <c r="AD220" s="10" t="s">
        <v>5354</v>
      </c>
      <c r="AE220" s="243" t="s">
        <v>5355</v>
      </c>
      <c r="AF220" s="10" t="s">
        <v>5356</v>
      </c>
      <c r="AG220" s="10" t="s">
        <v>5357</v>
      </c>
      <c r="AH220" s="242" t="s">
        <v>5356</v>
      </c>
      <c r="AI220" s="243" t="s">
        <v>5357</v>
      </c>
      <c r="AJ220" s="10" t="s">
        <v>5358</v>
      </c>
      <c r="AK220" s="10" t="s">
        <v>5359</v>
      </c>
      <c r="AL220" s="241" t="s">
        <v>1941</v>
      </c>
      <c r="AM220" s="8"/>
      <c r="AN220" s="8"/>
      <c r="AO220" s="8"/>
      <c r="AP220" s="8"/>
      <c r="AQ220" s="8" t="s">
        <v>3088</v>
      </c>
      <c r="AR220" s="245">
        <v>42822</v>
      </c>
      <c r="AS220" s="245">
        <v>42822</v>
      </c>
      <c r="AT220" s="246" t="s">
        <v>5360</v>
      </c>
      <c r="AU220" s="244">
        <v>42793</v>
      </c>
      <c r="AV220" s="247" t="s">
        <v>3084</v>
      </c>
      <c r="AW220" s="248" t="s">
        <v>3088</v>
      </c>
      <c r="AX220" s="249" t="s">
        <v>3088</v>
      </c>
      <c r="AY220" s="250" t="s">
        <v>5349</v>
      </c>
    </row>
    <row r="221" spans="1:51" ht="24.75" customHeight="1" x14ac:dyDescent="0.35">
      <c r="A221" s="11">
        <v>220</v>
      </c>
      <c r="B221" s="241" t="s">
        <v>5361</v>
      </c>
      <c r="C221" s="8" t="s">
        <v>5362</v>
      </c>
      <c r="D221" s="10" t="s">
        <v>3088</v>
      </c>
      <c r="E221" s="10" t="s">
        <v>1045</v>
      </c>
      <c r="F221" s="9">
        <v>42186</v>
      </c>
      <c r="G221" s="9">
        <v>42246</v>
      </c>
      <c r="H221" s="9"/>
      <c r="I221" s="9">
        <v>42977</v>
      </c>
      <c r="J221" s="7" t="s">
        <v>3128</v>
      </c>
      <c r="K221" s="7"/>
      <c r="L221" s="10" t="s">
        <v>35</v>
      </c>
      <c r="M221" s="242" t="s">
        <v>35</v>
      </c>
      <c r="N221" s="243" t="s">
        <v>2050</v>
      </c>
      <c r="O221" s="243" t="s">
        <v>271</v>
      </c>
      <c r="P221" s="10" t="s">
        <v>2000</v>
      </c>
      <c r="Q221" s="10"/>
      <c r="R221" s="10"/>
      <c r="S221" s="10"/>
      <c r="T221" s="10" t="s">
        <v>22</v>
      </c>
      <c r="U221" s="244">
        <v>31941</v>
      </c>
      <c r="V221" s="10" t="s">
        <v>255</v>
      </c>
      <c r="W221" s="10" t="s">
        <v>2007</v>
      </c>
      <c r="X221" s="241" t="s">
        <v>1936</v>
      </c>
      <c r="Y221" s="8" t="s">
        <v>5363</v>
      </c>
      <c r="Z221" s="243">
        <v>37944</v>
      </c>
      <c r="AA221" s="10" t="s">
        <v>255</v>
      </c>
      <c r="AB221" s="10" t="s">
        <v>1938</v>
      </c>
      <c r="AC221" s="10" t="s">
        <v>1968</v>
      </c>
      <c r="AD221" s="10" t="s">
        <v>5364</v>
      </c>
      <c r="AE221" s="243" t="s">
        <v>1948</v>
      </c>
      <c r="AF221" s="10" t="s">
        <v>5365</v>
      </c>
      <c r="AG221" s="10" t="s">
        <v>5366</v>
      </c>
      <c r="AH221" s="242" t="s">
        <v>5367</v>
      </c>
      <c r="AI221" s="243" t="s">
        <v>5368</v>
      </c>
      <c r="AJ221" s="10" t="s">
        <v>5369</v>
      </c>
      <c r="AK221" s="10" t="s">
        <v>5370</v>
      </c>
      <c r="AL221" s="241" t="s">
        <v>1941</v>
      </c>
      <c r="AM221" s="8"/>
      <c r="AN221" s="8"/>
      <c r="AO221" s="8"/>
      <c r="AP221" s="8"/>
      <c r="AQ221" s="8" t="s">
        <v>3088</v>
      </c>
      <c r="AR221" s="245">
        <v>42825</v>
      </c>
      <c r="AS221" s="245">
        <v>42825</v>
      </c>
      <c r="AT221" s="246" t="s">
        <v>5371</v>
      </c>
      <c r="AU221" s="244"/>
      <c r="AV221" s="247" t="s">
        <v>4547</v>
      </c>
      <c r="AW221" s="248" t="s">
        <v>3088</v>
      </c>
      <c r="AX221" s="249" t="s">
        <v>5216</v>
      </c>
      <c r="AY221" s="250" t="s">
        <v>5361</v>
      </c>
    </row>
    <row r="222" spans="1:51" ht="24.75" customHeight="1" x14ac:dyDescent="0.35">
      <c r="A222" s="11">
        <v>221</v>
      </c>
      <c r="B222" s="241" t="s">
        <v>5372</v>
      </c>
      <c r="C222" s="8" t="s">
        <v>5373</v>
      </c>
      <c r="D222" s="10" t="s">
        <v>3088</v>
      </c>
      <c r="E222" s="10" t="s">
        <v>351</v>
      </c>
      <c r="F222" s="9">
        <v>42430</v>
      </c>
      <c r="G222" s="9">
        <v>42490</v>
      </c>
      <c r="H222" s="9"/>
      <c r="I222" s="9">
        <v>42855</v>
      </c>
      <c r="J222" s="7" t="s">
        <v>3128</v>
      </c>
      <c r="K222" s="7"/>
      <c r="L222" s="10" t="s">
        <v>4901</v>
      </c>
      <c r="M222" s="242" t="s">
        <v>4902</v>
      </c>
      <c r="N222" s="243" t="s">
        <v>1990</v>
      </c>
      <c r="O222" s="243" t="s">
        <v>3187</v>
      </c>
      <c r="P222" s="10" t="s">
        <v>2061</v>
      </c>
      <c r="Q222" s="10"/>
      <c r="R222" s="10"/>
      <c r="S222" s="10"/>
      <c r="T222" s="10" t="s">
        <v>53</v>
      </c>
      <c r="U222" s="244">
        <v>26575</v>
      </c>
      <c r="V222" s="10" t="s">
        <v>351</v>
      </c>
      <c r="W222" s="10" t="s">
        <v>3088</v>
      </c>
      <c r="X222" s="241" t="s">
        <v>1936</v>
      </c>
      <c r="Y222" s="8" t="s">
        <v>5374</v>
      </c>
      <c r="Z222" s="243">
        <v>39371</v>
      </c>
      <c r="AA222" s="10" t="s">
        <v>351</v>
      </c>
      <c r="AB222" s="10" t="s">
        <v>1946</v>
      </c>
      <c r="AC222" s="10" t="s">
        <v>3140</v>
      </c>
      <c r="AD222" s="10" t="s">
        <v>2010</v>
      </c>
      <c r="AE222" s="243" t="s">
        <v>1948</v>
      </c>
      <c r="AF222" s="10" t="s">
        <v>5375</v>
      </c>
      <c r="AG222" s="10" t="s">
        <v>5376</v>
      </c>
      <c r="AH222" s="242" t="s">
        <v>5375</v>
      </c>
      <c r="AI222" s="243" t="s">
        <v>5376</v>
      </c>
      <c r="AJ222" s="10" t="s">
        <v>5377</v>
      </c>
      <c r="AK222" s="10" t="s">
        <v>5378</v>
      </c>
      <c r="AL222" s="241" t="s">
        <v>2160</v>
      </c>
      <c r="AM222" s="8"/>
      <c r="AN222" s="8"/>
      <c r="AO222" s="8"/>
      <c r="AP222" s="8"/>
      <c r="AQ222" s="8" t="s">
        <v>3088</v>
      </c>
      <c r="AR222" s="245">
        <v>42825</v>
      </c>
      <c r="AS222" s="245">
        <v>42825</v>
      </c>
      <c r="AT222" s="246" t="s">
        <v>5379</v>
      </c>
      <c r="AU222" s="244">
        <v>42796</v>
      </c>
      <c r="AV222" s="247" t="s">
        <v>3084</v>
      </c>
      <c r="AW222" s="248" t="s">
        <v>3088</v>
      </c>
      <c r="AX222" s="249" t="s">
        <v>5216</v>
      </c>
      <c r="AY222" s="250" t="s">
        <v>5372</v>
      </c>
    </row>
    <row r="223" spans="1:51" ht="24.75" customHeight="1" x14ac:dyDescent="0.35">
      <c r="A223" s="11">
        <v>222</v>
      </c>
      <c r="B223" s="241" t="s">
        <v>5380</v>
      </c>
      <c r="C223" s="8" t="s">
        <v>3938</v>
      </c>
      <c r="D223" s="10" t="s">
        <v>3088</v>
      </c>
      <c r="E223" s="10" t="s">
        <v>14</v>
      </c>
      <c r="F223" s="9">
        <v>42494</v>
      </c>
      <c r="G223" s="9">
        <v>42554</v>
      </c>
      <c r="H223" s="9"/>
      <c r="I223" s="9">
        <v>42919</v>
      </c>
      <c r="J223" s="7" t="s">
        <v>3128</v>
      </c>
      <c r="K223" s="7"/>
      <c r="L223" s="10" t="s">
        <v>3225</v>
      </c>
      <c r="M223" s="242" t="s">
        <v>3225</v>
      </c>
      <c r="N223" s="243" t="s">
        <v>2017</v>
      </c>
      <c r="O223" s="243" t="s">
        <v>5381</v>
      </c>
      <c r="P223" s="10" t="s">
        <v>5382</v>
      </c>
      <c r="Q223" s="10"/>
      <c r="R223" s="10"/>
      <c r="S223" s="10"/>
      <c r="T223" s="10" t="s">
        <v>22</v>
      </c>
      <c r="U223" s="244">
        <v>32217</v>
      </c>
      <c r="V223" s="10" t="s">
        <v>343</v>
      </c>
      <c r="W223" s="10" t="s">
        <v>343</v>
      </c>
      <c r="X223" s="241" t="s">
        <v>1936</v>
      </c>
      <c r="Y223" s="8" t="s">
        <v>5383</v>
      </c>
      <c r="Z223" s="243">
        <v>39315</v>
      </c>
      <c r="AA223" s="10" t="s">
        <v>343</v>
      </c>
      <c r="AB223" s="10" t="s">
        <v>1956</v>
      </c>
      <c r="AC223" s="10" t="s">
        <v>3140</v>
      </c>
      <c r="AD223" s="10" t="s">
        <v>2199</v>
      </c>
      <c r="AE223" s="243" t="s">
        <v>5384</v>
      </c>
      <c r="AF223" s="10" t="s">
        <v>5385</v>
      </c>
      <c r="AG223" s="10" t="s">
        <v>5386</v>
      </c>
      <c r="AH223" s="242" t="s">
        <v>5387</v>
      </c>
      <c r="AI223" s="243" t="s">
        <v>5388</v>
      </c>
      <c r="AJ223" s="10" t="s">
        <v>5389</v>
      </c>
      <c r="AK223" s="10" t="s">
        <v>5390</v>
      </c>
      <c r="AL223" s="241" t="s">
        <v>1950</v>
      </c>
      <c r="AM223" s="8"/>
      <c r="AN223" s="8"/>
      <c r="AO223" s="8"/>
      <c r="AP223" s="8"/>
      <c r="AQ223" s="8" t="s">
        <v>3088</v>
      </c>
      <c r="AR223" s="245">
        <v>42825</v>
      </c>
      <c r="AS223" s="245">
        <v>42825</v>
      </c>
      <c r="AT223" s="246" t="s">
        <v>5391</v>
      </c>
      <c r="AU223" s="244">
        <v>42807</v>
      </c>
      <c r="AV223" s="247" t="s">
        <v>3084</v>
      </c>
      <c r="AW223" s="248" t="s">
        <v>3088</v>
      </c>
      <c r="AX223" s="249" t="s">
        <v>3102</v>
      </c>
      <c r="AY223" s="250" t="s">
        <v>5380</v>
      </c>
    </row>
    <row r="224" spans="1:51" ht="24.75" customHeight="1" x14ac:dyDescent="0.35">
      <c r="A224" s="11">
        <v>223</v>
      </c>
      <c r="B224" s="241" t="s">
        <v>5392</v>
      </c>
      <c r="C224" s="8" t="s">
        <v>5393</v>
      </c>
      <c r="D224" s="10" t="s">
        <v>3088</v>
      </c>
      <c r="E224" s="10" t="s">
        <v>1071</v>
      </c>
      <c r="F224" s="9">
        <v>42738</v>
      </c>
      <c r="G224" s="9">
        <v>42797</v>
      </c>
      <c r="H224" s="9"/>
      <c r="I224" s="9">
        <v>43162</v>
      </c>
      <c r="J224" s="7" t="s">
        <v>3128</v>
      </c>
      <c r="K224" s="7"/>
      <c r="L224" s="10" t="s">
        <v>5053</v>
      </c>
      <c r="M224" s="242" t="s">
        <v>5054</v>
      </c>
      <c r="N224" s="243" t="s">
        <v>1990</v>
      </c>
      <c r="O224" s="243" t="s">
        <v>3187</v>
      </c>
      <c r="P224" s="10" t="s">
        <v>2061</v>
      </c>
      <c r="Q224" s="10"/>
      <c r="R224" s="10"/>
      <c r="S224" s="10"/>
      <c r="T224" s="10" t="s">
        <v>53</v>
      </c>
      <c r="U224" s="244">
        <v>22784</v>
      </c>
      <c r="V224" s="10" t="s">
        <v>5394</v>
      </c>
      <c r="W224" s="10" t="s">
        <v>2114</v>
      </c>
      <c r="X224" s="241" t="s">
        <v>1936</v>
      </c>
      <c r="Y224" s="8" t="s">
        <v>5395</v>
      </c>
      <c r="Z224" s="243">
        <v>40478</v>
      </c>
      <c r="AA224" s="10" t="s">
        <v>1658</v>
      </c>
      <c r="AB224" s="10" t="s">
        <v>1938</v>
      </c>
      <c r="AC224" s="10" t="s">
        <v>3140</v>
      </c>
      <c r="AD224" s="10" t="s">
        <v>2098</v>
      </c>
      <c r="AE224" s="243" t="s">
        <v>1948</v>
      </c>
      <c r="AF224" s="10" t="s">
        <v>5396</v>
      </c>
      <c r="AG224" s="10" t="s">
        <v>5397</v>
      </c>
      <c r="AH224" s="242" t="s">
        <v>5396</v>
      </c>
      <c r="AI224" s="243" t="s">
        <v>5397</v>
      </c>
      <c r="AJ224" s="10" t="s">
        <v>5398</v>
      </c>
      <c r="AK224" s="10" t="s">
        <v>5399</v>
      </c>
      <c r="AL224" s="241" t="s">
        <v>1971</v>
      </c>
      <c r="AM224" s="8"/>
      <c r="AN224" s="8"/>
      <c r="AO224" s="8"/>
      <c r="AP224" s="8"/>
      <c r="AQ224" s="8" t="s">
        <v>3088</v>
      </c>
      <c r="AR224" s="245">
        <v>42807</v>
      </c>
      <c r="AS224" s="245">
        <v>42825</v>
      </c>
      <c r="AT224" s="246" t="s">
        <v>5400</v>
      </c>
      <c r="AU224" s="244">
        <v>42807</v>
      </c>
      <c r="AV224" s="247" t="s">
        <v>3101</v>
      </c>
      <c r="AW224" s="248" t="s">
        <v>3088</v>
      </c>
      <c r="AX224" s="249" t="s">
        <v>3088</v>
      </c>
      <c r="AY224" s="250" t="s">
        <v>5392</v>
      </c>
    </row>
    <row r="225" spans="1:51" ht="24.75" customHeight="1" x14ac:dyDescent="0.35">
      <c r="A225" s="11">
        <v>224</v>
      </c>
      <c r="B225" s="241" t="s">
        <v>5401</v>
      </c>
      <c r="C225" s="8" t="s">
        <v>1426</v>
      </c>
      <c r="D225" s="10" t="s">
        <v>3088</v>
      </c>
      <c r="E225" s="10" t="s">
        <v>91</v>
      </c>
      <c r="F225" s="9">
        <v>41977</v>
      </c>
      <c r="G225" s="9">
        <v>42037</v>
      </c>
      <c r="H225" s="9"/>
      <c r="I225" s="9"/>
      <c r="J225" s="7" t="s">
        <v>1932</v>
      </c>
      <c r="K225" s="7"/>
      <c r="L225" s="10" t="s">
        <v>4683</v>
      </c>
      <c r="M225" s="242" t="s">
        <v>3260</v>
      </c>
      <c r="N225" s="243" t="s">
        <v>1990</v>
      </c>
      <c r="O225" s="243" t="s">
        <v>4758</v>
      </c>
      <c r="P225" s="10" t="s">
        <v>4759</v>
      </c>
      <c r="Q225" s="10"/>
      <c r="R225" s="10"/>
      <c r="S225" s="10"/>
      <c r="T225" s="10" t="s">
        <v>53</v>
      </c>
      <c r="U225" s="244">
        <v>30987</v>
      </c>
      <c r="V225" s="10" t="s">
        <v>455</v>
      </c>
      <c r="W225" s="10" t="s">
        <v>255</v>
      </c>
      <c r="X225" s="241" t="s">
        <v>1936</v>
      </c>
      <c r="Y225" s="8" t="s">
        <v>5402</v>
      </c>
      <c r="Z225" s="243">
        <v>36584</v>
      </c>
      <c r="AA225" s="10" t="s">
        <v>455</v>
      </c>
      <c r="AB225" s="10" t="s">
        <v>1938</v>
      </c>
      <c r="AC225" s="10" t="s">
        <v>3140</v>
      </c>
      <c r="AD225" s="10" t="s">
        <v>2115</v>
      </c>
      <c r="AE225" s="243" t="s">
        <v>1940</v>
      </c>
      <c r="AF225" s="10" t="s">
        <v>5403</v>
      </c>
      <c r="AG225" s="10" t="s">
        <v>5404</v>
      </c>
      <c r="AH225" s="242" t="s">
        <v>5405</v>
      </c>
      <c r="AI225" s="243" t="s">
        <v>5406</v>
      </c>
      <c r="AJ225" s="10" t="s">
        <v>5407</v>
      </c>
      <c r="AK225" s="10" t="s">
        <v>5408</v>
      </c>
      <c r="AL225" s="241" t="s">
        <v>1971</v>
      </c>
      <c r="AM225" s="8"/>
      <c r="AN225" s="8"/>
      <c r="AO225" s="8"/>
      <c r="AP225" s="8"/>
      <c r="AQ225" s="8" t="s">
        <v>3088</v>
      </c>
      <c r="AR225" s="245">
        <v>42832</v>
      </c>
      <c r="AS225" s="245">
        <v>42832</v>
      </c>
      <c r="AT225" s="246" t="s">
        <v>5409</v>
      </c>
      <c r="AU225" s="244">
        <v>42825</v>
      </c>
      <c r="AV225" s="247" t="s">
        <v>3084</v>
      </c>
      <c r="AW225" s="248" t="s">
        <v>3088</v>
      </c>
      <c r="AX225" s="249" t="s">
        <v>4457</v>
      </c>
      <c r="AY225" s="250" t="s">
        <v>5401</v>
      </c>
    </row>
    <row r="226" spans="1:51" ht="24.75" customHeight="1" x14ac:dyDescent="0.35">
      <c r="A226" s="11">
        <v>225</v>
      </c>
      <c r="B226" s="241" t="s">
        <v>5410</v>
      </c>
      <c r="C226" s="8" t="s">
        <v>5411</v>
      </c>
      <c r="D226" s="10" t="s">
        <v>3088</v>
      </c>
      <c r="E226" s="10" t="s">
        <v>527</v>
      </c>
      <c r="F226" s="9">
        <v>41694</v>
      </c>
      <c r="G226" s="9">
        <v>41754</v>
      </c>
      <c r="H226" s="9"/>
      <c r="I226" s="9"/>
      <c r="J226" s="7" t="s">
        <v>1932</v>
      </c>
      <c r="K226" s="7"/>
      <c r="L226" s="10" t="s">
        <v>35</v>
      </c>
      <c r="M226" s="242" t="s">
        <v>35</v>
      </c>
      <c r="N226" s="243" t="s">
        <v>2155</v>
      </c>
      <c r="O226" s="243" t="s">
        <v>626</v>
      </c>
      <c r="P226" s="10" t="s">
        <v>2285</v>
      </c>
      <c r="Q226" s="10"/>
      <c r="R226" s="10"/>
      <c r="S226" s="10"/>
      <c r="T226" s="10" t="s">
        <v>22</v>
      </c>
      <c r="U226" s="244">
        <v>31955</v>
      </c>
      <c r="V226" s="10" t="s">
        <v>527</v>
      </c>
      <c r="W226" s="10" t="s">
        <v>527</v>
      </c>
      <c r="X226" s="241" t="s">
        <v>1936</v>
      </c>
      <c r="Y226" s="8" t="s">
        <v>5412</v>
      </c>
      <c r="Z226" s="243">
        <v>38149</v>
      </c>
      <c r="AA226" s="10" t="s">
        <v>527</v>
      </c>
      <c r="AB226" s="10" t="s">
        <v>1938</v>
      </c>
      <c r="AC226" s="10" t="s">
        <v>1974</v>
      </c>
      <c r="AD226" s="10" t="s">
        <v>5413</v>
      </c>
      <c r="AE226" s="243" t="s">
        <v>1988</v>
      </c>
      <c r="AF226" s="10" t="s">
        <v>5414</v>
      </c>
      <c r="AG226" s="10" t="s">
        <v>5415</v>
      </c>
      <c r="AH226" s="242" t="s">
        <v>5414</v>
      </c>
      <c r="AI226" s="243" t="s">
        <v>5416</v>
      </c>
      <c r="AJ226" s="10" t="s">
        <v>5417</v>
      </c>
      <c r="AK226" s="10" t="s">
        <v>4738</v>
      </c>
      <c r="AL226" s="241" t="s">
        <v>2107</v>
      </c>
      <c r="AM226" s="8"/>
      <c r="AN226" s="8"/>
      <c r="AO226" s="8"/>
      <c r="AP226" s="8"/>
      <c r="AQ226" s="8" t="s">
        <v>3088</v>
      </c>
      <c r="AR226" s="245">
        <v>42805</v>
      </c>
      <c r="AS226" s="245">
        <v>42839</v>
      </c>
      <c r="AT226" s="246" t="s">
        <v>5418</v>
      </c>
      <c r="AU226" s="244"/>
      <c r="AV226" s="247" t="s">
        <v>4547</v>
      </c>
      <c r="AW226" s="248" t="s">
        <v>3088</v>
      </c>
      <c r="AX226" s="249" t="s">
        <v>3088</v>
      </c>
      <c r="AY226" s="250" t="s">
        <v>5410</v>
      </c>
    </row>
    <row r="227" spans="1:51" ht="24.75" customHeight="1" x14ac:dyDescent="0.35">
      <c r="A227" s="11">
        <v>226</v>
      </c>
      <c r="B227" s="241" t="s">
        <v>5419</v>
      </c>
      <c r="C227" s="8" t="s">
        <v>5420</v>
      </c>
      <c r="D227" s="10" t="s">
        <v>3088</v>
      </c>
      <c r="E227" s="10" t="s">
        <v>527</v>
      </c>
      <c r="F227" s="9">
        <v>41852</v>
      </c>
      <c r="G227" s="9">
        <v>41912</v>
      </c>
      <c r="H227" s="9"/>
      <c r="I227" s="9"/>
      <c r="J227" s="7" t="s">
        <v>1932</v>
      </c>
      <c r="K227" s="7"/>
      <c r="L227" s="10" t="s">
        <v>35</v>
      </c>
      <c r="M227" s="242" t="s">
        <v>35</v>
      </c>
      <c r="N227" s="243" t="s">
        <v>2050</v>
      </c>
      <c r="O227" s="243" t="s">
        <v>271</v>
      </c>
      <c r="P227" s="10" t="s">
        <v>2000</v>
      </c>
      <c r="Q227" s="10"/>
      <c r="R227" s="10"/>
      <c r="S227" s="10"/>
      <c r="T227" s="10" t="s">
        <v>22</v>
      </c>
      <c r="U227" s="244">
        <v>29794</v>
      </c>
      <c r="V227" s="10" t="s">
        <v>5421</v>
      </c>
      <c r="W227" s="10" t="s">
        <v>669</v>
      </c>
      <c r="X227" s="241" t="s">
        <v>1936</v>
      </c>
      <c r="Y227" s="8" t="s">
        <v>5422</v>
      </c>
      <c r="Z227" s="243">
        <v>41923</v>
      </c>
      <c r="AA227" s="10" t="s">
        <v>527</v>
      </c>
      <c r="AB227" s="10" t="s">
        <v>1938</v>
      </c>
      <c r="AC227" s="10" t="s">
        <v>3140</v>
      </c>
      <c r="AD227" s="10" t="s">
        <v>5077</v>
      </c>
      <c r="AE227" s="243" t="s">
        <v>2041</v>
      </c>
      <c r="AF227" s="10" t="s">
        <v>5423</v>
      </c>
      <c r="AG227" s="10" t="s">
        <v>5424</v>
      </c>
      <c r="AH227" s="242" t="s">
        <v>5423</v>
      </c>
      <c r="AI227" s="243" t="s">
        <v>5424</v>
      </c>
      <c r="AJ227" s="10" t="s">
        <v>5425</v>
      </c>
      <c r="AK227" s="10" t="s">
        <v>5426</v>
      </c>
      <c r="AL227" s="241" t="s">
        <v>1941</v>
      </c>
      <c r="AM227" s="8"/>
      <c r="AN227" s="8"/>
      <c r="AO227" s="8"/>
      <c r="AP227" s="8"/>
      <c r="AQ227" s="8" t="s">
        <v>3088</v>
      </c>
      <c r="AR227" s="245">
        <v>42805</v>
      </c>
      <c r="AS227" s="245">
        <v>42839</v>
      </c>
      <c r="AT227" s="246" t="s">
        <v>5427</v>
      </c>
      <c r="AU227" s="244"/>
      <c r="AV227" s="247" t="s">
        <v>4547</v>
      </c>
      <c r="AW227" s="248" t="s">
        <v>3088</v>
      </c>
      <c r="AX227" s="249" t="s">
        <v>3088</v>
      </c>
      <c r="AY227" s="250" t="s">
        <v>5419</v>
      </c>
    </row>
    <row r="228" spans="1:51" ht="24.75" customHeight="1" x14ac:dyDescent="0.35">
      <c r="A228" s="11">
        <v>227</v>
      </c>
      <c r="B228" s="241" t="s">
        <v>5428</v>
      </c>
      <c r="C228" s="8" t="s">
        <v>5429</v>
      </c>
      <c r="D228" s="10" t="s">
        <v>3088</v>
      </c>
      <c r="E228" s="10" t="s">
        <v>14</v>
      </c>
      <c r="F228" s="9">
        <v>42527</v>
      </c>
      <c r="G228" s="9">
        <v>42587</v>
      </c>
      <c r="H228" s="9"/>
      <c r="I228" s="9">
        <v>42952</v>
      </c>
      <c r="J228" s="7" t="s">
        <v>3128</v>
      </c>
      <c r="K228" s="7"/>
      <c r="L228" s="10" t="s">
        <v>3225</v>
      </c>
      <c r="M228" s="242" t="s">
        <v>3225</v>
      </c>
      <c r="N228" s="243" t="s">
        <v>2155</v>
      </c>
      <c r="O228" s="243" t="s">
        <v>5430</v>
      </c>
      <c r="P228" s="10" t="s">
        <v>5431</v>
      </c>
      <c r="Q228" s="10"/>
      <c r="R228" s="10"/>
      <c r="S228" s="10"/>
      <c r="T228" s="10" t="s">
        <v>22</v>
      </c>
      <c r="U228" s="244">
        <v>34674</v>
      </c>
      <c r="V228" s="10" t="s">
        <v>1945</v>
      </c>
      <c r="W228" s="10" t="s">
        <v>2024</v>
      </c>
      <c r="X228" s="241" t="s">
        <v>1936</v>
      </c>
      <c r="Y228" s="8" t="s">
        <v>5432</v>
      </c>
      <c r="Z228" s="243">
        <v>40364</v>
      </c>
      <c r="AA228" s="10" t="s">
        <v>1945</v>
      </c>
      <c r="AB228" s="10" t="s">
        <v>1956</v>
      </c>
      <c r="AC228" s="10" t="s">
        <v>3140</v>
      </c>
      <c r="AD228" s="10" t="s">
        <v>2077</v>
      </c>
      <c r="AE228" s="243" t="s">
        <v>2095</v>
      </c>
      <c r="AF228" s="10" t="s">
        <v>5433</v>
      </c>
      <c r="AG228" s="10" t="s">
        <v>5434</v>
      </c>
      <c r="AH228" s="242" t="s">
        <v>5435</v>
      </c>
      <c r="AI228" s="243" t="s">
        <v>5436</v>
      </c>
      <c r="AJ228" s="10" t="s">
        <v>5437</v>
      </c>
      <c r="AK228" s="10" t="s">
        <v>5438</v>
      </c>
      <c r="AL228" s="241" t="s">
        <v>1953</v>
      </c>
      <c r="AM228" s="8"/>
      <c r="AN228" s="8"/>
      <c r="AO228" s="8"/>
      <c r="AP228" s="8"/>
      <c r="AQ228" s="8" t="s">
        <v>3088</v>
      </c>
      <c r="AR228" s="245">
        <v>42839</v>
      </c>
      <c r="AS228" s="245">
        <v>42842</v>
      </c>
      <c r="AT228" s="246" t="s">
        <v>5439</v>
      </c>
      <c r="AU228" s="244">
        <v>42828</v>
      </c>
      <c r="AV228" s="247" t="s">
        <v>3084</v>
      </c>
      <c r="AW228" s="248" t="s">
        <v>3088</v>
      </c>
      <c r="AX228" s="249" t="s">
        <v>5440</v>
      </c>
      <c r="AY228" s="250" t="s">
        <v>5428</v>
      </c>
    </row>
    <row r="229" spans="1:51" ht="24.75" customHeight="1" x14ac:dyDescent="0.35">
      <c r="A229" s="11">
        <v>228</v>
      </c>
      <c r="B229" s="241" t="s">
        <v>5441</v>
      </c>
      <c r="C229" s="8" t="s">
        <v>2773</v>
      </c>
      <c r="D229" s="10" t="s">
        <v>3088</v>
      </c>
      <c r="E229" s="10" t="s">
        <v>1967</v>
      </c>
      <c r="F229" s="9">
        <v>42534</v>
      </c>
      <c r="G229" s="9">
        <v>42594</v>
      </c>
      <c r="H229" s="9"/>
      <c r="I229" s="9">
        <v>42959</v>
      </c>
      <c r="J229" s="7" t="s">
        <v>3128</v>
      </c>
      <c r="K229" s="7"/>
      <c r="L229" s="10" t="s">
        <v>35</v>
      </c>
      <c r="M229" s="242" t="s">
        <v>35</v>
      </c>
      <c r="N229" s="243" t="s">
        <v>2155</v>
      </c>
      <c r="O229" s="243" t="s">
        <v>626</v>
      </c>
      <c r="P229" s="10" t="s">
        <v>2285</v>
      </c>
      <c r="Q229" s="10"/>
      <c r="R229" s="10"/>
      <c r="S229" s="10"/>
      <c r="T229" s="10" t="s">
        <v>22</v>
      </c>
      <c r="U229" s="244">
        <v>33147</v>
      </c>
      <c r="V229" s="10" t="s">
        <v>1967</v>
      </c>
      <c r="W229" s="10" t="s">
        <v>1967</v>
      </c>
      <c r="X229" s="241" t="s">
        <v>1936</v>
      </c>
      <c r="Y229" s="8" t="s">
        <v>5442</v>
      </c>
      <c r="Z229" s="243">
        <v>39585</v>
      </c>
      <c r="AA229" s="10" t="s">
        <v>1967</v>
      </c>
      <c r="AB229" s="10" t="s">
        <v>1938</v>
      </c>
      <c r="AC229" s="10" t="s">
        <v>3140</v>
      </c>
      <c r="AD229" s="10" t="s">
        <v>2253</v>
      </c>
      <c r="AE229" s="243" t="s">
        <v>2041</v>
      </c>
      <c r="AF229" s="10" t="s">
        <v>5443</v>
      </c>
      <c r="AG229" s="10" t="s">
        <v>5444</v>
      </c>
      <c r="AH229" s="242" t="s">
        <v>5443</v>
      </c>
      <c r="AI229" s="243" t="s">
        <v>5444</v>
      </c>
      <c r="AJ229" s="10" t="s">
        <v>5445</v>
      </c>
      <c r="AK229" s="10" t="s">
        <v>5446</v>
      </c>
      <c r="AL229" s="241" t="s">
        <v>1941</v>
      </c>
      <c r="AM229" s="8"/>
      <c r="AN229" s="8"/>
      <c r="AO229" s="8"/>
      <c r="AP229" s="8"/>
      <c r="AQ229" s="8" t="s">
        <v>3088</v>
      </c>
      <c r="AR229" s="245">
        <v>42846</v>
      </c>
      <c r="AS229" s="245">
        <v>42846</v>
      </c>
      <c r="AT229" s="246" t="s">
        <v>5447</v>
      </c>
      <c r="AU229" s="244"/>
      <c r="AV229" s="247" t="s">
        <v>4547</v>
      </c>
      <c r="AW229" s="248" t="s">
        <v>3088</v>
      </c>
      <c r="AX229" s="249" t="s">
        <v>3088</v>
      </c>
      <c r="AY229" s="250" t="s">
        <v>5441</v>
      </c>
    </row>
    <row r="230" spans="1:51" ht="24.75" customHeight="1" x14ac:dyDescent="0.35">
      <c r="A230" s="11">
        <v>229</v>
      </c>
      <c r="B230" s="241" t="s">
        <v>5448</v>
      </c>
      <c r="C230" s="8" t="s">
        <v>5449</v>
      </c>
      <c r="D230" s="10" t="s">
        <v>3088</v>
      </c>
      <c r="E230" s="10" t="s">
        <v>351</v>
      </c>
      <c r="F230" s="9">
        <v>41852</v>
      </c>
      <c r="G230" s="9">
        <v>41912</v>
      </c>
      <c r="H230" s="9"/>
      <c r="I230" s="9">
        <v>43373</v>
      </c>
      <c r="J230" s="7" t="s">
        <v>3128</v>
      </c>
      <c r="K230" s="7"/>
      <c r="L230" s="10" t="s">
        <v>4683</v>
      </c>
      <c r="M230" s="242" t="s">
        <v>3260</v>
      </c>
      <c r="N230" s="243" t="s">
        <v>2050</v>
      </c>
      <c r="O230" s="243" t="s">
        <v>5000</v>
      </c>
      <c r="P230" s="10" t="s">
        <v>4759</v>
      </c>
      <c r="Q230" s="10"/>
      <c r="R230" s="10"/>
      <c r="S230" s="10"/>
      <c r="T230" s="10" t="s">
        <v>22</v>
      </c>
      <c r="U230" s="244">
        <v>31644</v>
      </c>
      <c r="V230" s="10" t="s">
        <v>351</v>
      </c>
      <c r="W230" s="10" t="s">
        <v>501</v>
      </c>
      <c r="X230" s="241" t="s">
        <v>1936</v>
      </c>
      <c r="Y230" s="8" t="s">
        <v>5450</v>
      </c>
      <c r="Z230" s="243">
        <v>40834</v>
      </c>
      <c r="AA230" s="10" t="s">
        <v>351</v>
      </c>
      <c r="AB230" s="10" t="s">
        <v>1956</v>
      </c>
      <c r="AC230" s="10" t="s">
        <v>3140</v>
      </c>
      <c r="AD230" s="10" t="s">
        <v>5451</v>
      </c>
      <c r="AE230" s="243" t="s">
        <v>1948</v>
      </c>
      <c r="AF230" s="10" t="s">
        <v>5452</v>
      </c>
      <c r="AG230" s="10" t="s">
        <v>5453</v>
      </c>
      <c r="AH230" s="242" t="s">
        <v>5454</v>
      </c>
      <c r="AI230" s="243" t="s">
        <v>5455</v>
      </c>
      <c r="AJ230" s="10" t="s">
        <v>5456</v>
      </c>
      <c r="AK230" s="10" t="s">
        <v>5457</v>
      </c>
      <c r="AL230" s="241" t="s">
        <v>5458</v>
      </c>
      <c r="AM230" s="8"/>
      <c r="AN230" s="8"/>
      <c r="AO230" s="8"/>
      <c r="AP230" s="8"/>
      <c r="AQ230" s="8" t="s">
        <v>3088</v>
      </c>
      <c r="AR230" s="245">
        <v>42855</v>
      </c>
      <c r="AS230" s="245">
        <v>42855</v>
      </c>
      <c r="AT230" s="246" t="s">
        <v>5459</v>
      </c>
      <c r="AU230" s="244">
        <v>42829</v>
      </c>
      <c r="AV230" s="247" t="s">
        <v>3084</v>
      </c>
      <c r="AW230" s="248" t="s">
        <v>3088</v>
      </c>
      <c r="AX230" s="249" t="s">
        <v>5216</v>
      </c>
      <c r="AY230" s="250" t="s">
        <v>5448</v>
      </c>
    </row>
    <row r="231" spans="1:51" ht="24.75" customHeight="1" x14ac:dyDescent="0.35">
      <c r="A231" s="11">
        <v>230</v>
      </c>
      <c r="B231" s="241" t="s">
        <v>5460</v>
      </c>
      <c r="C231" s="8" t="s">
        <v>5461</v>
      </c>
      <c r="D231" s="10" t="s">
        <v>3088</v>
      </c>
      <c r="E231" s="10" t="s">
        <v>3195</v>
      </c>
      <c r="F231" s="9">
        <v>42681</v>
      </c>
      <c r="G231" s="9">
        <v>42740</v>
      </c>
      <c r="H231" s="9"/>
      <c r="I231" s="9">
        <v>43105</v>
      </c>
      <c r="J231" s="7" t="s">
        <v>3128</v>
      </c>
      <c r="K231" s="7"/>
      <c r="L231" s="10" t="s">
        <v>4901</v>
      </c>
      <c r="M231" s="242" t="s">
        <v>4902</v>
      </c>
      <c r="N231" s="243" t="s">
        <v>1990</v>
      </c>
      <c r="O231" s="243" t="s">
        <v>3187</v>
      </c>
      <c r="P231" s="10" t="s">
        <v>2061</v>
      </c>
      <c r="Q231" s="10"/>
      <c r="R231" s="10"/>
      <c r="S231" s="10"/>
      <c r="T231" s="10" t="s">
        <v>53</v>
      </c>
      <c r="U231" s="244">
        <v>30639</v>
      </c>
      <c r="V231" s="10" t="s">
        <v>1045</v>
      </c>
      <c r="W231" s="10" t="s">
        <v>317</v>
      </c>
      <c r="X231" s="241" t="s">
        <v>1936</v>
      </c>
      <c r="Y231" s="8" t="s">
        <v>5462</v>
      </c>
      <c r="Z231" s="243">
        <v>41153</v>
      </c>
      <c r="AA231" s="10" t="s">
        <v>1045</v>
      </c>
      <c r="AB231" s="10" t="s">
        <v>1938</v>
      </c>
      <c r="AC231" s="10" t="s">
        <v>3140</v>
      </c>
      <c r="AD231" s="10" t="s">
        <v>5463</v>
      </c>
      <c r="AE231" s="243" t="s">
        <v>1948</v>
      </c>
      <c r="AF231" s="10" t="s">
        <v>5464</v>
      </c>
      <c r="AG231" s="10" t="s">
        <v>5465</v>
      </c>
      <c r="AH231" s="242" t="s">
        <v>5466</v>
      </c>
      <c r="AI231" s="243" t="s">
        <v>5467</v>
      </c>
      <c r="AJ231" s="10" t="s">
        <v>5468</v>
      </c>
      <c r="AK231" s="10" t="s">
        <v>5469</v>
      </c>
      <c r="AL231" s="241" t="s">
        <v>1971</v>
      </c>
      <c r="AM231" s="8"/>
      <c r="AN231" s="8"/>
      <c r="AO231" s="8"/>
      <c r="AP231" s="8"/>
      <c r="AQ231" s="8" t="s">
        <v>3088</v>
      </c>
      <c r="AR231" s="245">
        <v>42855</v>
      </c>
      <c r="AS231" s="245">
        <v>42855</v>
      </c>
      <c r="AT231" s="246" t="s">
        <v>5470</v>
      </c>
      <c r="AU231" s="244">
        <v>42823</v>
      </c>
      <c r="AV231" s="247" t="s">
        <v>3101</v>
      </c>
      <c r="AW231" s="248" t="s">
        <v>3088</v>
      </c>
      <c r="AX231" s="249" t="s">
        <v>4457</v>
      </c>
      <c r="AY231" s="250" t="s">
        <v>5460</v>
      </c>
    </row>
    <row r="232" spans="1:51" ht="24.75" customHeight="1" x14ac:dyDescent="0.35">
      <c r="A232" s="11">
        <v>231</v>
      </c>
      <c r="B232" s="241" t="s">
        <v>5471</v>
      </c>
      <c r="C232" s="8" t="s">
        <v>5472</v>
      </c>
      <c r="D232" s="10" t="s">
        <v>3088</v>
      </c>
      <c r="E232" s="10" t="s">
        <v>14</v>
      </c>
      <c r="F232" s="9">
        <v>42472</v>
      </c>
      <c r="G232" s="9">
        <v>42532</v>
      </c>
      <c r="H232" s="9"/>
      <c r="I232" s="9">
        <v>42897</v>
      </c>
      <c r="J232" s="7" t="s">
        <v>3128</v>
      </c>
      <c r="K232" s="7"/>
      <c r="L232" s="10" t="s">
        <v>2404</v>
      </c>
      <c r="M232" s="242" t="s">
        <v>428</v>
      </c>
      <c r="N232" s="243" t="s">
        <v>2017</v>
      </c>
      <c r="O232" s="243" t="s">
        <v>1404</v>
      </c>
      <c r="P232" s="10" t="s">
        <v>5473</v>
      </c>
      <c r="Q232" s="10"/>
      <c r="R232" s="10"/>
      <c r="S232" s="10"/>
      <c r="T232" s="10" t="s">
        <v>22</v>
      </c>
      <c r="U232" s="244">
        <v>32601</v>
      </c>
      <c r="V232" s="10" t="s">
        <v>334</v>
      </c>
      <c r="W232" s="10" t="s">
        <v>334</v>
      </c>
      <c r="X232" s="241" t="s">
        <v>1936</v>
      </c>
      <c r="Y232" s="8" t="s">
        <v>5474</v>
      </c>
      <c r="Z232" s="243">
        <v>40570</v>
      </c>
      <c r="AA232" s="10" t="s">
        <v>145</v>
      </c>
      <c r="AB232" s="10" t="s">
        <v>1938</v>
      </c>
      <c r="AC232" s="10" t="s">
        <v>3140</v>
      </c>
      <c r="AD232" s="10" t="s">
        <v>2162</v>
      </c>
      <c r="AE232" s="243" t="s">
        <v>2095</v>
      </c>
      <c r="AF232" s="10" t="s">
        <v>5475</v>
      </c>
      <c r="AG232" s="10" t="s">
        <v>5476</v>
      </c>
      <c r="AH232" s="242" t="s">
        <v>5475</v>
      </c>
      <c r="AI232" s="243" t="s">
        <v>5476</v>
      </c>
      <c r="AJ232" s="10" t="s">
        <v>5477</v>
      </c>
      <c r="AK232" s="10" t="s">
        <v>5478</v>
      </c>
      <c r="AL232" s="241" t="s">
        <v>1941</v>
      </c>
      <c r="AM232" s="8"/>
      <c r="AN232" s="8"/>
      <c r="AO232" s="8"/>
      <c r="AP232" s="8"/>
      <c r="AQ232" s="8" t="s">
        <v>3088</v>
      </c>
      <c r="AR232" s="245">
        <v>42859</v>
      </c>
      <c r="AS232" s="245">
        <v>42859</v>
      </c>
      <c r="AT232" s="246" t="s">
        <v>5479</v>
      </c>
      <c r="AU232" s="244">
        <v>42829</v>
      </c>
      <c r="AV232" s="247" t="s">
        <v>3084</v>
      </c>
      <c r="AW232" s="248" t="s">
        <v>3088</v>
      </c>
      <c r="AX232" s="249" t="s">
        <v>3088</v>
      </c>
      <c r="AY232" s="250" t="s">
        <v>5471</v>
      </c>
    </row>
    <row r="233" spans="1:51" ht="24.75" customHeight="1" x14ac:dyDescent="0.35">
      <c r="A233" s="11">
        <v>232</v>
      </c>
      <c r="B233" s="241" t="s">
        <v>5480</v>
      </c>
      <c r="C233" s="8" t="s">
        <v>5481</v>
      </c>
      <c r="D233" s="10" t="s">
        <v>3088</v>
      </c>
      <c r="E233" s="10" t="s">
        <v>14</v>
      </c>
      <c r="F233" s="9">
        <v>40848</v>
      </c>
      <c r="G233" s="9">
        <v>40908</v>
      </c>
      <c r="H233" s="9"/>
      <c r="I233" s="9"/>
      <c r="J233" s="7" t="s">
        <v>1932</v>
      </c>
      <c r="K233" s="7"/>
      <c r="L233" s="10" t="s">
        <v>96</v>
      </c>
      <c r="M233" s="242" t="s">
        <v>96</v>
      </c>
      <c r="N233" s="243" t="s">
        <v>1972</v>
      </c>
      <c r="O233" s="243" t="s">
        <v>5482</v>
      </c>
      <c r="P233" s="10" t="s">
        <v>5483</v>
      </c>
      <c r="Q233" s="10"/>
      <c r="R233" s="10"/>
      <c r="S233" s="10"/>
      <c r="T233" s="10" t="s">
        <v>53</v>
      </c>
      <c r="U233" s="244">
        <v>31285</v>
      </c>
      <c r="V233" s="10" t="s">
        <v>747</v>
      </c>
      <c r="W233" s="10" t="s">
        <v>747</v>
      </c>
      <c r="X233" s="241" t="s">
        <v>1936</v>
      </c>
      <c r="Y233" s="8" t="s">
        <v>5484</v>
      </c>
      <c r="Z233" s="243">
        <v>37168</v>
      </c>
      <c r="AA233" s="10" t="s">
        <v>747</v>
      </c>
      <c r="AB233" s="10" t="s">
        <v>1938</v>
      </c>
      <c r="AC233" s="10" t="s">
        <v>3140</v>
      </c>
      <c r="AD233" s="10" t="s">
        <v>1987</v>
      </c>
      <c r="AE233" s="243" t="s">
        <v>2377</v>
      </c>
      <c r="AF233" s="10" t="s">
        <v>5485</v>
      </c>
      <c r="AG233" s="10" t="s">
        <v>5486</v>
      </c>
      <c r="AH233" s="242" t="s">
        <v>5487</v>
      </c>
      <c r="AI233" s="243" t="s">
        <v>5488</v>
      </c>
      <c r="AJ233" s="10" t="s">
        <v>5489</v>
      </c>
      <c r="AK233" s="10" t="s">
        <v>4549</v>
      </c>
      <c r="AL233" s="241" t="s">
        <v>1971</v>
      </c>
      <c r="AM233" s="8"/>
      <c r="AN233" s="8"/>
      <c r="AO233" s="8"/>
      <c r="AP233" s="8"/>
      <c r="AQ233" s="8" t="s">
        <v>3088</v>
      </c>
      <c r="AR233" s="245">
        <v>42867</v>
      </c>
      <c r="AS233" s="245">
        <v>42867</v>
      </c>
      <c r="AT233" s="246" t="s">
        <v>5490</v>
      </c>
      <c r="AU233" s="244">
        <v>42867</v>
      </c>
      <c r="AV233" s="247" t="s">
        <v>3084</v>
      </c>
      <c r="AW233" s="248" t="s">
        <v>3088</v>
      </c>
      <c r="AX233" s="249" t="s">
        <v>5491</v>
      </c>
      <c r="AY233" s="250" t="s">
        <v>5480</v>
      </c>
    </row>
    <row r="234" spans="1:51" ht="24.75" customHeight="1" x14ac:dyDescent="0.35">
      <c r="A234" s="11">
        <v>233</v>
      </c>
      <c r="B234" s="241" t="s">
        <v>5492</v>
      </c>
      <c r="C234" s="8" t="s">
        <v>5493</v>
      </c>
      <c r="D234" s="10" t="s">
        <v>3088</v>
      </c>
      <c r="E234" s="10" t="s">
        <v>124</v>
      </c>
      <c r="F234" s="9">
        <v>40911</v>
      </c>
      <c r="G234" s="9">
        <v>40971</v>
      </c>
      <c r="H234" s="9"/>
      <c r="I234" s="9"/>
      <c r="J234" s="7" t="s">
        <v>1932</v>
      </c>
      <c r="K234" s="7"/>
      <c r="L234" s="10" t="s">
        <v>35</v>
      </c>
      <c r="M234" s="242" t="s">
        <v>35</v>
      </c>
      <c r="N234" s="243" t="s">
        <v>2017</v>
      </c>
      <c r="O234" s="243" t="s">
        <v>125</v>
      </c>
      <c r="P234" s="10" t="s">
        <v>2020</v>
      </c>
      <c r="Q234" s="10"/>
      <c r="R234" s="10"/>
      <c r="S234" s="10"/>
      <c r="T234" s="10" t="s">
        <v>53</v>
      </c>
      <c r="U234" s="244">
        <v>30505</v>
      </c>
      <c r="V234" s="10" t="s">
        <v>124</v>
      </c>
      <c r="W234" s="10" t="s">
        <v>141</v>
      </c>
      <c r="X234" s="241" t="s">
        <v>1936</v>
      </c>
      <c r="Y234" s="8" t="s">
        <v>5494</v>
      </c>
      <c r="Z234" s="243">
        <v>39527</v>
      </c>
      <c r="AA234" s="10" t="s">
        <v>124</v>
      </c>
      <c r="AB234" s="10" t="s">
        <v>1938</v>
      </c>
      <c r="AC234" s="10" t="s">
        <v>1974</v>
      </c>
      <c r="AD234" s="10" t="s">
        <v>5495</v>
      </c>
      <c r="AE234" s="243" t="s">
        <v>2041</v>
      </c>
      <c r="AF234" s="10" t="s">
        <v>5496</v>
      </c>
      <c r="AG234" s="10" t="s">
        <v>5497</v>
      </c>
      <c r="AH234" s="242" t="s">
        <v>5496</v>
      </c>
      <c r="AI234" s="243" t="s">
        <v>5497</v>
      </c>
      <c r="AJ234" s="10" t="s">
        <v>5498</v>
      </c>
      <c r="AK234" s="10" t="s">
        <v>2573</v>
      </c>
      <c r="AL234" s="241" t="s">
        <v>1971</v>
      </c>
      <c r="AM234" s="8"/>
      <c r="AN234" s="8"/>
      <c r="AO234" s="8"/>
      <c r="AP234" s="8"/>
      <c r="AQ234" s="8" t="s">
        <v>3088</v>
      </c>
      <c r="AR234" s="245">
        <v>42859</v>
      </c>
      <c r="AS234" s="245">
        <v>42870</v>
      </c>
      <c r="AT234" s="246" t="s">
        <v>5499</v>
      </c>
      <c r="AU234" s="244">
        <v>42826</v>
      </c>
      <c r="AV234" s="247" t="s">
        <v>3084</v>
      </c>
      <c r="AW234" s="248" t="s">
        <v>3088</v>
      </c>
      <c r="AX234" s="249" t="s">
        <v>5500</v>
      </c>
      <c r="AY234" s="250" t="s">
        <v>5492</v>
      </c>
    </row>
    <row r="235" spans="1:51" ht="24.75" customHeight="1" x14ac:dyDescent="0.35">
      <c r="A235" s="11">
        <v>234</v>
      </c>
      <c r="B235" s="241" t="s">
        <v>5501</v>
      </c>
      <c r="C235" s="8" t="s">
        <v>5502</v>
      </c>
      <c r="D235" s="10" t="s">
        <v>3088</v>
      </c>
      <c r="E235" s="10" t="s">
        <v>3195</v>
      </c>
      <c r="F235" s="9">
        <v>42863</v>
      </c>
      <c r="G235" s="9">
        <v>42922</v>
      </c>
      <c r="H235" s="9"/>
      <c r="I235" s="9"/>
      <c r="J235" s="7" t="s">
        <v>3128</v>
      </c>
      <c r="K235" s="7"/>
      <c r="L235" s="10" t="s">
        <v>4901</v>
      </c>
      <c r="M235" s="242" t="s">
        <v>4902</v>
      </c>
      <c r="N235" s="243" t="s">
        <v>1933</v>
      </c>
      <c r="O235" s="243" t="s">
        <v>5503</v>
      </c>
      <c r="P235" s="10" t="s">
        <v>3247</v>
      </c>
      <c r="Q235" s="10"/>
      <c r="R235" s="10"/>
      <c r="S235" s="10"/>
      <c r="T235" s="10" t="s">
        <v>22</v>
      </c>
      <c r="U235" s="244">
        <v>26358</v>
      </c>
      <c r="V235" s="10" t="s">
        <v>79</v>
      </c>
      <c r="W235" s="10" t="s">
        <v>3088</v>
      </c>
      <c r="X235" s="241" t="s">
        <v>1936</v>
      </c>
      <c r="Y235" s="8" t="s">
        <v>5504</v>
      </c>
      <c r="Z235" s="243">
        <v>42304</v>
      </c>
      <c r="AA235" s="10" t="s">
        <v>255</v>
      </c>
      <c r="AB235" s="10" t="s">
        <v>1946</v>
      </c>
      <c r="AC235" s="10" t="s">
        <v>3140</v>
      </c>
      <c r="AD235" s="10" t="s">
        <v>2010</v>
      </c>
      <c r="AE235" s="243" t="s">
        <v>1948</v>
      </c>
      <c r="AF235" s="10" t="s">
        <v>5505</v>
      </c>
      <c r="AG235" s="10" t="s">
        <v>5506</v>
      </c>
      <c r="AH235" s="242" t="s">
        <v>5507</v>
      </c>
      <c r="AI235" s="243" t="s">
        <v>5508</v>
      </c>
      <c r="AJ235" s="10" t="s">
        <v>3088</v>
      </c>
      <c r="AK235" s="10" t="s">
        <v>3088</v>
      </c>
      <c r="AL235" s="241" t="s">
        <v>3088</v>
      </c>
      <c r="AM235" s="8"/>
      <c r="AN235" s="8"/>
      <c r="AO235" s="8"/>
      <c r="AP235" s="8"/>
      <c r="AQ235" s="8" t="s">
        <v>3088</v>
      </c>
      <c r="AR235" s="245">
        <v>42882</v>
      </c>
      <c r="AS235" s="245">
        <v>42882</v>
      </c>
      <c r="AT235" s="246" t="s">
        <v>3088</v>
      </c>
      <c r="AU235" s="244">
        <v>42882</v>
      </c>
      <c r="AV235" s="247" t="s">
        <v>3084</v>
      </c>
      <c r="AW235" s="248" t="s">
        <v>3088</v>
      </c>
      <c r="AX235" s="249" t="s">
        <v>3088</v>
      </c>
      <c r="AY235" s="250" t="s">
        <v>5501</v>
      </c>
    </row>
    <row r="236" spans="1:51" ht="24.75" customHeight="1" x14ac:dyDescent="0.35">
      <c r="A236" s="11">
        <v>235</v>
      </c>
      <c r="B236" s="241" t="s">
        <v>5509</v>
      </c>
      <c r="C236" s="8" t="s">
        <v>4127</v>
      </c>
      <c r="D236" s="10" t="s">
        <v>3088</v>
      </c>
      <c r="E236" s="10" t="s">
        <v>14</v>
      </c>
      <c r="F236" s="9">
        <v>42387</v>
      </c>
      <c r="G236" s="9">
        <v>42446</v>
      </c>
      <c r="H236" s="9"/>
      <c r="I236" s="9"/>
      <c r="J236" s="7" t="s">
        <v>1932</v>
      </c>
      <c r="K236" s="7"/>
      <c r="L236" s="10" t="s">
        <v>4683</v>
      </c>
      <c r="M236" s="242" t="s">
        <v>3774</v>
      </c>
      <c r="N236" s="243" t="s">
        <v>1933</v>
      </c>
      <c r="O236" s="243" t="s">
        <v>5510</v>
      </c>
      <c r="P236" s="10" t="s">
        <v>5511</v>
      </c>
      <c r="Q236" s="10"/>
      <c r="R236" s="10"/>
      <c r="S236" s="10"/>
      <c r="T236" s="10" t="s">
        <v>53</v>
      </c>
      <c r="U236" s="244">
        <v>29200</v>
      </c>
      <c r="V236" s="10" t="s">
        <v>2007</v>
      </c>
      <c r="W236" s="10" t="s">
        <v>2007</v>
      </c>
      <c r="X236" s="241" t="s">
        <v>1936</v>
      </c>
      <c r="Y236" s="8" t="s">
        <v>4130</v>
      </c>
      <c r="Z236" s="243">
        <v>38758</v>
      </c>
      <c r="AA236" s="10" t="s">
        <v>255</v>
      </c>
      <c r="AB236" s="10" t="s">
        <v>1956</v>
      </c>
      <c r="AC236" s="10" t="s">
        <v>1968</v>
      </c>
      <c r="AD236" s="10" t="s">
        <v>3778</v>
      </c>
      <c r="AE236" s="243" t="s">
        <v>1948</v>
      </c>
      <c r="AF236" s="10" t="s">
        <v>4131</v>
      </c>
      <c r="AG236" s="10" t="s">
        <v>5512</v>
      </c>
      <c r="AH236" s="242" t="s">
        <v>4131</v>
      </c>
      <c r="AI236" s="243" t="s">
        <v>5512</v>
      </c>
      <c r="AJ236" s="10" t="s">
        <v>4134</v>
      </c>
      <c r="AK236" s="10" t="s">
        <v>4135</v>
      </c>
      <c r="AL236" s="241" t="s">
        <v>1953</v>
      </c>
      <c r="AM236" s="8"/>
      <c r="AN236" s="8"/>
      <c r="AO236" s="8"/>
      <c r="AP236" s="8"/>
      <c r="AQ236" s="8" t="s">
        <v>3088</v>
      </c>
      <c r="AR236" s="245">
        <v>42886</v>
      </c>
      <c r="AS236" s="245">
        <v>42886</v>
      </c>
      <c r="AT236" s="246" t="s">
        <v>5513</v>
      </c>
      <c r="AU236" s="244">
        <v>42839</v>
      </c>
      <c r="AV236" s="247" t="s">
        <v>3084</v>
      </c>
      <c r="AW236" s="248" t="s">
        <v>3088</v>
      </c>
      <c r="AX236" s="249" t="s">
        <v>4630</v>
      </c>
      <c r="AY236" s="250" t="s">
        <v>5509</v>
      </c>
    </row>
    <row r="237" spans="1:51" ht="24.75" customHeight="1" x14ac:dyDescent="0.35">
      <c r="A237" s="11">
        <v>236</v>
      </c>
      <c r="B237" s="241" t="s">
        <v>5514</v>
      </c>
      <c r="C237" s="8" t="s">
        <v>5515</v>
      </c>
      <c r="D237" s="10" t="s">
        <v>3088</v>
      </c>
      <c r="E237" s="10" t="s">
        <v>14</v>
      </c>
      <c r="F237" s="9">
        <v>41529</v>
      </c>
      <c r="G237" s="9">
        <v>41589</v>
      </c>
      <c r="H237" s="9"/>
      <c r="I237" s="9"/>
      <c r="J237" s="7" t="s">
        <v>1932</v>
      </c>
      <c r="K237" s="7"/>
      <c r="L237" s="10" t="s">
        <v>19</v>
      </c>
      <c r="M237" s="242" t="s">
        <v>5516</v>
      </c>
      <c r="N237" s="243" t="s">
        <v>2050</v>
      </c>
      <c r="O237" s="243" t="s">
        <v>321</v>
      </c>
      <c r="P237" s="10" t="s">
        <v>5517</v>
      </c>
      <c r="Q237" s="10"/>
      <c r="R237" s="10"/>
      <c r="S237" s="10"/>
      <c r="T237" s="10" t="s">
        <v>22</v>
      </c>
      <c r="U237" s="244">
        <v>33125</v>
      </c>
      <c r="V237" s="10" t="s">
        <v>1725</v>
      </c>
      <c r="W237" s="10" t="s">
        <v>1725</v>
      </c>
      <c r="X237" s="241" t="s">
        <v>1936</v>
      </c>
      <c r="Y237" s="8" t="s">
        <v>5518</v>
      </c>
      <c r="Z237" s="243">
        <v>41086</v>
      </c>
      <c r="AA237" s="10" t="s">
        <v>1725</v>
      </c>
      <c r="AB237" s="10" t="s">
        <v>1956</v>
      </c>
      <c r="AC237" s="10" t="s">
        <v>3140</v>
      </c>
      <c r="AD237" s="10" t="s">
        <v>2010</v>
      </c>
      <c r="AE237" s="243" t="s">
        <v>2637</v>
      </c>
      <c r="AF237" s="10" t="s">
        <v>5519</v>
      </c>
      <c r="AG237" s="10" t="s">
        <v>5520</v>
      </c>
      <c r="AH237" s="242" t="s">
        <v>5521</v>
      </c>
      <c r="AI237" s="243" t="s">
        <v>5522</v>
      </c>
      <c r="AJ237" s="10" t="s">
        <v>5523</v>
      </c>
      <c r="AK237" s="10" t="s">
        <v>5524</v>
      </c>
      <c r="AL237" s="241" t="s">
        <v>1953</v>
      </c>
      <c r="AM237" s="8"/>
      <c r="AN237" s="8"/>
      <c r="AO237" s="8"/>
      <c r="AP237" s="8"/>
      <c r="AQ237" s="8"/>
      <c r="AR237" s="245">
        <v>42886</v>
      </c>
      <c r="AS237" s="245">
        <v>42886</v>
      </c>
      <c r="AT237" s="246" t="s">
        <v>5525</v>
      </c>
      <c r="AU237" s="244">
        <v>42853</v>
      </c>
      <c r="AV237" s="247" t="s">
        <v>3084</v>
      </c>
      <c r="AW237" s="248" t="s">
        <v>3088</v>
      </c>
      <c r="AX237" s="249" t="s">
        <v>4630</v>
      </c>
      <c r="AY237" s="250" t="s">
        <v>5514</v>
      </c>
    </row>
    <row r="238" spans="1:51" ht="24.75" customHeight="1" x14ac:dyDescent="0.35">
      <c r="A238" s="11">
        <v>237</v>
      </c>
      <c r="B238" s="241" t="s">
        <v>5526</v>
      </c>
      <c r="C238" s="8" t="s">
        <v>933</v>
      </c>
      <c r="D238" s="10" t="s">
        <v>5527</v>
      </c>
      <c r="E238" s="10" t="s">
        <v>699</v>
      </c>
      <c r="F238" s="9">
        <v>41214</v>
      </c>
      <c r="G238" s="9">
        <v>41274</v>
      </c>
      <c r="H238" s="9"/>
      <c r="I238" s="9"/>
      <c r="J238" s="7" t="s">
        <v>1932</v>
      </c>
      <c r="K238" s="7"/>
      <c r="L238" s="10" t="s">
        <v>5093</v>
      </c>
      <c r="M238" s="242" t="s">
        <v>5094</v>
      </c>
      <c r="N238" s="243" t="s">
        <v>1964</v>
      </c>
      <c r="O238" s="243" t="s">
        <v>5528</v>
      </c>
      <c r="P238" s="10" t="s">
        <v>5529</v>
      </c>
      <c r="Q238" s="10"/>
      <c r="R238" s="10"/>
      <c r="S238" s="10"/>
      <c r="T238" s="10" t="s">
        <v>53</v>
      </c>
      <c r="U238" s="244">
        <v>28459</v>
      </c>
      <c r="V238" s="10" t="s">
        <v>699</v>
      </c>
      <c r="W238" s="10" t="s">
        <v>699</v>
      </c>
      <c r="X238" s="241" t="s">
        <v>1936</v>
      </c>
      <c r="Y238" s="8" t="s">
        <v>5530</v>
      </c>
      <c r="Z238" s="243">
        <v>40631</v>
      </c>
      <c r="AA238" s="10" t="s">
        <v>699</v>
      </c>
      <c r="AB238" s="10" t="s">
        <v>1938</v>
      </c>
      <c r="AC238" s="10" t="s">
        <v>3140</v>
      </c>
      <c r="AD238" s="10" t="s">
        <v>2154</v>
      </c>
      <c r="AE238" s="243" t="s">
        <v>1948</v>
      </c>
      <c r="AF238" s="10" t="s">
        <v>5531</v>
      </c>
      <c r="AG238" s="10" t="s">
        <v>5532</v>
      </c>
      <c r="AH238" s="242" t="s">
        <v>5533</v>
      </c>
      <c r="AI238" s="243" t="s">
        <v>5534</v>
      </c>
      <c r="AJ238" s="10" t="s">
        <v>5535</v>
      </c>
      <c r="AK238" s="10" t="s">
        <v>2410</v>
      </c>
      <c r="AL238" s="241" t="s">
        <v>1953</v>
      </c>
      <c r="AM238" s="8"/>
      <c r="AN238" s="8"/>
      <c r="AO238" s="8"/>
      <c r="AP238" s="8"/>
      <c r="AQ238" s="8" t="s">
        <v>3088</v>
      </c>
      <c r="AR238" s="245">
        <v>42886</v>
      </c>
      <c r="AS238" s="245">
        <v>42886</v>
      </c>
      <c r="AT238" s="246" t="s">
        <v>5536</v>
      </c>
      <c r="AU238" s="244">
        <v>42867</v>
      </c>
      <c r="AV238" s="247" t="s">
        <v>3084</v>
      </c>
      <c r="AW238" s="248" t="s">
        <v>3088</v>
      </c>
      <c r="AX238" s="249" t="s">
        <v>4504</v>
      </c>
      <c r="AY238" s="250" t="s">
        <v>5526</v>
      </c>
    </row>
    <row r="239" spans="1:51" ht="24.75" customHeight="1" x14ac:dyDescent="0.35">
      <c r="A239" s="11">
        <v>238</v>
      </c>
      <c r="B239" s="241" t="s">
        <v>5537</v>
      </c>
      <c r="C239" s="8" t="s">
        <v>5538</v>
      </c>
      <c r="D239" s="10" t="s">
        <v>3088</v>
      </c>
      <c r="E239" s="10" t="s">
        <v>781</v>
      </c>
      <c r="F239" s="9">
        <v>41533</v>
      </c>
      <c r="G239" s="9">
        <v>41653</v>
      </c>
      <c r="H239" s="251"/>
      <c r="I239" s="9">
        <v>43114</v>
      </c>
      <c r="J239" s="7" t="s">
        <v>3128</v>
      </c>
      <c r="K239" s="7"/>
      <c r="L239" s="10" t="s">
        <v>5539</v>
      </c>
      <c r="M239" s="242" t="s">
        <v>2141</v>
      </c>
      <c r="N239" s="252" t="s">
        <v>1972</v>
      </c>
      <c r="O239" s="252" t="s">
        <v>3187</v>
      </c>
      <c r="P239" s="252" t="s">
        <v>2438</v>
      </c>
      <c r="Q239" s="253"/>
      <c r="R239" s="253"/>
      <c r="S239" s="253"/>
      <c r="T239" s="253" t="s">
        <v>53</v>
      </c>
      <c r="U239" s="244">
        <v>30281</v>
      </c>
      <c r="V239" s="10" t="s">
        <v>781</v>
      </c>
      <c r="W239" s="10" t="s">
        <v>781</v>
      </c>
      <c r="X239" s="241" t="s">
        <v>1936</v>
      </c>
      <c r="Y239" s="8" t="s">
        <v>5540</v>
      </c>
      <c r="Z239" s="243">
        <v>36846</v>
      </c>
      <c r="AA239" s="10" t="s">
        <v>781</v>
      </c>
      <c r="AB239" s="10" t="s">
        <v>1938</v>
      </c>
      <c r="AC239" s="10" t="s">
        <v>3140</v>
      </c>
      <c r="AD239" s="10" t="s">
        <v>2167</v>
      </c>
      <c r="AE239" s="243" t="s">
        <v>5541</v>
      </c>
      <c r="AF239" s="10" t="s">
        <v>5542</v>
      </c>
      <c r="AG239" s="10" t="s">
        <v>5543</v>
      </c>
      <c r="AH239" s="242" t="s">
        <v>5544</v>
      </c>
      <c r="AI239" s="243" t="s">
        <v>5545</v>
      </c>
      <c r="AJ239" s="10" t="s">
        <v>5546</v>
      </c>
      <c r="AK239" s="10" t="s">
        <v>5547</v>
      </c>
      <c r="AL239" s="241" t="s">
        <v>1971</v>
      </c>
      <c r="AM239" s="254"/>
      <c r="AN239" s="8"/>
      <c r="AO239" s="10"/>
      <c r="AP239" s="10"/>
      <c r="AQ239" s="254" t="s">
        <v>3088</v>
      </c>
      <c r="AR239" s="245">
        <v>42886</v>
      </c>
      <c r="AS239" s="245">
        <v>42886</v>
      </c>
      <c r="AT239" s="246" t="s">
        <v>5548</v>
      </c>
      <c r="AU239" s="244">
        <v>42862</v>
      </c>
      <c r="AV239" s="247" t="s">
        <v>3084</v>
      </c>
      <c r="AW239" s="248" t="s">
        <v>3088</v>
      </c>
      <c r="AX239" s="249" t="s">
        <v>5549</v>
      </c>
      <c r="AY239" s="250" t="s">
        <v>5537</v>
      </c>
    </row>
    <row r="240" spans="1:51" ht="24.75" customHeight="1" x14ac:dyDescent="0.35">
      <c r="A240" s="11">
        <v>239</v>
      </c>
      <c r="B240" s="241" t="s">
        <v>5550</v>
      </c>
      <c r="C240" s="8" t="s">
        <v>5551</v>
      </c>
      <c r="D240" s="10" t="s">
        <v>3088</v>
      </c>
      <c r="E240" s="10" t="s">
        <v>14</v>
      </c>
      <c r="F240" s="9">
        <v>39818</v>
      </c>
      <c r="G240" s="9">
        <v>39876</v>
      </c>
      <c r="H240" s="9"/>
      <c r="I240" s="9"/>
      <c r="J240" s="7" t="s">
        <v>1932</v>
      </c>
      <c r="K240" s="7"/>
      <c r="L240" s="10" t="s">
        <v>3456</v>
      </c>
      <c r="M240" s="242" t="s">
        <v>3456</v>
      </c>
      <c r="N240" s="243" t="s">
        <v>1933</v>
      </c>
      <c r="O240" s="243" t="s">
        <v>5552</v>
      </c>
      <c r="P240" s="10" t="s">
        <v>5553</v>
      </c>
      <c r="Q240" s="10"/>
      <c r="R240" s="10"/>
      <c r="S240" s="10"/>
      <c r="T240" s="10" t="s">
        <v>53</v>
      </c>
      <c r="U240" s="244">
        <v>26168</v>
      </c>
      <c r="V240" s="10" t="s">
        <v>255</v>
      </c>
      <c r="W240" s="10" t="s">
        <v>351</v>
      </c>
      <c r="X240" s="241" t="s">
        <v>1936</v>
      </c>
      <c r="Y240" s="8" t="s">
        <v>5554</v>
      </c>
      <c r="Z240" s="243">
        <v>37915</v>
      </c>
      <c r="AA240" s="10" t="s">
        <v>255</v>
      </c>
      <c r="AB240" s="10" t="s">
        <v>1938</v>
      </c>
      <c r="AC240" s="10" t="s">
        <v>3140</v>
      </c>
      <c r="AD240" s="10" t="s">
        <v>1992</v>
      </c>
      <c r="AE240" s="243" t="s">
        <v>1998</v>
      </c>
      <c r="AF240" s="10" t="s">
        <v>5555</v>
      </c>
      <c r="AG240" s="10" t="s">
        <v>5556</v>
      </c>
      <c r="AH240" s="242" t="s">
        <v>5555</v>
      </c>
      <c r="AI240" s="243" t="s">
        <v>5556</v>
      </c>
      <c r="AJ240" s="10" t="s">
        <v>5557</v>
      </c>
      <c r="AK240" s="10" t="s">
        <v>5558</v>
      </c>
      <c r="AL240" s="241" t="s">
        <v>1953</v>
      </c>
      <c r="AM240" s="8"/>
      <c r="AN240" s="8"/>
      <c r="AO240" s="8"/>
      <c r="AP240" s="8"/>
      <c r="AQ240" s="8" t="s">
        <v>3088</v>
      </c>
      <c r="AR240" s="245">
        <v>42830</v>
      </c>
      <c r="AS240" s="245">
        <v>42886</v>
      </c>
      <c r="AT240" s="246" t="s">
        <v>3088</v>
      </c>
      <c r="AU240" s="244"/>
      <c r="AV240" s="247" t="s">
        <v>4547</v>
      </c>
      <c r="AW240" s="248" t="s">
        <v>3088</v>
      </c>
      <c r="AX240" s="249" t="s">
        <v>3088</v>
      </c>
      <c r="AY240" s="250" t="s">
        <v>5550</v>
      </c>
    </row>
    <row r="241" spans="1:51" ht="24.75" customHeight="1" x14ac:dyDescent="0.35">
      <c r="A241" s="11">
        <v>240</v>
      </c>
      <c r="B241" s="241" t="s">
        <v>5559</v>
      </c>
      <c r="C241" s="8" t="s">
        <v>5560</v>
      </c>
      <c r="D241" s="10" t="s">
        <v>3088</v>
      </c>
      <c r="E241" s="10" t="s">
        <v>14</v>
      </c>
      <c r="F241" s="9">
        <v>39783</v>
      </c>
      <c r="G241" s="9">
        <v>39844</v>
      </c>
      <c r="H241" s="9"/>
      <c r="I241" s="9"/>
      <c r="J241" s="7" t="s">
        <v>1932</v>
      </c>
      <c r="K241" s="7"/>
      <c r="L241" s="10" t="s">
        <v>3105</v>
      </c>
      <c r="M241" s="242" t="s">
        <v>2027</v>
      </c>
      <c r="N241" s="243" t="s">
        <v>1933</v>
      </c>
      <c r="O241" s="243" t="s">
        <v>5561</v>
      </c>
      <c r="P241" s="10" t="s">
        <v>5562</v>
      </c>
      <c r="Q241" s="10"/>
      <c r="R241" s="10"/>
      <c r="S241" s="10"/>
      <c r="T241" s="10" t="s">
        <v>22</v>
      </c>
      <c r="U241" s="244">
        <v>26120</v>
      </c>
      <c r="V241" s="10" t="s">
        <v>255</v>
      </c>
      <c r="W241" s="10" t="s">
        <v>176</v>
      </c>
      <c r="X241" s="241" t="s">
        <v>1936</v>
      </c>
      <c r="Y241" s="8" t="s">
        <v>5563</v>
      </c>
      <c r="Z241" s="243">
        <v>36447</v>
      </c>
      <c r="AA241" s="10" t="s">
        <v>255</v>
      </c>
      <c r="AB241" s="10" t="s">
        <v>1938</v>
      </c>
      <c r="AC241" s="10" t="s">
        <v>3140</v>
      </c>
      <c r="AD241" s="10" t="s">
        <v>1992</v>
      </c>
      <c r="AE241" s="243" t="s">
        <v>1962</v>
      </c>
      <c r="AF241" s="10" t="s">
        <v>5564</v>
      </c>
      <c r="AG241" s="10" t="s">
        <v>5565</v>
      </c>
      <c r="AH241" s="242" t="s">
        <v>5564</v>
      </c>
      <c r="AI241" s="243" t="s">
        <v>5565</v>
      </c>
      <c r="AJ241" s="10" t="s">
        <v>5566</v>
      </c>
      <c r="AK241" s="10" t="s">
        <v>5567</v>
      </c>
      <c r="AL241" s="241" t="s">
        <v>1941</v>
      </c>
      <c r="AM241" s="8"/>
      <c r="AN241" s="8"/>
      <c r="AO241" s="8"/>
      <c r="AP241" s="8"/>
      <c r="AQ241" s="8" t="s">
        <v>3088</v>
      </c>
      <c r="AR241" s="245">
        <v>42830</v>
      </c>
      <c r="AS241" s="245">
        <v>42886</v>
      </c>
      <c r="AT241" s="246" t="s">
        <v>3088</v>
      </c>
      <c r="AU241" s="244"/>
      <c r="AV241" s="247" t="s">
        <v>4547</v>
      </c>
      <c r="AW241" s="248" t="s">
        <v>3088</v>
      </c>
      <c r="AX241" s="249" t="s">
        <v>3088</v>
      </c>
      <c r="AY241" s="250" t="s">
        <v>5559</v>
      </c>
    </row>
    <row r="242" spans="1:51" ht="24.75" customHeight="1" x14ac:dyDescent="0.35">
      <c r="A242" s="11">
        <v>241</v>
      </c>
      <c r="B242" s="241" t="s">
        <v>5568</v>
      </c>
      <c r="C242" s="8" t="s">
        <v>5569</v>
      </c>
      <c r="D242" s="10" t="s">
        <v>3088</v>
      </c>
      <c r="E242" s="10" t="s">
        <v>14</v>
      </c>
      <c r="F242" s="9">
        <v>42384</v>
      </c>
      <c r="G242" s="9">
        <v>42444</v>
      </c>
      <c r="H242" s="9"/>
      <c r="I242" s="9"/>
      <c r="J242" s="7" t="s">
        <v>1932</v>
      </c>
      <c r="K242" s="7"/>
      <c r="L242" s="10" t="s">
        <v>115</v>
      </c>
      <c r="M242" s="242" t="s">
        <v>2070</v>
      </c>
      <c r="N242" s="243" t="s">
        <v>2017</v>
      </c>
      <c r="O242" s="243" t="s">
        <v>898</v>
      </c>
      <c r="P242" s="10" t="s">
        <v>2220</v>
      </c>
      <c r="Q242" s="10"/>
      <c r="R242" s="10"/>
      <c r="S242" s="10"/>
      <c r="T242" s="10" t="s">
        <v>53</v>
      </c>
      <c r="U242" s="244">
        <v>29247</v>
      </c>
      <c r="V242" s="10" t="s">
        <v>317</v>
      </c>
      <c r="W242" s="10" t="s">
        <v>317</v>
      </c>
      <c r="X242" s="241" t="s">
        <v>1936</v>
      </c>
      <c r="Y242" s="8" t="s">
        <v>5570</v>
      </c>
      <c r="Z242" s="243">
        <v>40120</v>
      </c>
      <c r="AA242" s="10" t="s">
        <v>255</v>
      </c>
      <c r="AB242" s="10" t="s">
        <v>1938</v>
      </c>
      <c r="AC242" s="10" t="s">
        <v>3140</v>
      </c>
      <c r="AD242" s="10" t="s">
        <v>2010</v>
      </c>
      <c r="AE242" s="243" t="s">
        <v>1948</v>
      </c>
      <c r="AF242" s="10" t="s">
        <v>5571</v>
      </c>
      <c r="AG242" s="10" t="s">
        <v>5572</v>
      </c>
      <c r="AH242" s="242" t="s">
        <v>5573</v>
      </c>
      <c r="AI242" s="243" t="s">
        <v>5574</v>
      </c>
      <c r="AJ242" s="10" t="s">
        <v>5575</v>
      </c>
      <c r="AK242" s="10" t="s">
        <v>5576</v>
      </c>
      <c r="AL242" s="241" t="s">
        <v>1971</v>
      </c>
      <c r="AM242" s="8"/>
      <c r="AN242" s="8"/>
      <c r="AO242" s="8"/>
      <c r="AP242" s="8"/>
      <c r="AQ242" s="8" t="s">
        <v>3088</v>
      </c>
      <c r="AR242" s="245">
        <v>42886</v>
      </c>
      <c r="AS242" s="245">
        <v>42891</v>
      </c>
      <c r="AT242" s="246" t="s">
        <v>5577</v>
      </c>
      <c r="AU242" s="244">
        <v>42860</v>
      </c>
      <c r="AV242" s="247" t="s">
        <v>3084</v>
      </c>
      <c r="AW242" s="248" t="s">
        <v>3088</v>
      </c>
      <c r="AX242" s="249" t="s">
        <v>4493</v>
      </c>
      <c r="AY242" s="250" t="s">
        <v>5568</v>
      </c>
    </row>
    <row r="243" spans="1:51" ht="24.75" customHeight="1" x14ac:dyDescent="0.35">
      <c r="A243" s="11">
        <v>242</v>
      </c>
      <c r="B243" s="241" t="s">
        <v>5578</v>
      </c>
      <c r="C243" s="8" t="s">
        <v>5579</v>
      </c>
      <c r="D243" s="10" t="s">
        <v>3088</v>
      </c>
      <c r="E243" s="10" t="s">
        <v>351</v>
      </c>
      <c r="F243" s="9">
        <v>42842</v>
      </c>
      <c r="G243" s="9">
        <v>42901</v>
      </c>
      <c r="H243" s="9"/>
      <c r="I243" s="9"/>
      <c r="J243" s="7" t="s">
        <v>3128</v>
      </c>
      <c r="K243" s="7"/>
      <c r="L243" s="10" t="s">
        <v>4683</v>
      </c>
      <c r="M243" s="242" t="s">
        <v>3260</v>
      </c>
      <c r="N243" s="243" t="s">
        <v>2017</v>
      </c>
      <c r="O243" s="243" t="s">
        <v>5580</v>
      </c>
      <c r="P243" s="10" t="s">
        <v>4749</v>
      </c>
      <c r="Q243" s="10"/>
      <c r="R243" s="10"/>
      <c r="S243" s="10"/>
      <c r="T243" s="10" t="s">
        <v>53</v>
      </c>
      <c r="U243" s="244">
        <v>30425</v>
      </c>
      <c r="V243" s="10" t="s">
        <v>351</v>
      </c>
      <c r="W243" s="10" t="s">
        <v>351</v>
      </c>
      <c r="X243" s="241" t="s">
        <v>1936</v>
      </c>
      <c r="Y243" s="8" t="s">
        <v>5581</v>
      </c>
      <c r="Z243" s="243">
        <v>42565</v>
      </c>
      <c r="AA243" s="10" t="s">
        <v>351</v>
      </c>
      <c r="AB243" s="10" t="s">
        <v>1956</v>
      </c>
      <c r="AC243" s="10" t="s">
        <v>3140</v>
      </c>
      <c r="AD243" s="10" t="s">
        <v>5287</v>
      </c>
      <c r="AE243" s="243" t="s">
        <v>2680</v>
      </c>
      <c r="AF243" s="10" t="s">
        <v>5582</v>
      </c>
      <c r="AG243" s="10" t="s">
        <v>5583</v>
      </c>
      <c r="AH243" s="242" t="s">
        <v>5582</v>
      </c>
      <c r="AI243" s="243" t="s">
        <v>5583</v>
      </c>
      <c r="AJ243" s="10" t="s">
        <v>5584</v>
      </c>
      <c r="AK243" s="10" t="s">
        <v>5585</v>
      </c>
      <c r="AL243" s="241" t="s">
        <v>1971</v>
      </c>
      <c r="AM243" s="8"/>
      <c r="AN243" s="8"/>
      <c r="AO243" s="8"/>
      <c r="AP243" s="8"/>
      <c r="AQ243" s="8" t="s">
        <v>3088</v>
      </c>
      <c r="AR243" s="245">
        <v>42892</v>
      </c>
      <c r="AS243" s="245">
        <v>42892</v>
      </c>
      <c r="AT243" s="246" t="s">
        <v>3088</v>
      </c>
      <c r="AU243" s="244">
        <v>42892</v>
      </c>
      <c r="AV243" s="247" t="s">
        <v>4456</v>
      </c>
      <c r="AW243" s="248" t="s">
        <v>3088</v>
      </c>
      <c r="AX243" s="249" t="s">
        <v>3088</v>
      </c>
      <c r="AY243" s="250" t="s">
        <v>5578</v>
      </c>
    </row>
    <row r="244" spans="1:51" ht="24.75" customHeight="1" x14ac:dyDescent="0.35">
      <c r="A244" s="11">
        <v>243</v>
      </c>
      <c r="B244" s="241" t="s">
        <v>5586</v>
      </c>
      <c r="C244" s="8" t="s">
        <v>5587</v>
      </c>
      <c r="D244" s="10" t="s">
        <v>3088</v>
      </c>
      <c r="E244" s="10" t="s">
        <v>14</v>
      </c>
      <c r="F244" s="9">
        <v>42646</v>
      </c>
      <c r="G244" s="9">
        <v>42705</v>
      </c>
      <c r="H244" s="9"/>
      <c r="I244" s="9"/>
      <c r="J244" s="7" t="s">
        <v>1932</v>
      </c>
      <c r="K244" s="7"/>
      <c r="L244" s="10" t="s">
        <v>218</v>
      </c>
      <c r="M244" s="242" t="s">
        <v>218</v>
      </c>
      <c r="N244" s="243" t="s">
        <v>1942</v>
      </c>
      <c r="O244" s="243" t="s">
        <v>5588</v>
      </c>
      <c r="P244" s="10" t="s">
        <v>5589</v>
      </c>
      <c r="Q244" s="10"/>
      <c r="R244" s="10"/>
      <c r="S244" s="10"/>
      <c r="T244" s="10" t="s">
        <v>22</v>
      </c>
      <c r="U244" s="244">
        <v>28527</v>
      </c>
      <c r="V244" s="10" t="s">
        <v>255</v>
      </c>
      <c r="W244" s="10" t="s">
        <v>669</v>
      </c>
      <c r="X244" s="241" t="s">
        <v>1936</v>
      </c>
      <c r="Y244" s="8" t="s">
        <v>5590</v>
      </c>
      <c r="Z244" s="243">
        <v>38174</v>
      </c>
      <c r="AA244" s="10" t="s">
        <v>255</v>
      </c>
      <c r="AB244" s="10" t="s">
        <v>1938</v>
      </c>
      <c r="AC244" s="10" t="s">
        <v>3140</v>
      </c>
      <c r="AD244" s="10" t="s">
        <v>5591</v>
      </c>
      <c r="AE244" s="243" t="s">
        <v>5592</v>
      </c>
      <c r="AF244" s="10" t="s">
        <v>5593</v>
      </c>
      <c r="AG244" s="10" t="s">
        <v>5594</v>
      </c>
      <c r="AH244" s="242" t="s">
        <v>5593</v>
      </c>
      <c r="AI244" s="243" t="s">
        <v>5594</v>
      </c>
      <c r="AJ244" s="10" t="s">
        <v>5595</v>
      </c>
      <c r="AK244" s="10" t="s">
        <v>5596</v>
      </c>
      <c r="AL244" s="241" t="s">
        <v>1941</v>
      </c>
      <c r="AM244" s="8"/>
      <c r="AN244" s="8"/>
      <c r="AO244" s="8"/>
      <c r="AP244" s="8"/>
      <c r="AQ244" s="8" t="s">
        <v>3088</v>
      </c>
      <c r="AR244" s="245">
        <v>42893</v>
      </c>
      <c r="AS244" s="245">
        <v>42893</v>
      </c>
      <c r="AT244" s="246" t="s">
        <v>3088</v>
      </c>
      <c r="AU244" s="244">
        <v>42849</v>
      </c>
      <c r="AV244" s="247" t="s">
        <v>3084</v>
      </c>
      <c r="AW244" s="248" t="s">
        <v>3088</v>
      </c>
      <c r="AX244" s="249" t="s">
        <v>3088</v>
      </c>
      <c r="AY244" s="250" t="s">
        <v>5586</v>
      </c>
    </row>
    <row r="245" spans="1:51" ht="24.75" customHeight="1" x14ac:dyDescent="0.35">
      <c r="A245" s="11">
        <v>244</v>
      </c>
      <c r="B245" s="241" t="s">
        <v>5597</v>
      </c>
      <c r="C245" s="8" t="s">
        <v>5598</v>
      </c>
      <c r="D245" s="10" t="s">
        <v>3088</v>
      </c>
      <c r="E245" s="10" t="s">
        <v>32</v>
      </c>
      <c r="F245" s="9">
        <v>42552</v>
      </c>
      <c r="G245" s="9">
        <v>42612</v>
      </c>
      <c r="H245" s="9"/>
      <c r="I245" s="9">
        <v>42977</v>
      </c>
      <c r="J245" s="7" t="s">
        <v>3128</v>
      </c>
      <c r="K245" s="7"/>
      <c r="L245" s="10" t="s">
        <v>4683</v>
      </c>
      <c r="M245" s="242" t="s">
        <v>3475</v>
      </c>
      <c r="N245" s="243" t="s">
        <v>1990</v>
      </c>
      <c r="O245" s="243" t="s">
        <v>4758</v>
      </c>
      <c r="P245" s="10" t="s">
        <v>4759</v>
      </c>
      <c r="Q245" s="10"/>
      <c r="R245" s="10"/>
      <c r="S245" s="10"/>
      <c r="T245" s="10" t="s">
        <v>53</v>
      </c>
      <c r="U245" s="244">
        <v>30112</v>
      </c>
      <c r="V245" s="10" t="s">
        <v>317</v>
      </c>
      <c r="W245" s="10" t="s">
        <v>317</v>
      </c>
      <c r="X245" s="241" t="s">
        <v>1936</v>
      </c>
      <c r="Y245" s="8" t="s">
        <v>5599</v>
      </c>
      <c r="Z245" s="243">
        <v>41936</v>
      </c>
      <c r="AA245" s="10" t="s">
        <v>317</v>
      </c>
      <c r="AB245" s="10" t="s">
        <v>1938</v>
      </c>
      <c r="AC245" s="10" t="s">
        <v>3140</v>
      </c>
      <c r="AD245" s="10" t="s">
        <v>5600</v>
      </c>
      <c r="AE245" s="243" t="s">
        <v>1948</v>
      </c>
      <c r="AF245" s="10" t="s">
        <v>5601</v>
      </c>
      <c r="AG245" s="10" t="s">
        <v>5602</v>
      </c>
      <c r="AH245" s="242" t="s">
        <v>5603</v>
      </c>
      <c r="AI245" s="243" t="s">
        <v>5604</v>
      </c>
      <c r="AJ245" s="10" t="s">
        <v>5605</v>
      </c>
      <c r="AK245" s="10" t="s">
        <v>1081</v>
      </c>
      <c r="AL245" s="241" t="s">
        <v>1971</v>
      </c>
      <c r="AM245" s="8"/>
      <c r="AN245" s="8"/>
      <c r="AO245" s="8"/>
      <c r="AP245" s="8"/>
      <c r="AQ245" s="8" t="s">
        <v>3088</v>
      </c>
      <c r="AR245" s="245">
        <v>42896</v>
      </c>
      <c r="AS245" s="245">
        <v>42904</v>
      </c>
      <c r="AT245" s="246" t="s">
        <v>3088</v>
      </c>
      <c r="AU245" s="244">
        <v>42875</v>
      </c>
      <c r="AV245" s="247" t="s">
        <v>3084</v>
      </c>
      <c r="AW245" s="248" t="s">
        <v>3088</v>
      </c>
      <c r="AX245" s="249" t="s">
        <v>4630</v>
      </c>
      <c r="AY245" s="250" t="s">
        <v>5597</v>
      </c>
    </row>
    <row r="246" spans="1:51" ht="24.75" customHeight="1" x14ac:dyDescent="0.35">
      <c r="A246" s="11">
        <v>245</v>
      </c>
      <c r="B246" s="241" t="s">
        <v>5606</v>
      </c>
      <c r="C246" s="8" t="s">
        <v>5607</v>
      </c>
      <c r="D246" s="10" t="s">
        <v>3088</v>
      </c>
      <c r="E246" s="10" t="s">
        <v>32</v>
      </c>
      <c r="F246" s="9">
        <v>42552</v>
      </c>
      <c r="G246" s="9">
        <v>42612</v>
      </c>
      <c r="H246" s="9"/>
      <c r="I246" s="9">
        <v>42977</v>
      </c>
      <c r="J246" s="7" t="s">
        <v>3128</v>
      </c>
      <c r="K246" s="7"/>
      <c r="L246" s="10" t="s">
        <v>4683</v>
      </c>
      <c r="M246" s="242" t="s">
        <v>3475</v>
      </c>
      <c r="N246" s="243" t="s">
        <v>2050</v>
      </c>
      <c r="O246" s="243" t="s">
        <v>5000</v>
      </c>
      <c r="P246" s="10" t="s">
        <v>4759</v>
      </c>
      <c r="Q246" s="10"/>
      <c r="R246" s="10"/>
      <c r="S246" s="10"/>
      <c r="T246" s="10" t="s">
        <v>22</v>
      </c>
      <c r="U246" s="244">
        <v>30977</v>
      </c>
      <c r="V246" s="10" t="s">
        <v>79</v>
      </c>
      <c r="W246" s="10" t="s">
        <v>79</v>
      </c>
      <c r="X246" s="241" t="s">
        <v>1936</v>
      </c>
      <c r="Y246" s="8" t="s">
        <v>5608</v>
      </c>
      <c r="Z246" s="243">
        <v>40010</v>
      </c>
      <c r="AA246" s="10" t="s">
        <v>79</v>
      </c>
      <c r="AB246" s="10" t="s">
        <v>1938</v>
      </c>
      <c r="AC246" s="10" t="s">
        <v>3140</v>
      </c>
      <c r="AD246" s="10" t="s">
        <v>2072</v>
      </c>
      <c r="AE246" s="243" t="s">
        <v>2041</v>
      </c>
      <c r="AF246" s="10" t="s">
        <v>5609</v>
      </c>
      <c r="AG246" s="10" t="s">
        <v>5610</v>
      </c>
      <c r="AH246" s="242" t="s">
        <v>5611</v>
      </c>
      <c r="AI246" s="243" t="s">
        <v>5612</v>
      </c>
      <c r="AJ246" s="10" t="s">
        <v>5613</v>
      </c>
      <c r="AK246" s="10" t="s">
        <v>5614</v>
      </c>
      <c r="AL246" s="241" t="s">
        <v>1941</v>
      </c>
      <c r="AM246" s="8"/>
      <c r="AN246" s="8"/>
      <c r="AO246" s="8"/>
      <c r="AP246" s="8"/>
      <c r="AQ246" s="8" t="s">
        <v>3088</v>
      </c>
      <c r="AR246" s="245">
        <v>42907</v>
      </c>
      <c r="AS246" s="245">
        <v>42907</v>
      </c>
      <c r="AT246" s="246" t="s">
        <v>5615</v>
      </c>
      <c r="AU246" s="244">
        <v>42877</v>
      </c>
      <c r="AV246" s="247" t="s">
        <v>3084</v>
      </c>
      <c r="AW246" s="248" t="s">
        <v>3088</v>
      </c>
      <c r="AX246" s="249" t="s">
        <v>4630</v>
      </c>
      <c r="AY246" s="250" t="s">
        <v>5606</v>
      </c>
    </row>
    <row r="247" spans="1:51" ht="24.75" customHeight="1" x14ac:dyDescent="0.35">
      <c r="A247" s="11">
        <v>246</v>
      </c>
      <c r="B247" s="241" t="s">
        <v>5616</v>
      </c>
      <c r="C247" s="8" t="s">
        <v>5617</v>
      </c>
      <c r="D247" s="10" t="s">
        <v>3088</v>
      </c>
      <c r="E247" s="10" t="s">
        <v>14</v>
      </c>
      <c r="F247" s="9">
        <v>42494</v>
      </c>
      <c r="G247" s="9">
        <v>42554</v>
      </c>
      <c r="H247" s="9"/>
      <c r="I247" s="9">
        <v>42919</v>
      </c>
      <c r="J247" s="7" t="s">
        <v>3128</v>
      </c>
      <c r="K247" s="7"/>
      <c r="L247" s="10" t="s">
        <v>218</v>
      </c>
      <c r="M247" s="242" t="s">
        <v>5618</v>
      </c>
      <c r="N247" s="243" t="s">
        <v>2050</v>
      </c>
      <c r="O247" s="243" t="s">
        <v>1321</v>
      </c>
      <c r="P247" s="10" t="s">
        <v>5619</v>
      </c>
      <c r="Q247" s="10"/>
      <c r="R247" s="10"/>
      <c r="S247" s="10"/>
      <c r="T247" s="10" t="s">
        <v>22</v>
      </c>
      <c r="U247" s="244">
        <v>32924</v>
      </c>
      <c r="V247" s="10" t="s">
        <v>3298</v>
      </c>
      <c r="W247" s="10" t="s">
        <v>781</v>
      </c>
      <c r="X247" s="241" t="s">
        <v>1936</v>
      </c>
      <c r="Y247" s="8" t="s">
        <v>5620</v>
      </c>
      <c r="Z247" s="243">
        <v>39309</v>
      </c>
      <c r="AA247" s="10" t="s">
        <v>3298</v>
      </c>
      <c r="AB247" s="10" t="s">
        <v>1938</v>
      </c>
      <c r="AC247" s="10" t="s">
        <v>3140</v>
      </c>
      <c r="AD247" s="10" t="s">
        <v>2010</v>
      </c>
      <c r="AE247" s="243" t="s">
        <v>1948</v>
      </c>
      <c r="AF247" s="10" t="s">
        <v>5621</v>
      </c>
      <c r="AG247" s="10" t="s">
        <v>5622</v>
      </c>
      <c r="AH247" s="242" t="s">
        <v>5623</v>
      </c>
      <c r="AI247" s="243" t="s">
        <v>5624</v>
      </c>
      <c r="AJ247" s="10" t="s">
        <v>5625</v>
      </c>
      <c r="AK247" s="10" t="s">
        <v>5626</v>
      </c>
      <c r="AL247" s="241" t="s">
        <v>1941</v>
      </c>
      <c r="AM247" s="8"/>
      <c r="AN247" s="8"/>
      <c r="AO247" s="8"/>
      <c r="AP247" s="8"/>
      <c r="AQ247" s="8" t="s">
        <v>3088</v>
      </c>
      <c r="AR247" s="245">
        <v>42908</v>
      </c>
      <c r="AS247" s="245">
        <v>42909</v>
      </c>
      <c r="AT247" s="246" t="s">
        <v>5627</v>
      </c>
      <c r="AU247" s="244">
        <v>42878</v>
      </c>
      <c r="AV247" s="247" t="s">
        <v>3084</v>
      </c>
      <c r="AW247" s="248" t="s">
        <v>3088</v>
      </c>
      <c r="AX247" s="249" t="s">
        <v>4504</v>
      </c>
      <c r="AY247" s="250" t="s">
        <v>5616</v>
      </c>
    </row>
    <row r="248" spans="1:51" ht="24.75" customHeight="1" x14ac:dyDescent="0.35">
      <c r="A248" s="11">
        <v>247</v>
      </c>
      <c r="B248" s="241" t="s">
        <v>5628</v>
      </c>
      <c r="C248" s="8" t="s">
        <v>5629</v>
      </c>
      <c r="D248" s="10" t="s">
        <v>3088</v>
      </c>
      <c r="E248" s="10" t="s">
        <v>343</v>
      </c>
      <c r="F248" s="9">
        <v>42858</v>
      </c>
      <c r="G248" s="9">
        <v>42917</v>
      </c>
      <c r="H248" s="251"/>
      <c r="I248" s="9"/>
      <c r="J248" s="7" t="s">
        <v>3128</v>
      </c>
      <c r="K248" s="7"/>
      <c r="L248" s="10" t="s">
        <v>5630</v>
      </c>
      <c r="M248" s="242" t="s">
        <v>5631</v>
      </c>
      <c r="N248" s="252" t="s">
        <v>1990</v>
      </c>
      <c r="O248" s="252" t="s">
        <v>3187</v>
      </c>
      <c r="P248" s="252" t="s">
        <v>2061</v>
      </c>
      <c r="Q248" s="253"/>
      <c r="R248" s="253"/>
      <c r="S248" s="253"/>
      <c r="T248" s="253" t="s">
        <v>53</v>
      </c>
      <c r="U248" s="244">
        <v>29665</v>
      </c>
      <c r="V248" s="10" t="s">
        <v>141</v>
      </c>
      <c r="W248" s="10" t="s">
        <v>141</v>
      </c>
      <c r="X248" s="241" t="s">
        <v>1936</v>
      </c>
      <c r="Y248" s="8" t="s">
        <v>5632</v>
      </c>
      <c r="Z248" s="243">
        <v>41890</v>
      </c>
      <c r="AA248" s="10" t="s">
        <v>141</v>
      </c>
      <c r="AB248" s="10" t="s">
        <v>1938</v>
      </c>
      <c r="AC248" s="10" t="s">
        <v>3140</v>
      </c>
      <c r="AD248" s="10" t="s">
        <v>5451</v>
      </c>
      <c r="AE248" s="243" t="s">
        <v>1948</v>
      </c>
      <c r="AF248" s="10" t="s">
        <v>5633</v>
      </c>
      <c r="AG248" s="10" t="s">
        <v>5634</v>
      </c>
      <c r="AH248" s="242" t="s">
        <v>5635</v>
      </c>
      <c r="AI248" s="243" t="s">
        <v>5636</v>
      </c>
      <c r="AJ248" s="10" t="s">
        <v>5637</v>
      </c>
      <c r="AK248" s="10" t="s">
        <v>5638</v>
      </c>
      <c r="AL248" s="241" t="s">
        <v>1971</v>
      </c>
      <c r="AM248" s="254" t="s">
        <v>3088</v>
      </c>
      <c r="AN248" s="8"/>
      <c r="AO248" s="10"/>
      <c r="AP248" s="10"/>
      <c r="AQ248" s="254" t="s">
        <v>3088</v>
      </c>
      <c r="AR248" s="245">
        <v>42916</v>
      </c>
      <c r="AS248" s="245">
        <v>42916</v>
      </c>
      <c r="AT248" s="246" t="s">
        <v>3088</v>
      </c>
      <c r="AU248" s="244">
        <v>42916</v>
      </c>
      <c r="AV248" s="247" t="s">
        <v>4456</v>
      </c>
      <c r="AW248" s="248" t="s">
        <v>3088</v>
      </c>
      <c r="AX248" s="249" t="s">
        <v>3088</v>
      </c>
      <c r="AY248" s="250" t="s">
        <v>5628</v>
      </c>
    </row>
    <row r="249" spans="1:51" ht="24.75" customHeight="1" x14ac:dyDescent="0.35">
      <c r="A249" s="11">
        <v>248</v>
      </c>
      <c r="B249" s="241" t="s">
        <v>5639</v>
      </c>
      <c r="C249" s="8" t="s">
        <v>5640</v>
      </c>
      <c r="D249" s="10" t="s">
        <v>3088</v>
      </c>
      <c r="E249" s="10" t="s">
        <v>32</v>
      </c>
      <c r="F249" s="9">
        <v>41927</v>
      </c>
      <c r="G249" s="9">
        <v>41987</v>
      </c>
      <c r="H249" s="9"/>
      <c r="I249" s="9"/>
      <c r="J249" s="7" t="s">
        <v>1932</v>
      </c>
      <c r="K249" s="7"/>
      <c r="L249" s="10" t="s">
        <v>35</v>
      </c>
      <c r="M249" s="242" t="s">
        <v>35</v>
      </c>
      <c r="N249" s="243" t="s">
        <v>2126</v>
      </c>
      <c r="O249" s="243" t="s">
        <v>307</v>
      </c>
      <c r="P249" s="10" t="s">
        <v>2127</v>
      </c>
      <c r="Q249" s="10"/>
      <c r="R249" s="10"/>
      <c r="S249" s="10"/>
      <c r="T249" s="10" t="s">
        <v>22</v>
      </c>
      <c r="U249" s="244">
        <v>33476</v>
      </c>
      <c r="V249" s="10" t="s">
        <v>79</v>
      </c>
      <c r="W249" s="10" t="s">
        <v>79</v>
      </c>
      <c r="X249" s="241" t="s">
        <v>1936</v>
      </c>
      <c r="Y249" s="8" t="s">
        <v>5641</v>
      </c>
      <c r="Z249" s="243">
        <v>42485</v>
      </c>
      <c r="AA249" s="10" t="s">
        <v>79</v>
      </c>
      <c r="AB249" s="10" t="s">
        <v>1938</v>
      </c>
      <c r="AC249" s="10" t="s">
        <v>3140</v>
      </c>
      <c r="AD249" s="10" t="s">
        <v>2257</v>
      </c>
      <c r="AE249" s="243" t="s">
        <v>2095</v>
      </c>
      <c r="AF249" s="10" t="s">
        <v>5642</v>
      </c>
      <c r="AG249" s="10" t="s">
        <v>5643</v>
      </c>
      <c r="AH249" s="242" t="s">
        <v>5642</v>
      </c>
      <c r="AI249" s="243" t="s">
        <v>5643</v>
      </c>
      <c r="AJ249" s="10" t="s">
        <v>5644</v>
      </c>
      <c r="AK249" s="10" t="s">
        <v>5645</v>
      </c>
      <c r="AL249" s="241" t="s">
        <v>1953</v>
      </c>
      <c r="AM249" s="8"/>
      <c r="AN249" s="8"/>
      <c r="AO249" s="8"/>
      <c r="AP249" s="8"/>
      <c r="AQ249" s="8" t="s">
        <v>3088</v>
      </c>
      <c r="AR249" s="245">
        <v>42916</v>
      </c>
      <c r="AS249" s="245">
        <v>42916</v>
      </c>
      <c r="AT249" s="246" t="s">
        <v>5646</v>
      </c>
      <c r="AU249" s="244">
        <v>42905</v>
      </c>
      <c r="AV249" s="247" t="s">
        <v>3084</v>
      </c>
      <c r="AW249" s="248" t="s">
        <v>3088</v>
      </c>
      <c r="AX249" s="249" t="s">
        <v>3088</v>
      </c>
      <c r="AY249" s="250" t="s">
        <v>5639</v>
      </c>
    </row>
    <row r="250" spans="1:51" ht="24.75" customHeight="1" x14ac:dyDescent="0.35">
      <c r="A250" s="11">
        <v>249</v>
      </c>
      <c r="B250" s="241" t="s">
        <v>5647</v>
      </c>
      <c r="C250" s="8" t="s">
        <v>5648</v>
      </c>
      <c r="D250" s="10" t="s">
        <v>3088</v>
      </c>
      <c r="E250" s="10" t="s">
        <v>14</v>
      </c>
      <c r="F250" s="9">
        <v>42877</v>
      </c>
      <c r="G250" s="9">
        <v>42936</v>
      </c>
      <c r="H250" s="9"/>
      <c r="I250" s="9"/>
      <c r="J250" s="7" t="s">
        <v>3128</v>
      </c>
      <c r="K250" s="7"/>
      <c r="L250" s="10" t="s">
        <v>3105</v>
      </c>
      <c r="M250" s="242" t="s">
        <v>2027</v>
      </c>
      <c r="N250" s="243" t="s">
        <v>2155</v>
      </c>
      <c r="O250" s="243" t="s">
        <v>5649</v>
      </c>
      <c r="P250" s="10" t="s">
        <v>5650</v>
      </c>
      <c r="Q250" s="10"/>
      <c r="R250" s="10"/>
      <c r="S250" s="10"/>
      <c r="T250" s="10" t="s">
        <v>22</v>
      </c>
      <c r="U250" s="244">
        <v>32524</v>
      </c>
      <c r="V250" s="10" t="s">
        <v>2015</v>
      </c>
      <c r="W250" s="10" t="s">
        <v>2015</v>
      </c>
      <c r="X250" s="241" t="s">
        <v>1936</v>
      </c>
      <c r="Y250" s="8" t="s">
        <v>5651</v>
      </c>
      <c r="Z250" s="243">
        <v>37755</v>
      </c>
      <c r="AA250" s="10" t="s">
        <v>255</v>
      </c>
      <c r="AB250" s="10" t="s">
        <v>1938</v>
      </c>
      <c r="AC250" s="10" t="s">
        <v>3140</v>
      </c>
      <c r="AD250" s="10" t="s">
        <v>2229</v>
      </c>
      <c r="AE250" s="243" t="s">
        <v>2041</v>
      </c>
      <c r="AF250" s="10" t="s">
        <v>5652</v>
      </c>
      <c r="AG250" s="10" t="s">
        <v>5653</v>
      </c>
      <c r="AH250" s="242" t="s">
        <v>5654</v>
      </c>
      <c r="AI250" s="243" t="s">
        <v>5655</v>
      </c>
      <c r="AJ250" s="10" t="s">
        <v>5656</v>
      </c>
      <c r="AK250" s="10" t="s">
        <v>5657</v>
      </c>
      <c r="AL250" s="241" t="s">
        <v>1941</v>
      </c>
      <c r="AM250" s="8"/>
      <c r="AN250" s="8"/>
      <c r="AO250" s="8"/>
      <c r="AP250" s="8"/>
      <c r="AQ250" s="8" t="s">
        <v>3088</v>
      </c>
      <c r="AR250" s="245">
        <v>42916</v>
      </c>
      <c r="AS250" s="245">
        <v>42916</v>
      </c>
      <c r="AT250" s="246" t="s">
        <v>3088</v>
      </c>
      <c r="AU250" s="244"/>
      <c r="AV250" s="247" t="s">
        <v>4456</v>
      </c>
      <c r="AW250" s="248" t="s">
        <v>3088</v>
      </c>
      <c r="AX250" s="249" t="s">
        <v>3088</v>
      </c>
      <c r="AY250" s="250" t="s">
        <v>5647</v>
      </c>
    </row>
    <row r="251" spans="1:51" ht="24.75" customHeight="1" x14ac:dyDescent="0.35">
      <c r="A251" s="11">
        <v>250</v>
      </c>
      <c r="B251" s="241" t="s">
        <v>5658</v>
      </c>
      <c r="C251" s="8" t="s">
        <v>5659</v>
      </c>
      <c r="D251" s="10" t="s">
        <v>3088</v>
      </c>
      <c r="E251" s="10" t="s">
        <v>707</v>
      </c>
      <c r="F251" s="9">
        <v>41456</v>
      </c>
      <c r="G251" s="9">
        <v>41517</v>
      </c>
      <c r="H251" s="9"/>
      <c r="I251" s="9"/>
      <c r="J251" s="7" t="s">
        <v>1932</v>
      </c>
      <c r="K251" s="7"/>
      <c r="L251" s="10" t="s">
        <v>35</v>
      </c>
      <c r="M251" s="242" t="s">
        <v>35</v>
      </c>
      <c r="N251" s="243" t="s">
        <v>2126</v>
      </c>
      <c r="O251" s="243" t="s">
        <v>307</v>
      </c>
      <c r="P251" s="10" t="s">
        <v>2127</v>
      </c>
      <c r="Q251" s="10"/>
      <c r="R251" s="10"/>
      <c r="S251" s="10"/>
      <c r="T251" s="10" t="s">
        <v>22</v>
      </c>
      <c r="U251" s="244">
        <v>30675</v>
      </c>
      <c r="V251" s="10" t="s">
        <v>2313</v>
      </c>
      <c r="W251" s="10" t="s">
        <v>707</v>
      </c>
      <c r="X251" s="241" t="s">
        <v>1936</v>
      </c>
      <c r="Y251" s="8" t="s">
        <v>5660</v>
      </c>
      <c r="Z251" s="243">
        <v>40493</v>
      </c>
      <c r="AA251" s="10" t="s">
        <v>707</v>
      </c>
      <c r="AB251" s="10" t="s">
        <v>1946</v>
      </c>
      <c r="AC251" s="10" t="s">
        <v>3140</v>
      </c>
      <c r="AD251" s="10" t="s">
        <v>2422</v>
      </c>
      <c r="AE251" s="243" t="s">
        <v>2041</v>
      </c>
      <c r="AF251" s="10" t="s">
        <v>5661</v>
      </c>
      <c r="AG251" s="10" t="s">
        <v>5662</v>
      </c>
      <c r="AH251" s="242" t="s">
        <v>5663</v>
      </c>
      <c r="AI251" s="243" t="s">
        <v>5664</v>
      </c>
      <c r="AJ251" s="10" t="s">
        <v>5665</v>
      </c>
      <c r="AK251" s="10" t="s">
        <v>5666</v>
      </c>
      <c r="AL251" s="241" t="s">
        <v>1953</v>
      </c>
      <c r="AM251" s="8"/>
      <c r="AN251" s="8"/>
      <c r="AO251" s="8"/>
      <c r="AP251" s="8"/>
      <c r="AQ251" s="8" t="s">
        <v>3088</v>
      </c>
      <c r="AR251" s="245">
        <v>42909</v>
      </c>
      <c r="AS251" s="245">
        <v>42916</v>
      </c>
      <c r="AT251" s="246" t="s">
        <v>5667</v>
      </c>
      <c r="AU251" s="244"/>
      <c r="AV251" s="247" t="s">
        <v>4547</v>
      </c>
      <c r="AW251" s="248" t="s">
        <v>3088</v>
      </c>
      <c r="AX251" s="249" t="s">
        <v>3088</v>
      </c>
      <c r="AY251" s="250" t="s">
        <v>5658</v>
      </c>
    </row>
    <row r="252" spans="1:51" ht="24.75" customHeight="1" x14ac:dyDescent="0.35">
      <c r="A252" s="11">
        <v>251</v>
      </c>
      <c r="B252" s="241" t="s">
        <v>5668</v>
      </c>
      <c r="C252" s="8" t="s">
        <v>5669</v>
      </c>
      <c r="D252" s="10" t="s">
        <v>3088</v>
      </c>
      <c r="E252" s="10" t="s">
        <v>699</v>
      </c>
      <c r="F252" s="9">
        <v>41311</v>
      </c>
      <c r="G252" s="9">
        <v>41371</v>
      </c>
      <c r="H252" s="9"/>
      <c r="I252" s="9"/>
      <c r="J252" s="7" t="s">
        <v>1932</v>
      </c>
      <c r="K252" s="7"/>
      <c r="L252" s="10" t="s">
        <v>35</v>
      </c>
      <c r="M252" s="242" t="s">
        <v>35</v>
      </c>
      <c r="N252" s="243" t="s">
        <v>2050</v>
      </c>
      <c r="O252" s="243" t="s">
        <v>271</v>
      </c>
      <c r="P252" s="10" t="s">
        <v>5670</v>
      </c>
      <c r="Q252" s="10"/>
      <c r="R252" s="10"/>
      <c r="S252" s="10"/>
      <c r="T252" s="10" t="s">
        <v>53</v>
      </c>
      <c r="U252" s="244">
        <v>29957</v>
      </c>
      <c r="V252" s="10" t="s">
        <v>2562</v>
      </c>
      <c r="W252" s="10" t="s">
        <v>2562</v>
      </c>
      <c r="X252" s="241" t="s">
        <v>1936</v>
      </c>
      <c r="Y252" s="8" t="s">
        <v>5671</v>
      </c>
      <c r="Z252" s="243">
        <v>38273</v>
      </c>
      <c r="AA252" s="10" t="s">
        <v>699</v>
      </c>
      <c r="AB252" s="10" t="s">
        <v>1938</v>
      </c>
      <c r="AC252" s="10" t="s">
        <v>1974</v>
      </c>
      <c r="AD252" s="10" t="s">
        <v>5672</v>
      </c>
      <c r="AE252" s="243" t="s">
        <v>5673</v>
      </c>
      <c r="AF252" s="10" t="s">
        <v>5674</v>
      </c>
      <c r="AG252" s="10" t="s">
        <v>5675</v>
      </c>
      <c r="AH252" s="242" t="s">
        <v>5674</v>
      </c>
      <c r="AI252" s="243" t="s">
        <v>5676</v>
      </c>
      <c r="AJ252" s="10" t="s">
        <v>5677</v>
      </c>
      <c r="AK252" s="10" t="s">
        <v>5678</v>
      </c>
      <c r="AL252" s="241" t="s">
        <v>1953</v>
      </c>
      <c r="AM252" s="8"/>
      <c r="AN252" s="8"/>
      <c r="AO252" s="8"/>
      <c r="AP252" s="8"/>
      <c r="AQ252" s="8" t="s">
        <v>3088</v>
      </c>
      <c r="AR252" s="245">
        <v>42901</v>
      </c>
      <c r="AS252" s="245">
        <v>42916</v>
      </c>
      <c r="AT252" s="246" t="s">
        <v>5679</v>
      </c>
      <c r="AU252" s="244"/>
      <c r="AV252" s="247" t="s">
        <v>4547</v>
      </c>
      <c r="AW252" s="248" t="s">
        <v>3088</v>
      </c>
      <c r="AX252" s="249" t="s">
        <v>3088</v>
      </c>
      <c r="AY252" s="250" t="s">
        <v>5668</v>
      </c>
    </row>
    <row r="253" spans="1:51" ht="24.75" customHeight="1" x14ac:dyDescent="0.35">
      <c r="A253" s="11">
        <v>252</v>
      </c>
      <c r="B253" s="241" t="s">
        <v>5680</v>
      </c>
      <c r="C253" s="8" t="s">
        <v>5681</v>
      </c>
      <c r="D253" s="10" t="s">
        <v>3088</v>
      </c>
      <c r="E253" s="10" t="s">
        <v>32</v>
      </c>
      <c r="F253" s="9">
        <v>41365</v>
      </c>
      <c r="G253" s="9">
        <v>41425</v>
      </c>
      <c r="H253" s="9"/>
      <c r="I253" s="9"/>
      <c r="J253" s="7" t="s">
        <v>1932</v>
      </c>
      <c r="K253" s="7"/>
      <c r="L253" s="10" t="s">
        <v>5682</v>
      </c>
      <c r="M253" s="242" t="s">
        <v>2151</v>
      </c>
      <c r="N253" s="243" t="s">
        <v>1933</v>
      </c>
      <c r="O253" s="243" t="s">
        <v>3187</v>
      </c>
      <c r="P253" s="10" t="s">
        <v>2061</v>
      </c>
      <c r="Q253" s="10"/>
      <c r="R253" s="10"/>
      <c r="S253" s="10"/>
      <c r="T253" s="10" t="s">
        <v>22</v>
      </c>
      <c r="U253" s="244">
        <v>29640</v>
      </c>
      <c r="V253" s="10" t="s">
        <v>501</v>
      </c>
      <c r="W253" s="10" t="s">
        <v>501</v>
      </c>
      <c r="X253" s="241" t="s">
        <v>1936</v>
      </c>
      <c r="Y253" s="8" t="s">
        <v>5683</v>
      </c>
      <c r="Z253" s="243">
        <v>42257</v>
      </c>
      <c r="AA253" s="10" t="s">
        <v>79</v>
      </c>
      <c r="AB253" s="10" t="s">
        <v>1938</v>
      </c>
      <c r="AC253" s="10" t="s">
        <v>3140</v>
      </c>
      <c r="AD253" s="10" t="s">
        <v>2671</v>
      </c>
      <c r="AE253" s="243" t="s">
        <v>3594</v>
      </c>
      <c r="AF253" s="10" t="s">
        <v>5684</v>
      </c>
      <c r="AG253" s="10" t="s">
        <v>5685</v>
      </c>
      <c r="AH253" s="242" t="s">
        <v>5684</v>
      </c>
      <c r="AI253" s="243" t="s">
        <v>5685</v>
      </c>
      <c r="AJ253" s="10" t="s">
        <v>5686</v>
      </c>
      <c r="AK253" s="10" t="s">
        <v>5687</v>
      </c>
      <c r="AL253" s="241" t="s">
        <v>5688</v>
      </c>
      <c r="AM253" s="8"/>
      <c r="AN253" s="8"/>
      <c r="AO253" s="8"/>
      <c r="AP253" s="8"/>
      <c r="AQ253" s="8" t="s">
        <v>3088</v>
      </c>
      <c r="AR253" s="245">
        <v>42892</v>
      </c>
      <c r="AS253" s="245">
        <v>42916</v>
      </c>
      <c r="AT253" s="246" t="s">
        <v>3088</v>
      </c>
      <c r="AU253" s="244">
        <v>42887</v>
      </c>
      <c r="AV253" s="247" t="s">
        <v>3101</v>
      </c>
      <c r="AW253" s="248" t="s">
        <v>3088</v>
      </c>
      <c r="AX253" s="249" t="s">
        <v>3088</v>
      </c>
      <c r="AY253" s="250" t="s">
        <v>5680</v>
      </c>
    </row>
    <row r="254" spans="1:51" ht="24.75" customHeight="1" x14ac:dyDescent="0.35">
      <c r="A254" s="11">
        <v>253</v>
      </c>
      <c r="B254" s="241" t="s">
        <v>5689</v>
      </c>
      <c r="C254" s="8" t="s">
        <v>5690</v>
      </c>
      <c r="D254" s="10" t="s">
        <v>3088</v>
      </c>
      <c r="E254" s="10" t="s">
        <v>14</v>
      </c>
      <c r="F254" s="9">
        <v>40182</v>
      </c>
      <c r="G254" s="9">
        <v>40240</v>
      </c>
      <c r="H254" s="9"/>
      <c r="I254" s="9"/>
      <c r="J254" s="7" t="s">
        <v>1932</v>
      </c>
      <c r="K254" s="7"/>
      <c r="L254" s="10" t="s">
        <v>115</v>
      </c>
      <c r="M254" s="242" t="s">
        <v>2070</v>
      </c>
      <c r="N254" s="243" t="s">
        <v>2050</v>
      </c>
      <c r="O254" s="243" t="s">
        <v>247</v>
      </c>
      <c r="P254" s="10" t="s">
        <v>2220</v>
      </c>
      <c r="Q254" s="10"/>
      <c r="R254" s="10"/>
      <c r="S254" s="10"/>
      <c r="T254" s="10" t="s">
        <v>53</v>
      </c>
      <c r="U254" s="244">
        <v>32105</v>
      </c>
      <c r="V254" s="10" t="s">
        <v>255</v>
      </c>
      <c r="W254" s="10" t="s">
        <v>91</v>
      </c>
      <c r="X254" s="241" t="s">
        <v>1936</v>
      </c>
      <c r="Y254" s="8" t="s">
        <v>5691</v>
      </c>
      <c r="Z254" s="243">
        <v>37490</v>
      </c>
      <c r="AA254" s="10" t="s">
        <v>255</v>
      </c>
      <c r="AB254" s="10" t="s">
        <v>1938</v>
      </c>
      <c r="AC254" s="10" t="s">
        <v>3140</v>
      </c>
      <c r="AD254" s="10" t="s">
        <v>4192</v>
      </c>
      <c r="AE254" s="243" t="s">
        <v>751</v>
      </c>
      <c r="AF254" s="10" t="s">
        <v>5692</v>
      </c>
      <c r="AG254" s="10" t="s">
        <v>5693</v>
      </c>
      <c r="AH254" s="242" t="s">
        <v>5692</v>
      </c>
      <c r="AI254" s="243" t="s">
        <v>5693</v>
      </c>
      <c r="AJ254" s="10" t="s">
        <v>5694</v>
      </c>
      <c r="AK254" s="10" t="s">
        <v>5695</v>
      </c>
      <c r="AL254" s="241" t="s">
        <v>1953</v>
      </c>
      <c r="AM254" s="8"/>
      <c r="AN254" s="8"/>
      <c r="AO254" s="8"/>
      <c r="AP254" s="8"/>
      <c r="AQ254" s="8" t="s">
        <v>3088</v>
      </c>
      <c r="AR254" s="245">
        <v>42930</v>
      </c>
      <c r="AS254" s="245">
        <v>42930</v>
      </c>
      <c r="AT254" s="246" t="s">
        <v>5696</v>
      </c>
      <c r="AU254" s="244">
        <v>42892</v>
      </c>
      <c r="AV254" s="247" t="s">
        <v>3084</v>
      </c>
      <c r="AW254" s="248" t="s">
        <v>3088</v>
      </c>
      <c r="AX254" s="249" t="s">
        <v>5697</v>
      </c>
      <c r="AY254" s="250" t="s">
        <v>5689</v>
      </c>
    </row>
    <row r="255" spans="1:51" ht="24.75" customHeight="1" x14ac:dyDescent="0.35">
      <c r="A255" s="11">
        <v>254</v>
      </c>
      <c r="B255" s="241" t="s">
        <v>5698</v>
      </c>
      <c r="C255" s="8" t="s">
        <v>5699</v>
      </c>
      <c r="D255" s="10" t="s">
        <v>3088</v>
      </c>
      <c r="E255" s="10" t="s">
        <v>14</v>
      </c>
      <c r="F255" s="9">
        <v>42926</v>
      </c>
      <c r="G255" s="9">
        <v>42985</v>
      </c>
      <c r="H255" s="9"/>
      <c r="I255" s="9"/>
      <c r="J255" s="7" t="s">
        <v>3128</v>
      </c>
      <c r="K255" s="7"/>
      <c r="L255" s="10" t="s">
        <v>35</v>
      </c>
      <c r="M255" s="242" t="s">
        <v>2142</v>
      </c>
      <c r="N255" s="243" t="s">
        <v>2155</v>
      </c>
      <c r="O255" s="243" t="s">
        <v>5700</v>
      </c>
      <c r="P255" s="10" t="s">
        <v>5701</v>
      </c>
      <c r="Q255" s="10"/>
      <c r="R255" s="10"/>
      <c r="S255" s="10"/>
      <c r="T255" s="10" t="s">
        <v>22</v>
      </c>
      <c r="U255" s="244">
        <v>34262</v>
      </c>
      <c r="V255" s="10" t="s">
        <v>501</v>
      </c>
      <c r="W255" s="10" t="s">
        <v>501</v>
      </c>
      <c r="X255" s="241" t="s">
        <v>1936</v>
      </c>
      <c r="Y255" s="8" t="s">
        <v>5702</v>
      </c>
      <c r="Z255" s="243">
        <v>40870</v>
      </c>
      <c r="AA255" s="10" t="s">
        <v>501</v>
      </c>
      <c r="AB255" s="10" t="s">
        <v>1956</v>
      </c>
      <c r="AC255" s="10" t="s">
        <v>2101</v>
      </c>
      <c r="AD255" s="10" t="s">
        <v>5703</v>
      </c>
      <c r="AE255" s="243" t="s">
        <v>3088</v>
      </c>
      <c r="AF255" s="10" t="s">
        <v>5704</v>
      </c>
      <c r="AG255" s="10" t="s">
        <v>5705</v>
      </c>
      <c r="AH255" s="242" t="s">
        <v>5706</v>
      </c>
      <c r="AI255" s="243" t="s">
        <v>5707</v>
      </c>
      <c r="AJ255" s="10" t="s">
        <v>5708</v>
      </c>
      <c r="AK255" s="10" t="s">
        <v>194</v>
      </c>
      <c r="AL255" s="241" t="s">
        <v>2107</v>
      </c>
      <c r="AM255" s="8"/>
      <c r="AN255" s="8"/>
      <c r="AO255" s="8"/>
      <c r="AP255" s="8"/>
      <c r="AQ255" s="8" t="s">
        <v>3088</v>
      </c>
      <c r="AR255" s="245">
        <v>42942</v>
      </c>
      <c r="AS255" s="245">
        <v>42942</v>
      </c>
      <c r="AT255" s="246" t="s">
        <v>3088</v>
      </c>
      <c r="AU255" s="244">
        <v>42942</v>
      </c>
      <c r="AV255" s="247" t="s">
        <v>4456</v>
      </c>
      <c r="AW255" s="248" t="s">
        <v>3088</v>
      </c>
      <c r="AX255" s="249" t="s">
        <v>3088</v>
      </c>
      <c r="AY255" s="250" t="s">
        <v>5698</v>
      </c>
    </row>
    <row r="256" spans="1:51" ht="24.75" customHeight="1" x14ac:dyDescent="0.35">
      <c r="A256" s="11">
        <v>255</v>
      </c>
      <c r="B256" s="241" t="s">
        <v>5709</v>
      </c>
      <c r="C256" s="8" t="s">
        <v>5710</v>
      </c>
      <c r="D256" s="10" t="s">
        <v>3088</v>
      </c>
      <c r="E256" s="10" t="s">
        <v>14</v>
      </c>
      <c r="F256" s="9">
        <v>42933</v>
      </c>
      <c r="G256" s="9">
        <v>42992</v>
      </c>
      <c r="H256" s="9"/>
      <c r="I256" s="9"/>
      <c r="J256" s="7" t="s">
        <v>3128</v>
      </c>
      <c r="K256" s="7"/>
      <c r="L256" s="10" t="s">
        <v>3105</v>
      </c>
      <c r="M256" s="242" t="s">
        <v>2027</v>
      </c>
      <c r="N256" s="243" t="s">
        <v>2155</v>
      </c>
      <c r="O256" s="243" t="s">
        <v>5649</v>
      </c>
      <c r="P256" s="10" t="s">
        <v>5650</v>
      </c>
      <c r="Q256" s="10"/>
      <c r="R256" s="10"/>
      <c r="S256" s="10"/>
      <c r="T256" s="10" t="s">
        <v>22</v>
      </c>
      <c r="U256" s="244">
        <v>33140</v>
      </c>
      <c r="V256" s="10" t="s">
        <v>255</v>
      </c>
      <c r="W256" s="10" t="s">
        <v>255</v>
      </c>
      <c r="X256" s="241" t="s">
        <v>1936</v>
      </c>
      <c r="Y256" s="8" t="s">
        <v>5711</v>
      </c>
      <c r="Z256" s="243">
        <v>42142</v>
      </c>
      <c r="AA256" s="10" t="s">
        <v>255</v>
      </c>
      <c r="AB256" s="10" t="s">
        <v>1956</v>
      </c>
      <c r="AC256" s="10" t="s">
        <v>1974</v>
      </c>
      <c r="AD256" s="10" t="s">
        <v>5712</v>
      </c>
      <c r="AE256" s="243" t="s">
        <v>2041</v>
      </c>
      <c r="AF256" s="10" t="s">
        <v>5713</v>
      </c>
      <c r="AG256" s="10" t="s">
        <v>5714</v>
      </c>
      <c r="AH256" s="242" t="s">
        <v>5715</v>
      </c>
      <c r="AI256" s="243" t="s">
        <v>5716</v>
      </c>
      <c r="AJ256" s="10" t="s">
        <v>5717</v>
      </c>
      <c r="AK256" s="10" t="s">
        <v>5718</v>
      </c>
      <c r="AL256" s="241" t="s">
        <v>1953</v>
      </c>
      <c r="AM256" s="8"/>
      <c r="AN256" s="8"/>
      <c r="AO256" s="8"/>
      <c r="AP256" s="8"/>
      <c r="AQ256" s="8" t="s">
        <v>3088</v>
      </c>
      <c r="AR256" s="245">
        <v>42944</v>
      </c>
      <c r="AS256" s="245">
        <v>42944</v>
      </c>
      <c r="AT256" s="246" t="s">
        <v>3088</v>
      </c>
      <c r="AU256" s="244">
        <v>42946</v>
      </c>
      <c r="AV256" s="247" t="s">
        <v>4456</v>
      </c>
      <c r="AW256" s="248" t="s">
        <v>3088</v>
      </c>
      <c r="AX256" s="249" t="s">
        <v>3088</v>
      </c>
      <c r="AY256" s="250" t="s">
        <v>5709</v>
      </c>
    </row>
    <row r="257" spans="1:51" ht="24.75" customHeight="1" x14ac:dyDescent="0.35">
      <c r="A257" s="11">
        <v>256</v>
      </c>
      <c r="B257" s="241" t="s">
        <v>5719</v>
      </c>
      <c r="C257" s="8" t="s">
        <v>5720</v>
      </c>
      <c r="D257" s="10" t="s">
        <v>3088</v>
      </c>
      <c r="E257" s="10" t="s">
        <v>129</v>
      </c>
      <c r="F257" s="9">
        <v>42552</v>
      </c>
      <c r="G257" s="9">
        <v>42612</v>
      </c>
      <c r="H257" s="9"/>
      <c r="I257" s="9"/>
      <c r="J257" s="7" t="s">
        <v>1932</v>
      </c>
      <c r="K257" s="7"/>
      <c r="L257" s="10" t="s">
        <v>5053</v>
      </c>
      <c r="M257" s="242" t="s">
        <v>5054</v>
      </c>
      <c r="N257" s="243" t="s">
        <v>2097</v>
      </c>
      <c r="O257" s="243" t="s">
        <v>5055</v>
      </c>
      <c r="P257" s="10" t="s">
        <v>5056</v>
      </c>
      <c r="Q257" s="10"/>
      <c r="R257" s="10"/>
      <c r="S257" s="10"/>
      <c r="T257" s="10" t="s">
        <v>53</v>
      </c>
      <c r="U257" s="244">
        <v>25162</v>
      </c>
      <c r="V257" s="10" t="s">
        <v>334</v>
      </c>
      <c r="W257" s="10" t="s">
        <v>334</v>
      </c>
      <c r="X257" s="241" t="s">
        <v>1936</v>
      </c>
      <c r="Y257" s="8" t="s">
        <v>5721</v>
      </c>
      <c r="Z257" s="243">
        <v>42230</v>
      </c>
      <c r="AA257" s="10" t="s">
        <v>2228</v>
      </c>
      <c r="AB257" s="10" t="s">
        <v>1938</v>
      </c>
      <c r="AC257" s="10" t="s">
        <v>3140</v>
      </c>
      <c r="AD257" s="10" t="s">
        <v>2189</v>
      </c>
      <c r="AE257" s="243" t="s">
        <v>1948</v>
      </c>
      <c r="AF257" s="10" t="s">
        <v>5722</v>
      </c>
      <c r="AG257" s="10" t="s">
        <v>5723</v>
      </c>
      <c r="AH257" s="242" t="s">
        <v>5724</v>
      </c>
      <c r="AI257" s="243" t="s">
        <v>5725</v>
      </c>
      <c r="AJ257" s="10" t="s">
        <v>5726</v>
      </c>
      <c r="AK257" s="10" t="s">
        <v>5727</v>
      </c>
      <c r="AL257" s="241" t="s">
        <v>3088</v>
      </c>
      <c r="AM257" s="8"/>
      <c r="AN257" s="8"/>
      <c r="AO257" s="8"/>
      <c r="AP257" s="8"/>
      <c r="AQ257" s="8" t="s">
        <v>3088</v>
      </c>
      <c r="AR257" s="245">
        <v>42947</v>
      </c>
      <c r="AS257" s="245">
        <v>42947</v>
      </c>
      <c r="AT257" s="246" t="s">
        <v>5728</v>
      </c>
      <c r="AU257" s="244">
        <v>42941</v>
      </c>
      <c r="AV257" s="247" t="s">
        <v>3084</v>
      </c>
      <c r="AW257" s="248" t="s">
        <v>3088</v>
      </c>
      <c r="AX257" s="249" t="s">
        <v>3088</v>
      </c>
      <c r="AY257" s="250" t="s">
        <v>5719</v>
      </c>
    </row>
    <row r="258" spans="1:51" ht="24.75" customHeight="1" x14ac:dyDescent="0.35">
      <c r="A258" s="11">
        <v>257</v>
      </c>
      <c r="B258" s="241" t="s">
        <v>5729</v>
      </c>
      <c r="C258" s="8" t="s">
        <v>4364</v>
      </c>
      <c r="D258" s="10" t="s">
        <v>3088</v>
      </c>
      <c r="E258" s="10" t="s">
        <v>14</v>
      </c>
      <c r="F258" s="9">
        <v>42716</v>
      </c>
      <c r="G258" s="9">
        <v>42775</v>
      </c>
      <c r="H258" s="9"/>
      <c r="I258" s="9">
        <v>43140</v>
      </c>
      <c r="J258" s="7" t="s">
        <v>3128</v>
      </c>
      <c r="K258" s="7"/>
      <c r="L258" s="10" t="s">
        <v>3456</v>
      </c>
      <c r="M258" s="242" t="s">
        <v>27</v>
      </c>
      <c r="N258" s="243" t="s">
        <v>2017</v>
      </c>
      <c r="O258" s="243" t="s">
        <v>497</v>
      </c>
      <c r="P258" s="10" t="s">
        <v>3895</v>
      </c>
      <c r="Q258" s="10"/>
      <c r="R258" s="10"/>
      <c r="S258" s="10"/>
      <c r="T258" s="10" t="s">
        <v>53</v>
      </c>
      <c r="U258" s="244">
        <v>30985</v>
      </c>
      <c r="V258" s="10" t="s">
        <v>2058</v>
      </c>
      <c r="W258" s="10" t="s">
        <v>2058</v>
      </c>
      <c r="X258" s="241" t="s">
        <v>1936</v>
      </c>
      <c r="Y258" s="8" t="s">
        <v>4365</v>
      </c>
      <c r="Z258" s="243">
        <v>42268</v>
      </c>
      <c r="AA258" s="10" t="s">
        <v>255</v>
      </c>
      <c r="AB258" s="10" t="s">
        <v>1938</v>
      </c>
      <c r="AC258" s="10" t="s">
        <v>3140</v>
      </c>
      <c r="AD258" s="10" t="s">
        <v>2036</v>
      </c>
      <c r="AE258" s="243" t="s">
        <v>5730</v>
      </c>
      <c r="AF258" s="10" t="s">
        <v>5731</v>
      </c>
      <c r="AG258" s="10" t="s">
        <v>5732</v>
      </c>
      <c r="AH258" s="242" t="s">
        <v>5731</v>
      </c>
      <c r="AI258" s="243" t="s">
        <v>5732</v>
      </c>
      <c r="AJ258" s="10" t="s">
        <v>4368</v>
      </c>
      <c r="AK258" s="10" t="s">
        <v>4369</v>
      </c>
      <c r="AL258" s="241" t="s">
        <v>1971</v>
      </c>
      <c r="AM258" s="8"/>
      <c r="AN258" s="8"/>
      <c r="AO258" s="8"/>
      <c r="AP258" s="8"/>
      <c r="AQ258" s="8" t="s">
        <v>3088</v>
      </c>
      <c r="AR258" s="245">
        <v>42947</v>
      </c>
      <c r="AS258" s="245">
        <v>42949</v>
      </c>
      <c r="AT258" s="246" t="s">
        <v>5733</v>
      </c>
      <c r="AU258" s="244">
        <v>42920</v>
      </c>
      <c r="AV258" s="247" t="s">
        <v>3084</v>
      </c>
      <c r="AW258" s="248" t="s">
        <v>3088</v>
      </c>
      <c r="AX258" s="249" t="s">
        <v>3088</v>
      </c>
      <c r="AY258" s="250" t="s">
        <v>5729</v>
      </c>
    </row>
    <row r="259" spans="1:51" ht="24.75" customHeight="1" x14ac:dyDescent="0.35">
      <c r="A259" s="11">
        <v>258</v>
      </c>
      <c r="B259" s="241" t="s">
        <v>5734</v>
      </c>
      <c r="C259" s="8" t="s">
        <v>3842</v>
      </c>
      <c r="D259" s="10" t="s">
        <v>3088</v>
      </c>
      <c r="E259" s="10" t="s">
        <v>14</v>
      </c>
      <c r="F259" s="9">
        <v>40087</v>
      </c>
      <c r="G259" s="9">
        <v>40147</v>
      </c>
      <c r="H259" s="9"/>
      <c r="I259" s="9"/>
      <c r="J259" s="7" t="s">
        <v>1932</v>
      </c>
      <c r="K259" s="7"/>
      <c r="L259" s="10" t="s">
        <v>115</v>
      </c>
      <c r="M259" s="242" t="s">
        <v>2070</v>
      </c>
      <c r="N259" s="243" t="s">
        <v>1942</v>
      </c>
      <c r="O259" s="243" t="s">
        <v>5735</v>
      </c>
      <c r="P259" s="10" t="s">
        <v>5736</v>
      </c>
      <c r="Q259" s="10"/>
      <c r="R259" s="10"/>
      <c r="S259" s="10"/>
      <c r="T259" s="10" t="s">
        <v>53</v>
      </c>
      <c r="U259" s="244">
        <v>26299</v>
      </c>
      <c r="V259" s="10" t="s">
        <v>1382</v>
      </c>
      <c r="W259" s="10" t="s">
        <v>1382</v>
      </c>
      <c r="X259" s="241" t="s">
        <v>1936</v>
      </c>
      <c r="Y259" s="8" t="s">
        <v>5737</v>
      </c>
      <c r="Z259" s="243">
        <v>42625</v>
      </c>
      <c r="AA259" s="10" t="s">
        <v>255</v>
      </c>
      <c r="AB259" s="10" t="s">
        <v>1938</v>
      </c>
      <c r="AC259" s="10" t="s">
        <v>3140</v>
      </c>
      <c r="AD259" s="10" t="s">
        <v>5738</v>
      </c>
      <c r="AE259" s="243" t="s">
        <v>1988</v>
      </c>
      <c r="AF259" s="10" t="s">
        <v>5739</v>
      </c>
      <c r="AG259" s="10" t="s">
        <v>5740</v>
      </c>
      <c r="AH259" s="242" t="s">
        <v>5739</v>
      </c>
      <c r="AI259" s="243" t="s">
        <v>5740</v>
      </c>
      <c r="AJ259" s="10" t="s">
        <v>5741</v>
      </c>
      <c r="AK259" s="10" t="s">
        <v>5742</v>
      </c>
      <c r="AL259" s="241" t="s">
        <v>1971</v>
      </c>
      <c r="AM259" s="8"/>
      <c r="AN259" s="8"/>
      <c r="AO259" s="8"/>
      <c r="AP259" s="8"/>
      <c r="AQ259" s="8" t="s">
        <v>3088</v>
      </c>
      <c r="AR259" s="245">
        <v>42957</v>
      </c>
      <c r="AS259" s="245">
        <v>42957</v>
      </c>
      <c r="AT259" s="246" t="s">
        <v>5743</v>
      </c>
      <c r="AU259" s="244">
        <v>42912</v>
      </c>
      <c r="AV259" s="247" t="s">
        <v>3084</v>
      </c>
      <c r="AW259" s="248" t="s">
        <v>3088</v>
      </c>
      <c r="AX259" s="249" t="s">
        <v>3088</v>
      </c>
      <c r="AY259" s="250" t="s">
        <v>5734</v>
      </c>
    </row>
    <row r="260" spans="1:51" ht="24.75" customHeight="1" x14ac:dyDescent="0.35">
      <c r="A260" s="11">
        <v>259</v>
      </c>
      <c r="B260" s="241" t="s">
        <v>5744</v>
      </c>
      <c r="C260" s="8" t="s">
        <v>5745</v>
      </c>
      <c r="D260" s="10" t="s">
        <v>3088</v>
      </c>
      <c r="E260" s="10" t="s">
        <v>3195</v>
      </c>
      <c r="F260" s="9">
        <v>42947</v>
      </c>
      <c r="G260" s="9">
        <v>43006</v>
      </c>
      <c r="H260" s="9"/>
      <c r="I260" s="9"/>
      <c r="J260" s="7" t="s">
        <v>3128</v>
      </c>
      <c r="K260" s="7"/>
      <c r="L260" s="10" t="s">
        <v>4901</v>
      </c>
      <c r="M260" s="242" t="s">
        <v>4902</v>
      </c>
      <c r="N260" s="243" t="s">
        <v>1990</v>
      </c>
      <c r="O260" s="243" t="s">
        <v>3187</v>
      </c>
      <c r="P260" s="10" t="s">
        <v>2061</v>
      </c>
      <c r="Q260" s="10"/>
      <c r="R260" s="10"/>
      <c r="S260" s="10"/>
      <c r="T260" s="10" t="s">
        <v>22</v>
      </c>
      <c r="U260" s="244">
        <v>29904</v>
      </c>
      <c r="V260" s="10" t="s">
        <v>255</v>
      </c>
      <c r="W260" s="10" t="s">
        <v>255</v>
      </c>
      <c r="X260" s="241" t="s">
        <v>1936</v>
      </c>
      <c r="Y260" s="8" t="s">
        <v>5746</v>
      </c>
      <c r="Z260" s="243">
        <v>40219</v>
      </c>
      <c r="AA260" s="10" t="s">
        <v>255</v>
      </c>
      <c r="AB260" s="10" t="s">
        <v>1938</v>
      </c>
      <c r="AC260" s="10" t="s">
        <v>2101</v>
      </c>
      <c r="AD260" s="10" t="s">
        <v>3088</v>
      </c>
      <c r="AE260" s="243" t="s">
        <v>3088</v>
      </c>
      <c r="AF260" s="10" t="s">
        <v>5747</v>
      </c>
      <c r="AG260" s="10" t="s">
        <v>5748</v>
      </c>
      <c r="AH260" s="242" t="s">
        <v>5747</v>
      </c>
      <c r="AI260" s="243" t="s">
        <v>5748</v>
      </c>
      <c r="AJ260" s="10" t="s">
        <v>3088</v>
      </c>
      <c r="AK260" s="10" t="s">
        <v>5749</v>
      </c>
      <c r="AL260" s="241" t="s">
        <v>1941</v>
      </c>
      <c r="AM260" s="8"/>
      <c r="AN260" s="8"/>
      <c r="AO260" s="8"/>
      <c r="AP260" s="8"/>
      <c r="AQ260" s="8" t="s">
        <v>3088</v>
      </c>
      <c r="AR260" s="245">
        <v>42959</v>
      </c>
      <c r="AS260" s="245">
        <v>42959</v>
      </c>
      <c r="AT260" s="246" t="s">
        <v>3088</v>
      </c>
      <c r="AU260" s="244">
        <v>42970</v>
      </c>
      <c r="AV260" s="247" t="s">
        <v>4456</v>
      </c>
      <c r="AW260" s="248" t="s">
        <v>3088</v>
      </c>
      <c r="AX260" s="249" t="s">
        <v>3088</v>
      </c>
      <c r="AY260" s="250" t="s">
        <v>5744</v>
      </c>
    </row>
    <row r="261" spans="1:51" ht="24.75" customHeight="1" x14ac:dyDescent="0.35">
      <c r="A261" s="11">
        <v>260</v>
      </c>
      <c r="B261" s="241" t="s">
        <v>5750</v>
      </c>
      <c r="C261" s="8" t="s">
        <v>5751</v>
      </c>
      <c r="D261" s="10" t="s">
        <v>3088</v>
      </c>
      <c r="E261" s="10" t="s">
        <v>3195</v>
      </c>
      <c r="F261" s="9">
        <v>42559</v>
      </c>
      <c r="G261" s="9">
        <v>42619</v>
      </c>
      <c r="H261" s="9"/>
      <c r="I261" s="9"/>
      <c r="J261" s="7" t="s">
        <v>1932</v>
      </c>
      <c r="K261" s="7"/>
      <c r="L261" s="10" t="s">
        <v>4683</v>
      </c>
      <c r="M261" s="242" t="s">
        <v>3260</v>
      </c>
      <c r="N261" s="243" t="s">
        <v>1933</v>
      </c>
      <c r="O261" s="243" t="s">
        <v>5139</v>
      </c>
      <c r="P261" s="10" t="s">
        <v>5140</v>
      </c>
      <c r="Q261" s="10"/>
      <c r="R261" s="10"/>
      <c r="S261" s="10"/>
      <c r="T261" s="10" t="s">
        <v>53</v>
      </c>
      <c r="U261" s="244">
        <v>27626</v>
      </c>
      <c r="V261" s="10" t="s">
        <v>255</v>
      </c>
      <c r="W261" s="10" t="s">
        <v>2114</v>
      </c>
      <c r="X261" s="241" t="s">
        <v>1936</v>
      </c>
      <c r="Y261" s="8" t="s">
        <v>5752</v>
      </c>
      <c r="Z261" s="243">
        <v>41874</v>
      </c>
      <c r="AA261" s="10" t="s">
        <v>255</v>
      </c>
      <c r="AB261" s="10" t="s">
        <v>1956</v>
      </c>
      <c r="AC261" s="10" t="s">
        <v>3140</v>
      </c>
      <c r="AD261" s="10" t="s">
        <v>2010</v>
      </c>
      <c r="AE261" s="243" t="s">
        <v>1948</v>
      </c>
      <c r="AF261" s="10" t="s">
        <v>5753</v>
      </c>
      <c r="AG261" s="10" t="s">
        <v>5754</v>
      </c>
      <c r="AH261" s="242" t="s">
        <v>5753</v>
      </c>
      <c r="AI261" s="243" t="s">
        <v>5754</v>
      </c>
      <c r="AJ261" s="10" t="s">
        <v>5755</v>
      </c>
      <c r="AK261" s="10" t="s">
        <v>5756</v>
      </c>
      <c r="AL261" s="241" t="s">
        <v>1953</v>
      </c>
      <c r="AM261" s="8"/>
      <c r="AN261" s="8"/>
      <c r="AO261" s="8"/>
      <c r="AP261" s="8"/>
      <c r="AQ261" s="8" t="s">
        <v>3088</v>
      </c>
      <c r="AR261" s="245">
        <v>42962</v>
      </c>
      <c r="AS261" s="245">
        <v>42962</v>
      </c>
      <c r="AT261" s="246" t="s">
        <v>5757</v>
      </c>
      <c r="AU261" s="244">
        <v>42931</v>
      </c>
      <c r="AV261" s="247" t="s">
        <v>3084</v>
      </c>
      <c r="AW261" s="248" t="s">
        <v>3088</v>
      </c>
      <c r="AX261" s="249" t="s">
        <v>3088</v>
      </c>
      <c r="AY261" s="250" t="s">
        <v>5750</v>
      </c>
    </row>
    <row r="262" spans="1:51" ht="24.75" customHeight="1" x14ac:dyDescent="0.35">
      <c r="A262" s="11">
        <v>261</v>
      </c>
      <c r="B262" s="241" t="s">
        <v>5758</v>
      </c>
      <c r="C262" s="8" t="s">
        <v>5759</v>
      </c>
      <c r="D262" s="10" t="s">
        <v>3088</v>
      </c>
      <c r="E262" s="10" t="s">
        <v>2007</v>
      </c>
      <c r="F262" s="9">
        <v>42905</v>
      </c>
      <c r="G262" s="9">
        <v>42964</v>
      </c>
      <c r="H262" s="9"/>
      <c r="I262" s="9"/>
      <c r="J262" s="7" t="s">
        <v>3128</v>
      </c>
      <c r="K262" s="7"/>
      <c r="L262" s="10" t="s">
        <v>4683</v>
      </c>
      <c r="M262" s="242" t="s">
        <v>3475</v>
      </c>
      <c r="N262" s="243" t="s">
        <v>2050</v>
      </c>
      <c r="O262" s="243" t="s">
        <v>5000</v>
      </c>
      <c r="P262" s="10" t="s">
        <v>4759</v>
      </c>
      <c r="Q262" s="10"/>
      <c r="R262" s="10"/>
      <c r="S262" s="10"/>
      <c r="T262" s="10" t="s">
        <v>53</v>
      </c>
      <c r="U262" s="244">
        <v>31446</v>
      </c>
      <c r="V262" s="10" t="s">
        <v>2007</v>
      </c>
      <c r="W262" s="10" t="s">
        <v>2007</v>
      </c>
      <c r="X262" s="241" t="s">
        <v>1936</v>
      </c>
      <c r="Y262" s="8" t="s">
        <v>5760</v>
      </c>
      <c r="Z262" s="243">
        <v>41771</v>
      </c>
      <c r="AA262" s="10" t="s">
        <v>2007</v>
      </c>
      <c r="AB262" s="10" t="s">
        <v>1938</v>
      </c>
      <c r="AC262" s="10" t="s">
        <v>3140</v>
      </c>
      <c r="AD262" s="10" t="s">
        <v>5761</v>
      </c>
      <c r="AE262" s="243" t="s">
        <v>1948</v>
      </c>
      <c r="AF262" s="10" t="s">
        <v>5762</v>
      </c>
      <c r="AG262" s="10" t="s">
        <v>5763</v>
      </c>
      <c r="AH262" s="242" t="s">
        <v>5762</v>
      </c>
      <c r="AI262" s="243" t="s">
        <v>5763</v>
      </c>
      <c r="AJ262" s="10" t="s">
        <v>5764</v>
      </c>
      <c r="AK262" s="10" t="s">
        <v>5765</v>
      </c>
      <c r="AL262" s="241" t="s">
        <v>1971</v>
      </c>
      <c r="AM262" s="8"/>
      <c r="AN262" s="8"/>
      <c r="AO262" s="8"/>
      <c r="AP262" s="8"/>
      <c r="AQ262" s="8" t="s">
        <v>3088</v>
      </c>
      <c r="AR262" s="245">
        <v>42962</v>
      </c>
      <c r="AS262" s="245">
        <v>42962</v>
      </c>
      <c r="AT262" s="246" t="s">
        <v>3088</v>
      </c>
      <c r="AU262" s="244">
        <v>42961</v>
      </c>
      <c r="AV262" s="247" t="s">
        <v>4456</v>
      </c>
      <c r="AW262" s="248" t="s">
        <v>3088</v>
      </c>
      <c r="AX262" s="249" t="s">
        <v>3088</v>
      </c>
      <c r="AY262" s="250" t="s">
        <v>5758</v>
      </c>
    </row>
    <row r="263" spans="1:51" ht="24.75" customHeight="1" x14ac:dyDescent="0.35">
      <c r="A263" s="11">
        <v>262</v>
      </c>
      <c r="B263" s="241" t="s">
        <v>5766</v>
      </c>
      <c r="C263" s="8" t="s">
        <v>2801</v>
      </c>
      <c r="D263" s="10" t="s">
        <v>3088</v>
      </c>
      <c r="E263" s="10" t="s">
        <v>14</v>
      </c>
      <c r="F263" s="9">
        <v>39729</v>
      </c>
      <c r="G263" s="9">
        <v>39789</v>
      </c>
      <c r="H263" s="251"/>
      <c r="I263" s="9"/>
      <c r="J263" s="7" t="s">
        <v>1932</v>
      </c>
      <c r="K263" s="7"/>
      <c r="L263" s="10" t="s">
        <v>4683</v>
      </c>
      <c r="M263" s="242" t="s">
        <v>3684</v>
      </c>
      <c r="N263" s="252" t="s">
        <v>1972</v>
      </c>
      <c r="O263" s="252" t="s">
        <v>5767</v>
      </c>
      <c r="P263" s="252" t="s">
        <v>5768</v>
      </c>
      <c r="Q263" s="253"/>
      <c r="R263" s="253"/>
      <c r="S263" s="253"/>
      <c r="T263" s="253" t="s">
        <v>22</v>
      </c>
      <c r="U263" s="244">
        <v>24783</v>
      </c>
      <c r="V263" s="10" t="s">
        <v>255</v>
      </c>
      <c r="W263" s="10" t="s">
        <v>2114</v>
      </c>
      <c r="X263" s="241" t="s">
        <v>1936</v>
      </c>
      <c r="Y263" s="8" t="s">
        <v>5769</v>
      </c>
      <c r="Z263" s="243">
        <v>36524</v>
      </c>
      <c r="AA263" s="10" t="s">
        <v>255</v>
      </c>
      <c r="AB263" s="10" t="s">
        <v>1956</v>
      </c>
      <c r="AC263" s="10" t="s">
        <v>3140</v>
      </c>
      <c r="AD263" s="10" t="s">
        <v>2010</v>
      </c>
      <c r="AE263" s="243" t="s">
        <v>5770</v>
      </c>
      <c r="AF263" s="10" t="s">
        <v>5771</v>
      </c>
      <c r="AG263" s="10" t="s">
        <v>5772</v>
      </c>
      <c r="AH263" s="242" t="s">
        <v>5771</v>
      </c>
      <c r="AI263" s="243" t="s">
        <v>5772</v>
      </c>
      <c r="AJ263" s="10" t="s">
        <v>5773</v>
      </c>
      <c r="AK263" s="10" t="s">
        <v>5774</v>
      </c>
      <c r="AL263" s="241" t="s">
        <v>2160</v>
      </c>
      <c r="AM263" s="254"/>
      <c r="AN263" s="8"/>
      <c r="AO263" s="10"/>
      <c r="AP263" s="10"/>
      <c r="AQ263" s="254" t="s">
        <v>3088</v>
      </c>
      <c r="AR263" s="245">
        <v>42963</v>
      </c>
      <c r="AS263" s="245">
        <v>42963</v>
      </c>
      <c r="AT263" s="246" t="s">
        <v>5775</v>
      </c>
      <c r="AU263" s="244">
        <v>42940</v>
      </c>
      <c r="AV263" s="247" t="s">
        <v>3084</v>
      </c>
      <c r="AW263" s="248" t="s">
        <v>3088</v>
      </c>
      <c r="AX263" s="249" t="s">
        <v>3088</v>
      </c>
      <c r="AY263" s="250" t="s">
        <v>5766</v>
      </c>
    </row>
    <row r="264" spans="1:51" ht="24.75" customHeight="1" x14ac:dyDescent="0.35">
      <c r="A264" s="11">
        <v>263</v>
      </c>
      <c r="B264" s="241" t="s">
        <v>5776</v>
      </c>
      <c r="C264" s="8" t="s">
        <v>5777</v>
      </c>
      <c r="D264" s="10" t="s">
        <v>3088</v>
      </c>
      <c r="E264" s="10" t="s">
        <v>1679</v>
      </c>
      <c r="F264" s="9">
        <v>42948</v>
      </c>
      <c r="G264" s="9">
        <v>43007</v>
      </c>
      <c r="H264" s="9"/>
      <c r="I264" s="9"/>
      <c r="J264" s="7" t="s">
        <v>3128</v>
      </c>
      <c r="K264" s="7"/>
      <c r="L264" s="10" t="s">
        <v>5778</v>
      </c>
      <c r="M264" s="242" t="s">
        <v>2060</v>
      </c>
      <c r="N264" s="243" t="s">
        <v>2017</v>
      </c>
      <c r="O264" s="243" t="s">
        <v>5779</v>
      </c>
      <c r="P264" s="10" t="s">
        <v>5780</v>
      </c>
      <c r="Q264" s="10"/>
      <c r="R264" s="10"/>
      <c r="S264" s="10"/>
      <c r="T264" s="10" t="s">
        <v>53</v>
      </c>
      <c r="U264" s="244">
        <v>30022</v>
      </c>
      <c r="V264" s="10" t="s">
        <v>1679</v>
      </c>
      <c r="W264" s="10" t="s">
        <v>1679</v>
      </c>
      <c r="X264" s="241" t="s">
        <v>1936</v>
      </c>
      <c r="Y264" s="8" t="s">
        <v>5781</v>
      </c>
      <c r="Z264" s="243">
        <v>42473</v>
      </c>
      <c r="AA264" s="10" t="s">
        <v>1679</v>
      </c>
      <c r="AB264" s="10" t="s">
        <v>1938</v>
      </c>
      <c r="AC264" s="10" t="s">
        <v>3140</v>
      </c>
      <c r="AD264" s="10" t="s">
        <v>2090</v>
      </c>
      <c r="AE264" s="243" t="s">
        <v>1948</v>
      </c>
      <c r="AF264" s="10" t="s">
        <v>5782</v>
      </c>
      <c r="AG264" s="10" t="s">
        <v>5783</v>
      </c>
      <c r="AH264" s="242" t="s">
        <v>5784</v>
      </c>
      <c r="AI264" s="243" t="s">
        <v>5785</v>
      </c>
      <c r="AJ264" s="10" t="s">
        <v>5786</v>
      </c>
      <c r="AK264" s="10" t="s">
        <v>5787</v>
      </c>
      <c r="AL264" s="241" t="s">
        <v>1971</v>
      </c>
      <c r="AM264" s="8"/>
      <c r="AN264" s="8"/>
      <c r="AO264" s="8"/>
      <c r="AP264" s="8"/>
      <c r="AQ264" s="8" t="s">
        <v>3088</v>
      </c>
      <c r="AR264" s="245">
        <v>42978</v>
      </c>
      <c r="AS264" s="245">
        <v>42978</v>
      </c>
      <c r="AT264" s="246" t="s">
        <v>3088</v>
      </c>
      <c r="AU264" s="244">
        <v>42977</v>
      </c>
      <c r="AV264" s="247" t="s">
        <v>4456</v>
      </c>
      <c r="AW264" s="248" t="s">
        <v>3088</v>
      </c>
      <c r="AX264" s="249" t="s">
        <v>3088</v>
      </c>
      <c r="AY264" s="250" t="s">
        <v>5776</v>
      </c>
    </row>
    <row r="265" spans="1:51" ht="24.75" customHeight="1" x14ac:dyDescent="0.35">
      <c r="A265" s="11">
        <v>264</v>
      </c>
      <c r="B265" s="241" t="s">
        <v>5788</v>
      </c>
      <c r="C265" s="8" t="s">
        <v>5789</v>
      </c>
      <c r="D265" s="10" t="s">
        <v>3088</v>
      </c>
      <c r="E265" s="10" t="s">
        <v>124</v>
      </c>
      <c r="F265" s="9">
        <v>42815</v>
      </c>
      <c r="G265" s="9">
        <v>42874</v>
      </c>
      <c r="H265" s="9"/>
      <c r="I265" s="9">
        <v>43239</v>
      </c>
      <c r="J265" s="7" t="s">
        <v>3128</v>
      </c>
      <c r="K265" s="7"/>
      <c r="L265" s="10" t="s">
        <v>5790</v>
      </c>
      <c r="M265" s="242" t="s">
        <v>2122</v>
      </c>
      <c r="N265" s="243" t="s">
        <v>1990</v>
      </c>
      <c r="O265" s="243" t="s">
        <v>3187</v>
      </c>
      <c r="P265" s="10" t="s">
        <v>2061</v>
      </c>
      <c r="Q265" s="10"/>
      <c r="R265" s="10"/>
      <c r="S265" s="10"/>
      <c r="T265" s="10" t="s">
        <v>53</v>
      </c>
      <c r="U265" s="244">
        <v>29943</v>
      </c>
      <c r="V265" s="10" t="s">
        <v>141</v>
      </c>
      <c r="W265" s="10" t="s">
        <v>141</v>
      </c>
      <c r="X265" s="241" t="s">
        <v>1936</v>
      </c>
      <c r="Y265" s="8" t="s">
        <v>5791</v>
      </c>
      <c r="Z265" s="243">
        <v>41055</v>
      </c>
      <c r="AA265" s="10" t="s">
        <v>124</v>
      </c>
      <c r="AB265" s="10" t="s">
        <v>1938</v>
      </c>
      <c r="AC265" s="10" t="s">
        <v>3140</v>
      </c>
      <c r="AD265" s="10" t="s">
        <v>2090</v>
      </c>
      <c r="AE265" s="243" t="s">
        <v>1948</v>
      </c>
      <c r="AF265" s="10" t="s">
        <v>5792</v>
      </c>
      <c r="AG265" s="10" t="s">
        <v>5793</v>
      </c>
      <c r="AH265" s="242" t="s">
        <v>5794</v>
      </c>
      <c r="AI265" s="243" t="s">
        <v>5795</v>
      </c>
      <c r="AJ265" s="10" t="s">
        <v>5796</v>
      </c>
      <c r="AK265" s="10" t="s">
        <v>5797</v>
      </c>
      <c r="AL265" s="241" t="s">
        <v>1971</v>
      </c>
      <c r="AM265" s="8"/>
      <c r="AN265" s="8"/>
      <c r="AO265" s="8"/>
      <c r="AP265" s="8"/>
      <c r="AQ265" s="8" t="s">
        <v>3088</v>
      </c>
      <c r="AR265" s="245">
        <v>42978</v>
      </c>
      <c r="AS265" s="245">
        <v>42978</v>
      </c>
      <c r="AT265" s="246" t="s">
        <v>5798</v>
      </c>
      <c r="AU265" s="244">
        <v>42975</v>
      </c>
      <c r="AV265" s="247" t="s">
        <v>3084</v>
      </c>
      <c r="AW265" s="248" t="s">
        <v>3088</v>
      </c>
      <c r="AX265" s="249" t="s">
        <v>3088</v>
      </c>
      <c r="AY265" s="250" t="s">
        <v>5788</v>
      </c>
    </row>
    <row r="266" spans="1:51" ht="24.75" customHeight="1" x14ac:dyDescent="0.35">
      <c r="A266" s="11">
        <v>265</v>
      </c>
      <c r="B266" s="241" t="s">
        <v>5799</v>
      </c>
      <c r="C266" s="8" t="s">
        <v>5800</v>
      </c>
      <c r="D266" s="10" t="s">
        <v>3088</v>
      </c>
      <c r="E266" s="10" t="s">
        <v>129</v>
      </c>
      <c r="F266" s="9">
        <v>42808</v>
      </c>
      <c r="G266" s="9">
        <v>42867</v>
      </c>
      <c r="H266" s="9"/>
      <c r="I266" s="9">
        <v>43232</v>
      </c>
      <c r="J266" s="7" t="s">
        <v>3128</v>
      </c>
      <c r="K266" s="7"/>
      <c r="L266" s="10" t="s">
        <v>5053</v>
      </c>
      <c r="M266" s="242" t="s">
        <v>5054</v>
      </c>
      <c r="N266" s="243" t="s">
        <v>1990</v>
      </c>
      <c r="O266" s="243" t="s">
        <v>3187</v>
      </c>
      <c r="P266" s="10" t="s">
        <v>2061</v>
      </c>
      <c r="Q266" s="10"/>
      <c r="R266" s="10"/>
      <c r="S266" s="10"/>
      <c r="T266" s="10" t="s">
        <v>22</v>
      </c>
      <c r="U266" s="244">
        <v>31272</v>
      </c>
      <c r="V266" s="10" t="s">
        <v>1008</v>
      </c>
      <c r="W266" s="10" t="s">
        <v>1008</v>
      </c>
      <c r="X266" s="241" t="s">
        <v>1936</v>
      </c>
      <c r="Y266" s="8" t="s">
        <v>5801</v>
      </c>
      <c r="Z266" s="243">
        <v>39856</v>
      </c>
      <c r="AA266" s="10" t="s">
        <v>1008</v>
      </c>
      <c r="AB266" s="10" t="s">
        <v>1956</v>
      </c>
      <c r="AC266" s="10" t="s">
        <v>1974</v>
      </c>
      <c r="AD266" s="10" t="s">
        <v>5802</v>
      </c>
      <c r="AE266" s="243" t="s">
        <v>5803</v>
      </c>
      <c r="AF266" s="10" t="s">
        <v>5804</v>
      </c>
      <c r="AG266" s="10" t="s">
        <v>5805</v>
      </c>
      <c r="AH266" s="242" t="s">
        <v>5806</v>
      </c>
      <c r="AI266" s="243" t="s">
        <v>5807</v>
      </c>
      <c r="AJ266" s="10" t="s">
        <v>5808</v>
      </c>
      <c r="AK266" s="10" t="s">
        <v>5809</v>
      </c>
      <c r="AL266" s="241" t="s">
        <v>2107</v>
      </c>
      <c r="AM266" s="8"/>
      <c r="AN266" s="8"/>
      <c r="AO266" s="8"/>
      <c r="AP266" s="8"/>
      <c r="AQ266" s="8" t="s">
        <v>3088</v>
      </c>
      <c r="AR266" s="245">
        <v>42968</v>
      </c>
      <c r="AS266" s="245">
        <v>42978</v>
      </c>
      <c r="AT266" s="246" t="s">
        <v>5810</v>
      </c>
      <c r="AU266" s="244">
        <v>42961</v>
      </c>
      <c r="AV266" s="247" t="s">
        <v>3101</v>
      </c>
      <c r="AW266" s="248" t="s">
        <v>3088</v>
      </c>
      <c r="AX266" s="249" t="s">
        <v>3088</v>
      </c>
      <c r="AY266" s="250" t="s">
        <v>5799</v>
      </c>
    </row>
    <row r="267" spans="1:51" ht="24.75" customHeight="1" x14ac:dyDescent="0.35">
      <c r="A267" s="11">
        <v>266</v>
      </c>
      <c r="B267" s="241" t="s">
        <v>5811</v>
      </c>
      <c r="C267" s="8" t="s">
        <v>5812</v>
      </c>
      <c r="D267" s="10" t="s">
        <v>3088</v>
      </c>
      <c r="E267" s="10" t="s">
        <v>162</v>
      </c>
      <c r="F267" s="9">
        <v>42975</v>
      </c>
      <c r="G267" s="9">
        <v>43034</v>
      </c>
      <c r="H267" s="9"/>
      <c r="I267" s="9"/>
      <c r="J267" s="7" t="s">
        <v>3128</v>
      </c>
      <c r="K267" s="7"/>
      <c r="L267" s="10" t="s">
        <v>35</v>
      </c>
      <c r="M267" s="242" t="s">
        <v>35</v>
      </c>
      <c r="N267" s="243" t="s">
        <v>2155</v>
      </c>
      <c r="O267" s="243" t="s">
        <v>626</v>
      </c>
      <c r="P267" s="10" t="s">
        <v>2285</v>
      </c>
      <c r="Q267" s="10"/>
      <c r="R267" s="10"/>
      <c r="S267" s="10"/>
      <c r="T267" s="10" t="s">
        <v>22</v>
      </c>
      <c r="U267" s="244">
        <v>32832</v>
      </c>
      <c r="V267" s="10" t="s">
        <v>162</v>
      </c>
      <c r="W267" s="10" t="s">
        <v>162</v>
      </c>
      <c r="X267" s="241" t="s">
        <v>1936</v>
      </c>
      <c r="Y267" s="8" t="s">
        <v>5813</v>
      </c>
      <c r="Z267" s="243">
        <v>40959</v>
      </c>
      <c r="AA267" s="10" t="s">
        <v>162</v>
      </c>
      <c r="AB267" s="10" t="s">
        <v>1938</v>
      </c>
      <c r="AC267" s="10" t="s">
        <v>1974</v>
      </c>
      <c r="AD267" s="10" t="s">
        <v>5814</v>
      </c>
      <c r="AE267" s="243" t="s">
        <v>4301</v>
      </c>
      <c r="AF267" s="10" t="s">
        <v>5815</v>
      </c>
      <c r="AG267" s="10" t="s">
        <v>5816</v>
      </c>
      <c r="AH267" s="242" t="s">
        <v>5817</v>
      </c>
      <c r="AI267" s="243" t="s">
        <v>5818</v>
      </c>
      <c r="AJ267" s="10" t="s">
        <v>5819</v>
      </c>
      <c r="AK267" s="10" t="s">
        <v>5820</v>
      </c>
      <c r="AL267" s="241" t="s">
        <v>2107</v>
      </c>
      <c r="AM267" s="8"/>
      <c r="AN267" s="8"/>
      <c r="AO267" s="8"/>
      <c r="AP267" s="8"/>
      <c r="AQ267" s="8" t="s">
        <v>3088</v>
      </c>
      <c r="AR267" s="245">
        <v>42984</v>
      </c>
      <c r="AS267" s="245">
        <v>42984</v>
      </c>
      <c r="AT267" s="246" t="s">
        <v>3088</v>
      </c>
      <c r="AU267" s="244"/>
      <c r="AV267" s="247" t="s">
        <v>4456</v>
      </c>
      <c r="AW267" s="248" t="s">
        <v>3088</v>
      </c>
      <c r="AX267" s="249" t="s">
        <v>3088</v>
      </c>
      <c r="AY267" s="250" t="s">
        <v>5811</v>
      </c>
    </row>
    <row r="268" spans="1:51" ht="24.75" customHeight="1" x14ac:dyDescent="0.35">
      <c r="A268" s="11">
        <v>267</v>
      </c>
      <c r="B268" s="241" t="s">
        <v>5821</v>
      </c>
      <c r="C268" s="8" t="s">
        <v>5822</v>
      </c>
      <c r="D268" s="10" t="s">
        <v>5823</v>
      </c>
      <c r="E268" s="10" t="s">
        <v>14</v>
      </c>
      <c r="F268" s="9">
        <v>42961</v>
      </c>
      <c r="G268" s="9">
        <v>43020</v>
      </c>
      <c r="H268" s="9"/>
      <c r="I268" s="9"/>
      <c r="J268" s="7" t="s">
        <v>3128</v>
      </c>
      <c r="K268" s="7"/>
      <c r="L268" s="10" t="s">
        <v>4683</v>
      </c>
      <c r="M268" s="242" t="s">
        <v>3684</v>
      </c>
      <c r="N268" s="243" t="s">
        <v>2050</v>
      </c>
      <c r="O268" s="243" t="s">
        <v>5824</v>
      </c>
      <c r="P268" s="10" t="s">
        <v>5825</v>
      </c>
      <c r="Q268" s="10"/>
      <c r="R268" s="10"/>
      <c r="S268" s="10"/>
      <c r="T268" s="10" t="s">
        <v>53</v>
      </c>
      <c r="U268" s="244">
        <v>31707</v>
      </c>
      <c r="V268" s="10" t="s">
        <v>311</v>
      </c>
      <c r="W268" s="10" t="s">
        <v>311</v>
      </c>
      <c r="X268" s="241" t="s">
        <v>1936</v>
      </c>
      <c r="Y268" s="8" t="s">
        <v>5826</v>
      </c>
      <c r="Z268" s="243">
        <v>42598</v>
      </c>
      <c r="AA268" s="10" t="s">
        <v>311</v>
      </c>
      <c r="AB268" s="10" t="s">
        <v>1956</v>
      </c>
      <c r="AC268" s="10" t="s">
        <v>3140</v>
      </c>
      <c r="AD268" s="10" t="s">
        <v>2010</v>
      </c>
      <c r="AE268" s="243" t="s">
        <v>751</v>
      </c>
      <c r="AF268" s="10" t="s">
        <v>5827</v>
      </c>
      <c r="AG268" s="10" t="s">
        <v>5828</v>
      </c>
      <c r="AH268" s="242" t="s">
        <v>5829</v>
      </c>
      <c r="AI268" s="243" t="s">
        <v>5830</v>
      </c>
      <c r="AJ268" s="10" t="s">
        <v>5831</v>
      </c>
      <c r="AK268" s="10" t="s">
        <v>5832</v>
      </c>
      <c r="AL268" s="241" t="s">
        <v>2160</v>
      </c>
      <c r="AM268" s="8"/>
      <c r="AN268" s="8"/>
      <c r="AO268" s="8"/>
      <c r="AP268" s="8"/>
      <c r="AQ268" s="8" t="s">
        <v>3088</v>
      </c>
      <c r="AR268" s="245">
        <v>42992</v>
      </c>
      <c r="AS268" s="245">
        <v>42992</v>
      </c>
      <c r="AT268" s="246" t="s">
        <v>3088</v>
      </c>
      <c r="AU268" s="244">
        <v>42992</v>
      </c>
      <c r="AV268" s="247" t="s">
        <v>4456</v>
      </c>
      <c r="AW268" s="248" t="s">
        <v>3088</v>
      </c>
      <c r="AX268" s="249" t="s">
        <v>3088</v>
      </c>
      <c r="AY268" s="250" t="s">
        <v>5821</v>
      </c>
    </row>
    <row r="269" spans="1:51" ht="24.75" customHeight="1" x14ac:dyDescent="0.35">
      <c r="A269" s="11">
        <v>268</v>
      </c>
      <c r="B269" s="241" t="s">
        <v>5833</v>
      </c>
      <c r="C269" s="8" t="s">
        <v>5834</v>
      </c>
      <c r="D269" s="10" t="s">
        <v>3088</v>
      </c>
      <c r="E269" s="10" t="s">
        <v>14</v>
      </c>
      <c r="F269" s="9">
        <v>42709</v>
      </c>
      <c r="G269" s="9">
        <v>42768</v>
      </c>
      <c r="H269" s="9"/>
      <c r="I269" s="9">
        <v>43133</v>
      </c>
      <c r="J269" s="7" t="s">
        <v>3128</v>
      </c>
      <c r="K269" s="7"/>
      <c r="L269" s="10" t="s">
        <v>3456</v>
      </c>
      <c r="M269" s="242" t="s">
        <v>27</v>
      </c>
      <c r="N269" s="243" t="s">
        <v>2155</v>
      </c>
      <c r="O269" s="243" t="s">
        <v>5835</v>
      </c>
      <c r="P269" s="10" t="s">
        <v>5836</v>
      </c>
      <c r="Q269" s="10"/>
      <c r="R269" s="10"/>
      <c r="S269" s="10"/>
      <c r="T269" s="10" t="s">
        <v>53</v>
      </c>
      <c r="U269" s="244">
        <v>34394</v>
      </c>
      <c r="V269" s="10" t="s">
        <v>1658</v>
      </c>
      <c r="W269" s="10" t="s">
        <v>1658</v>
      </c>
      <c r="X269" s="241" t="s">
        <v>1936</v>
      </c>
      <c r="Y269" s="8" t="s">
        <v>5837</v>
      </c>
      <c r="Z269" s="243">
        <v>39741</v>
      </c>
      <c r="AA269" s="10" t="s">
        <v>1658</v>
      </c>
      <c r="AB269" s="10" t="s">
        <v>1956</v>
      </c>
      <c r="AC269" s="10" t="s">
        <v>3140</v>
      </c>
      <c r="AD269" s="10" t="s">
        <v>2172</v>
      </c>
      <c r="AE269" s="243" t="s">
        <v>5838</v>
      </c>
      <c r="AF269" s="10" t="s">
        <v>5839</v>
      </c>
      <c r="AG269" s="10" t="s">
        <v>5840</v>
      </c>
      <c r="AH269" s="242" t="s">
        <v>5841</v>
      </c>
      <c r="AI269" s="243" t="s">
        <v>5842</v>
      </c>
      <c r="AJ269" s="10" t="s">
        <v>5843</v>
      </c>
      <c r="AK269" s="10" t="s">
        <v>5844</v>
      </c>
      <c r="AL269" s="241" t="s">
        <v>2107</v>
      </c>
      <c r="AM269" s="8"/>
      <c r="AN269" s="8"/>
      <c r="AO269" s="8"/>
      <c r="AP269" s="8"/>
      <c r="AQ269" s="8" t="s">
        <v>3088</v>
      </c>
      <c r="AR269" s="245">
        <v>42993</v>
      </c>
      <c r="AS269" s="245">
        <v>42993</v>
      </c>
      <c r="AT269" s="246" t="s">
        <v>5845</v>
      </c>
      <c r="AU269" s="244">
        <v>42963</v>
      </c>
      <c r="AV269" s="247" t="s">
        <v>3084</v>
      </c>
      <c r="AW269" s="248" t="s">
        <v>3088</v>
      </c>
      <c r="AX269" s="249" t="s">
        <v>3088</v>
      </c>
      <c r="AY269" s="250" t="s">
        <v>5833</v>
      </c>
    </row>
    <row r="270" spans="1:51" ht="24.75" customHeight="1" x14ac:dyDescent="0.35">
      <c r="A270" s="11">
        <v>269</v>
      </c>
      <c r="B270" s="241" t="s">
        <v>5846</v>
      </c>
      <c r="C270" s="8" t="s">
        <v>5847</v>
      </c>
      <c r="D270" s="10" t="s">
        <v>3088</v>
      </c>
      <c r="E270" s="10" t="s">
        <v>1382</v>
      </c>
      <c r="F270" s="9">
        <v>42948</v>
      </c>
      <c r="G270" s="9">
        <v>43007</v>
      </c>
      <c r="H270" s="9"/>
      <c r="I270" s="9"/>
      <c r="J270" s="7" t="s">
        <v>3128</v>
      </c>
      <c r="K270" s="7"/>
      <c r="L270" s="10" t="s">
        <v>5630</v>
      </c>
      <c r="M270" s="242" t="s">
        <v>5631</v>
      </c>
      <c r="N270" s="243" t="s">
        <v>1990</v>
      </c>
      <c r="O270" s="243" t="s">
        <v>3187</v>
      </c>
      <c r="P270" s="10" t="s">
        <v>2061</v>
      </c>
      <c r="Q270" s="10"/>
      <c r="R270" s="10"/>
      <c r="S270" s="10"/>
      <c r="T270" s="10" t="s">
        <v>53</v>
      </c>
      <c r="U270" s="244">
        <v>30682</v>
      </c>
      <c r="V270" s="10" t="s">
        <v>1382</v>
      </c>
      <c r="W270" s="10" t="s">
        <v>1382</v>
      </c>
      <c r="X270" s="241" t="s">
        <v>1936</v>
      </c>
      <c r="Y270" s="8" t="s">
        <v>5848</v>
      </c>
      <c r="Z270" s="243">
        <v>40859</v>
      </c>
      <c r="AA270" s="10" t="s">
        <v>1382</v>
      </c>
      <c r="AB270" s="10" t="s">
        <v>1938</v>
      </c>
      <c r="AC270" s="10" t="s">
        <v>1974</v>
      </c>
      <c r="AD270" s="10" t="s">
        <v>2090</v>
      </c>
      <c r="AE270" s="243" t="s">
        <v>5849</v>
      </c>
      <c r="AF270" s="10" t="s">
        <v>5850</v>
      </c>
      <c r="AG270" s="10" t="s">
        <v>5851</v>
      </c>
      <c r="AH270" s="242" t="s">
        <v>5852</v>
      </c>
      <c r="AI270" s="243" t="s">
        <v>5853</v>
      </c>
      <c r="AJ270" s="10" t="s">
        <v>5854</v>
      </c>
      <c r="AK270" s="10" t="s">
        <v>406</v>
      </c>
      <c r="AL270" s="241" t="s">
        <v>1971</v>
      </c>
      <c r="AM270" s="8"/>
      <c r="AN270" s="8"/>
      <c r="AO270" s="8"/>
      <c r="AP270" s="8"/>
      <c r="AQ270" s="8" t="s">
        <v>3088</v>
      </c>
      <c r="AR270" s="245">
        <v>43000</v>
      </c>
      <c r="AS270" s="245">
        <v>43000</v>
      </c>
      <c r="AT270" s="246" t="s">
        <v>3088</v>
      </c>
      <c r="AU270" s="244">
        <v>42998</v>
      </c>
      <c r="AV270" s="247" t="s">
        <v>4456</v>
      </c>
      <c r="AW270" s="248" t="s">
        <v>3088</v>
      </c>
      <c r="AX270" s="249" t="s">
        <v>3088</v>
      </c>
      <c r="AY270" s="250" t="s">
        <v>5846</v>
      </c>
    </row>
    <row r="271" spans="1:51" ht="24.75" customHeight="1" x14ac:dyDescent="0.35">
      <c r="A271" s="11">
        <v>270</v>
      </c>
      <c r="B271" s="241" t="s">
        <v>5855</v>
      </c>
      <c r="C271" s="8" t="s">
        <v>5856</v>
      </c>
      <c r="D271" s="10" t="s">
        <v>3088</v>
      </c>
      <c r="E271" s="10" t="s">
        <v>14</v>
      </c>
      <c r="F271" s="9">
        <v>42548</v>
      </c>
      <c r="G271" s="9">
        <v>42608</v>
      </c>
      <c r="H271" s="9"/>
      <c r="I271" s="9"/>
      <c r="J271" s="7" t="s">
        <v>1932</v>
      </c>
      <c r="K271" s="7"/>
      <c r="L271" s="10" t="s">
        <v>115</v>
      </c>
      <c r="M271" s="242" t="s">
        <v>2042</v>
      </c>
      <c r="N271" s="243" t="s">
        <v>2126</v>
      </c>
      <c r="O271" s="243" t="s">
        <v>4990</v>
      </c>
      <c r="P271" s="10" t="s">
        <v>4991</v>
      </c>
      <c r="Q271" s="10"/>
      <c r="R271" s="10"/>
      <c r="S271" s="10"/>
      <c r="T271" s="10" t="s">
        <v>22</v>
      </c>
      <c r="U271" s="244">
        <v>33223</v>
      </c>
      <c r="V271" s="10" t="s">
        <v>351</v>
      </c>
      <c r="W271" s="10" t="s">
        <v>343</v>
      </c>
      <c r="X271" s="241" t="s">
        <v>1936</v>
      </c>
      <c r="Y271" s="8" t="s">
        <v>5857</v>
      </c>
      <c r="Z271" s="243">
        <v>38572</v>
      </c>
      <c r="AA271" s="10" t="s">
        <v>351</v>
      </c>
      <c r="AB271" s="10" t="s">
        <v>1956</v>
      </c>
      <c r="AC271" s="10" t="s">
        <v>3140</v>
      </c>
      <c r="AD271" s="10" t="s">
        <v>2229</v>
      </c>
      <c r="AE271" s="243" t="s">
        <v>1948</v>
      </c>
      <c r="AF271" s="10" t="s">
        <v>5858</v>
      </c>
      <c r="AG271" s="10" t="s">
        <v>5859</v>
      </c>
      <c r="AH271" s="242" t="s">
        <v>5858</v>
      </c>
      <c r="AI271" s="243" t="s">
        <v>5859</v>
      </c>
      <c r="AJ271" s="10" t="s">
        <v>5860</v>
      </c>
      <c r="AK271" s="10" t="s">
        <v>5861</v>
      </c>
      <c r="AL271" s="241" t="s">
        <v>2107</v>
      </c>
      <c r="AM271" s="8"/>
      <c r="AN271" s="8"/>
      <c r="AO271" s="8"/>
      <c r="AP271" s="8"/>
      <c r="AQ271" s="8" t="s">
        <v>3088</v>
      </c>
      <c r="AR271" s="245">
        <v>43008</v>
      </c>
      <c r="AS271" s="245">
        <v>43008</v>
      </c>
      <c r="AT271" s="246" t="s">
        <v>5862</v>
      </c>
      <c r="AU271" s="244">
        <v>42983</v>
      </c>
      <c r="AV271" s="247" t="s">
        <v>3084</v>
      </c>
      <c r="AW271" s="248" t="s">
        <v>3088</v>
      </c>
      <c r="AX271" s="249" t="s">
        <v>3088</v>
      </c>
      <c r="AY271" s="250" t="s">
        <v>5855</v>
      </c>
    </row>
    <row r="272" spans="1:51" ht="24.75" customHeight="1" x14ac:dyDescent="0.35">
      <c r="A272" s="11">
        <v>271</v>
      </c>
      <c r="B272" s="241" t="s">
        <v>5863</v>
      </c>
      <c r="C272" s="8" t="s">
        <v>5449</v>
      </c>
      <c r="D272" s="10" t="s">
        <v>5864</v>
      </c>
      <c r="E272" s="10" t="s">
        <v>91</v>
      </c>
      <c r="F272" s="9">
        <v>42950</v>
      </c>
      <c r="G272" s="9">
        <v>43009</v>
      </c>
      <c r="H272" s="9"/>
      <c r="I272" s="9"/>
      <c r="J272" s="7" t="s">
        <v>3128</v>
      </c>
      <c r="K272" s="7"/>
      <c r="L272" s="10" t="s">
        <v>4683</v>
      </c>
      <c r="M272" s="242" t="s">
        <v>3260</v>
      </c>
      <c r="N272" s="243" t="s">
        <v>2050</v>
      </c>
      <c r="O272" s="243" t="s">
        <v>5000</v>
      </c>
      <c r="P272" s="10" t="s">
        <v>4759</v>
      </c>
      <c r="Q272" s="10"/>
      <c r="R272" s="10"/>
      <c r="S272" s="10"/>
      <c r="T272" s="10" t="s">
        <v>22</v>
      </c>
      <c r="U272" s="244">
        <v>31644</v>
      </c>
      <c r="V272" s="10" t="s">
        <v>351</v>
      </c>
      <c r="W272" s="10" t="s">
        <v>501</v>
      </c>
      <c r="X272" s="241" t="s">
        <v>1936</v>
      </c>
      <c r="Y272" s="8" t="s">
        <v>5450</v>
      </c>
      <c r="Z272" s="243">
        <v>40834</v>
      </c>
      <c r="AA272" s="10" t="s">
        <v>351</v>
      </c>
      <c r="AB272" s="10" t="s">
        <v>1956</v>
      </c>
      <c r="AC272" s="10" t="s">
        <v>3140</v>
      </c>
      <c r="AD272" s="10" t="s">
        <v>5451</v>
      </c>
      <c r="AE272" s="243" t="s">
        <v>1948</v>
      </c>
      <c r="AF272" s="10" t="s">
        <v>5452</v>
      </c>
      <c r="AG272" s="10" t="s">
        <v>5865</v>
      </c>
      <c r="AH272" s="242" t="s">
        <v>5866</v>
      </c>
      <c r="AI272" s="243" t="s">
        <v>5867</v>
      </c>
      <c r="AJ272" s="10" t="s">
        <v>5868</v>
      </c>
      <c r="AK272" s="10" t="s">
        <v>5869</v>
      </c>
      <c r="AL272" s="241" t="s">
        <v>1950</v>
      </c>
      <c r="AM272" s="8"/>
      <c r="AN272" s="8"/>
      <c r="AO272" s="8"/>
      <c r="AP272" s="8"/>
      <c r="AQ272" s="8" t="s">
        <v>3088</v>
      </c>
      <c r="AR272" s="245">
        <v>43008</v>
      </c>
      <c r="AS272" s="245">
        <v>43008</v>
      </c>
      <c r="AT272" s="246" t="s">
        <v>3088</v>
      </c>
      <c r="AU272" s="244">
        <v>43006</v>
      </c>
      <c r="AV272" s="247" t="s">
        <v>4456</v>
      </c>
      <c r="AW272" s="248" t="s">
        <v>3088</v>
      </c>
      <c r="AX272" s="249" t="s">
        <v>3088</v>
      </c>
      <c r="AY272" s="250" t="s">
        <v>5863</v>
      </c>
    </row>
    <row r="273" spans="1:51" ht="24.75" customHeight="1" x14ac:dyDescent="0.35">
      <c r="A273" s="11">
        <v>272</v>
      </c>
      <c r="B273" s="241" t="s">
        <v>5870</v>
      </c>
      <c r="C273" s="8" t="s">
        <v>5871</v>
      </c>
      <c r="D273" s="10" t="s">
        <v>3088</v>
      </c>
      <c r="E273" s="10" t="s">
        <v>32</v>
      </c>
      <c r="F273" s="9">
        <v>43010</v>
      </c>
      <c r="G273" s="9">
        <v>43069</v>
      </c>
      <c r="H273" s="9"/>
      <c r="I273" s="9"/>
      <c r="J273" s="7" t="s">
        <v>3128</v>
      </c>
      <c r="K273" s="7"/>
      <c r="L273" s="10" t="s">
        <v>4683</v>
      </c>
      <c r="M273" s="242" t="s">
        <v>3475</v>
      </c>
      <c r="N273" s="243" t="s">
        <v>1972</v>
      </c>
      <c r="O273" s="243" t="s">
        <v>4748</v>
      </c>
      <c r="P273" s="10" t="s">
        <v>4749</v>
      </c>
      <c r="Q273" s="10"/>
      <c r="R273" s="10"/>
      <c r="S273" s="10"/>
      <c r="T273" s="10" t="s">
        <v>53</v>
      </c>
      <c r="U273" s="244">
        <v>31121</v>
      </c>
      <c r="V273" s="10" t="s">
        <v>3088</v>
      </c>
      <c r="W273" s="10" t="s">
        <v>3088</v>
      </c>
      <c r="X273" s="241" t="s">
        <v>1936</v>
      </c>
      <c r="Y273" s="8" t="s">
        <v>5872</v>
      </c>
      <c r="Z273" s="243">
        <v>42646</v>
      </c>
      <c r="AA273" s="10" t="s">
        <v>2007</v>
      </c>
      <c r="AB273" s="10" t="s">
        <v>1938</v>
      </c>
      <c r="AC273" s="10" t="s">
        <v>3140</v>
      </c>
      <c r="AD273" s="10" t="s">
        <v>2072</v>
      </c>
      <c r="AE273" s="243" t="s">
        <v>1948</v>
      </c>
      <c r="AF273" s="10" t="s">
        <v>5873</v>
      </c>
      <c r="AG273" s="10" t="s">
        <v>5874</v>
      </c>
      <c r="AH273" s="242" t="s">
        <v>3088</v>
      </c>
      <c r="AI273" s="243" t="s">
        <v>3088</v>
      </c>
      <c r="AJ273" s="10" t="s">
        <v>3088</v>
      </c>
      <c r="AK273" s="10" t="s">
        <v>3088</v>
      </c>
      <c r="AL273" s="241" t="s">
        <v>3088</v>
      </c>
      <c r="AM273" s="8"/>
      <c r="AN273" s="8"/>
      <c r="AO273" s="8"/>
      <c r="AP273" s="8"/>
      <c r="AQ273" s="8" t="s">
        <v>3088</v>
      </c>
      <c r="AR273" s="245">
        <v>43011</v>
      </c>
      <c r="AS273" s="245">
        <v>43011</v>
      </c>
      <c r="AT273" s="246" t="s">
        <v>3088</v>
      </c>
      <c r="AU273" s="244">
        <v>43012</v>
      </c>
      <c r="AV273" s="247" t="s">
        <v>4456</v>
      </c>
      <c r="AW273" s="248" t="s">
        <v>3088</v>
      </c>
      <c r="AX273" s="249" t="s">
        <v>3088</v>
      </c>
      <c r="AY273" s="250" t="s">
        <v>5870</v>
      </c>
    </row>
    <row r="274" spans="1:51" ht="24.75" customHeight="1" x14ac:dyDescent="0.35">
      <c r="A274" s="11">
        <v>273</v>
      </c>
      <c r="B274" s="241" t="s">
        <v>5875</v>
      </c>
      <c r="C274" s="8" t="s">
        <v>5876</v>
      </c>
      <c r="D274" s="10" t="s">
        <v>3088</v>
      </c>
      <c r="E274" s="10" t="s">
        <v>14</v>
      </c>
      <c r="F274" s="9">
        <v>40891</v>
      </c>
      <c r="G274" s="9">
        <v>40951</v>
      </c>
      <c r="H274" s="9"/>
      <c r="I274" s="9"/>
      <c r="J274" s="7" t="s">
        <v>1932</v>
      </c>
      <c r="K274" s="7"/>
      <c r="L274" s="10" t="s">
        <v>751</v>
      </c>
      <c r="M274" s="242" t="s">
        <v>751</v>
      </c>
      <c r="N274" s="243" t="s">
        <v>2017</v>
      </c>
      <c r="O274" s="243" t="s">
        <v>5877</v>
      </c>
      <c r="P274" s="10" t="s">
        <v>5878</v>
      </c>
      <c r="Q274" s="10"/>
      <c r="R274" s="10"/>
      <c r="S274" s="10"/>
      <c r="T274" s="10" t="s">
        <v>53</v>
      </c>
      <c r="U274" s="244">
        <v>31928</v>
      </c>
      <c r="V274" s="10" t="s">
        <v>255</v>
      </c>
      <c r="W274" s="10" t="s">
        <v>255</v>
      </c>
      <c r="X274" s="241" t="s">
        <v>1936</v>
      </c>
      <c r="Y274" s="8" t="s">
        <v>5879</v>
      </c>
      <c r="Z274" s="243">
        <v>39179</v>
      </c>
      <c r="AA274" s="10" t="s">
        <v>255</v>
      </c>
      <c r="AB274" s="10" t="s">
        <v>1956</v>
      </c>
      <c r="AC274" s="10" t="s">
        <v>3140</v>
      </c>
      <c r="AD274" s="10" t="s">
        <v>2199</v>
      </c>
      <c r="AE274" s="243" t="s">
        <v>5880</v>
      </c>
      <c r="AF274" s="10" t="s">
        <v>5881</v>
      </c>
      <c r="AG274" s="10" t="s">
        <v>5882</v>
      </c>
      <c r="AH274" s="242" t="s">
        <v>5881</v>
      </c>
      <c r="AI274" s="243" t="s">
        <v>5882</v>
      </c>
      <c r="AJ274" s="10" t="s">
        <v>5883</v>
      </c>
      <c r="AK274" s="10" t="s">
        <v>5884</v>
      </c>
      <c r="AL274" s="241" t="s">
        <v>1953</v>
      </c>
      <c r="AM274" s="8"/>
      <c r="AN274" s="8"/>
      <c r="AO274" s="8"/>
      <c r="AP274" s="8"/>
      <c r="AQ274" s="8" t="s">
        <v>3088</v>
      </c>
      <c r="AR274" s="245">
        <v>43028</v>
      </c>
      <c r="AS274" s="245">
        <v>43028</v>
      </c>
      <c r="AT274" s="246" t="s">
        <v>5885</v>
      </c>
      <c r="AU274" s="244">
        <v>42990</v>
      </c>
      <c r="AV274" s="247" t="s">
        <v>3084</v>
      </c>
      <c r="AW274" s="248" t="s">
        <v>3088</v>
      </c>
      <c r="AX274" s="249" t="s">
        <v>3088</v>
      </c>
      <c r="AY274" s="250" t="s">
        <v>5875</v>
      </c>
    </row>
    <row r="275" spans="1:51" ht="24.75" customHeight="1" x14ac:dyDescent="0.35">
      <c r="A275" s="11">
        <v>274</v>
      </c>
      <c r="B275" s="241" t="s">
        <v>5886</v>
      </c>
      <c r="C275" s="8" t="s">
        <v>5887</v>
      </c>
      <c r="D275" s="10" t="s">
        <v>3088</v>
      </c>
      <c r="E275" s="10" t="s">
        <v>14</v>
      </c>
      <c r="F275" s="9">
        <v>42905</v>
      </c>
      <c r="G275" s="9">
        <v>42964</v>
      </c>
      <c r="H275" s="9"/>
      <c r="I275" s="9">
        <v>43329</v>
      </c>
      <c r="J275" s="7" t="s">
        <v>3128</v>
      </c>
      <c r="K275" s="7"/>
      <c r="L275" s="10" t="s">
        <v>3105</v>
      </c>
      <c r="M275" s="242" t="s">
        <v>41</v>
      </c>
      <c r="N275" s="243" t="s">
        <v>1990</v>
      </c>
      <c r="O275" s="243" t="s">
        <v>5888</v>
      </c>
      <c r="P275" s="10" t="s">
        <v>5328</v>
      </c>
      <c r="Q275" s="10"/>
      <c r="R275" s="10"/>
      <c r="S275" s="10"/>
      <c r="T275" s="10" t="s">
        <v>22</v>
      </c>
      <c r="U275" s="244">
        <v>32154</v>
      </c>
      <c r="V275" s="10" t="s">
        <v>2297</v>
      </c>
      <c r="W275" s="10" t="s">
        <v>2297</v>
      </c>
      <c r="X275" s="241" t="s">
        <v>1936</v>
      </c>
      <c r="Y275" s="8" t="s">
        <v>5889</v>
      </c>
      <c r="Z275" s="243">
        <v>38372</v>
      </c>
      <c r="AA275" s="10" t="s">
        <v>2297</v>
      </c>
      <c r="AB275" s="10" t="s">
        <v>1938</v>
      </c>
      <c r="AC275" s="10" t="s">
        <v>1974</v>
      </c>
      <c r="AD275" s="10" t="s">
        <v>2115</v>
      </c>
      <c r="AE275" s="243" t="s">
        <v>5890</v>
      </c>
      <c r="AF275" s="10" t="s">
        <v>5891</v>
      </c>
      <c r="AG275" s="10" t="s">
        <v>5892</v>
      </c>
      <c r="AH275" s="242" t="s">
        <v>5893</v>
      </c>
      <c r="AI275" s="243" t="s">
        <v>5894</v>
      </c>
      <c r="AJ275" s="10" t="s">
        <v>5895</v>
      </c>
      <c r="AK275" s="10" t="s">
        <v>5896</v>
      </c>
      <c r="AL275" s="241" t="s">
        <v>1941</v>
      </c>
      <c r="AM275" s="8"/>
      <c r="AN275" s="8"/>
      <c r="AO275" s="8"/>
      <c r="AP275" s="8"/>
      <c r="AQ275" s="8" t="s">
        <v>3088</v>
      </c>
      <c r="AR275" s="245">
        <v>43039</v>
      </c>
      <c r="AS275" s="245">
        <v>43039</v>
      </c>
      <c r="AT275" s="246" t="s">
        <v>5897</v>
      </c>
      <c r="AU275" s="244">
        <v>43006</v>
      </c>
      <c r="AV275" s="247" t="s">
        <v>3084</v>
      </c>
      <c r="AW275" s="248" t="s">
        <v>3088</v>
      </c>
      <c r="AX275" s="249" t="s">
        <v>3088</v>
      </c>
      <c r="AY275" s="250" t="s">
        <v>5886</v>
      </c>
    </row>
    <row r="276" spans="1:51" ht="24.75" customHeight="1" x14ac:dyDescent="0.35">
      <c r="A276" s="11">
        <v>275</v>
      </c>
      <c r="B276" s="241" t="s">
        <v>5898</v>
      </c>
      <c r="C276" s="8" t="s">
        <v>5899</v>
      </c>
      <c r="D276" s="10" t="s">
        <v>5900</v>
      </c>
      <c r="E276" s="10" t="s">
        <v>14</v>
      </c>
      <c r="F276" s="9">
        <v>42415</v>
      </c>
      <c r="G276" s="9">
        <v>42474</v>
      </c>
      <c r="H276" s="9"/>
      <c r="I276" s="9"/>
      <c r="J276" s="7" t="s">
        <v>1932</v>
      </c>
      <c r="K276" s="7"/>
      <c r="L276" s="10" t="s">
        <v>3224</v>
      </c>
      <c r="M276" s="242" t="s">
        <v>3224</v>
      </c>
      <c r="N276" s="243" t="s">
        <v>1964</v>
      </c>
      <c r="O276" s="243" t="s">
        <v>4266</v>
      </c>
      <c r="P276" s="10" t="s">
        <v>4267</v>
      </c>
      <c r="Q276" s="10"/>
      <c r="R276" s="10"/>
      <c r="S276" s="10"/>
      <c r="T276" s="10" t="s">
        <v>53</v>
      </c>
      <c r="U276" s="244">
        <v>26809</v>
      </c>
      <c r="V276" s="10" t="s">
        <v>255</v>
      </c>
      <c r="W276" s="10" t="s">
        <v>2826</v>
      </c>
      <c r="X276" s="241" t="s">
        <v>1936</v>
      </c>
      <c r="Y276" s="8" t="s">
        <v>5901</v>
      </c>
      <c r="Z276" s="243">
        <v>40273</v>
      </c>
      <c r="AA276" s="10" t="s">
        <v>255</v>
      </c>
      <c r="AB276" s="10" t="s">
        <v>1938</v>
      </c>
      <c r="AC276" s="10" t="s">
        <v>1968</v>
      </c>
      <c r="AD276" s="10" t="s">
        <v>5902</v>
      </c>
      <c r="AE276" s="243" t="s">
        <v>1948</v>
      </c>
      <c r="AF276" s="10" t="s">
        <v>5903</v>
      </c>
      <c r="AG276" s="10" t="s">
        <v>5904</v>
      </c>
      <c r="AH276" s="242" t="s">
        <v>5903</v>
      </c>
      <c r="AI276" s="243" t="s">
        <v>5904</v>
      </c>
      <c r="AJ276" s="10" t="s">
        <v>5905</v>
      </c>
      <c r="AK276" s="10" t="s">
        <v>5906</v>
      </c>
      <c r="AL276" s="241" t="s">
        <v>1971</v>
      </c>
      <c r="AM276" s="8"/>
      <c r="AN276" s="8"/>
      <c r="AO276" s="8"/>
      <c r="AP276" s="8"/>
      <c r="AQ276" s="8" t="s">
        <v>3088</v>
      </c>
      <c r="AR276" s="245">
        <v>43039</v>
      </c>
      <c r="AS276" s="245">
        <v>43039</v>
      </c>
      <c r="AT276" s="246" t="s">
        <v>5907</v>
      </c>
      <c r="AU276" s="244">
        <v>43013</v>
      </c>
      <c r="AV276" s="247" t="s">
        <v>3084</v>
      </c>
      <c r="AW276" s="248" t="s">
        <v>3088</v>
      </c>
      <c r="AX276" s="249" t="s">
        <v>3088</v>
      </c>
      <c r="AY276" s="250" t="s">
        <v>5898</v>
      </c>
    </row>
    <row r="277" spans="1:51" ht="24.75" customHeight="1" x14ac:dyDescent="0.35">
      <c r="A277" s="11">
        <v>276</v>
      </c>
      <c r="B277" s="241" t="s">
        <v>5908</v>
      </c>
      <c r="C277" s="8" t="s">
        <v>5909</v>
      </c>
      <c r="D277" s="10" t="s">
        <v>3088</v>
      </c>
      <c r="E277" s="10" t="s">
        <v>14</v>
      </c>
      <c r="F277" s="9">
        <v>43040</v>
      </c>
      <c r="G277" s="9">
        <v>43099</v>
      </c>
      <c r="H277" s="251"/>
      <c r="I277" s="9"/>
      <c r="J277" s="7" t="s">
        <v>3128</v>
      </c>
      <c r="K277" s="7"/>
      <c r="L277" s="10" t="s">
        <v>3224</v>
      </c>
      <c r="M277" s="242" t="s">
        <v>3224</v>
      </c>
      <c r="N277" s="252" t="s">
        <v>1984</v>
      </c>
      <c r="O277" s="252" t="s">
        <v>5910</v>
      </c>
      <c r="P277" s="252" t="s">
        <v>5911</v>
      </c>
      <c r="Q277" s="253"/>
      <c r="R277" s="253"/>
      <c r="S277" s="253"/>
      <c r="T277" s="253" t="s">
        <v>22</v>
      </c>
      <c r="U277" s="244">
        <v>31429</v>
      </c>
      <c r="V277" s="10" t="s">
        <v>255</v>
      </c>
      <c r="W277" s="10" t="s">
        <v>176</v>
      </c>
      <c r="X277" s="241" t="s">
        <v>1936</v>
      </c>
      <c r="Y277" s="8" t="s">
        <v>5912</v>
      </c>
      <c r="Z277" s="243">
        <v>37978</v>
      </c>
      <c r="AA277" s="10" t="s">
        <v>255</v>
      </c>
      <c r="AB277" s="10" t="s">
        <v>1956</v>
      </c>
      <c r="AC277" s="10" t="s">
        <v>3140</v>
      </c>
      <c r="AD277" s="10" t="s">
        <v>2132</v>
      </c>
      <c r="AE277" s="243" t="s">
        <v>2041</v>
      </c>
      <c r="AF277" s="10" t="s">
        <v>5913</v>
      </c>
      <c r="AG277" s="10" t="s">
        <v>5914</v>
      </c>
      <c r="AH277" s="242" t="s">
        <v>5913</v>
      </c>
      <c r="AI277" s="243" t="s">
        <v>5914</v>
      </c>
      <c r="AJ277" s="10" t="s">
        <v>5915</v>
      </c>
      <c r="AK277" s="10" t="s">
        <v>5916</v>
      </c>
      <c r="AL277" s="241" t="s">
        <v>2107</v>
      </c>
      <c r="AM277" s="254"/>
      <c r="AN277" s="8"/>
      <c r="AO277" s="10"/>
      <c r="AP277" s="10"/>
      <c r="AQ277" s="254" t="s">
        <v>3088</v>
      </c>
      <c r="AR277" s="245">
        <v>43069</v>
      </c>
      <c r="AS277" s="245">
        <v>43069</v>
      </c>
      <c r="AT277" s="246" t="s">
        <v>3088</v>
      </c>
      <c r="AU277" s="244">
        <v>43069</v>
      </c>
      <c r="AV277" s="247" t="s">
        <v>4456</v>
      </c>
      <c r="AW277" s="248" t="s">
        <v>3088</v>
      </c>
      <c r="AX277" s="249" t="s">
        <v>3088</v>
      </c>
      <c r="AY277" s="250" t="s">
        <v>5908</v>
      </c>
    </row>
    <row r="278" spans="1:51" ht="24.75" customHeight="1" x14ac:dyDescent="0.35">
      <c r="A278" s="11">
        <v>277</v>
      </c>
      <c r="B278" s="241" t="s">
        <v>5917</v>
      </c>
      <c r="C278" s="8" t="s">
        <v>5918</v>
      </c>
      <c r="D278" s="10" t="s">
        <v>3088</v>
      </c>
      <c r="E278" s="10" t="s">
        <v>32</v>
      </c>
      <c r="F278" s="9">
        <v>43018</v>
      </c>
      <c r="G278" s="9">
        <v>43077</v>
      </c>
      <c r="H278" s="9"/>
      <c r="I278" s="9"/>
      <c r="J278" s="7" t="s">
        <v>3128</v>
      </c>
      <c r="K278" s="7"/>
      <c r="L278" s="10" t="s">
        <v>5682</v>
      </c>
      <c r="M278" s="242" t="s">
        <v>2151</v>
      </c>
      <c r="N278" s="243" t="s">
        <v>1990</v>
      </c>
      <c r="O278" s="243" t="s">
        <v>3187</v>
      </c>
      <c r="P278" s="10" t="s">
        <v>2333</v>
      </c>
      <c r="Q278" s="10"/>
      <c r="R278" s="10"/>
      <c r="S278" s="10"/>
      <c r="T278" s="10" t="s">
        <v>53</v>
      </c>
      <c r="U278" s="244">
        <v>33028</v>
      </c>
      <c r="V278" s="10" t="s">
        <v>293</v>
      </c>
      <c r="W278" s="10" t="s">
        <v>293</v>
      </c>
      <c r="X278" s="241" t="s">
        <v>1936</v>
      </c>
      <c r="Y278" s="8" t="s">
        <v>5919</v>
      </c>
      <c r="Z278" s="243">
        <v>42341</v>
      </c>
      <c r="AA278" s="10" t="s">
        <v>293</v>
      </c>
      <c r="AB278" s="10" t="s">
        <v>1938</v>
      </c>
      <c r="AC278" s="10" t="s">
        <v>3140</v>
      </c>
      <c r="AD278" s="10" t="s">
        <v>2253</v>
      </c>
      <c r="AE278" s="243" t="s">
        <v>5920</v>
      </c>
      <c r="AF278" s="10" t="s">
        <v>5921</v>
      </c>
      <c r="AG278" s="10" t="s">
        <v>5922</v>
      </c>
      <c r="AH278" s="242" t="s">
        <v>5923</v>
      </c>
      <c r="AI278" s="243" t="s">
        <v>5924</v>
      </c>
      <c r="AJ278" s="10" t="s">
        <v>5925</v>
      </c>
      <c r="AK278" s="10" t="s">
        <v>2375</v>
      </c>
      <c r="AL278" s="241" t="s">
        <v>1971</v>
      </c>
      <c r="AM278" s="8"/>
      <c r="AN278" s="8"/>
      <c r="AO278" s="8"/>
      <c r="AP278" s="8"/>
      <c r="AQ278" s="8" t="s">
        <v>3088</v>
      </c>
      <c r="AR278" s="245">
        <v>43069</v>
      </c>
      <c r="AS278" s="245">
        <v>43069</v>
      </c>
      <c r="AT278" s="246" t="s">
        <v>3088</v>
      </c>
      <c r="AU278" s="244">
        <v>43068</v>
      </c>
      <c r="AV278" s="247" t="s">
        <v>4456</v>
      </c>
      <c r="AW278" s="248" t="s">
        <v>3088</v>
      </c>
      <c r="AX278" s="249" t="s">
        <v>3088</v>
      </c>
      <c r="AY278" s="250" t="s">
        <v>5917</v>
      </c>
    </row>
    <row r="279" spans="1:51" ht="24.75" customHeight="1" x14ac:dyDescent="0.35">
      <c r="A279" s="11">
        <v>278</v>
      </c>
      <c r="B279" s="241" t="s">
        <v>5926</v>
      </c>
      <c r="C279" s="8" t="s">
        <v>5927</v>
      </c>
      <c r="D279" s="10" t="s">
        <v>3088</v>
      </c>
      <c r="E279" s="10" t="s">
        <v>2228</v>
      </c>
      <c r="F279" s="9">
        <v>42933</v>
      </c>
      <c r="G279" s="9">
        <v>42992</v>
      </c>
      <c r="H279" s="9"/>
      <c r="I279" s="9">
        <v>43357</v>
      </c>
      <c r="J279" s="7" t="s">
        <v>3128</v>
      </c>
      <c r="K279" s="7"/>
      <c r="L279" s="10" t="s">
        <v>4683</v>
      </c>
      <c r="M279" s="242" t="s">
        <v>3384</v>
      </c>
      <c r="N279" s="243" t="s">
        <v>2050</v>
      </c>
      <c r="O279" s="243" t="s">
        <v>5000</v>
      </c>
      <c r="P279" s="10" t="s">
        <v>4759</v>
      </c>
      <c r="Q279" s="10"/>
      <c r="R279" s="10"/>
      <c r="S279" s="10"/>
      <c r="T279" s="10" t="s">
        <v>53</v>
      </c>
      <c r="U279" s="244">
        <v>33074</v>
      </c>
      <c r="V279" s="10" t="s">
        <v>2228</v>
      </c>
      <c r="W279" s="10" t="s">
        <v>2228</v>
      </c>
      <c r="X279" s="241" t="s">
        <v>1936</v>
      </c>
      <c r="Y279" s="8" t="s">
        <v>5928</v>
      </c>
      <c r="Z279" s="243">
        <v>39582</v>
      </c>
      <c r="AA279" s="10" t="s">
        <v>2228</v>
      </c>
      <c r="AB279" s="10" t="s">
        <v>1956</v>
      </c>
      <c r="AC279" s="10" t="s">
        <v>3140</v>
      </c>
      <c r="AD279" s="10" t="s">
        <v>5929</v>
      </c>
      <c r="AE279" s="243" t="s">
        <v>2579</v>
      </c>
      <c r="AF279" s="10" t="s">
        <v>5930</v>
      </c>
      <c r="AG279" s="10" t="s">
        <v>5931</v>
      </c>
      <c r="AH279" s="242" t="s">
        <v>5930</v>
      </c>
      <c r="AI279" s="243" t="s">
        <v>5932</v>
      </c>
      <c r="AJ279" s="10" t="s">
        <v>5933</v>
      </c>
      <c r="AK279" s="10" t="s">
        <v>5934</v>
      </c>
      <c r="AL279" s="241" t="s">
        <v>1953</v>
      </c>
      <c r="AM279" s="8"/>
      <c r="AN279" s="8"/>
      <c r="AO279" s="8"/>
      <c r="AP279" s="8"/>
      <c r="AQ279" s="8" t="s">
        <v>3088</v>
      </c>
      <c r="AR279" s="245">
        <v>43069</v>
      </c>
      <c r="AS279" s="245">
        <v>43069</v>
      </c>
      <c r="AT279" s="246" t="s">
        <v>3088</v>
      </c>
      <c r="AU279" s="244"/>
      <c r="AV279" s="247" t="s">
        <v>3084</v>
      </c>
      <c r="AW279" s="248" t="s">
        <v>3088</v>
      </c>
      <c r="AX279" s="249" t="s">
        <v>3088</v>
      </c>
      <c r="AY279" s="250" t="s">
        <v>5926</v>
      </c>
    </row>
    <row r="280" spans="1:51" ht="24.75" customHeight="1" x14ac:dyDescent="0.35">
      <c r="A280" s="11">
        <v>279</v>
      </c>
      <c r="B280" s="241" t="s">
        <v>5935</v>
      </c>
      <c r="C280" s="8" t="s">
        <v>5936</v>
      </c>
      <c r="D280" s="10" t="s">
        <v>5937</v>
      </c>
      <c r="E280" s="10" t="s">
        <v>1967</v>
      </c>
      <c r="F280" s="9">
        <v>42746</v>
      </c>
      <c r="G280" s="9">
        <v>42805</v>
      </c>
      <c r="H280" s="9"/>
      <c r="I280" s="9">
        <v>43170</v>
      </c>
      <c r="J280" s="7" t="s">
        <v>3128</v>
      </c>
      <c r="K280" s="7"/>
      <c r="L280" s="10" t="s">
        <v>5938</v>
      </c>
      <c r="M280" s="242" t="s">
        <v>2298</v>
      </c>
      <c r="N280" s="243" t="s">
        <v>1933</v>
      </c>
      <c r="O280" s="243" t="s">
        <v>5503</v>
      </c>
      <c r="P280" s="10" t="s">
        <v>3247</v>
      </c>
      <c r="Q280" s="10"/>
      <c r="R280" s="10"/>
      <c r="S280" s="10"/>
      <c r="T280" s="10" t="s">
        <v>53</v>
      </c>
      <c r="U280" s="244">
        <v>28454</v>
      </c>
      <c r="V280" s="10" t="s">
        <v>1967</v>
      </c>
      <c r="W280" s="10" t="s">
        <v>501</v>
      </c>
      <c r="X280" s="241" t="s">
        <v>1936</v>
      </c>
      <c r="Y280" s="8" t="s">
        <v>5939</v>
      </c>
      <c r="Z280" s="243">
        <v>37909</v>
      </c>
      <c r="AA280" s="10" t="s">
        <v>1967</v>
      </c>
      <c r="AB280" s="10" t="s">
        <v>1946</v>
      </c>
      <c r="AC280" s="10" t="s">
        <v>1968</v>
      </c>
      <c r="AD280" s="10" t="s">
        <v>2072</v>
      </c>
      <c r="AE280" s="243" t="s">
        <v>2069</v>
      </c>
      <c r="AF280" s="10" t="s">
        <v>5940</v>
      </c>
      <c r="AG280" s="10" t="s">
        <v>5941</v>
      </c>
      <c r="AH280" s="242" t="s">
        <v>5940</v>
      </c>
      <c r="AI280" s="243" t="s">
        <v>5941</v>
      </c>
      <c r="AJ280" s="10" t="s">
        <v>5942</v>
      </c>
      <c r="AK280" s="10" t="s">
        <v>5943</v>
      </c>
      <c r="AL280" s="241" t="s">
        <v>1953</v>
      </c>
      <c r="AM280" s="8"/>
      <c r="AN280" s="8"/>
      <c r="AO280" s="8"/>
      <c r="AP280" s="8"/>
      <c r="AQ280" s="8" t="s">
        <v>3088</v>
      </c>
      <c r="AR280" s="245">
        <v>43054</v>
      </c>
      <c r="AS280" s="245">
        <v>43069</v>
      </c>
      <c r="AT280" s="246" t="s">
        <v>5944</v>
      </c>
      <c r="AU280" s="244">
        <v>43055</v>
      </c>
      <c r="AV280" s="247" t="s">
        <v>3101</v>
      </c>
      <c r="AW280" s="248" t="s">
        <v>3088</v>
      </c>
      <c r="AX280" s="249" t="s">
        <v>3088</v>
      </c>
      <c r="AY280" s="250" t="s">
        <v>5935</v>
      </c>
    </row>
    <row r="281" spans="1:51" ht="24.75" customHeight="1" x14ac:dyDescent="0.35">
      <c r="A281" s="11">
        <v>280</v>
      </c>
      <c r="B281" s="241" t="s">
        <v>5945</v>
      </c>
      <c r="C281" s="8" t="s">
        <v>5946</v>
      </c>
      <c r="D281" s="10" t="s">
        <v>5947</v>
      </c>
      <c r="E281" s="10" t="s">
        <v>3815</v>
      </c>
      <c r="F281" s="9">
        <v>42646</v>
      </c>
      <c r="G281" s="9">
        <v>42705</v>
      </c>
      <c r="H281" s="9"/>
      <c r="I281" s="9">
        <v>43070</v>
      </c>
      <c r="J281" s="7" t="s">
        <v>3128</v>
      </c>
      <c r="K281" s="7"/>
      <c r="L281" s="10" t="s">
        <v>5778</v>
      </c>
      <c r="M281" s="242" t="s">
        <v>2060</v>
      </c>
      <c r="N281" s="243" t="s">
        <v>1990</v>
      </c>
      <c r="O281" s="243" t="s">
        <v>3187</v>
      </c>
      <c r="P281" s="10" t="s">
        <v>2438</v>
      </c>
      <c r="Q281" s="10"/>
      <c r="R281" s="10"/>
      <c r="S281" s="10"/>
      <c r="T281" s="10" t="s">
        <v>53</v>
      </c>
      <c r="U281" s="244">
        <v>30604</v>
      </c>
      <c r="V281" s="10" t="s">
        <v>501</v>
      </c>
      <c r="W281" s="10" t="s">
        <v>501</v>
      </c>
      <c r="X281" s="241" t="s">
        <v>1936</v>
      </c>
      <c r="Y281" s="8" t="s">
        <v>5948</v>
      </c>
      <c r="Z281" s="243">
        <v>41916</v>
      </c>
      <c r="AA281" s="10" t="s">
        <v>3298</v>
      </c>
      <c r="AB281" s="10" t="s">
        <v>1938</v>
      </c>
      <c r="AC281" s="10" t="s">
        <v>3140</v>
      </c>
      <c r="AD281" s="10" t="s">
        <v>2090</v>
      </c>
      <c r="AE281" s="243" t="s">
        <v>5949</v>
      </c>
      <c r="AF281" s="10" t="s">
        <v>5950</v>
      </c>
      <c r="AG281" s="10" t="s">
        <v>5951</v>
      </c>
      <c r="AH281" s="242" t="s">
        <v>5952</v>
      </c>
      <c r="AI281" s="243" t="s">
        <v>5953</v>
      </c>
      <c r="AJ281" s="10" t="s">
        <v>5954</v>
      </c>
      <c r="AK281" s="10" t="s">
        <v>5955</v>
      </c>
      <c r="AL281" s="241" t="s">
        <v>1971</v>
      </c>
      <c r="AM281" s="8"/>
      <c r="AN281" s="8"/>
      <c r="AO281" s="8"/>
      <c r="AP281" s="8"/>
      <c r="AQ281" s="8" t="s">
        <v>3088</v>
      </c>
      <c r="AR281" s="245">
        <v>43070</v>
      </c>
      <c r="AS281" s="245">
        <v>43070</v>
      </c>
      <c r="AT281" s="246" t="s">
        <v>5956</v>
      </c>
      <c r="AU281" s="244">
        <v>43040</v>
      </c>
      <c r="AV281" s="247" t="s">
        <v>3101</v>
      </c>
      <c r="AW281" s="248" t="s">
        <v>3088</v>
      </c>
      <c r="AX281" s="249" t="s">
        <v>4457</v>
      </c>
      <c r="AY281" s="250" t="s">
        <v>5945</v>
      </c>
    </row>
    <row r="282" spans="1:51" ht="24.75" customHeight="1" x14ac:dyDescent="0.35">
      <c r="A282" s="11">
        <v>281</v>
      </c>
      <c r="B282" s="241" t="s">
        <v>5957</v>
      </c>
      <c r="C282" s="8" t="s">
        <v>5958</v>
      </c>
      <c r="D282" s="10" t="s">
        <v>3088</v>
      </c>
      <c r="E282" s="10" t="s">
        <v>14</v>
      </c>
      <c r="F282" s="9">
        <v>42010</v>
      </c>
      <c r="G282" s="9">
        <v>42070</v>
      </c>
      <c r="H282" s="9"/>
      <c r="I282" s="9"/>
      <c r="J282" s="7" t="s">
        <v>1932</v>
      </c>
      <c r="K282" s="7"/>
      <c r="L282" s="10" t="s">
        <v>218</v>
      </c>
      <c r="M282" s="242" t="s">
        <v>218</v>
      </c>
      <c r="N282" s="243" t="s">
        <v>1933</v>
      </c>
      <c r="O282" s="243" t="s">
        <v>5959</v>
      </c>
      <c r="P282" s="10" t="s">
        <v>5960</v>
      </c>
      <c r="Q282" s="10"/>
      <c r="R282" s="10"/>
      <c r="S282" s="10"/>
      <c r="T282" s="10" t="s">
        <v>22</v>
      </c>
      <c r="U282" s="244">
        <v>29209</v>
      </c>
      <c r="V282" s="10" t="s">
        <v>343</v>
      </c>
      <c r="W282" s="10" t="s">
        <v>343</v>
      </c>
      <c r="X282" s="241" t="s">
        <v>1936</v>
      </c>
      <c r="Y282" s="8" t="s">
        <v>5961</v>
      </c>
      <c r="Z282" s="243">
        <v>38735</v>
      </c>
      <c r="AA282" s="10" t="s">
        <v>255</v>
      </c>
      <c r="AB282" s="10" t="s">
        <v>1956</v>
      </c>
      <c r="AC282" s="10" t="s">
        <v>1968</v>
      </c>
      <c r="AD282" s="10" t="s">
        <v>5962</v>
      </c>
      <c r="AE282" s="243" t="s">
        <v>1948</v>
      </c>
      <c r="AF282" s="10" t="s">
        <v>5963</v>
      </c>
      <c r="AG282" s="10" t="s">
        <v>5964</v>
      </c>
      <c r="AH282" s="242" t="s">
        <v>5963</v>
      </c>
      <c r="AI282" s="243" t="s">
        <v>5964</v>
      </c>
      <c r="AJ282" s="10" t="s">
        <v>5965</v>
      </c>
      <c r="AK282" s="10" t="s">
        <v>5966</v>
      </c>
      <c r="AL282" s="241" t="s">
        <v>1953</v>
      </c>
      <c r="AM282" s="8"/>
      <c r="AN282" s="8"/>
      <c r="AO282" s="8"/>
      <c r="AP282" s="8"/>
      <c r="AQ282" s="8" t="s">
        <v>3088</v>
      </c>
      <c r="AR282" s="245">
        <v>43074</v>
      </c>
      <c r="AS282" s="245">
        <v>43074</v>
      </c>
      <c r="AT282" s="246" t="s">
        <v>5967</v>
      </c>
      <c r="AU282" s="244">
        <v>43040</v>
      </c>
      <c r="AV282" s="247" t="s">
        <v>3101</v>
      </c>
      <c r="AW282" s="248" t="s">
        <v>3088</v>
      </c>
      <c r="AX282" s="249" t="s">
        <v>4920</v>
      </c>
      <c r="AY282" s="250" t="s">
        <v>5957</v>
      </c>
    </row>
    <row r="283" spans="1:51" ht="24.75" customHeight="1" x14ac:dyDescent="0.35">
      <c r="A283" s="11">
        <v>282</v>
      </c>
      <c r="B283" s="241" t="s">
        <v>5968</v>
      </c>
      <c r="C283" s="8" t="s">
        <v>5969</v>
      </c>
      <c r="D283" s="10" t="s">
        <v>3088</v>
      </c>
      <c r="E283" s="10" t="s">
        <v>14</v>
      </c>
      <c r="F283" s="9">
        <v>42556</v>
      </c>
      <c r="G283" s="9">
        <v>42616</v>
      </c>
      <c r="H283" s="9"/>
      <c r="I283" s="9"/>
      <c r="J283" s="7" t="s">
        <v>1932</v>
      </c>
      <c r="K283" s="7"/>
      <c r="L283" s="10" t="s">
        <v>35</v>
      </c>
      <c r="M283" s="242" t="s">
        <v>2142</v>
      </c>
      <c r="N283" s="243" t="s">
        <v>2017</v>
      </c>
      <c r="O283" s="243" t="s">
        <v>1539</v>
      </c>
      <c r="P283" s="10" t="s">
        <v>2258</v>
      </c>
      <c r="Q283" s="10"/>
      <c r="R283" s="10"/>
      <c r="S283" s="10"/>
      <c r="T283" s="10" t="s">
        <v>22</v>
      </c>
      <c r="U283" s="244">
        <v>30433</v>
      </c>
      <c r="V283" s="10" t="s">
        <v>255</v>
      </c>
      <c r="W283" s="10" t="s">
        <v>2114</v>
      </c>
      <c r="X283" s="241" t="s">
        <v>1936</v>
      </c>
      <c r="Y283" s="8" t="s">
        <v>5970</v>
      </c>
      <c r="Z283" s="243">
        <v>39662</v>
      </c>
      <c r="AA283" s="10" t="s">
        <v>255</v>
      </c>
      <c r="AB283" s="10" t="s">
        <v>1946</v>
      </c>
      <c r="AC283" s="10" t="s">
        <v>3140</v>
      </c>
      <c r="AD283" s="10" t="s">
        <v>5971</v>
      </c>
      <c r="AE283" s="243" t="s">
        <v>5972</v>
      </c>
      <c r="AF283" s="10" t="s">
        <v>5973</v>
      </c>
      <c r="AG283" s="10" t="s">
        <v>5974</v>
      </c>
      <c r="AH283" s="242" t="s">
        <v>5973</v>
      </c>
      <c r="AI283" s="243" t="s">
        <v>5974</v>
      </c>
      <c r="AJ283" s="10" t="s">
        <v>5975</v>
      </c>
      <c r="AK283" s="10" t="s">
        <v>5976</v>
      </c>
      <c r="AL283" s="241" t="s">
        <v>1953</v>
      </c>
      <c r="AM283" s="8"/>
      <c r="AN283" s="8"/>
      <c r="AO283" s="8"/>
      <c r="AP283" s="8"/>
      <c r="AQ283" s="8" t="s">
        <v>3088</v>
      </c>
      <c r="AR283" s="245">
        <v>43091</v>
      </c>
      <c r="AS283" s="245">
        <v>43091</v>
      </c>
      <c r="AT283" s="246" t="s">
        <v>5977</v>
      </c>
      <c r="AU283" s="244">
        <v>43068</v>
      </c>
      <c r="AV283" s="247" t="s">
        <v>3084</v>
      </c>
      <c r="AW283" s="248" t="s">
        <v>3088</v>
      </c>
      <c r="AX283" s="249" t="s">
        <v>3088</v>
      </c>
      <c r="AY283" s="250" t="s">
        <v>5968</v>
      </c>
    </row>
    <row r="284" spans="1:51" ht="24.75" customHeight="1" x14ac:dyDescent="0.35">
      <c r="A284" s="11">
        <v>283</v>
      </c>
      <c r="B284" s="241" t="s">
        <v>5978</v>
      </c>
      <c r="C284" s="8" t="s">
        <v>274</v>
      </c>
      <c r="D284" s="10" t="s">
        <v>3088</v>
      </c>
      <c r="E284" s="10" t="s">
        <v>14</v>
      </c>
      <c r="F284" s="9">
        <v>42983</v>
      </c>
      <c r="G284" s="9">
        <v>43042</v>
      </c>
      <c r="H284" s="9"/>
      <c r="I284" s="9">
        <v>43407</v>
      </c>
      <c r="J284" s="7" t="s">
        <v>3128</v>
      </c>
      <c r="K284" s="7"/>
      <c r="L284" s="10" t="s">
        <v>3105</v>
      </c>
      <c r="M284" s="242" t="s">
        <v>2027</v>
      </c>
      <c r="N284" s="243" t="s">
        <v>2155</v>
      </c>
      <c r="O284" s="243" t="s">
        <v>5649</v>
      </c>
      <c r="P284" s="10" t="s">
        <v>5650</v>
      </c>
      <c r="Q284" s="10"/>
      <c r="R284" s="10"/>
      <c r="S284" s="10"/>
      <c r="T284" s="10" t="s">
        <v>22</v>
      </c>
      <c r="U284" s="244">
        <v>34976</v>
      </c>
      <c r="V284" s="10" t="s">
        <v>4666</v>
      </c>
      <c r="W284" s="10" t="s">
        <v>747</v>
      </c>
      <c r="X284" s="241" t="s">
        <v>1936</v>
      </c>
      <c r="Y284" s="8" t="s">
        <v>5979</v>
      </c>
      <c r="Z284" s="243">
        <v>41176</v>
      </c>
      <c r="AA284" s="10" t="s">
        <v>4666</v>
      </c>
      <c r="AB284" s="10" t="s">
        <v>1956</v>
      </c>
      <c r="AC284" s="10" t="s">
        <v>2101</v>
      </c>
      <c r="AD284" s="10" t="s">
        <v>5980</v>
      </c>
      <c r="AE284" s="243" t="s">
        <v>16</v>
      </c>
      <c r="AF284" s="10" t="s">
        <v>5981</v>
      </c>
      <c r="AG284" s="10" t="s">
        <v>5982</v>
      </c>
      <c r="AH284" s="242" t="s">
        <v>5983</v>
      </c>
      <c r="AI284" s="243" t="s">
        <v>5984</v>
      </c>
      <c r="AJ284" s="10" t="s">
        <v>5985</v>
      </c>
      <c r="AK284" s="10" t="s">
        <v>5986</v>
      </c>
      <c r="AL284" s="241" t="s">
        <v>2107</v>
      </c>
      <c r="AM284" s="8"/>
      <c r="AN284" s="8"/>
      <c r="AO284" s="8"/>
      <c r="AP284" s="8"/>
      <c r="AQ284" s="8" t="s">
        <v>3088</v>
      </c>
      <c r="AR284" s="245">
        <v>43094</v>
      </c>
      <c r="AS284" s="245">
        <v>43097</v>
      </c>
      <c r="AT284" s="246" t="s">
        <v>5987</v>
      </c>
      <c r="AU284" s="244">
        <v>43077</v>
      </c>
      <c r="AV284" s="247" t="s">
        <v>3084</v>
      </c>
      <c r="AW284" s="248" t="s">
        <v>3088</v>
      </c>
      <c r="AX284" s="249" t="s">
        <v>3088</v>
      </c>
      <c r="AY284" s="250" t="s">
        <v>5978</v>
      </c>
    </row>
    <row r="285" spans="1:51" ht="24.75" customHeight="1" x14ac:dyDescent="0.35">
      <c r="A285" s="11">
        <v>284</v>
      </c>
      <c r="B285" s="241" t="s">
        <v>5988</v>
      </c>
      <c r="C285" s="8" t="s">
        <v>4288</v>
      </c>
      <c r="D285" s="10" t="s">
        <v>3088</v>
      </c>
      <c r="E285" s="10" t="s">
        <v>3298</v>
      </c>
      <c r="F285" s="9">
        <v>43052</v>
      </c>
      <c r="G285" s="9">
        <v>43111</v>
      </c>
      <c r="H285" s="9"/>
      <c r="I285" s="9"/>
      <c r="J285" s="7" t="s">
        <v>3128</v>
      </c>
      <c r="K285" s="7"/>
      <c r="L285" s="10" t="s">
        <v>5778</v>
      </c>
      <c r="M285" s="242" t="s">
        <v>2060</v>
      </c>
      <c r="N285" s="243" t="s">
        <v>2017</v>
      </c>
      <c r="O285" s="243" t="s">
        <v>5779</v>
      </c>
      <c r="P285" s="10" t="s">
        <v>5780</v>
      </c>
      <c r="Q285" s="10"/>
      <c r="R285" s="10"/>
      <c r="S285" s="10"/>
      <c r="T285" s="10" t="s">
        <v>53</v>
      </c>
      <c r="U285" s="244">
        <v>29602</v>
      </c>
      <c r="V285" s="10" t="s">
        <v>3298</v>
      </c>
      <c r="W285" s="10" t="s">
        <v>5989</v>
      </c>
      <c r="X285" s="241" t="s">
        <v>1936</v>
      </c>
      <c r="Y285" s="8" t="s">
        <v>5990</v>
      </c>
      <c r="Z285" s="243">
        <v>40205</v>
      </c>
      <c r="AA285" s="10" t="s">
        <v>3298</v>
      </c>
      <c r="AB285" s="10" t="s">
        <v>1938</v>
      </c>
      <c r="AC285" s="10" t="s">
        <v>3140</v>
      </c>
      <c r="AD285" s="10" t="s">
        <v>2062</v>
      </c>
      <c r="AE285" s="243" t="s">
        <v>1948</v>
      </c>
      <c r="AF285" s="10" t="s">
        <v>5991</v>
      </c>
      <c r="AG285" s="10" t="s">
        <v>5992</v>
      </c>
      <c r="AH285" s="242" t="s">
        <v>5991</v>
      </c>
      <c r="AI285" s="243" t="s">
        <v>5992</v>
      </c>
      <c r="AJ285" s="10" t="s">
        <v>5993</v>
      </c>
      <c r="AK285" s="10" t="s">
        <v>5994</v>
      </c>
      <c r="AL285" s="241" t="s">
        <v>1971</v>
      </c>
      <c r="AM285" s="8"/>
      <c r="AN285" s="8"/>
      <c r="AO285" s="8"/>
      <c r="AP285" s="8"/>
      <c r="AQ285" s="8" t="s">
        <v>3088</v>
      </c>
      <c r="AR285" s="245">
        <v>43100</v>
      </c>
      <c r="AS285" s="245">
        <v>43100</v>
      </c>
      <c r="AT285" s="246" t="s">
        <v>3088</v>
      </c>
      <c r="AU285" s="244">
        <v>43094</v>
      </c>
      <c r="AV285" s="247" t="s">
        <v>4456</v>
      </c>
      <c r="AW285" s="248" t="s">
        <v>3088</v>
      </c>
      <c r="AX285" s="249" t="s">
        <v>3088</v>
      </c>
      <c r="AY285" s="250" t="s">
        <v>5988</v>
      </c>
    </row>
    <row r="286" spans="1:51" ht="24.75" customHeight="1" x14ac:dyDescent="0.35">
      <c r="A286" s="11">
        <v>285</v>
      </c>
      <c r="B286" s="241" t="s">
        <v>5995</v>
      </c>
      <c r="C286" s="8" t="s">
        <v>5996</v>
      </c>
      <c r="D286" s="10" t="s">
        <v>5997</v>
      </c>
      <c r="E286" s="10" t="s">
        <v>351</v>
      </c>
      <c r="F286" s="9">
        <v>42926</v>
      </c>
      <c r="G286" s="9">
        <v>42985</v>
      </c>
      <c r="H286" s="9"/>
      <c r="I286" s="9">
        <v>43350</v>
      </c>
      <c r="J286" s="7" t="s">
        <v>3128</v>
      </c>
      <c r="K286" s="7"/>
      <c r="L286" s="10" t="s">
        <v>35</v>
      </c>
      <c r="M286" s="242" t="s">
        <v>35</v>
      </c>
      <c r="N286" s="243" t="s">
        <v>2126</v>
      </c>
      <c r="O286" s="243" t="s">
        <v>307</v>
      </c>
      <c r="P286" s="10" t="s">
        <v>2127</v>
      </c>
      <c r="Q286" s="10"/>
      <c r="R286" s="10"/>
      <c r="S286" s="10"/>
      <c r="T286" s="10" t="s">
        <v>22</v>
      </c>
      <c r="U286" s="244">
        <v>33407</v>
      </c>
      <c r="V286" s="10" t="s">
        <v>3298</v>
      </c>
      <c r="W286" s="10" t="s">
        <v>1382</v>
      </c>
      <c r="X286" s="241" t="s">
        <v>1936</v>
      </c>
      <c r="Y286" s="8" t="s">
        <v>5998</v>
      </c>
      <c r="Z286" s="243">
        <v>39668</v>
      </c>
      <c r="AA286" s="10" t="s">
        <v>3298</v>
      </c>
      <c r="AB286" s="10" t="s">
        <v>1956</v>
      </c>
      <c r="AC286" s="10" t="s">
        <v>3140</v>
      </c>
      <c r="AD286" s="10" t="s">
        <v>5463</v>
      </c>
      <c r="AE286" s="243" t="s">
        <v>1948</v>
      </c>
      <c r="AF286" s="10" t="s">
        <v>5999</v>
      </c>
      <c r="AG286" s="10" t="s">
        <v>6000</v>
      </c>
      <c r="AH286" s="242" t="s">
        <v>6001</v>
      </c>
      <c r="AI286" s="243" t="s">
        <v>6002</v>
      </c>
      <c r="AJ286" s="10" t="s">
        <v>6003</v>
      </c>
      <c r="AK286" s="10" t="s">
        <v>6004</v>
      </c>
      <c r="AL286" s="241" t="s">
        <v>1950</v>
      </c>
      <c r="AM286" s="8"/>
      <c r="AN286" s="8"/>
      <c r="AO286" s="8"/>
      <c r="AP286" s="8"/>
      <c r="AQ286" s="8" t="s">
        <v>3088</v>
      </c>
      <c r="AR286" s="245">
        <v>43100</v>
      </c>
      <c r="AS286" s="245">
        <v>43100</v>
      </c>
      <c r="AT286" s="246" t="s">
        <v>6005</v>
      </c>
      <c r="AU286" s="244">
        <v>43060</v>
      </c>
      <c r="AV286" s="247" t="s">
        <v>3084</v>
      </c>
      <c r="AW286" s="248" t="s">
        <v>3088</v>
      </c>
      <c r="AX286" s="249" t="s">
        <v>3088</v>
      </c>
      <c r="AY286" s="250" t="s">
        <v>5995</v>
      </c>
    </row>
    <row r="287" spans="1:51" ht="24.75" customHeight="1" x14ac:dyDescent="0.35">
      <c r="A287" s="11">
        <v>286</v>
      </c>
      <c r="B287" s="241" t="s">
        <v>6006</v>
      </c>
      <c r="C287" s="8" t="s">
        <v>6007</v>
      </c>
      <c r="D287" s="10" t="s">
        <v>6008</v>
      </c>
      <c r="E287" s="10" t="s">
        <v>3195</v>
      </c>
      <c r="F287" s="9">
        <v>41149</v>
      </c>
      <c r="G287" s="9">
        <v>41209</v>
      </c>
      <c r="H287" s="9"/>
      <c r="I287" s="9"/>
      <c r="J287" s="7" t="s">
        <v>1932</v>
      </c>
      <c r="K287" s="7"/>
      <c r="L287" s="10" t="s">
        <v>4683</v>
      </c>
      <c r="M287" s="242" t="s">
        <v>3260</v>
      </c>
      <c r="N287" s="243" t="s">
        <v>1972</v>
      </c>
      <c r="O287" s="243" t="s">
        <v>4748</v>
      </c>
      <c r="P287" s="10" t="s">
        <v>4749</v>
      </c>
      <c r="Q287" s="10"/>
      <c r="R287" s="10"/>
      <c r="S287" s="10"/>
      <c r="T287" s="10" t="s">
        <v>53</v>
      </c>
      <c r="U287" s="244">
        <v>30339</v>
      </c>
      <c r="V287" s="10" t="s">
        <v>501</v>
      </c>
      <c r="W287" s="10" t="s">
        <v>501</v>
      </c>
      <c r="X287" s="241" t="s">
        <v>1936</v>
      </c>
      <c r="Y287" s="8" t="s">
        <v>6009</v>
      </c>
      <c r="Z287" s="243">
        <v>41386</v>
      </c>
      <c r="AA287" s="10" t="s">
        <v>255</v>
      </c>
      <c r="AB287" s="10" t="s">
        <v>1938</v>
      </c>
      <c r="AC287" s="10" t="s">
        <v>3140</v>
      </c>
      <c r="AD287" s="10" t="s">
        <v>2115</v>
      </c>
      <c r="AE287" s="243" t="s">
        <v>1962</v>
      </c>
      <c r="AF287" s="10" t="s">
        <v>6010</v>
      </c>
      <c r="AG287" s="10" t="s">
        <v>6011</v>
      </c>
      <c r="AH287" s="242" t="s">
        <v>6010</v>
      </c>
      <c r="AI287" s="243" t="s">
        <v>6012</v>
      </c>
      <c r="AJ287" s="10" t="s">
        <v>6013</v>
      </c>
      <c r="AK287" s="10" t="s">
        <v>6014</v>
      </c>
      <c r="AL287" s="241" t="s">
        <v>1971</v>
      </c>
      <c r="AM287" s="8"/>
      <c r="AN287" s="8"/>
      <c r="AO287" s="8"/>
      <c r="AP287" s="8"/>
      <c r="AQ287" s="8" t="s">
        <v>3088</v>
      </c>
      <c r="AR287" s="245">
        <v>43091</v>
      </c>
      <c r="AS287" s="245">
        <v>43100</v>
      </c>
      <c r="AT287" s="246" t="s">
        <v>6015</v>
      </c>
      <c r="AU287" s="244">
        <v>43054</v>
      </c>
      <c r="AV287" s="247" t="s">
        <v>3084</v>
      </c>
      <c r="AW287" s="248" t="s">
        <v>3088</v>
      </c>
      <c r="AX287" s="249" t="s">
        <v>3088</v>
      </c>
      <c r="AY287" s="250" t="s">
        <v>6006</v>
      </c>
    </row>
    <row r="288" spans="1:51" ht="24.75" customHeight="1" x14ac:dyDescent="0.35">
      <c r="A288" s="11">
        <v>287</v>
      </c>
      <c r="B288" s="241" t="s">
        <v>6016</v>
      </c>
      <c r="C288" s="8" t="s">
        <v>6017</v>
      </c>
      <c r="D288" s="10" t="s">
        <v>3088</v>
      </c>
      <c r="E288" s="10" t="s">
        <v>14</v>
      </c>
      <c r="F288" s="9">
        <v>42510</v>
      </c>
      <c r="G288" s="9">
        <v>42570</v>
      </c>
      <c r="H288" s="9"/>
      <c r="I288" s="9"/>
      <c r="J288" s="7" t="s">
        <v>1932</v>
      </c>
      <c r="K288" s="7"/>
      <c r="L288" s="10" t="s">
        <v>4683</v>
      </c>
      <c r="M288" s="242" t="s">
        <v>3774</v>
      </c>
      <c r="N288" s="243" t="s">
        <v>1984</v>
      </c>
      <c r="O288" s="243" t="s">
        <v>6018</v>
      </c>
      <c r="P288" s="10" t="s">
        <v>6019</v>
      </c>
      <c r="Q288" s="10"/>
      <c r="R288" s="10"/>
      <c r="S288" s="10"/>
      <c r="T288" s="10" t="s">
        <v>22</v>
      </c>
      <c r="U288" s="244">
        <v>26213</v>
      </c>
      <c r="V288" s="10" t="s">
        <v>255</v>
      </c>
      <c r="W288" s="10" t="s">
        <v>1997</v>
      </c>
      <c r="X288" s="241" t="s">
        <v>1936</v>
      </c>
      <c r="Y288" s="8" t="s">
        <v>6020</v>
      </c>
      <c r="Z288" s="243">
        <v>39522</v>
      </c>
      <c r="AA288" s="10" t="s">
        <v>255</v>
      </c>
      <c r="AB288" s="10" t="s">
        <v>1938</v>
      </c>
      <c r="AC288" s="10" t="s">
        <v>3140</v>
      </c>
      <c r="AD288" s="10" t="s">
        <v>6021</v>
      </c>
      <c r="AE288" s="243" t="s">
        <v>5803</v>
      </c>
      <c r="AF288" s="10" t="s">
        <v>6022</v>
      </c>
      <c r="AG288" s="10" t="s">
        <v>6023</v>
      </c>
      <c r="AH288" s="242" t="s">
        <v>6022</v>
      </c>
      <c r="AI288" s="243" t="s">
        <v>6023</v>
      </c>
      <c r="AJ288" s="10" t="s">
        <v>6024</v>
      </c>
      <c r="AK288" s="10" t="s">
        <v>6025</v>
      </c>
      <c r="AL288" s="241" t="s">
        <v>1941</v>
      </c>
      <c r="AM288" s="8"/>
      <c r="AN288" s="8"/>
      <c r="AO288" s="8"/>
      <c r="AP288" s="8"/>
      <c r="AQ288" s="8" t="s">
        <v>3088</v>
      </c>
      <c r="AR288" s="245">
        <v>43091</v>
      </c>
      <c r="AS288" s="245">
        <v>43100</v>
      </c>
      <c r="AT288" s="246" t="s">
        <v>6026</v>
      </c>
      <c r="AU288" s="244">
        <v>43054</v>
      </c>
      <c r="AV288" s="247" t="s">
        <v>3084</v>
      </c>
      <c r="AW288" s="248" t="s">
        <v>3088</v>
      </c>
      <c r="AX288" s="249" t="s">
        <v>3088</v>
      </c>
      <c r="AY288" s="250" t="s">
        <v>6016</v>
      </c>
    </row>
    <row r="289" spans="1:51" ht="24.75" customHeight="1" x14ac:dyDescent="0.35">
      <c r="A289" s="11">
        <v>288</v>
      </c>
      <c r="B289" s="241" t="s">
        <v>6027</v>
      </c>
      <c r="C289" s="8" t="s">
        <v>1561</v>
      </c>
      <c r="D289" s="10" t="s">
        <v>3088</v>
      </c>
      <c r="E289" s="10" t="s">
        <v>14</v>
      </c>
      <c r="F289" s="9">
        <v>43073</v>
      </c>
      <c r="G289" s="9">
        <v>43132</v>
      </c>
      <c r="H289" s="9"/>
      <c r="I289" s="9"/>
      <c r="J289" s="7" t="s">
        <v>3128</v>
      </c>
      <c r="K289" s="7"/>
      <c r="L289" s="10" t="s">
        <v>115</v>
      </c>
      <c r="M289" s="242" t="s">
        <v>2042</v>
      </c>
      <c r="N289" s="243" t="s">
        <v>2050</v>
      </c>
      <c r="O289" s="243" t="s">
        <v>366</v>
      </c>
      <c r="P289" s="10" t="s">
        <v>2066</v>
      </c>
      <c r="Q289" s="10"/>
      <c r="R289" s="10"/>
      <c r="S289" s="10"/>
      <c r="T289" s="10" t="s">
        <v>22</v>
      </c>
      <c r="U289" s="244">
        <v>32782</v>
      </c>
      <c r="V289" s="10" t="s">
        <v>1725</v>
      </c>
      <c r="W289" s="10" t="s">
        <v>1725</v>
      </c>
      <c r="X289" s="241" t="s">
        <v>1936</v>
      </c>
      <c r="Y289" s="8" t="s">
        <v>6028</v>
      </c>
      <c r="Z289" s="243">
        <v>42695</v>
      </c>
      <c r="AA289" s="10" t="s">
        <v>255</v>
      </c>
      <c r="AB289" s="10" t="s">
        <v>1938</v>
      </c>
      <c r="AC289" s="10" t="s">
        <v>1974</v>
      </c>
      <c r="AD289" s="10" t="s">
        <v>2574</v>
      </c>
      <c r="AE289" s="243" t="s">
        <v>2095</v>
      </c>
      <c r="AF289" s="10" t="s">
        <v>6029</v>
      </c>
      <c r="AG289" s="10" t="s">
        <v>6030</v>
      </c>
      <c r="AH289" s="242" t="s">
        <v>6031</v>
      </c>
      <c r="AI289" s="243" t="s">
        <v>6032</v>
      </c>
      <c r="AJ289" s="10" t="s">
        <v>6033</v>
      </c>
      <c r="AK289" s="10" t="s">
        <v>6034</v>
      </c>
      <c r="AL289" s="241" t="s">
        <v>1953</v>
      </c>
      <c r="AM289" s="8"/>
      <c r="AN289" s="8"/>
      <c r="AO289" s="8"/>
      <c r="AP289" s="8"/>
      <c r="AQ289" s="8" t="s">
        <v>3088</v>
      </c>
      <c r="AR289" s="245">
        <v>43102</v>
      </c>
      <c r="AS289" s="245">
        <v>43102</v>
      </c>
      <c r="AT289" s="246" t="s">
        <v>3088</v>
      </c>
      <c r="AU289" s="244">
        <v>43100</v>
      </c>
      <c r="AV289" s="247" t="s">
        <v>4456</v>
      </c>
      <c r="AW289" s="248" t="s">
        <v>3088</v>
      </c>
      <c r="AX289" s="249" t="s">
        <v>3088</v>
      </c>
      <c r="AY289" s="250" t="s">
        <v>6027</v>
      </c>
    </row>
    <row r="290" spans="1:51" ht="24.75" customHeight="1" x14ac:dyDescent="0.35">
      <c r="A290" s="11">
        <v>289</v>
      </c>
      <c r="B290" s="241" t="s">
        <v>6035</v>
      </c>
      <c r="C290" s="8" t="s">
        <v>6036</v>
      </c>
      <c r="D290" s="10" t="s">
        <v>3088</v>
      </c>
      <c r="E290" s="10" t="s">
        <v>699</v>
      </c>
      <c r="F290" s="9">
        <v>42430</v>
      </c>
      <c r="G290" s="9">
        <v>42490</v>
      </c>
      <c r="H290" s="9"/>
      <c r="I290" s="9"/>
      <c r="J290" s="7" t="s">
        <v>1932</v>
      </c>
      <c r="K290" s="7"/>
      <c r="L290" s="10" t="s">
        <v>5053</v>
      </c>
      <c r="M290" s="242" t="s">
        <v>5054</v>
      </c>
      <c r="N290" s="243" t="s">
        <v>1972</v>
      </c>
      <c r="O290" s="243" t="s">
        <v>3187</v>
      </c>
      <c r="P290" s="10" t="s">
        <v>2438</v>
      </c>
      <c r="Q290" s="10"/>
      <c r="R290" s="10"/>
      <c r="S290" s="10"/>
      <c r="T290" s="10" t="s">
        <v>53</v>
      </c>
      <c r="U290" s="244">
        <v>25554</v>
      </c>
      <c r="V290" s="10" t="s">
        <v>255</v>
      </c>
      <c r="W290" s="10" t="s">
        <v>176</v>
      </c>
      <c r="X290" s="241" t="s">
        <v>1936</v>
      </c>
      <c r="Y290" s="8" t="s">
        <v>6037</v>
      </c>
      <c r="Z290" s="243">
        <v>41624</v>
      </c>
      <c r="AA290" s="10" t="s">
        <v>255</v>
      </c>
      <c r="AB290" s="10" t="s">
        <v>1956</v>
      </c>
      <c r="AC290" s="10" t="s">
        <v>3140</v>
      </c>
      <c r="AD290" s="10" t="s">
        <v>6038</v>
      </c>
      <c r="AE290" s="243" t="s">
        <v>2694</v>
      </c>
      <c r="AF290" s="10" t="s">
        <v>6039</v>
      </c>
      <c r="AG290" s="10" t="s">
        <v>6040</v>
      </c>
      <c r="AH290" s="242" t="s">
        <v>6039</v>
      </c>
      <c r="AI290" s="243" t="s">
        <v>6040</v>
      </c>
      <c r="AJ290" s="10" t="s">
        <v>3088</v>
      </c>
      <c r="AK290" s="10" t="s">
        <v>6041</v>
      </c>
      <c r="AL290" s="241" t="s">
        <v>2111</v>
      </c>
      <c r="AM290" s="8"/>
      <c r="AN290" s="8"/>
      <c r="AO290" s="8"/>
      <c r="AP290" s="8"/>
      <c r="AQ290" s="8" t="s">
        <v>3088</v>
      </c>
      <c r="AR290" s="245">
        <v>43106</v>
      </c>
      <c r="AS290" s="245">
        <v>43106</v>
      </c>
      <c r="AT290" s="246" t="s">
        <v>3088</v>
      </c>
      <c r="AU290" s="244">
        <v>43106</v>
      </c>
      <c r="AV290" s="247" t="s">
        <v>3101</v>
      </c>
      <c r="AW290" s="248" t="s">
        <v>3088</v>
      </c>
      <c r="AX290" s="249" t="s">
        <v>3088</v>
      </c>
      <c r="AY290" s="250" t="s">
        <v>6035</v>
      </c>
    </row>
    <row r="291" spans="1:51" ht="24.75" customHeight="1" x14ac:dyDescent="0.35">
      <c r="A291" s="11">
        <v>290</v>
      </c>
      <c r="B291" s="241" t="s">
        <v>6042</v>
      </c>
      <c r="C291" s="8" t="s">
        <v>6043</v>
      </c>
      <c r="D291" s="10" t="s">
        <v>3088</v>
      </c>
      <c r="E291" s="10" t="s">
        <v>14</v>
      </c>
      <c r="F291" s="9">
        <v>42531</v>
      </c>
      <c r="G291" s="9">
        <v>42591</v>
      </c>
      <c r="H291" s="9"/>
      <c r="I291" s="9"/>
      <c r="J291" s="7" t="s">
        <v>1932</v>
      </c>
      <c r="K291" s="7"/>
      <c r="L291" s="10" t="s">
        <v>115</v>
      </c>
      <c r="M291" s="242" t="s">
        <v>2070</v>
      </c>
      <c r="N291" s="243" t="s">
        <v>1984</v>
      </c>
      <c r="O291" s="243" t="s">
        <v>493</v>
      </c>
      <c r="P291" s="10" t="s">
        <v>2231</v>
      </c>
      <c r="Q291" s="10"/>
      <c r="R291" s="10"/>
      <c r="S291" s="10"/>
      <c r="T291" s="10" t="s">
        <v>22</v>
      </c>
      <c r="U291" s="244">
        <v>23957</v>
      </c>
      <c r="V291" s="10" t="s">
        <v>311</v>
      </c>
      <c r="W291" s="10" t="s">
        <v>2064</v>
      </c>
      <c r="X291" s="241" t="s">
        <v>1936</v>
      </c>
      <c r="Y291" s="8" t="s">
        <v>6044</v>
      </c>
      <c r="Z291" s="243">
        <v>40178</v>
      </c>
      <c r="AA291" s="10" t="s">
        <v>255</v>
      </c>
      <c r="AB291" s="10" t="s">
        <v>1938</v>
      </c>
      <c r="AC291" s="10" t="s">
        <v>3140</v>
      </c>
      <c r="AD291" s="10" t="s">
        <v>2120</v>
      </c>
      <c r="AE291" s="243" t="s">
        <v>6045</v>
      </c>
      <c r="AF291" s="10" t="s">
        <v>6046</v>
      </c>
      <c r="AG291" s="10" t="s">
        <v>6047</v>
      </c>
      <c r="AH291" s="242" t="s">
        <v>6046</v>
      </c>
      <c r="AI291" s="243" t="s">
        <v>6047</v>
      </c>
      <c r="AJ291" s="10" t="s">
        <v>6048</v>
      </c>
      <c r="AK291" s="10" t="s">
        <v>6049</v>
      </c>
      <c r="AL291" s="241" t="s">
        <v>1941</v>
      </c>
      <c r="AM291" s="8"/>
      <c r="AN291" s="8"/>
      <c r="AO291" s="8"/>
      <c r="AP291" s="8"/>
      <c r="AQ291" s="8" t="s">
        <v>3088</v>
      </c>
      <c r="AR291" s="245">
        <v>43119</v>
      </c>
      <c r="AS291" s="245">
        <v>43130</v>
      </c>
      <c r="AT291" s="246" t="s">
        <v>6050</v>
      </c>
      <c r="AU291" s="244">
        <v>43101</v>
      </c>
      <c r="AV291" s="247" t="s">
        <v>3084</v>
      </c>
      <c r="AW291" s="248" t="s">
        <v>3088</v>
      </c>
      <c r="AX291" s="249" t="s">
        <v>3088</v>
      </c>
      <c r="AY291" s="250" t="s">
        <v>6042</v>
      </c>
    </row>
    <row r="292" spans="1:51" ht="24.75" customHeight="1" x14ac:dyDescent="0.35">
      <c r="A292" s="11">
        <v>291</v>
      </c>
      <c r="B292" s="241" t="s">
        <v>6051</v>
      </c>
      <c r="C292" s="8" t="s">
        <v>6052</v>
      </c>
      <c r="D292" s="10" t="s">
        <v>3088</v>
      </c>
      <c r="E292" s="10" t="s">
        <v>14</v>
      </c>
      <c r="F292" s="9">
        <v>42898</v>
      </c>
      <c r="G292" s="9">
        <v>42957</v>
      </c>
      <c r="H292" s="9"/>
      <c r="I292" s="9">
        <v>43322</v>
      </c>
      <c r="J292" s="7" t="s">
        <v>3128</v>
      </c>
      <c r="K292" s="7"/>
      <c r="L292" s="10" t="s">
        <v>2404</v>
      </c>
      <c r="M292" s="242" t="s">
        <v>428</v>
      </c>
      <c r="N292" s="243" t="s">
        <v>2050</v>
      </c>
      <c r="O292" s="243" t="s">
        <v>1654</v>
      </c>
      <c r="P292" s="10" t="s">
        <v>6053</v>
      </c>
      <c r="Q292" s="10"/>
      <c r="R292" s="10"/>
      <c r="S292" s="10"/>
      <c r="T292" s="10" t="s">
        <v>53</v>
      </c>
      <c r="U292" s="244">
        <v>32581</v>
      </c>
      <c r="V292" s="10" t="s">
        <v>255</v>
      </c>
      <c r="W292" s="10" t="s">
        <v>669</v>
      </c>
      <c r="X292" s="241" t="s">
        <v>1936</v>
      </c>
      <c r="Y292" s="8" t="s">
        <v>6054</v>
      </c>
      <c r="Z292" s="243">
        <v>41906</v>
      </c>
      <c r="AA292" s="10" t="s">
        <v>255</v>
      </c>
      <c r="AB292" s="10" t="s">
        <v>1938</v>
      </c>
      <c r="AC292" s="10" t="s">
        <v>3140</v>
      </c>
      <c r="AD292" s="10" t="s">
        <v>2010</v>
      </c>
      <c r="AE292" s="243" t="s">
        <v>2104</v>
      </c>
      <c r="AF292" s="10" t="s">
        <v>6055</v>
      </c>
      <c r="AG292" s="10" t="s">
        <v>6056</v>
      </c>
      <c r="AH292" s="242" t="s">
        <v>6055</v>
      </c>
      <c r="AI292" s="243" t="s">
        <v>6056</v>
      </c>
      <c r="AJ292" s="10" t="s">
        <v>6057</v>
      </c>
      <c r="AK292" s="10" t="s">
        <v>6058</v>
      </c>
      <c r="AL292" s="241" t="s">
        <v>1971</v>
      </c>
      <c r="AM292" s="8"/>
      <c r="AN292" s="8"/>
      <c r="AO292" s="8"/>
      <c r="AP292" s="8"/>
      <c r="AQ292" s="8" t="s">
        <v>3088</v>
      </c>
      <c r="AR292" s="245">
        <v>43131</v>
      </c>
      <c r="AS292" s="245">
        <v>43131</v>
      </c>
      <c r="AT292" s="246" t="s">
        <v>6059</v>
      </c>
      <c r="AU292" s="244">
        <v>43111</v>
      </c>
      <c r="AV292" s="247" t="s">
        <v>3084</v>
      </c>
      <c r="AW292" s="248" t="s">
        <v>3088</v>
      </c>
      <c r="AX292" s="249" t="s">
        <v>3088</v>
      </c>
      <c r="AY292" s="250" t="s">
        <v>6051</v>
      </c>
    </row>
    <row r="293" spans="1:51" ht="24.75" customHeight="1" x14ac:dyDescent="0.35">
      <c r="A293" s="11">
        <v>292</v>
      </c>
      <c r="B293" s="241" t="s">
        <v>6060</v>
      </c>
      <c r="C293" s="8" t="s">
        <v>6061</v>
      </c>
      <c r="D293" s="10" t="s">
        <v>3088</v>
      </c>
      <c r="E293" s="10" t="s">
        <v>176</v>
      </c>
      <c r="F293" s="9">
        <v>41866</v>
      </c>
      <c r="G293" s="9">
        <v>41926</v>
      </c>
      <c r="H293" s="9"/>
      <c r="I293" s="9">
        <v>43387</v>
      </c>
      <c r="J293" s="7" t="s">
        <v>3128</v>
      </c>
      <c r="K293" s="7"/>
      <c r="L293" s="10" t="s">
        <v>5790</v>
      </c>
      <c r="M293" s="242" t="s">
        <v>2122</v>
      </c>
      <c r="N293" s="243" t="s">
        <v>1933</v>
      </c>
      <c r="O293" s="243" t="s">
        <v>3187</v>
      </c>
      <c r="P293" s="10" t="s">
        <v>2061</v>
      </c>
      <c r="Q293" s="10"/>
      <c r="R293" s="10"/>
      <c r="S293" s="10"/>
      <c r="T293" s="10" t="s">
        <v>53</v>
      </c>
      <c r="U293" s="244">
        <v>30026</v>
      </c>
      <c r="V293" s="10" t="s">
        <v>501</v>
      </c>
      <c r="W293" s="10" t="s">
        <v>501</v>
      </c>
      <c r="X293" s="241" t="s">
        <v>1936</v>
      </c>
      <c r="Y293" s="8" t="s">
        <v>6062</v>
      </c>
      <c r="Z293" s="243">
        <v>41282</v>
      </c>
      <c r="AA293" s="10" t="s">
        <v>176</v>
      </c>
      <c r="AB293" s="10" t="s">
        <v>1938</v>
      </c>
      <c r="AC293" s="10" t="s">
        <v>1968</v>
      </c>
      <c r="AD293" s="10" t="s">
        <v>4323</v>
      </c>
      <c r="AE293" s="243" t="s">
        <v>6063</v>
      </c>
      <c r="AF293" s="10" t="s">
        <v>6064</v>
      </c>
      <c r="AG293" s="10" t="s">
        <v>6065</v>
      </c>
      <c r="AH293" s="242" t="s">
        <v>6066</v>
      </c>
      <c r="AI293" s="243" t="s">
        <v>6067</v>
      </c>
      <c r="AJ293" s="10" t="s">
        <v>6068</v>
      </c>
      <c r="AK293" s="10" t="s">
        <v>6069</v>
      </c>
      <c r="AL293" s="241" t="s">
        <v>1971</v>
      </c>
      <c r="AM293" s="8"/>
      <c r="AN293" s="8"/>
      <c r="AO293" s="8"/>
      <c r="AP293" s="8"/>
      <c r="AQ293" s="8" t="s">
        <v>3088</v>
      </c>
      <c r="AR293" s="245">
        <v>43159</v>
      </c>
      <c r="AS293" s="245">
        <v>43159</v>
      </c>
      <c r="AT293" s="246" t="s">
        <v>6070</v>
      </c>
      <c r="AU293" s="244">
        <v>43151</v>
      </c>
      <c r="AV293" s="247" t="s">
        <v>3084</v>
      </c>
      <c r="AW293" s="248" t="s">
        <v>3088</v>
      </c>
      <c r="AX293" s="249" t="s">
        <v>3088</v>
      </c>
      <c r="AY293" s="250" t="s">
        <v>6060</v>
      </c>
    </row>
    <row r="294" spans="1:51" ht="24.75" customHeight="1" x14ac:dyDescent="0.35">
      <c r="A294" s="11">
        <v>293</v>
      </c>
      <c r="B294" s="241" t="s">
        <v>6071</v>
      </c>
      <c r="C294" s="8" t="s">
        <v>6072</v>
      </c>
      <c r="D294" s="10" t="s">
        <v>3088</v>
      </c>
      <c r="E294" s="10" t="s">
        <v>1071</v>
      </c>
      <c r="F294" s="9">
        <v>42646</v>
      </c>
      <c r="G294" s="9">
        <v>42705</v>
      </c>
      <c r="H294" s="9"/>
      <c r="I294" s="9">
        <v>43435</v>
      </c>
      <c r="J294" s="7" t="s">
        <v>3128</v>
      </c>
      <c r="K294" s="7"/>
      <c r="L294" s="10" t="s">
        <v>5053</v>
      </c>
      <c r="M294" s="242" t="s">
        <v>5054</v>
      </c>
      <c r="N294" s="243" t="s">
        <v>1990</v>
      </c>
      <c r="O294" s="243" t="s">
        <v>3187</v>
      </c>
      <c r="P294" s="10" t="s">
        <v>2438</v>
      </c>
      <c r="Q294" s="10"/>
      <c r="R294" s="10"/>
      <c r="S294" s="10"/>
      <c r="T294" s="10" t="s">
        <v>53</v>
      </c>
      <c r="U294" s="244">
        <v>29108</v>
      </c>
      <c r="V294" s="10" t="s">
        <v>527</v>
      </c>
      <c r="W294" s="10" t="s">
        <v>527</v>
      </c>
      <c r="X294" s="241" t="s">
        <v>1936</v>
      </c>
      <c r="Y294" s="8" t="s">
        <v>6073</v>
      </c>
      <c r="Z294" s="243">
        <v>38050</v>
      </c>
      <c r="AA294" s="10" t="s">
        <v>527</v>
      </c>
      <c r="AB294" s="10" t="s">
        <v>1938</v>
      </c>
      <c r="AC294" s="10" t="s">
        <v>3140</v>
      </c>
      <c r="AD294" s="10" t="s">
        <v>2098</v>
      </c>
      <c r="AE294" s="243" t="s">
        <v>1948</v>
      </c>
      <c r="AF294" s="10" t="s">
        <v>6074</v>
      </c>
      <c r="AG294" s="10" t="s">
        <v>6075</v>
      </c>
      <c r="AH294" s="242" t="s">
        <v>6076</v>
      </c>
      <c r="AI294" s="243" t="s">
        <v>6077</v>
      </c>
      <c r="AJ294" s="10" t="s">
        <v>6078</v>
      </c>
      <c r="AK294" s="10" t="s">
        <v>6079</v>
      </c>
      <c r="AL294" s="241" t="s">
        <v>1971</v>
      </c>
      <c r="AM294" s="8"/>
      <c r="AN294" s="8"/>
      <c r="AO294" s="8"/>
      <c r="AP294" s="8"/>
      <c r="AQ294" s="8" t="s">
        <v>3088</v>
      </c>
      <c r="AR294" s="245">
        <v>43159</v>
      </c>
      <c r="AS294" s="245">
        <v>43159</v>
      </c>
      <c r="AT294" s="246" t="s">
        <v>6080</v>
      </c>
      <c r="AU294" s="244">
        <v>43143</v>
      </c>
      <c r="AV294" s="247" t="s">
        <v>3101</v>
      </c>
      <c r="AW294" s="248" t="s">
        <v>3088</v>
      </c>
      <c r="AX294" s="249" t="s">
        <v>3088</v>
      </c>
      <c r="AY294" s="250" t="s">
        <v>6071</v>
      </c>
    </row>
    <row r="295" spans="1:51" ht="24.75" customHeight="1" x14ac:dyDescent="0.35">
      <c r="A295" s="11">
        <v>294</v>
      </c>
      <c r="B295" s="241" t="s">
        <v>6081</v>
      </c>
      <c r="C295" s="8" t="s">
        <v>2673</v>
      </c>
      <c r="D295" s="10" t="s">
        <v>3088</v>
      </c>
      <c r="E295" s="10" t="s">
        <v>162</v>
      </c>
      <c r="F295" s="9">
        <v>41443</v>
      </c>
      <c r="G295" s="9">
        <v>41503</v>
      </c>
      <c r="H295" s="9"/>
      <c r="I295" s="9"/>
      <c r="J295" s="7" t="s">
        <v>1932</v>
      </c>
      <c r="K295" s="7"/>
      <c r="L295" s="10" t="s">
        <v>6082</v>
      </c>
      <c r="M295" s="242" t="s">
        <v>2038</v>
      </c>
      <c r="N295" s="243" t="s">
        <v>1933</v>
      </c>
      <c r="O295" s="243" t="s">
        <v>3187</v>
      </c>
      <c r="P295" s="10" t="s">
        <v>2061</v>
      </c>
      <c r="Q295" s="10"/>
      <c r="R295" s="10"/>
      <c r="S295" s="10"/>
      <c r="T295" s="10" t="s">
        <v>53</v>
      </c>
      <c r="U295" s="244">
        <v>32431</v>
      </c>
      <c r="V295" s="10" t="s">
        <v>2007</v>
      </c>
      <c r="W295" s="10" t="s">
        <v>2007</v>
      </c>
      <c r="X295" s="241" t="s">
        <v>1936</v>
      </c>
      <c r="Y295" s="8" t="s">
        <v>6083</v>
      </c>
      <c r="Z295" s="243">
        <v>41330</v>
      </c>
      <c r="AA295" s="10" t="s">
        <v>2007</v>
      </c>
      <c r="AB295" s="10" t="s">
        <v>1938</v>
      </c>
      <c r="AC295" s="10" t="s">
        <v>3140</v>
      </c>
      <c r="AD295" s="10" t="s">
        <v>6084</v>
      </c>
      <c r="AE295" s="243" t="s">
        <v>6085</v>
      </c>
      <c r="AF295" s="10" t="s">
        <v>6086</v>
      </c>
      <c r="AG295" s="10" t="s">
        <v>6087</v>
      </c>
      <c r="AH295" s="242" t="s">
        <v>6088</v>
      </c>
      <c r="AI295" s="243" t="s">
        <v>6089</v>
      </c>
      <c r="AJ295" s="10" t="s">
        <v>6090</v>
      </c>
      <c r="AK295" s="10" t="s">
        <v>6091</v>
      </c>
      <c r="AL295" s="241" t="s">
        <v>1971</v>
      </c>
      <c r="AM295" s="8"/>
      <c r="AN295" s="8"/>
      <c r="AO295" s="8"/>
      <c r="AP295" s="8"/>
      <c r="AQ295" s="8" t="s">
        <v>3088</v>
      </c>
      <c r="AR295" s="245">
        <v>43159</v>
      </c>
      <c r="AS295" s="245">
        <v>43159</v>
      </c>
      <c r="AT295" s="246" t="s">
        <v>6092</v>
      </c>
      <c r="AU295" s="244">
        <v>43118</v>
      </c>
      <c r="AV295" s="247" t="s">
        <v>3084</v>
      </c>
      <c r="AW295" s="248" t="s">
        <v>3088</v>
      </c>
      <c r="AX295" s="249" t="s">
        <v>3088</v>
      </c>
      <c r="AY295" s="250" t="s">
        <v>6081</v>
      </c>
    </row>
    <row r="296" spans="1:51" ht="24.75" customHeight="1" x14ac:dyDescent="0.35">
      <c r="A296" s="11">
        <v>295</v>
      </c>
      <c r="B296" s="241" t="s">
        <v>6093</v>
      </c>
      <c r="C296" s="8" t="s">
        <v>2193</v>
      </c>
      <c r="D296" s="10" t="s">
        <v>6094</v>
      </c>
      <c r="E296" s="10" t="s">
        <v>1045</v>
      </c>
      <c r="F296" s="9">
        <v>42992</v>
      </c>
      <c r="G296" s="9">
        <v>43052</v>
      </c>
      <c r="H296" s="9"/>
      <c r="I296" s="9">
        <v>43417</v>
      </c>
      <c r="J296" s="7" t="s">
        <v>3128</v>
      </c>
      <c r="K296" s="7"/>
      <c r="L296" s="10" t="s">
        <v>5778</v>
      </c>
      <c r="M296" s="242" t="s">
        <v>2060</v>
      </c>
      <c r="N296" s="243" t="s">
        <v>1990</v>
      </c>
      <c r="O296" s="243" t="s">
        <v>3187</v>
      </c>
      <c r="P296" s="10" t="s">
        <v>2333</v>
      </c>
      <c r="Q296" s="10"/>
      <c r="R296" s="10"/>
      <c r="S296" s="10"/>
      <c r="T296" s="10" t="s">
        <v>53</v>
      </c>
      <c r="U296" s="244">
        <v>33040</v>
      </c>
      <c r="V296" s="10" t="s">
        <v>1045</v>
      </c>
      <c r="W296" s="10" t="s">
        <v>2024</v>
      </c>
      <c r="X296" s="241" t="s">
        <v>1936</v>
      </c>
      <c r="Y296" s="8" t="s">
        <v>6095</v>
      </c>
      <c r="Z296" s="243">
        <v>40332</v>
      </c>
      <c r="AA296" s="10" t="s">
        <v>1045</v>
      </c>
      <c r="AB296" s="10" t="s">
        <v>1938</v>
      </c>
      <c r="AC296" s="10" t="s">
        <v>3140</v>
      </c>
      <c r="AD296" s="10" t="s">
        <v>2394</v>
      </c>
      <c r="AE296" s="243" t="s">
        <v>6096</v>
      </c>
      <c r="AF296" s="10" t="s">
        <v>6097</v>
      </c>
      <c r="AG296" s="10" t="s">
        <v>6098</v>
      </c>
      <c r="AH296" s="242" t="s">
        <v>6099</v>
      </c>
      <c r="AI296" s="243" t="s">
        <v>6100</v>
      </c>
      <c r="AJ296" s="10" t="s">
        <v>6101</v>
      </c>
      <c r="AK296" s="10" t="s">
        <v>6102</v>
      </c>
      <c r="AL296" s="241" t="s">
        <v>1971</v>
      </c>
      <c r="AM296" s="8"/>
      <c r="AN296" s="8"/>
      <c r="AO296" s="8"/>
      <c r="AP296" s="8"/>
      <c r="AQ296" s="8" t="s">
        <v>3088</v>
      </c>
      <c r="AR296" s="245">
        <v>43172</v>
      </c>
      <c r="AS296" s="245">
        <v>43172</v>
      </c>
      <c r="AT296" s="246" t="s">
        <v>6103</v>
      </c>
      <c r="AU296" s="244">
        <v>43160</v>
      </c>
      <c r="AV296" s="247" t="s">
        <v>3101</v>
      </c>
      <c r="AW296" s="248" t="s">
        <v>3088</v>
      </c>
      <c r="AX296" s="249" t="s">
        <v>3088</v>
      </c>
      <c r="AY296" s="250" t="s">
        <v>6093</v>
      </c>
    </row>
    <row r="297" spans="1:51" ht="24.75" customHeight="1" x14ac:dyDescent="0.35">
      <c r="A297" s="11">
        <v>296</v>
      </c>
      <c r="B297" s="241" t="s">
        <v>6104</v>
      </c>
      <c r="C297" s="8" t="s">
        <v>6105</v>
      </c>
      <c r="D297" s="10" t="s">
        <v>3088</v>
      </c>
      <c r="E297" s="10" t="s">
        <v>14</v>
      </c>
      <c r="F297" s="9">
        <v>41379</v>
      </c>
      <c r="G297" s="9">
        <v>41439</v>
      </c>
      <c r="H297" s="9"/>
      <c r="I297" s="9"/>
      <c r="J297" s="7" t="s">
        <v>1932</v>
      </c>
      <c r="K297" s="7"/>
      <c r="L297" s="10" t="s">
        <v>218</v>
      </c>
      <c r="M297" s="242" t="s">
        <v>5618</v>
      </c>
      <c r="N297" s="243" t="s">
        <v>1990</v>
      </c>
      <c r="O297" s="243" t="s">
        <v>1119</v>
      </c>
      <c r="P297" s="10" t="s">
        <v>6106</v>
      </c>
      <c r="Q297" s="10"/>
      <c r="R297" s="10"/>
      <c r="S297" s="10"/>
      <c r="T297" s="10" t="s">
        <v>53</v>
      </c>
      <c r="U297" s="244">
        <v>29684</v>
      </c>
      <c r="V297" s="10" t="s">
        <v>311</v>
      </c>
      <c r="W297" s="10" t="s">
        <v>311</v>
      </c>
      <c r="X297" s="241" t="s">
        <v>1936</v>
      </c>
      <c r="Y297" s="8" t="s">
        <v>6107</v>
      </c>
      <c r="Z297" s="243">
        <v>41349</v>
      </c>
      <c r="AA297" s="10" t="s">
        <v>311</v>
      </c>
      <c r="AB297" s="10" t="s">
        <v>1938</v>
      </c>
      <c r="AC297" s="10" t="s">
        <v>3140</v>
      </c>
      <c r="AD297" s="10" t="s">
        <v>2010</v>
      </c>
      <c r="AE297" s="243" t="s">
        <v>1940</v>
      </c>
      <c r="AF297" s="10" t="s">
        <v>6108</v>
      </c>
      <c r="AG297" s="10" t="s">
        <v>6109</v>
      </c>
      <c r="AH297" s="242" t="s">
        <v>6110</v>
      </c>
      <c r="AI297" s="243" t="s">
        <v>6111</v>
      </c>
      <c r="AJ297" s="10" t="s">
        <v>6112</v>
      </c>
      <c r="AK297" s="10" t="s">
        <v>6113</v>
      </c>
      <c r="AL297" s="241" t="s">
        <v>1971</v>
      </c>
      <c r="AM297" s="8"/>
      <c r="AN297" s="8"/>
      <c r="AO297" s="8"/>
      <c r="AP297" s="8"/>
      <c r="AQ297" s="8" t="s">
        <v>3088</v>
      </c>
      <c r="AR297" s="245">
        <v>43176</v>
      </c>
      <c r="AS297" s="245">
        <v>43176</v>
      </c>
      <c r="AT297" s="246" t="s">
        <v>6114</v>
      </c>
      <c r="AU297" s="244">
        <v>43144</v>
      </c>
      <c r="AV297" s="247" t="s">
        <v>3084</v>
      </c>
      <c r="AW297" s="248" t="s">
        <v>3088</v>
      </c>
      <c r="AX297" s="249" t="s">
        <v>3088</v>
      </c>
      <c r="AY297" s="250" t="s">
        <v>6104</v>
      </c>
    </row>
    <row r="298" spans="1:51" ht="24.75" customHeight="1" x14ac:dyDescent="0.35">
      <c r="A298" s="11">
        <v>297</v>
      </c>
      <c r="B298" s="241" t="s">
        <v>6115</v>
      </c>
      <c r="C298" s="8" t="s">
        <v>6116</v>
      </c>
      <c r="D298" s="10" t="s">
        <v>3088</v>
      </c>
      <c r="E298" s="10" t="s">
        <v>6117</v>
      </c>
      <c r="F298" s="9">
        <v>43033</v>
      </c>
      <c r="G298" s="9">
        <v>43092</v>
      </c>
      <c r="H298" s="9"/>
      <c r="I298" s="9">
        <v>43457</v>
      </c>
      <c r="J298" s="7" t="s">
        <v>3128</v>
      </c>
      <c r="K298" s="7"/>
      <c r="L298" s="10" t="s">
        <v>4683</v>
      </c>
      <c r="M298" s="242" t="s">
        <v>3384</v>
      </c>
      <c r="N298" s="243" t="s">
        <v>2017</v>
      </c>
      <c r="O298" s="243" t="s">
        <v>5580</v>
      </c>
      <c r="P298" s="10" t="s">
        <v>6118</v>
      </c>
      <c r="Q298" s="10"/>
      <c r="R298" s="10"/>
      <c r="S298" s="10"/>
      <c r="T298" s="10" t="s">
        <v>53</v>
      </c>
      <c r="U298" s="244">
        <v>33138</v>
      </c>
      <c r="V298" s="10" t="s">
        <v>343</v>
      </c>
      <c r="W298" s="10" t="s">
        <v>343</v>
      </c>
      <c r="X298" s="241" t="s">
        <v>1936</v>
      </c>
      <c r="Y298" s="8" t="s">
        <v>6119</v>
      </c>
      <c r="Z298" s="243">
        <v>42808</v>
      </c>
      <c r="AA298" s="10" t="s">
        <v>343</v>
      </c>
      <c r="AB298" s="10" t="s">
        <v>1956</v>
      </c>
      <c r="AC298" s="10" t="s">
        <v>3140</v>
      </c>
      <c r="AD298" s="10" t="s">
        <v>2137</v>
      </c>
      <c r="AE298" s="243" t="s">
        <v>4407</v>
      </c>
      <c r="AF298" s="10" t="s">
        <v>6120</v>
      </c>
      <c r="AG298" s="10" t="s">
        <v>6121</v>
      </c>
      <c r="AH298" s="242" t="s">
        <v>6120</v>
      </c>
      <c r="AI298" s="243" t="s">
        <v>6121</v>
      </c>
      <c r="AJ298" s="10" t="s">
        <v>6122</v>
      </c>
      <c r="AK298" s="10" t="s">
        <v>1637</v>
      </c>
      <c r="AL298" s="241" t="s">
        <v>1953</v>
      </c>
      <c r="AM298" s="8"/>
      <c r="AN298" s="8"/>
      <c r="AO298" s="8"/>
      <c r="AP298" s="8"/>
      <c r="AQ298" s="8" t="s">
        <v>3088</v>
      </c>
      <c r="AR298" s="245">
        <v>43190</v>
      </c>
      <c r="AS298" s="245">
        <v>43190</v>
      </c>
      <c r="AT298" s="246" t="s">
        <v>6123</v>
      </c>
      <c r="AU298" s="244">
        <v>43173</v>
      </c>
      <c r="AV298" s="247" t="s">
        <v>3084</v>
      </c>
      <c r="AW298" s="248" t="s">
        <v>3088</v>
      </c>
      <c r="AX298" s="249" t="s">
        <v>3088</v>
      </c>
      <c r="AY298" s="250" t="s">
        <v>6115</v>
      </c>
    </row>
    <row r="299" spans="1:51" ht="24.75" customHeight="1" x14ac:dyDescent="0.35">
      <c r="A299" s="11">
        <v>298</v>
      </c>
      <c r="B299" s="241" t="s">
        <v>6124</v>
      </c>
      <c r="C299" s="8" t="s">
        <v>6125</v>
      </c>
      <c r="D299" s="10" t="s">
        <v>3088</v>
      </c>
      <c r="E299" s="10" t="s">
        <v>14</v>
      </c>
      <c r="F299" s="9">
        <v>39979</v>
      </c>
      <c r="G299" s="9">
        <v>40039</v>
      </c>
      <c r="H299" s="9"/>
      <c r="I299" s="9">
        <v>43190</v>
      </c>
      <c r="J299" s="7" t="s">
        <v>3128</v>
      </c>
      <c r="K299" s="7"/>
      <c r="L299" s="10" t="s">
        <v>115</v>
      </c>
      <c r="M299" s="242" t="s">
        <v>2118</v>
      </c>
      <c r="N299" s="243" t="s">
        <v>1972</v>
      </c>
      <c r="O299" s="243" t="s">
        <v>289</v>
      </c>
      <c r="P299" s="10" t="s">
        <v>3177</v>
      </c>
      <c r="Q299" s="10"/>
      <c r="R299" s="10"/>
      <c r="S299" s="10"/>
      <c r="T299" s="10" t="s">
        <v>22</v>
      </c>
      <c r="U299" s="244">
        <v>21966</v>
      </c>
      <c r="V299" s="10" t="s">
        <v>255</v>
      </c>
      <c r="W299" s="10" t="s">
        <v>1382</v>
      </c>
      <c r="X299" s="241" t="s">
        <v>1936</v>
      </c>
      <c r="Y299" s="8" t="s">
        <v>6126</v>
      </c>
      <c r="Z299" s="243">
        <v>39236</v>
      </c>
      <c r="AA299" s="10" t="s">
        <v>255</v>
      </c>
      <c r="AB299" s="10" t="s">
        <v>1938</v>
      </c>
      <c r="AC299" s="10" t="s">
        <v>3140</v>
      </c>
      <c r="AD299" s="10" t="s">
        <v>2062</v>
      </c>
      <c r="AE299" s="243" t="s">
        <v>3179</v>
      </c>
      <c r="AF299" s="10" t="s">
        <v>6127</v>
      </c>
      <c r="AG299" s="10" t="s">
        <v>6128</v>
      </c>
      <c r="AH299" s="242" t="s">
        <v>6127</v>
      </c>
      <c r="AI299" s="243" t="s">
        <v>6128</v>
      </c>
      <c r="AJ299" s="10" t="s">
        <v>6129</v>
      </c>
      <c r="AK299" s="10" t="s">
        <v>6130</v>
      </c>
      <c r="AL299" s="241" t="s">
        <v>1941</v>
      </c>
      <c r="AM299" s="8"/>
      <c r="AN299" s="8"/>
      <c r="AO299" s="8"/>
      <c r="AP299" s="8"/>
      <c r="AQ299" s="8" t="s">
        <v>3088</v>
      </c>
      <c r="AR299" s="245">
        <v>43189</v>
      </c>
      <c r="AS299" s="245">
        <v>43190</v>
      </c>
      <c r="AT299" s="246" t="s">
        <v>6131</v>
      </c>
      <c r="AU299" s="244">
        <v>43191</v>
      </c>
      <c r="AV299" s="247" t="s">
        <v>3084</v>
      </c>
      <c r="AW299" s="248" t="s">
        <v>3088</v>
      </c>
      <c r="AX299" s="249" t="s">
        <v>3088</v>
      </c>
      <c r="AY299" s="250" t="s">
        <v>6124</v>
      </c>
    </row>
    <row r="300" spans="1:51" ht="24.75" customHeight="1" x14ac:dyDescent="0.35">
      <c r="A300" s="11">
        <v>299</v>
      </c>
      <c r="B300" s="241" t="s">
        <v>6132</v>
      </c>
      <c r="C300" s="8" t="s">
        <v>6133</v>
      </c>
      <c r="D300" s="10" t="s">
        <v>3088</v>
      </c>
      <c r="E300" s="10" t="s">
        <v>14</v>
      </c>
      <c r="F300" s="9">
        <v>40704</v>
      </c>
      <c r="G300" s="9">
        <v>40764</v>
      </c>
      <c r="H300" s="9"/>
      <c r="I300" s="9"/>
      <c r="J300" s="7" t="s">
        <v>1932</v>
      </c>
      <c r="K300" s="7"/>
      <c r="L300" s="10" t="s">
        <v>115</v>
      </c>
      <c r="M300" s="242" t="s">
        <v>2042</v>
      </c>
      <c r="N300" s="243" t="s">
        <v>2017</v>
      </c>
      <c r="O300" s="243" t="s">
        <v>263</v>
      </c>
      <c r="P300" s="10" t="s">
        <v>2124</v>
      </c>
      <c r="Q300" s="10"/>
      <c r="R300" s="10"/>
      <c r="S300" s="10"/>
      <c r="T300" s="10" t="s">
        <v>22</v>
      </c>
      <c r="U300" s="244">
        <v>30396</v>
      </c>
      <c r="V300" s="10" t="s">
        <v>2109</v>
      </c>
      <c r="W300" s="10" t="s">
        <v>2109</v>
      </c>
      <c r="X300" s="241" t="s">
        <v>1936</v>
      </c>
      <c r="Y300" s="8" t="s">
        <v>6134</v>
      </c>
      <c r="Z300" s="243">
        <v>39300</v>
      </c>
      <c r="AA300" s="10" t="s">
        <v>255</v>
      </c>
      <c r="AB300" s="10" t="s">
        <v>1956</v>
      </c>
      <c r="AC300" s="10" t="s">
        <v>3140</v>
      </c>
      <c r="AD300" s="10" t="s">
        <v>2110</v>
      </c>
      <c r="AE300" s="243" t="s">
        <v>2391</v>
      </c>
      <c r="AF300" s="10" t="s">
        <v>6135</v>
      </c>
      <c r="AG300" s="10" t="s">
        <v>6136</v>
      </c>
      <c r="AH300" s="242" t="s">
        <v>6137</v>
      </c>
      <c r="AI300" s="243" t="s">
        <v>6138</v>
      </c>
      <c r="AJ300" s="10" t="s">
        <v>6139</v>
      </c>
      <c r="AK300" s="10" t="s">
        <v>6140</v>
      </c>
      <c r="AL300" s="241" t="s">
        <v>2160</v>
      </c>
      <c r="AM300" s="8"/>
      <c r="AN300" s="8"/>
      <c r="AO300" s="8"/>
      <c r="AP300" s="8"/>
      <c r="AQ300" s="8" t="s">
        <v>3088</v>
      </c>
      <c r="AR300" s="245">
        <v>43194</v>
      </c>
      <c r="AS300" s="245">
        <v>43194</v>
      </c>
      <c r="AT300" s="246" t="s">
        <v>6141</v>
      </c>
      <c r="AU300" s="244">
        <v>43191</v>
      </c>
      <c r="AV300" s="247" t="s">
        <v>3084</v>
      </c>
      <c r="AW300" s="248" t="s">
        <v>3088</v>
      </c>
      <c r="AX300" s="249" t="s">
        <v>3088</v>
      </c>
      <c r="AY300" s="250" t="s">
        <v>6132</v>
      </c>
    </row>
    <row r="301" spans="1:51" ht="24.75" customHeight="1" x14ac:dyDescent="0.35">
      <c r="A301" s="11">
        <v>300</v>
      </c>
      <c r="B301" s="241" t="s">
        <v>6142</v>
      </c>
      <c r="C301" s="8" t="s">
        <v>6143</v>
      </c>
      <c r="D301" s="10" t="s">
        <v>3088</v>
      </c>
      <c r="E301" s="10" t="s">
        <v>14</v>
      </c>
      <c r="F301" s="9">
        <v>42583</v>
      </c>
      <c r="G301" s="9">
        <v>42643</v>
      </c>
      <c r="H301" s="9"/>
      <c r="I301" s="9"/>
      <c r="J301" s="7" t="s">
        <v>1932</v>
      </c>
      <c r="K301" s="7"/>
      <c r="L301" s="10" t="s">
        <v>115</v>
      </c>
      <c r="M301" s="242" t="s">
        <v>2118</v>
      </c>
      <c r="N301" s="243" t="s">
        <v>1990</v>
      </c>
      <c r="O301" s="243" t="s">
        <v>289</v>
      </c>
      <c r="P301" s="10" t="s">
        <v>2305</v>
      </c>
      <c r="Q301" s="10"/>
      <c r="R301" s="10"/>
      <c r="S301" s="10"/>
      <c r="T301" s="10" t="s">
        <v>22</v>
      </c>
      <c r="U301" s="244">
        <v>31361</v>
      </c>
      <c r="V301" s="10" t="s">
        <v>255</v>
      </c>
      <c r="W301" s="10" t="s">
        <v>2109</v>
      </c>
      <c r="X301" s="241" t="s">
        <v>1936</v>
      </c>
      <c r="Y301" s="8" t="s">
        <v>6144</v>
      </c>
      <c r="Z301" s="243">
        <v>40791</v>
      </c>
      <c r="AA301" s="10" t="s">
        <v>255</v>
      </c>
      <c r="AB301" s="10" t="s">
        <v>1938</v>
      </c>
      <c r="AC301" s="10" t="s">
        <v>3140</v>
      </c>
      <c r="AD301" s="10" t="s">
        <v>4740</v>
      </c>
      <c r="AE301" s="243" t="s">
        <v>2121</v>
      </c>
      <c r="AF301" s="10" t="s">
        <v>6145</v>
      </c>
      <c r="AG301" s="10" t="s">
        <v>6146</v>
      </c>
      <c r="AH301" s="242" t="s">
        <v>6147</v>
      </c>
      <c r="AI301" s="243" t="s">
        <v>6148</v>
      </c>
      <c r="AJ301" s="10" t="s">
        <v>6149</v>
      </c>
      <c r="AK301" s="10" t="s">
        <v>6150</v>
      </c>
      <c r="AL301" s="241" t="s">
        <v>1941</v>
      </c>
      <c r="AM301" s="8"/>
      <c r="AN301" s="8"/>
      <c r="AO301" s="8"/>
      <c r="AP301" s="8"/>
      <c r="AQ301" s="8" t="s">
        <v>3088</v>
      </c>
      <c r="AR301" s="245">
        <v>43208</v>
      </c>
      <c r="AS301" s="245">
        <v>43208</v>
      </c>
      <c r="AT301" s="246" t="s">
        <v>6151</v>
      </c>
      <c r="AU301" s="244">
        <v>43191</v>
      </c>
      <c r="AV301" s="247" t="s">
        <v>3084</v>
      </c>
      <c r="AW301" s="248" t="s">
        <v>3088</v>
      </c>
      <c r="AX301" s="249" t="s">
        <v>3088</v>
      </c>
      <c r="AY301" s="250" t="s">
        <v>6142</v>
      </c>
    </row>
    <row r="302" spans="1:51" ht="24.75" customHeight="1" x14ac:dyDescent="0.35">
      <c r="A302" s="11">
        <v>301</v>
      </c>
      <c r="B302" s="241" t="s">
        <v>6152</v>
      </c>
      <c r="C302" s="8" t="s">
        <v>6153</v>
      </c>
      <c r="D302" s="10" t="s">
        <v>3088</v>
      </c>
      <c r="E302" s="10" t="s">
        <v>14</v>
      </c>
      <c r="F302" s="9">
        <v>42860</v>
      </c>
      <c r="G302" s="9">
        <v>42919</v>
      </c>
      <c r="H302" s="9"/>
      <c r="I302" s="9">
        <v>43284</v>
      </c>
      <c r="J302" s="7" t="s">
        <v>3128</v>
      </c>
      <c r="K302" s="7"/>
      <c r="L302" s="10" t="s">
        <v>3224</v>
      </c>
      <c r="M302" s="242" t="s">
        <v>3224</v>
      </c>
      <c r="N302" s="243" t="s">
        <v>2126</v>
      </c>
      <c r="O302" s="243" t="s">
        <v>6154</v>
      </c>
      <c r="P302" s="10" t="s">
        <v>6155</v>
      </c>
      <c r="Q302" s="10"/>
      <c r="R302" s="10"/>
      <c r="S302" s="10"/>
      <c r="T302" s="10" t="s">
        <v>22</v>
      </c>
      <c r="U302" s="244">
        <v>33265</v>
      </c>
      <c r="V302" s="10" t="s">
        <v>455</v>
      </c>
      <c r="W302" s="10" t="s">
        <v>79</v>
      </c>
      <c r="X302" s="241" t="s">
        <v>1936</v>
      </c>
      <c r="Y302" s="8" t="s">
        <v>6156</v>
      </c>
      <c r="Z302" s="243">
        <v>41113</v>
      </c>
      <c r="AA302" s="10" t="s">
        <v>455</v>
      </c>
      <c r="AB302" s="10" t="s">
        <v>1956</v>
      </c>
      <c r="AC302" s="10" t="s">
        <v>3140</v>
      </c>
      <c r="AD302" s="10" t="s">
        <v>2363</v>
      </c>
      <c r="AE302" s="243" t="s">
        <v>2095</v>
      </c>
      <c r="AF302" s="10" t="s">
        <v>6157</v>
      </c>
      <c r="AG302" s="10" t="s">
        <v>6158</v>
      </c>
      <c r="AH302" s="242" t="s">
        <v>6159</v>
      </c>
      <c r="AI302" s="243" t="s">
        <v>6160</v>
      </c>
      <c r="AJ302" s="10" t="s">
        <v>6161</v>
      </c>
      <c r="AK302" s="10" t="s">
        <v>6162</v>
      </c>
      <c r="AL302" s="241" t="s">
        <v>2107</v>
      </c>
      <c r="AM302" s="8"/>
      <c r="AN302" s="8"/>
      <c r="AO302" s="8"/>
      <c r="AP302" s="8"/>
      <c r="AQ302" s="8" t="s">
        <v>3088</v>
      </c>
      <c r="AR302" s="245">
        <v>43207</v>
      </c>
      <c r="AS302" s="245">
        <v>43209</v>
      </c>
      <c r="AT302" s="246" t="s">
        <v>6163</v>
      </c>
      <c r="AU302" s="244">
        <v>43192</v>
      </c>
      <c r="AV302" s="247" t="s">
        <v>3084</v>
      </c>
      <c r="AW302" s="248" t="s">
        <v>3088</v>
      </c>
      <c r="AX302" s="249" t="s">
        <v>3088</v>
      </c>
      <c r="AY302" s="250" t="s">
        <v>6152</v>
      </c>
    </row>
    <row r="303" spans="1:51" ht="24.75" customHeight="1" x14ac:dyDescent="0.35">
      <c r="A303" s="11">
        <v>302</v>
      </c>
      <c r="B303" s="241" t="s">
        <v>6164</v>
      </c>
      <c r="C303" s="8" t="s">
        <v>6165</v>
      </c>
      <c r="D303" s="10" t="s">
        <v>3088</v>
      </c>
      <c r="E303" s="10" t="s">
        <v>32</v>
      </c>
      <c r="F303" s="9">
        <v>42506</v>
      </c>
      <c r="G303" s="9">
        <v>42566</v>
      </c>
      <c r="H303" s="9"/>
      <c r="I303" s="9"/>
      <c r="J303" s="7" t="s">
        <v>1932</v>
      </c>
      <c r="K303" s="7"/>
      <c r="L303" s="10" t="s">
        <v>4683</v>
      </c>
      <c r="M303" s="242" t="s">
        <v>3475</v>
      </c>
      <c r="N303" s="243" t="s">
        <v>1933</v>
      </c>
      <c r="O303" s="243" t="s">
        <v>6166</v>
      </c>
      <c r="P303" s="10" t="s">
        <v>6167</v>
      </c>
      <c r="Q303" s="10"/>
      <c r="R303" s="10"/>
      <c r="S303" s="10"/>
      <c r="T303" s="10" t="s">
        <v>53</v>
      </c>
      <c r="U303" s="244">
        <v>26622</v>
      </c>
      <c r="V303" s="10" t="s">
        <v>79</v>
      </c>
      <c r="W303" s="10" t="s">
        <v>79</v>
      </c>
      <c r="X303" s="241" t="s">
        <v>1936</v>
      </c>
      <c r="Y303" s="8" t="s">
        <v>6168</v>
      </c>
      <c r="Z303" s="243">
        <v>42391</v>
      </c>
      <c r="AA303" s="10" t="s">
        <v>16</v>
      </c>
      <c r="AB303" s="10" t="s">
        <v>1938</v>
      </c>
      <c r="AC303" s="10" t="s">
        <v>3140</v>
      </c>
      <c r="AD303" s="10" t="s">
        <v>6169</v>
      </c>
      <c r="AE303" s="243" t="s">
        <v>2217</v>
      </c>
      <c r="AF303" s="10" t="s">
        <v>6170</v>
      </c>
      <c r="AG303" s="10" t="s">
        <v>6171</v>
      </c>
      <c r="AH303" s="242" t="s">
        <v>6170</v>
      </c>
      <c r="AI303" s="243" t="s">
        <v>6171</v>
      </c>
      <c r="AJ303" s="10" t="s">
        <v>6172</v>
      </c>
      <c r="AK303" s="10" t="s">
        <v>6173</v>
      </c>
      <c r="AL303" s="241" t="s">
        <v>1971</v>
      </c>
      <c r="AM303" s="8"/>
      <c r="AN303" s="8"/>
      <c r="AO303" s="8"/>
      <c r="AP303" s="8"/>
      <c r="AQ303" s="8" t="s">
        <v>3088</v>
      </c>
      <c r="AR303" s="245">
        <v>43197</v>
      </c>
      <c r="AS303" s="245">
        <v>43210</v>
      </c>
      <c r="AT303" s="246" t="s">
        <v>6174</v>
      </c>
      <c r="AU303" s="244">
        <v>43191</v>
      </c>
      <c r="AV303" s="247" t="s">
        <v>3084</v>
      </c>
      <c r="AW303" s="248" t="s">
        <v>3088</v>
      </c>
      <c r="AX303" s="249" t="s">
        <v>3088</v>
      </c>
      <c r="AY303" s="250" t="s">
        <v>6164</v>
      </c>
    </row>
    <row r="304" spans="1:51" ht="24.75" customHeight="1" x14ac:dyDescent="0.35">
      <c r="A304" s="11">
        <v>303</v>
      </c>
      <c r="B304" s="241" t="s">
        <v>6175</v>
      </c>
      <c r="C304" s="8" t="s">
        <v>6176</v>
      </c>
      <c r="D304" s="10" t="s">
        <v>3088</v>
      </c>
      <c r="E304" s="10" t="s">
        <v>91</v>
      </c>
      <c r="F304" s="9">
        <v>43152</v>
      </c>
      <c r="G304" s="9">
        <v>43211</v>
      </c>
      <c r="H304" s="9"/>
      <c r="I304" s="9">
        <v>43576</v>
      </c>
      <c r="J304" s="7" t="s">
        <v>3128</v>
      </c>
      <c r="K304" s="7"/>
      <c r="L304" s="10" t="s">
        <v>4683</v>
      </c>
      <c r="M304" s="242" t="s">
        <v>3260</v>
      </c>
      <c r="N304" s="243" t="s">
        <v>2017</v>
      </c>
      <c r="O304" s="243" t="s">
        <v>5580</v>
      </c>
      <c r="P304" s="10" t="s">
        <v>6118</v>
      </c>
      <c r="Q304" s="10"/>
      <c r="R304" s="10"/>
      <c r="S304" s="10"/>
      <c r="T304" s="10" t="s">
        <v>53</v>
      </c>
      <c r="U304" s="244">
        <v>29247</v>
      </c>
      <c r="V304" s="10" t="s">
        <v>91</v>
      </c>
      <c r="W304" s="10" t="s">
        <v>91</v>
      </c>
      <c r="X304" s="241" t="s">
        <v>1936</v>
      </c>
      <c r="Y304" s="8" t="s">
        <v>6177</v>
      </c>
      <c r="Z304" s="243">
        <v>39275</v>
      </c>
      <c r="AA304" s="10" t="s">
        <v>91</v>
      </c>
      <c r="AB304" s="10" t="s">
        <v>1938</v>
      </c>
      <c r="AC304" s="10" t="s">
        <v>3140</v>
      </c>
      <c r="AD304" s="10" t="s">
        <v>6178</v>
      </c>
      <c r="AE304" s="243" t="s">
        <v>1948</v>
      </c>
      <c r="AF304" s="10" t="s">
        <v>6179</v>
      </c>
      <c r="AG304" s="10" t="s">
        <v>6180</v>
      </c>
      <c r="AH304" s="242" t="s">
        <v>6179</v>
      </c>
      <c r="AI304" s="243" t="s">
        <v>6180</v>
      </c>
      <c r="AJ304" s="10" t="s">
        <v>6181</v>
      </c>
      <c r="AK304" s="10" t="s">
        <v>5756</v>
      </c>
      <c r="AL304" s="241" t="s">
        <v>1971</v>
      </c>
      <c r="AM304" s="8"/>
      <c r="AN304" s="8"/>
      <c r="AO304" s="8"/>
      <c r="AP304" s="8"/>
      <c r="AQ304" s="8" t="s">
        <v>3088</v>
      </c>
      <c r="AR304" s="245">
        <v>43211</v>
      </c>
      <c r="AS304" s="245">
        <v>43211</v>
      </c>
      <c r="AT304" s="246" t="s">
        <v>3088</v>
      </c>
      <c r="AU304" s="244">
        <v>43207</v>
      </c>
      <c r="AV304" s="247" t="s">
        <v>4456</v>
      </c>
      <c r="AW304" s="248" t="s">
        <v>3088</v>
      </c>
      <c r="AX304" s="249" t="s">
        <v>3088</v>
      </c>
      <c r="AY304" s="250" t="s">
        <v>6175</v>
      </c>
    </row>
    <row r="305" spans="1:51" ht="24.75" customHeight="1" x14ac:dyDescent="0.35">
      <c r="A305" s="11">
        <v>304</v>
      </c>
      <c r="B305" s="241" t="s">
        <v>6182</v>
      </c>
      <c r="C305" s="8" t="s">
        <v>6183</v>
      </c>
      <c r="D305" s="10" t="s">
        <v>3088</v>
      </c>
      <c r="E305" s="10" t="s">
        <v>14</v>
      </c>
      <c r="F305" s="9">
        <v>43192</v>
      </c>
      <c r="G305" s="9">
        <v>43252</v>
      </c>
      <c r="H305" s="9"/>
      <c r="I305" s="9"/>
      <c r="J305" s="7" t="s">
        <v>3128</v>
      </c>
      <c r="K305" s="7"/>
      <c r="L305" s="10" t="s">
        <v>3456</v>
      </c>
      <c r="M305" s="242" t="s">
        <v>27</v>
      </c>
      <c r="N305" s="243" t="s">
        <v>2155</v>
      </c>
      <c r="O305" s="243" t="s">
        <v>5835</v>
      </c>
      <c r="P305" s="10" t="s">
        <v>5836</v>
      </c>
      <c r="Q305" s="10"/>
      <c r="R305" s="10"/>
      <c r="S305" s="10"/>
      <c r="T305" s="10" t="s">
        <v>22</v>
      </c>
      <c r="U305" s="244">
        <v>35217</v>
      </c>
      <c r="V305" s="10" t="s">
        <v>6184</v>
      </c>
      <c r="W305" s="10" t="s">
        <v>334</v>
      </c>
      <c r="X305" s="241" t="s">
        <v>1936</v>
      </c>
      <c r="Y305" s="8" t="s">
        <v>6185</v>
      </c>
      <c r="Z305" s="243">
        <v>41255</v>
      </c>
      <c r="AA305" s="10" t="s">
        <v>3298</v>
      </c>
      <c r="AB305" s="10" t="s">
        <v>1956</v>
      </c>
      <c r="AC305" s="10" t="s">
        <v>3140</v>
      </c>
      <c r="AD305" s="10" t="s">
        <v>2303</v>
      </c>
      <c r="AE305" s="243" t="s">
        <v>2734</v>
      </c>
      <c r="AF305" s="10" t="s">
        <v>6186</v>
      </c>
      <c r="AG305" s="10" t="s">
        <v>6187</v>
      </c>
      <c r="AH305" s="242" t="s">
        <v>6188</v>
      </c>
      <c r="AI305" s="243" t="s">
        <v>6189</v>
      </c>
      <c r="AJ305" s="10" t="s">
        <v>6190</v>
      </c>
      <c r="AK305" s="10" t="s">
        <v>6191</v>
      </c>
      <c r="AL305" s="241" t="s">
        <v>1950</v>
      </c>
      <c r="AM305" s="8"/>
      <c r="AN305" s="8"/>
      <c r="AO305" s="8"/>
      <c r="AP305" s="8"/>
      <c r="AQ305" s="8" t="s">
        <v>3088</v>
      </c>
      <c r="AR305" s="245">
        <v>43217</v>
      </c>
      <c r="AS305" s="245">
        <v>43217</v>
      </c>
      <c r="AT305" s="246" t="s">
        <v>3088</v>
      </c>
      <c r="AU305" s="244">
        <v>43215</v>
      </c>
      <c r="AV305" s="247" t="s">
        <v>4456</v>
      </c>
      <c r="AW305" s="248" t="s">
        <v>3088</v>
      </c>
      <c r="AX305" s="249" t="s">
        <v>3088</v>
      </c>
      <c r="AY305" s="250" t="s">
        <v>6182</v>
      </c>
    </row>
    <row r="306" spans="1:51" ht="24.75" customHeight="1" x14ac:dyDescent="0.35">
      <c r="A306" s="11">
        <v>305</v>
      </c>
      <c r="B306" s="241" t="s">
        <v>6192</v>
      </c>
      <c r="C306" s="8" t="s">
        <v>6193</v>
      </c>
      <c r="D306" s="10" t="s">
        <v>3088</v>
      </c>
      <c r="E306" s="10" t="s">
        <v>32</v>
      </c>
      <c r="F306" s="9">
        <v>42600</v>
      </c>
      <c r="G306" s="9">
        <v>42660</v>
      </c>
      <c r="H306" s="9"/>
      <c r="I306" s="9"/>
      <c r="J306" s="7" t="s">
        <v>1932</v>
      </c>
      <c r="K306" s="7"/>
      <c r="L306" s="10" t="s">
        <v>115</v>
      </c>
      <c r="M306" s="242" t="s">
        <v>2070</v>
      </c>
      <c r="N306" s="243" t="s">
        <v>1990</v>
      </c>
      <c r="O306" s="243" t="s">
        <v>484</v>
      </c>
      <c r="P306" s="10" t="s">
        <v>2220</v>
      </c>
      <c r="Q306" s="10"/>
      <c r="R306" s="10"/>
      <c r="S306" s="10"/>
      <c r="T306" s="10" t="s">
        <v>53</v>
      </c>
      <c r="U306" s="244">
        <v>30124</v>
      </c>
      <c r="V306" s="10" t="s">
        <v>2247</v>
      </c>
      <c r="W306" s="10" t="s">
        <v>79</v>
      </c>
      <c r="X306" s="241" t="s">
        <v>1936</v>
      </c>
      <c r="Y306" s="8" t="s">
        <v>6194</v>
      </c>
      <c r="Z306" s="243">
        <v>41479</v>
      </c>
      <c r="AA306" s="10" t="s">
        <v>79</v>
      </c>
      <c r="AB306" s="10" t="s">
        <v>1938</v>
      </c>
      <c r="AC306" s="10" t="s">
        <v>3140</v>
      </c>
      <c r="AD306" s="10" t="s">
        <v>6195</v>
      </c>
      <c r="AE306" s="243" t="s">
        <v>6196</v>
      </c>
      <c r="AF306" s="10" t="s">
        <v>6197</v>
      </c>
      <c r="AG306" s="10" t="s">
        <v>6198</v>
      </c>
      <c r="AH306" s="242" t="s">
        <v>6199</v>
      </c>
      <c r="AI306" s="243" t="s">
        <v>6200</v>
      </c>
      <c r="AJ306" s="10" t="s">
        <v>6201</v>
      </c>
      <c r="AK306" s="10" t="s">
        <v>6202</v>
      </c>
      <c r="AL306" s="241" t="s">
        <v>1971</v>
      </c>
      <c r="AM306" s="8"/>
      <c r="AN306" s="8"/>
      <c r="AO306" s="8"/>
      <c r="AP306" s="8"/>
      <c r="AQ306" s="8" t="s">
        <v>3088</v>
      </c>
      <c r="AR306" s="245">
        <v>43228</v>
      </c>
      <c r="AS306" s="245">
        <v>43235</v>
      </c>
      <c r="AT306" s="246" t="s">
        <v>6203</v>
      </c>
      <c r="AU306" s="244">
        <v>43193</v>
      </c>
      <c r="AV306" s="247" t="s">
        <v>3084</v>
      </c>
      <c r="AW306" s="248" t="s">
        <v>3088</v>
      </c>
      <c r="AX306" s="249" t="s">
        <v>3088</v>
      </c>
      <c r="AY306" s="250" t="s">
        <v>6192</v>
      </c>
    </row>
    <row r="307" spans="1:51" ht="24.75" customHeight="1" x14ac:dyDescent="0.35">
      <c r="A307" s="11">
        <v>306</v>
      </c>
      <c r="B307" s="241" t="s">
        <v>6204</v>
      </c>
      <c r="C307" s="8" t="s">
        <v>6205</v>
      </c>
      <c r="D307" s="10" t="s">
        <v>3088</v>
      </c>
      <c r="E307" s="10" t="s">
        <v>3195</v>
      </c>
      <c r="F307" s="9">
        <v>41946</v>
      </c>
      <c r="G307" s="9">
        <v>42006</v>
      </c>
      <c r="H307" s="9"/>
      <c r="I307" s="9"/>
      <c r="J307" s="7" t="s">
        <v>1932</v>
      </c>
      <c r="K307" s="7"/>
      <c r="L307" s="10" t="s">
        <v>35</v>
      </c>
      <c r="M307" s="242" t="s">
        <v>35</v>
      </c>
      <c r="N307" s="243" t="s">
        <v>2126</v>
      </c>
      <c r="O307" s="243" t="s">
        <v>307</v>
      </c>
      <c r="P307" s="10" t="s">
        <v>2127</v>
      </c>
      <c r="Q307" s="10"/>
      <c r="R307" s="10"/>
      <c r="S307" s="10"/>
      <c r="T307" s="10" t="s">
        <v>22</v>
      </c>
      <c r="U307" s="244">
        <v>33056</v>
      </c>
      <c r="V307" s="10" t="s">
        <v>1045</v>
      </c>
      <c r="W307" s="10" t="s">
        <v>1045</v>
      </c>
      <c r="X307" s="241" t="s">
        <v>1936</v>
      </c>
      <c r="Y307" s="8" t="s">
        <v>6206</v>
      </c>
      <c r="Z307" s="243">
        <v>38525</v>
      </c>
      <c r="AA307" s="10" t="s">
        <v>1045</v>
      </c>
      <c r="AB307" s="10" t="s">
        <v>1938</v>
      </c>
      <c r="AC307" s="10" t="s">
        <v>3140</v>
      </c>
      <c r="AD307" s="10" t="s">
        <v>6207</v>
      </c>
      <c r="AE307" s="243" t="s">
        <v>1948</v>
      </c>
      <c r="AF307" s="10" t="s">
        <v>6208</v>
      </c>
      <c r="AG307" s="10" t="s">
        <v>6209</v>
      </c>
      <c r="AH307" s="242" t="s">
        <v>6208</v>
      </c>
      <c r="AI307" s="243" t="s">
        <v>6209</v>
      </c>
      <c r="AJ307" s="10" t="s">
        <v>6210</v>
      </c>
      <c r="AK307" s="10" t="s">
        <v>6211</v>
      </c>
      <c r="AL307" s="241" t="s">
        <v>1953</v>
      </c>
      <c r="AM307" s="8"/>
      <c r="AN307" s="8"/>
      <c r="AO307" s="8"/>
      <c r="AP307" s="8"/>
      <c r="AQ307" s="8" t="s">
        <v>3088</v>
      </c>
      <c r="AR307" s="245">
        <v>43236</v>
      </c>
      <c r="AS307" s="245">
        <v>43236</v>
      </c>
      <c r="AT307" s="246" t="s">
        <v>6212</v>
      </c>
      <c r="AU307" s="244">
        <v>43194</v>
      </c>
      <c r="AV307" s="247" t="s">
        <v>3084</v>
      </c>
      <c r="AW307" s="248" t="s">
        <v>3088</v>
      </c>
      <c r="AX307" s="249" t="s">
        <v>3088</v>
      </c>
      <c r="AY307" s="250" t="s">
        <v>6204</v>
      </c>
    </row>
    <row r="308" spans="1:51" ht="24.75" customHeight="1" x14ac:dyDescent="0.35">
      <c r="A308" s="11">
        <v>307</v>
      </c>
      <c r="B308" s="241" t="s">
        <v>6213</v>
      </c>
      <c r="C308" s="8" t="s">
        <v>5587</v>
      </c>
      <c r="D308" s="10" t="s">
        <v>3088</v>
      </c>
      <c r="E308" s="10" t="s">
        <v>14</v>
      </c>
      <c r="F308" s="9">
        <v>42963</v>
      </c>
      <c r="G308" s="9">
        <v>43022</v>
      </c>
      <c r="H308" s="9"/>
      <c r="I308" s="9"/>
      <c r="J308" s="7" t="s">
        <v>1932</v>
      </c>
      <c r="K308" s="7"/>
      <c r="L308" s="10" t="s">
        <v>218</v>
      </c>
      <c r="M308" s="242" t="s">
        <v>218</v>
      </c>
      <c r="N308" s="243" t="s">
        <v>1942</v>
      </c>
      <c r="O308" s="243" t="s">
        <v>5588</v>
      </c>
      <c r="P308" s="10" t="s">
        <v>5589</v>
      </c>
      <c r="Q308" s="10"/>
      <c r="R308" s="10"/>
      <c r="S308" s="10"/>
      <c r="T308" s="10" t="s">
        <v>22</v>
      </c>
      <c r="U308" s="244">
        <v>28527</v>
      </c>
      <c r="V308" s="10" t="s">
        <v>255</v>
      </c>
      <c r="W308" s="10" t="s">
        <v>669</v>
      </c>
      <c r="X308" s="241" t="s">
        <v>1936</v>
      </c>
      <c r="Y308" s="8" t="s">
        <v>5590</v>
      </c>
      <c r="Z308" s="243">
        <v>38174</v>
      </c>
      <c r="AA308" s="10" t="s">
        <v>255</v>
      </c>
      <c r="AB308" s="10" t="s">
        <v>1938</v>
      </c>
      <c r="AC308" s="10" t="s">
        <v>3140</v>
      </c>
      <c r="AD308" s="10" t="s">
        <v>5591</v>
      </c>
      <c r="AE308" s="243" t="s">
        <v>5592</v>
      </c>
      <c r="AF308" s="10" t="s">
        <v>5593</v>
      </c>
      <c r="AG308" s="10" t="s">
        <v>5594</v>
      </c>
      <c r="AH308" s="242" t="s">
        <v>5593</v>
      </c>
      <c r="AI308" s="243" t="s">
        <v>5594</v>
      </c>
      <c r="AJ308" s="10" t="s">
        <v>5595</v>
      </c>
      <c r="AK308" s="10" t="s">
        <v>5596</v>
      </c>
      <c r="AL308" s="241" t="s">
        <v>1941</v>
      </c>
      <c r="AM308" s="8"/>
      <c r="AN308" s="8"/>
      <c r="AO308" s="8"/>
      <c r="AP308" s="8"/>
      <c r="AQ308" s="8" t="s">
        <v>3088</v>
      </c>
      <c r="AR308" s="245">
        <v>43237</v>
      </c>
      <c r="AS308" s="245">
        <v>43237</v>
      </c>
      <c r="AT308" s="246" t="s">
        <v>6214</v>
      </c>
      <c r="AU308" s="244">
        <v>43192</v>
      </c>
      <c r="AV308" s="247" t="s">
        <v>3084</v>
      </c>
      <c r="AW308" s="248" t="s">
        <v>3088</v>
      </c>
      <c r="AX308" s="249" t="s">
        <v>3088</v>
      </c>
      <c r="AY308" s="250" t="s">
        <v>6213</v>
      </c>
    </row>
    <row r="309" spans="1:51" ht="24.75" customHeight="1" x14ac:dyDescent="0.35">
      <c r="A309" s="11">
        <v>308</v>
      </c>
      <c r="B309" s="241" t="s">
        <v>6215</v>
      </c>
      <c r="C309" s="8" t="s">
        <v>6216</v>
      </c>
      <c r="D309" s="10" t="s">
        <v>3088</v>
      </c>
      <c r="E309" s="10" t="s">
        <v>501</v>
      </c>
      <c r="F309" s="9">
        <v>43168</v>
      </c>
      <c r="G309" s="9">
        <v>43227</v>
      </c>
      <c r="H309" s="9"/>
      <c r="I309" s="9">
        <v>43592</v>
      </c>
      <c r="J309" s="7" t="s">
        <v>3128</v>
      </c>
      <c r="K309" s="7"/>
      <c r="L309" s="10" t="s">
        <v>4683</v>
      </c>
      <c r="M309" s="242" t="s">
        <v>3475</v>
      </c>
      <c r="N309" s="243" t="s">
        <v>1990</v>
      </c>
      <c r="O309" s="243" t="s">
        <v>4758</v>
      </c>
      <c r="P309" s="10" t="s">
        <v>4759</v>
      </c>
      <c r="Q309" s="10"/>
      <c r="R309" s="10"/>
      <c r="S309" s="10"/>
      <c r="T309" s="10" t="s">
        <v>53</v>
      </c>
      <c r="U309" s="244">
        <v>32212</v>
      </c>
      <c r="V309" s="10" t="s">
        <v>501</v>
      </c>
      <c r="W309" s="10" t="s">
        <v>501</v>
      </c>
      <c r="X309" s="241" t="s">
        <v>1936</v>
      </c>
      <c r="Y309" s="8" t="s">
        <v>6217</v>
      </c>
      <c r="Z309" s="243">
        <v>42942</v>
      </c>
      <c r="AA309" s="10" t="s">
        <v>501</v>
      </c>
      <c r="AB309" s="10" t="s">
        <v>1956</v>
      </c>
      <c r="AC309" s="10" t="s">
        <v>3140</v>
      </c>
      <c r="AD309" s="10" t="s">
        <v>6218</v>
      </c>
      <c r="AE309" s="243" t="s">
        <v>6219</v>
      </c>
      <c r="AF309" s="10" t="s">
        <v>6220</v>
      </c>
      <c r="AG309" s="10" t="s">
        <v>6221</v>
      </c>
      <c r="AH309" s="242" t="s">
        <v>6220</v>
      </c>
      <c r="AI309" s="243" t="s">
        <v>6221</v>
      </c>
      <c r="AJ309" s="10" t="s">
        <v>6222</v>
      </c>
      <c r="AK309" s="10" t="s">
        <v>6223</v>
      </c>
      <c r="AL309" s="241" t="s">
        <v>2107</v>
      </c>
      <c r="AM309" s="8"/>
      <c r="AN309" s="8"/>
      <c r="AO309" s="8"/>
      <c r="AP309" s="8"/>
      <c r="AQ309" s="8" t="s">
        <v>3088</v>
      </c>
      <c r="AR309" s="245">
        <v>43243</v>
      </c>
      <c r="AS309" s="245">
        <v>43243</v>
      </c>
      <c r="AT309" s="246" t="s">
        <v>3088</v>
      </c>
      <c r="AU309" s="244">
        <v>43229</v>
      </c>
      <c r="AV309" s="247" t="s">
        <v>3084</v>
      </c>
      <c r="AW309" s="248" t="s">
        <v>3088</v>
      </c>
      <c r="AX309" s="249" t="s">
        <v>3088</v>
      </c>
      <c r="AY309" s="250" t="s">
        <v>6215</v>
      </c>
    </row>
    <row r="310" spans="1:51" ht="24.75" customHeight="1" x14ac:dyDescent="0.35">
      <c r="A310" s="11">
        <v>309</v>
      </c>
      <c r="B310" s="241" t="s">
        <v>6224</v>
      </c>
      <c r="C310" s="8" t="s">
        <v>6225</v>
      </c>
      <c r="D310" s="10" t="s">
        <v>3088</v>
      </c>
      <c r="E310" s="10" t="s">
        <v>14</v>
      </c>
      <c r="F310" s="9">
        <v>41687</v>
      </c>
      <c r="G310" s="9">
        <v>41777</v>
      </c>
      <c r="H310" s="9"/>
      <c r="I310" s="9"/>
      <c r="J310" s="7" t="s">
        <v>1932</v>
      </c>
      <c r="K310" s="7"/>
      <c r="L310" s="10" t="s">
        <v>3118</v>
      </c>
      <c r="M310" s="242" t="s">
        <v>3118</v>
      </c>
      <c r="N310" s="243" t="s">
        <v>2017</v>
      </c>
      <c r="O310" s="243" t="s">
        <v>3306</v>
      </c>
      <c r="P310" s="10" t="s">
        <v>6226</v>
      </c>
      <c r="Q310" s="10"/>
      <c r="R310" s="10"/>
      <c r="S310" s="10"/>
      <c r="T310" s="10" t="s">
        <v>53</v>
      </c>
      <c r="U310" s="244">
        <v>29541</v>
      </c>
      <c r="V310" s="10" t="s">
        <v>1382</v>
      </c>
      <c r="W310" s="10" t="s">
        <v>176</v>
      </c>
      <c r="X310" s="241" t="s">
        <v>1936</v>
      </c>
      <c r="Y310" s="8" t="s">
        <v>6227</v>
      </c>
      <c r="Z310" s="243">
        <v>42548</v>
      </c>
      <c r="AA310" s="10" t="s">
        <v>16</v>
      </c>
      <c r="AB310" s="10" t="s">
        <v>1938</v>
      </c>
      <c r="AC310" s="10" t="s">
        <v>3140</v>
      </c>
      <c r="AD310" s="10" t="s">
        <v>2010</v>
      </c>
      <c r="AE310" s="243" t="s">
        <v>2041</v>
      </c>
      <c r="AF310" s="10" t="s">
        <v>6228</v>
      </c>
      <c r="AG310" s="10" t="s">
        <v>6229</v>
      </c>
      <c r="AH310" s="242" t="s">
        <v>6228</v>
      </c>
      <c r="AI310" s="243" t="s">
        <v>6229</v>
      </c>
      <c r="AJ310" s="10" t="s">
        <v>6230</v>
      </c>
      <c r="AK310" s="10" t="s">
        <v>6231</v>
      </c>
      <c r="AL310" s="241" t="s">
        <v>2224</v>
      </c>
      <c r="AM310" s="8"/>
      <c r="AN310" s="8"/>
      <c r="AO310" s="8"/>
      <c r="AP310" s="8"/>
      <c r="AQ310" s="8" t="s">
        <v>3088</v>
      </c>
      <c r="AR310" s="245">
        <v>43250</v>
      </c>
      <c r="AS310" s="245">
        <v>43250</v>
      </c>
      <c r="AT310" s="246" t="s">
        <v>6232</v>
      </c>
      <c r="AU310" s="244">
        <v>43207</v>
      </c>
      <c r="AV310" s="247" t="s">
        <v>3084</v>
      </c>
      <c r="AW310" s="248" t="s">
        <v>3088</v>
      </c>
      <c r="AX310" s="249" t="s">
        <v>3088</v>
      </c>
      <c r="AY310" s="250" t="s">
        <v>6224</v>
      </c>
    </row>
    <row r="311" spans="1:51" ht="24.75" customHeight="1" x14ac:dyDescent="0.35">
      <c r="A311" s="11">
        <v>310</v>
      </c>
      <c r="B311" s="241" t="s">
        <v>6233</v>
      </c>
      <c r="C311" s="8" t="s">
        <v>6234</v>
      </c>
      <c r="D311" s="10" t="s">
        <v>3088</v>
      </c>
      <c r="E311" s="10" t="s">
        <v>501</v>
      </c>
      <c r="F311" s="9">
        <v>42891</v>
      </c>
      <c r="G311" s="9">
        <v>42950</v>
      </c>
      <c r="H311" s="9"/>
      <c r="I311" s="9">
        <v>43315</v>
      </c>
      <c r="J311" s="7" t="s">
        <v>3128</v>
      </c>
      <c r="K311" s="7"/>
      <c r="L311" s="10" t="s">
        <v>6235</v>
      </c>
      <c r="M311" s="242" t="s">
        <v>2133</v>
      </c>
      <c r="N311" s="243" t="s">
        <v>1990</v>
      </c>
      <c r="O311" s="243" t="s">
        <v>3165</v>
      </c>
      <c r="P311" s="10" t="s">
        <v>2061</v>
      </c>
      <c r="Q311" s="10"/>
      <c r="R311" s="10"/>
      <c r="S311" s="10"/>
      <c r="T311" s="10" t="s">
        <v>53</v>
      </c>
      <c r="U311" s="244">
        <v>32273</v>
      </c>
      <c r="V311" s="10" t="s">
        <v>501</v>
      </c>
      <c r="W311" s="10" t="s">
        <v>501</v>
      </c>
      <c r="X311" s="241" t="s">
        <v>1936</v>
      </c>
      <c r="Y311" s="8" t="s">
        <v>6236</v>
      </c>
      <c r="Z311" s="243">
        <v>41512</v>
      </c>
      <c r="AA311" s="10" t="s">
        <v>501</v>
      </c>
      <c r="AB311" s="10" t="s">
        <v>1938</v>
      </c>
      <c r="AC311" s="10" t="s">
        <v>3140</v>
      </c>
      <c r="AD311" s="10" t="s">
        <v>2072</v>
      </c>
      <c r="AE311" s="243" t="s">
        <v>2041</v>
      </c>
      <c r="AF311" s="10" t="s">
        <v>6237</v>
      </c>
      <c r="AG311" s="10" t="s">
        <v>6238</v>
      </c>
      <c r="AH311" s="242" t="s">
        <v>6237</v>
      </c>
      <c r="AI311" s="243" t="s">
        <v>6238</v>
      </c>
      <c r="AJ311" s="10" t="s">
        <v>6239</v>
      </c>
      <c r="AK311" s="10" t="s">
        <v>4089</v>
      </c>
      <c r="AL311" s="241" t="s">
        <v>1953</v>
      </c>
      <c r="AM311" s="8"/>
      <c r="AN311" s="8"/>
      <c r="AO311" s="8"/>
      <c r="AP311" s="8"/>
      <c r="AQ311" s="8" t="s">
        <v>3088</v>
      </c>
      <c r="AR311" s="245">
        <v>43251</v>
      </c>
      <c r="AS311" s="245">
        <v>43251</v>
      </c>
      <c r="AT311" s="246" t="s">
        <v>6240</v>
      </c>
      <c r="AU311" s="244">
        <v>43234</v>
      </c>
      <c r="AV311" s="247" t="s">
        <v>3101</v>
      </c>
      <c r="AW311" s="248" t="s">
        <v>3088</v>
      </c>
      <c r="AX311" s="249" t="s">
        <v>3088</v>
      </c>
      <c r="AY311" s="250" t="s">
        <v>6233</v>
      </c>
    </row>
    <row r="312" spans="1:51" ht="24.75" customHeight="1" x14ac:dyDescent="0.35">
      <c r="A312" s="11">
        <v>311</v>
      </c>
      <c r="B312" s="241" t="s">
        <v>6241</v>
      </c>
      <c r="C312" s="8" t="s">
        <v>6242</v>
      </c>
      <c r="D312" s="10" t="s">
        <v>3088</v>
      </c>
      <c r="E312" s="10" t="s">
        <v>14</v>
      </c>
      <c r="F312" s="9">
        <v>42583</v>
      </c>
      <c r="G312" s="9">
        <v>42643</v>
      </c>
      <c r="H312" s="9"/>
      <c r="I312" s="9"/>
      <c r="J312" s="7" t="s">
        <v>1932</v>
      </c>
      <c r="K312" s="7"/>
      <c r="L312" s="10" t="s">
        <v>115</v>
      </c>
      <c r="M312" s="242" t="s">
        <v>2118</v>
      </c>
      <c r="N312" s="243" t="s">
        <v>1990</v>
      </c>
      <c r="O312" s="243" t="s">
        <v>289</v>
      </c>
      <c r="P312" s="10" t="s">
        <v>2305</v>
      </c>
      <c r="Q312" s="10"/>
      <c r="R312" s="10"/>
      <c r="S312" s="10"/>
      <c r="T312" s="10" t="s">
        <v>22</v>
      </c>
      <c r="U312" s="244">
        <v>31053</v>
      </c>
      <c r="V312" s="10" t="s">
        <v>255</v>
      </c>
      <c r="W312" s="10" t="s">
        <v>544</v>
      </c>
      <c r="X312" s="241" t="s">
        <v>1936</v>
      </c>
      <c r="Y312" s="8" t="s">
        <v>6243</v>
      </c>
      <c r="Z312" s="243">
        <v>41925</v>
      </c>
      <c r="AA312" s="10" t="s">
        <v>255</v>
      </c>
      <c r="AB312" s="10" t="s">
        <v>1956</v>
      </c>
      <c r="AC312" s="10" t="s">
        <v>3140</v>
      </c>
      <c r="AD312" s="10" t="s">
        <v>4740</v>
      </c>
      <c r="AE312" s="243" t="s">
        <v>2590</v>
      </c>
      <c r="AF312" s="10" t="s">
        <v>6244</v>
      </c>
      <c r="AG312" s="10" t="s">
        <v>6245</v>
      </c>
      <c r="AH312" s="242" t="s">
        <v>6246</v>
      </c>
      <c r="AI312" s="243" t="s">
        <v>6247</v>
      </c>
      <c r="AJ312" s="10" t="s">
        <v>6248</v>
      </c>
      <c r="AK312" s="10" t="s">
        <v>6249</v>
      </c>
      <c r="AL312" s="241" t="s">
        <v>2160</v>
      </c>
      <c r="AM312" s="8"/>
      <c r="AN312" s="8"/>
      <c r="AO312" s="8"/>
      <c r="AP312" s="8"/>
      <c r="AQ312" s="8" t="s">
        <v>3088</v>
      </c>
      <c r="AR312" s="245">
        <v>43251</v>
      </c>
      <c r="AS312" s="245">
        <v>43251</v>
      </c>
      <c r="AT312" s="246" t="s">
        <v>6250</v>
      </c>
      <c r="AU312" s="244">
        <v>43206</v>
      </c>
      <c r="AV312" s="247" t="s">
        <v>3084</v>
      </c>
      <c r="AW312" s="248" t="s">
        <v>3088</v>
      </c>
      <c r="AX312" s="249" t="s">
        <v>3088</v>
      </c>
      <c r="AY312" s="250" t="s">
        <v>6241</v>
      </c>
    </row>
    <row r="313" spans="1:51" ht="24.75" customHeight="1" x14ac:dyDescent="0.35">
      <c r="A313" s="11">
        <v>312</v>
      </c>
      <c r="B313" s="241" t="s">
        <v>6251</v>
      </c>
      <c r="C313" s="8" t="s">
        <v>6252</v>
      </c>
      <c r="D313" s="10" t="s">
        <v>3088</v>
      </c>
      <c r="E313" s="10" t="s">
        <v>2228</v>
      </c>
      <c r="F313" s="9">
        <v>40422</v>
      </c>
      <c r="G313" s="9">
        <v>40482</v>
      </c>
      <c r="H313" s="9"/>
      <c r="I313" s="9"/>
      <c r="J313" s="7" t="s">
        <v>1932</v>
      </c>
      <c r="K313" s="7"/>
      <c r="L313" s="10" t="s">
        <v>5539</v>
      </c>
      <c r="M313" s="242" t="s">
        <v>2141</v>
      </c>
      <c r="N313" s="243" t="s">
        <v>1942</v>
      </c>
      <c r="O313" s="243" t="s">
        <v>5503</v>
      </c>
      <c r="P313" s="10" t="s">
        <v>3247</v>
      </c>
      <c r="Q313" s="10"/>
      <c r="R313" s="10"/>
      <c r="S313" s="10"/>
      <c r="T313" s="10" t="s">
        <v>22</v>
      </c>
      <c r="U313" s="244">
        <v>26020</v>
      </c>
      <c r="V313" s="10" t="s">
        <v>79</v>
      </c>
      <c r="W313" s="10" t="s">
        <v>79</v>
      </c>
      <c r="X313" s="241" t="s">
        <v>1936</v>
      </c>
      <c r="Y313" s="8" t="s">
        <v>6253</v>
      </c>
      <c r="Z313" s="243">
        <v>41209</v>
      </c>
      <c r="AA313" s="10" t="s">
        <v>101</v>
      </c>
      <c r="AB313" s="10" t="s">
        <v>1938</v>
      </c>
      <c r="AC313" s="10" t="s">
        <v>1974</v>
      </c>
      <c r="AD313" s="10" t="s">
        <v>6254</v>
      </c>
      <c r="AE313" s="243" t="s">
        <v>4407</v>
      </c>
      <c r="AF313" s="10" t="s">
        <v>6255</v>
      </c>
      <c r="AG313" s="10" t="s">
        <v>6256</v>
      </c>
      <c r="AH313" s="242" t="s">
        <v>6255</v>
      </c>
      <c r="AI313" s="243" t="s">
        <v>6257</v>
      </c>
      <c r="AJ313" s="10" t="s">
        <v>6258</v>
      </c>
      <c r="AK313" s="10" t="s">
        <v>6259</v>
      </c>
      <c r="AL313" s="241" t="s">
        <v>1941</v>
      </c>
      <c r="AM313" s="8"/>
      <c r="AN313" s="8"/>
      <c r="AO313" s="8"/>
      <c r="AP313" s="8"/>
      <c r="AQ313" s="8" t="s">
        <v>3088</v>
      </c>
      <c r="AR313" s="245">
        <v>43231</v>
      </c>
      <c r="AS313" s="245">
        <v>43251</v>
      </c>
      <c r="AT313" s="246" t="s">
        <v>6260</v>
      </c>
      <c r="AU313" s="244">
        <v>43231</v>
      </c>
      <c r="AV313" s="247" t="s">
        <v>3084</v>
      </c>
      <c r="AW313" s="248" t="s">
        <v>3088</v>
      </c>
      <c r="AX313" s="249" t="s">
        <v>3088</v>
      </c>
      <c r="AY313" s="250" t="s">
        <v>6251</v>
      </c>
    </row>
    <row r="314" spans="1:51" ht="24.75" customHeight="1" x14ac:dyDescent="0.35">
      <c r="A314" s="11">
        <v>313</v>
      </c>
      <c r="B314" s="241" t="s">
        <v>6261</v>
      </c>
      <c r="C314" s="8" t="s">
        <v>698</v>
      </c>
      <c r="D314" s="10" t="s">
        <v>3088</v>
      </c>
      <c r="E314" s="10" t="s">
        <v>129</v>
      </c>
      <c r="F314" s="9">
        <v>42198</v>
      </c>
      <c r="G314" s="9">
        <v>42258</v>
      </c>
      <c r="H314" s="9"/>
      <c r="I314" s="9"/>
      <c r="J314" s="7" t="s">
        <v>1932</v>
      </c>
      <c r="K314" s="7"/>
      <c r="L314" s="10" t="s">
        <v>35</v>
      </c>
      <c r="M314" s="242" t="s">
        <v>35</v>
      </c>
      <c r="N314" s="243" t="s">
        <v>2155</v>
      </c>
      <c r="O314" s="243" t="s">
        <v>626</v>
      </c>
      <c r="P314" s="10" t="s">
        <v>2285</v>
      </c>
      <c r="Q314" s="10"/>
      <c r="R314" s="10"/>
      <c r="S314" s="10"/>
      <c r="T314" s="10" t="s">
        <v>22</v>
      </c>
      <c r="U314" s="244">
        <v>32609</v>
      </c>
      <c r="V314" s="10" t="s">
        <v>699</v>
      </c>
      <c r="W314" s="10" t="s">
        <v>699</v>
      </c>
      <c r="X314" s="241" t="s">
        <v>1936</v>
      </c>
      <c r="Y314" s="8" t="s">
        <v>6262</v>
      </c>
      <c r="Z314" s="243">
        <v>39514</v>
      </c>
      <c r="AA314" s="10" t="s">
        <v>699</v>
      </c>
      <c r="AB314" s="10" t="s">
        <v>1938</v>
      </c>
      <c r="AC314" s="10" t="s">
        <v>3140</v>
      </c>
      <c r="AD314" s="10" t="s">
        <v>2154</v>
      </c>
      <c r="AE314" s="243" t="s">
        <v>1998</v>
      </c>
      <c r="AF314" s="10" t="s">
        <v>6263</v>
      </c>
      <c r="AG314" s="10" t="s">
        <v>6264</v>
      </c>
      <c r="AH314" s="242" t="s">
        <v>6263</v>
      </c>
      <c r="AI314" s="243" t="s">
        <v>6264</v>
      </c>
      <c r="AJ314" s="10" t="s">
        <v>2314</v>
      </c>
      <c r="AK314" s="10" t="s">
        <v>2315</v>
      </c>
      <c r="AL314" s="241" t="s">
        <v>1950</v>
      </c>
      <c r="AM314" s="8"/>
      <c r="AN314" s="8"/>
      <c r="AO314" s="8"/>
      <c r="AP314" s="8"/>
      <c r="AQ314" s="8" t="s">
        <v>3088</v>
      </c>
      <c r="AR314" s="245">
        <v>43252</v>
      </c>
      <c r="AS314" s="245">
        <v>43252</v>
      </c>
      <c r="AT314" s="246" t="s">
        <v>6265</v>
      </c>
      <c r="AU314" s="244">
        <v>43242</v>
      </c>
      <c r="AV314" s="247" t="s">
        <v>3084</v>
      </c>
      <c r="AW314" s="248" t="s">
        <v>3088</v>
      </c>
      <c r="AX314" s="249" t="s">
        <v>3088</v>
      </c>
      <c r="AY314" s="250" t="s">
        <v>6261</v>
      </c>
    </row>
    <row r="315" spans="1:51" ht="24.75" customHeight="1" x14ac:dyDescent="0.35">
      <c r="A315" s="11">
        <v>314</v>
      </c>
      <c r="B315" s="241" t="s">
        <v>6266</v>
      </c>
      <c r="C315" s="8" t="s">
        <v>6267</v>
      </c>
      <c r="D315" s="10" t="s">
        <v>3088</v>
      </c>
      <c r="E315" s="10" t="s">
        <v>32</v>
      </c>
      <c r="F315" s="9">
        <v>42464</v>
      </c>
      <c r="G315" s="9">
        <v>42524</v>
      </c>
      <c r="H315" s="9"/>
      <c r="I315" s="9">
        <v>43254</v>
      </c>
      <c r="J315" s="7" t="s">
        <v>3128</v>
      </c>
      <c r="K315" s="7"/>
      <c r="L315" s="10" t="s">
        <v>3224</v>
      </c>
      <c r="M315" s="242" t="s">
        <v>3224</v>
      </c>
      <c r="N315" s="243" t="s">
        <v>1990</v>
      </c>
      <c r="O315" s="243" t="s">
        <v>6268</v>
      </c>
      <c r="P315" s="10" t="s">
        <v>3166</v>
      </c>
      <c r="Q315" s="10"/>
      <c r="R315" s="10"/>
      <c r="S315" s="10"/>
      <c r="T315" s="10" t="s">
        <v>22</v>
      </c>
      <c r="U315" s="244">
        <v>30785</v>
      </c>
      <c r="V315" s="10" t="s">
        <v>334</v>
      </c>
      <c r="W315" s="10" t="s">
        <v>334</v>
      </c>
      <c r="X315" s="241" t="s">
        <v>1936</v>
      </c>
      <c r="Y315" s="8" t="s">
        <v>6269</v>
      </c>
      <c r="Z315" s="243">
        <v>42049</v>
      </c>
      <c r="AA315" s="10" t="s">
        <v>16</v>
      </c>
      <c r="AB315" s="10" t="s">
        <v>1938</v>
      </c>
      <c r="AC315" s="10" t="s">
        <v>3140</v>
      </c>
      <c r="AD315" s="10" t="s">
        <v>2072</v>
      </c>
      <c r="AE315" s="243" t="s">
        <v>1948</v>
      </c>
      <c r="AF315" s="10" t="s">
        <v>6270</v>
      </c>
      <c r="AG315" s="10" t="s">
        <v>6271</v>
      </c>
      <c r="AH315" s="242" t="s">
        <v>6272</v>
      </c>
      <c r="AI315" s="243" t="s">
        <v>6273</v>
      </c>
      <c r="AJ315" s="10" t="s">
        <v>6274</v>
      </c>
      <c r="AK315" s="10" t="s">
        <v>6275</v>
      </c>
      <c r="AL315" s="241" t="s">
        <v>6276</v>
      </c>
      <c r="AM315" s="8"/>
      <c r="AN315" s="8"/>
      <c r="AO315" s="8"/>
      <c r="AP315" s="8"/>
      <c r="AQ315" s="8" t="s">
        <v>3088</v>
      </c>
      <c r="AR315" s="245">
        <v>43253</v>
      </c>
      <c r="AS315" s="245">
        <v>43254</v>
      </c>
      <c r="AT315" s="246" t="s">
        <v>6277</v>
      </c>
      <c r="AU315" s="244">
        <v>43222</v>
      </c>
      <c r="AV315" s="247" t="s">
        <v>3101</v>
      </c>
      <c r="AW315" s="248" t="s">
        <v>3088</v>
      </c>
      <c r="AX315" s="249" t="s">
        <v>3088</v>
      </c>
      <c r="AY315" s="250" t="s">
        <v>6266</v>
      </c>
    </row>
    <row r="316" spans="1:51" ht="24.75" customHeight="1" x14ac:dyDescent="0.35">
      <c r="A316" s="11">
        <v>315</v>
      </c>
      <c r="B316" s="241" t="s">
        <v>6278</v>
      </c>
      <c r="C316" s="8" t="s">
        <v>2622</v>
      </c>
      <c r="D316" s="10" t="s">
        <v>3088</v>
      </c>
      <c r="E316" s="10" t="s">
        <v>32</v>
      </c>
      <c r="F316" s="9">
        <v>42653</v>
      </c>
      <c r="G316" s="9">
        <v>42712</v>
      </c>
      <c r="H316" s="9"/>
      <c r="I316" s="9"/>
      <c r="J316" s="7" t="s">
        <v>1932</v>
      </c>
      <c r="K316" s="7"/>
      <c r="L316" s="10" t="s">
        <v>6279</v>
      </c>
      <c r="M316" s="242" t="s">
        <v>6279</v>
      </c>
      <c r="N316" s="243" t="s">
        <v>2155</v>
      </c>
      <c r="O316" s="243" t="s">
        <v>6280</v>
      </c>
      <c r="P316" s="10" t="s">
        <v>6281</v>
      </c>
      <c r="Q316" s="10"/>
      <c r="R316" s="10"/>
      <c r="S316" s="10"/>
      <c r="T316" s="10" t="s">
        <v>22</v>
      </c>
      <c r="U316" s="244">
        <v>32642</v>
      </c>
      <c r="V316" s="10" t="s">
        <v>669</v>
      </c>
      <c r="W316" s="10" t="s">
        <v>669</v>
      </c>
      <c r="X316" s="241" t="s">
        <v>1936</v>
      </c>
      <c r="Y316" s="8" t="s">
        <v>6282</v>
      </c>
      <c r="Z316" s="243">
        <v>38898</v>
      </c>
      <c r="AA316" s="10" t="s">
        <v>669</v>
      </c>
      <c r="AB316" s="10" t="s">
        <v>1938</v>
      </c>
      <c r="AC316" s="10" t="s">
        <v>3140</v>
      </c>
      <c r="AD316" s="10" t="s">
        <v>5330</v>
      </c>
      <c r="AE316" s="243" t="s">
        <v>6283</v>
      </c>
      <c r="AF316" s="10" t="s">
        <v>6284</v>
      </c>
      <c r="AG316" s="10" t="s">
        <v>6285</v>
      </c>
      <c r="AH316" s="242" t="s">
        <v>6286</v>
      </c>
      <c r="AI316" s="243" t="s">
        <v>6287</v>
      </c>
      <c r="AJ316" s="10" t="s">
        <v>6288</v>
      </c>
      <c r="AK316" s="10" t="s">
        <v>6289</v>
      </c>
      <c r="AL316" s="241" t="s">
        <v>1941</v>
      </c>
      <c r="AM316" s="8"/>
      <c r="AN316" s="8"/>
      <c r="AO316" s="8"/>
      <c r="AP316" s="8"/>
      <c r="AQ316" s="8" t="s">
        <v>3088</v>
      </c>
      <c r="AR316" s="245">
        <v>43262</v>
      </c>
      <c r="AS316" s="245">
        <v>43262</v>
      </c>
      <c r="AT316" s="246" t="s">
        <v>6290</v>
      </c>
      <c r="AU316" s="244">
        <v>43238</v>
      </c>
      <c r="AV316" s="247" t="s">
        <v>3084</v>
      </c>
      <c r="AW316" s="248" t="s">
        <v>3088</v>
      </c>
      <c r="AX316" s="249" t="s">
        <v>3088</v>
      </c>
      <c r="AY316" s="250" t="s">
        <v>6278</v>
      </c>
    </row>
    <row r="317" spans="1:51" ht="24.75" customHeight="1" x14ac:dyDescent="0.35">
      <c r="A317" s="11">
        <v>316</v>
      </c>
      <c r="B317" s="241" t="s">
        <v>6291</v>
      </c>
      <c r="C317" s="8" t="s">
        <v>6292</v>
      </c>
      <c r="D317" s="10" t="s">
        <v>3088</v>
      </c>
      <c r="E317" s="10" t="s">
        <v>351</v>
      </c>
      <c r="F317" s="9">
        <v>43185</v>
      </c>
      <c r="G317" s="9">
        <v>43244</v>
      </c>
      <c r="H317" s="9"/>
      <c r="I317" s="9">
        <v>43609</v>
      </c>
      <c r="J317" s="7" t="s">
        <v>3128</v>
      </c>
      <c r="K317" s="7"/>
      <c r="L317" s="10" t="s">
        <v>4683</v>
      </c>
      <c r="M317" s="242" t="s">
        <v>3260</v>
      </c>
      <c r="N317" s="243" t="s">
        <v>2017</v>
      </c>
      <c r="O317" s="243" t="s">
        <v>5580</v>
      </c>
      <c r="P317" s="10" t="s">
        <v>6118</v>
      </c>
      <c r="Q317" s="10"/>
      <c r="R317" s="10"/>
      <c r="S317" s="10"/>
      <c r="T317" s="10" t="s">
        <v>22</v>
      </c>
      <c r="U317" s="244">
        <v>33323</v>
      </c>
      <c r="V317" s="10" t="s">
        <v>2007</v>
      </c>
      <c r="W317" s="10" t="s">
        <v>2007</v>
      </c>
      <c r="X317" s="241" t="s">
        <v>1936</v>
      </c>
      <c r="Y317" s="8" t="s">
        <v>6293</v>
      </c>
      <c r="Z317" s="243">
        <v>42920</v>
      </c>
      <c r="AA317" s="10" t="s">
        <v>2007</v>
      </c>
      <c r="AB317" s="10" t="s">
        <v>1956</v>
      </c>
      <c r="AC317" s="10" t="s">
        <v>3140</v>
      </c>
      <c r="AD317" s="10" t="s">
        <v>2229</v>
      </c>
      <c r="AE317" s="243" t="s">
        <v>2041</v>
      </c>
      <c r="AF317" s="10" t="s">
        <v>6294</v>
      </c>
      <c r="AG317" s="10" t="s">
        <v>6295</v>
      </c>
      <c r="AH317" s="242" t="s">
        <v>6294</v>
      </c>
      <c r="AI317" s="243" t="s">
        <v>6295</v>
      </c>
      <c r="AJ317" s="10" t="s">
        <v>6296</v>
      </c>
      <c r="AK317" s="10" t="s">
        <v>849</v>
      </c>
      <c r="AL317" s="241" t="s">
        <v>2107</v>
      </c>
      <c r="AM317" s="8"/>
      <c r="AN317" s="8"/>
      <c r="AO317" s="8"/>
      <c r="AP317" s="8"/>
      <c r="AQ317" s="8" t="s">
        <v>3088</v>
      </c>
      <c r="AR317" s="245">
        <v>43273</v>
      </c>
      <c r="AS317" s="245">
        <v>43274</v>
      </c>
      <c r="AT317" s="246" t="s">
        <v>6297</v>
      </c>
      <c r="AU317" s="244">
        <v>43262</v>
      </c>
      <c r="AV317" s="247" t="s">
        <v>3084</v>
      </c>
      <c r="AW317" s="248" t="s">
        <v>3088</v>
      </c>
      <c r="AX317" s="249" t="s">
        <v>3088</v>
      </c>
      <c r="AY317" s="250" t="s">
        <v>6291</v>
      </c>
    </row>
    <row r="318" spans="1:51" ht="24.75" customHeight="1" x14ac:dyDescent="0.35">
      <c r="A318" s="11">
        <v>317</v>
      </c>
      <c r="B318" s="241" t="s">
        <v>6298</v>
      </c>
      <c r="C318" s="8" t="s">
        <v>6299</v>
      </c>
      <c r="D318" s="10" t="s">
        <v>3088</v>
      </c>
      <c r="E318" s="10" t="s">
        <v>351</v>
      </c>
      <c r="F318" s="9">
        <v>43152</v>
      </c>
      <c r="G318" s="9">
        <v>43211</v>
      </c>
      <c r="H318" s="9"/>
      <c r="I318" s="9">
        <v>43576</v>
      </c>
      <c r="J318" s="7" t="s">
        <v>3128</v>
      </c>
      <c r="K318" s="7"/>
      <c r="L318" s="10" t="s">
        <v>35</v>
      </c>
      <c r="M318" s="242" t="s">
        <v>35</v>
      </c>
      <c r="N318" s="243" t="s">
        <v>2126</v>
      </c>
      <c r="O318" s="243" t="s">
        <v>307</v>
      </c>
      <c r="P318" s="10" t="s">
        <v>2127</v>
      </c>
      <c r="Q318" s="10"/>
      <c r="R318" s="10"/>
      <c r="S318" s="10"/>
      <c r="T318" s="10" t="s">
        <v>22</v>
      </c>
      <c r="U318" s="244">
        <v>35208</v>
      </c>
      <c r="V318" s="10" t="s">
        <v>351</v>
      </c>
      <c r="W318" s="10" t="s">
        <v>351</v>
      </c>
      <c r="X318" s="241" t="s">
        <v>1936</v>
      </c>
      <c r="Y318" s="8" t="s">
        <v>6300</v>
      </c>
      <c r="Z318" s="243">
        <v>41933</v>
      </c>
      <c r="AA318" s="10" t="s">
        <v>351</v>
      </c>
      <c r="AB318" s="10" t="s">
        <v>1956</v>
      </c>
      <c r="AC318" s="10" t="s">
        <v>3140</v>
      </c>
      <c r="AD318" s="10" t="s">
        <v>6301</v>
      </c>
      <c r="AE318" s="243" t="s">
        <v>5803</v>
      </c>
      <c r="AF318" s="10" t="s">
        <v>6302</v>
      </c>
      <c r="AG318" s="10" t="s">
        <v>6303</v>
      </c>
      <c r="AH318" s="242" t="s">
        <v>6302</v>
      </c>
      <c r="AI318" s="243" t="s">
        <v>6303</v>
      </c>
      <c r="AJ318" s="10" t="s">
        <v>6304</v>
      </c>
      <c r="AK318" s="10" t="s">
        <v>6305</v>
      </c>
      <c r="AL318" s="241" t="s">
        <v>1953</v>
      </c>
      <c r="AM318" s="8"/>
      <c r="AN318" s="8"/>
      <c r="AO318" s="8"/>
      <c r="AP318" s="8"/>
      <c r="AQ318" s="8" t="s">
        <v>3088</v>
      </c>
      <c r="AR318" s="245">
        <v>43281</v>
      </c>
      <c r="AS318" s="245">
        <v>43281</v>
      </c>
      <c r="AT318" s="246" t="s">
        <v>6306</v>
      </c>
      <c r="AU318" s="244">
        <v>43252</v>
      </c>
      <c r="AV318" s="247" t="s">
        <v>3084</v>
      </c>
      <c r="AW318" s="248" t="s">
        <v>3088</v>
      </c>
      <c r="AX318" s="249" t="s">
        <v>3088</v>
      </c>
      <c r="AY318" s="250" t="s">
        <v>6298</v>
      </c>
    </row>
    <row r="319" spans="1:51" ht="24.75" customHeight="1" x14ac:dyDescent="0.35">
      <c r="A319" s="11">
        <v>318</v>
      </c>
      <c r="B319" s="241" t="s">
        <v>6307</v>
      </c>
      <c r="C319" s="8" t="s">
        <v>6308</v>
      </c>
      <c r="D319" s="10" t="s">
        <v>3088</v>
      </c>
      <c r="E319" s="10" t="s">
        <v>14</v>
      </c>
      <c r="F319" s="9">
        <v>40197</v>
      </c>
      <c r="G319" s="9">
        <v>40255</v>
      </c>
      <c r="H319" s="9"/>
      <c r="I319" s="9"/>
      <c r="J319" s="7" t="s">
        <v>1932</v>
      </c>
      <c r="K319" s="7"/>
      <c r="L319" s="10" t="s">
        <v>3105</v>
      </c>
      <c r="M319" s="242" t="s">
        <v>41</v>
      </c>
      <c r="N319" s="243" t="s">
        <v>2050</v>
      </c>
      <c r="O319" s="243" t="s">
        <v>6309</v>
      </c>
      <c r="P319" s="10" t="s">
        <v>6310</v>
      </c>
      <c r="Q319" s="10"/>
      <c r="R319" s="10"/>
      <c r="S319" s="10"/>
      <c r="T319" s="10" t="s">
        <v>22</v>
      </c>
      <c r="U319" s="244">
        <v>32666</v>
      </c>
      <c r="V319" s="10" t="s">
        <v>255</v>
      </c>
      <c r="W319" s="10" t="s">
        <v>255</v>
      </c>
      <c r="X319" s="241" t="s">
        <v>1936</v>
      </c>
      <c r="Y319" s="8" t="s">
        <v>6311</v>
      </c>
      <c r="Z319" s="243">
        <v>38250</v>
      </c>
      <c r="AA319" s="10" t="s">
        <v>255</v>
      </c>
      <c r="AB319" s="10" t="s">
        <v>1956</v>
      </c>
      <c r="AC319" s="10" t="s">
        <v>2101</v>
      </c>
      <c r="AD319" s="10" t="s">
        <v>6312</v>
      </c>
      <c r="AE319" s="243" t="s">
        <v>3088</v>
      </c>
      <c r="AF319" s="10" t="s">
        <v>6313</v>
      </c>
      <c r="AG319" s="10" t="s">
        <v>6314</v>
      </c>
      <c r="AH319" s="242" t="s">
        <v>6313</v>
      </c>
      <c r="AI319" s="243" t="s">
        <v>6314</v>
      </c>
      <c r="AJ319" s="10" t="s">
        <v>6315</v>
      </c>
      <c r="AK319" s="10" t="s">
        <v>6316</v>
      </c>
      <c r="AL319" s="241" t="s">
        <v>2224</v>
      </c>
      <c r="AM319" s="8"/>
      <c r="AN319" s="8"/>
      <c r="AO319" s="8"/>
      <c r="AP319" s="8"/>
      <c r="AQ319" s="8" t="s">
        <v>3088</v>
      </c>
      <c r="AR319" s="245">
        <v>43294</v>
      </c>
      <c r="AS319" s="245">
        <v>43294</v>
      </c>
      <c r="AT319" s="246" t="s">
        <v>6317</v>
      </c>
      <c r="AU319" s="244">
        <v>43218</v>
      </c>
      <c r="AV319" s="247" t="s">
        <v>3084</v>
      </c>
      <c r="AW319" s="248" t="s">
        <v>3088</v>
      </c>
      <c r="AX319" s="249" t="s">
        <v>3088</v>
      </c>
      <c r="AY319" s="250" t="s">
        <v>6307</v>
      </c>
    </row>
    <row r="320" spans="1:51" ht="24.75" customHeight="1" x14ac:dyDescent="0.35">
      <c r="A320" s="11">
        <v>319</v>
      </c>
      <c r="B320" s="241" t="s">
        <v>6318</v>
      </c>
      <c r="C320" s="8" t="s">
        <v>6319</v>
      </c>
      <c r="D320" s="10" t="s">
        <v>3088</v>
      </c>
      <c r="E320" s="10" t="s">
        <v>14</v>
      </c>
      <c r="F320" s="9">
        <v>40770</v>
      </c>
      <c r="G320" s="9">
        <v>40830</v>
      </c>
      <c r="H320" s="9"/>
      <c r="I320" s="9"/>
      <c r="J320" s="7" t="s">
        <v>1932</v>
      </c>
      <c r="K320" s="7"/>
      <c r="L320" s="10" t="s">
        <v>35</v>
      </c>
      <c r="M320" s="242" t="s">
        <v>2142</v>
      </c>
      <c r="N320" s="243" t="s">
        <v>1933</v>
      </c>
      <c r="O320" s="243" t="s">
        <v>6320</v>
      </c>
      <c r="P320" s="10" t="s">
        <v>6321</v>
      </c>
      <c r="Q320" s="10"/>
      <c r="R320" s="10"/>
      <c r="S320" s="10"/>
      <c r="T320" s="10" t="s">
        <v>22</v>
      </c>
      <c r="U320" s="244">
        <v>27297</v>
      </c>
      <c r="V320" s="10" t="s">
        <v>255</v>
      </c>
      <c r="W320" s="10" t="s">
        <v>1382</v>
      </c>
      <c r="X320" s="241" t="s">
        <v>1936</v>
      </c>
      <c r="Y320" s="8" t="s">
        <v>6322</v>
      </c>
      <c r="Z320" s="243">
        <v>40457</v>
      </c>
      <c r="AA320" s="10" t="s">
        <v>255</v>
      </c>
      <c r="AB320" s="10" t="s">
        <v>1938</v>
      </c>
      <c r="AC320" s="10" t="s">
        <v>3140</v>
      </c>
      <c r="AD320" s="10" t="s">
        <v>1947</v>
      </c>
      <c r="AE320" s="243" t="s">
        <v>1948</v>
      </c>
      <c r="AF320" s="10" t="s">
        <v>6323</v>
      </c>
      <c r="AG320" s="10" t="s">
        <v>6324</v>
      </c>
      <c r="AH320" s="242" t="s">
        <v>6323</v>
      </c>
      <c r="AI320" s="243" t="s">
        <v>6324</v>
      </c>
      <c r="AJ320" s="10" t="s">
        <v>6325</v>
      </c>
      <c r="AK320" s="10" t="s">
        <v>6326</v>
      </c>
      <c r="AL320" s="241" t="s">
        <v>1941</v>
      </c>
      <c r="AM320" s="8"/>
      <c r="AN320" s="8"/>
      <c r="AO320" s="8"/>
      <c r="AP320" s="8"/>
      <c r="AQ320" s="8" t="s">
        <v>3088</v>
      </c>
      <c r="AR320" s="245">
        <v>43294</v>
      </c>
      <c r="AS320" s="245">
        <v>43296</v>
      </c>
      <c r="AT320" s="246" t="s">
        <v>6327</v>
      </c>
      <c r="AU320" s="244">
        <v>43241</v>
      </c>
      <c r="AV320" s="247" t="s">
        <v>3084</v>
      </c>
      <c r="AW320" s="248" t="s">
        <v>3088</v>
      </c>
      <c r="AX320" s="249" t="s">
        <v>3088</v>
      </c>
      <c r="AY320" s="250" t="s">
        <v>6318</v>
      </c>
    </row>
    <row r="321" spans="1:51" ht="24.75" customHeight="1" x14ac:dyDescent="0.35">
      <c r="A321" s="11">
        <v>320</v>
      </c>
      <c r="B321" s="241" t="s">
        <v>6328</v>
      </c>
      <c r="C321" s="8" t="s">
        <v>6329</v>
      </c>
      <c r="D321" s="10" t="s">
        <v>3088</v>
      </c>
      <c r="E321" s="10" t="s">
        <v>14</v>
      </c>
      <c r="F321" s="9">
        <v>42166</v>
      </c>
      <c r="G321" s="9">
        <v>42226</v>
      </c>
      <c r="H321" s="9"/>
      <c r="I321" s="9"/>
      <c r="J321" s="7" t="s">
        <v>1932</v>
      </c>
      <c r="K321" s="7"/>
      <c r="L321" s="10" t="s">
        <v>35</v>
      </c>
      <c r="M321" s="242" t="s">
        <v>2142</v>
      </c>
      <c r="N321" s="243" t="s">
        <v>2017</v>
      </c>
      <c r="O321" s="243" t="s">
        <v>1539</v>
      </c>
      <c r="P321" s="10" t="s">
        <v>6330</v>
      </c>
      <c r="Q321" s="10"/>
      <c r="R321" s="10"/>
      <c r="S321" s="10"/>
      <c r="T321" s="10" t="s">
        <v>22</v>
      </c>
      <c r="U321" s="244">
        <v>29081</v>
      </c>
      <c r="V321" s="10" t="s">
        <v>255</v>
      </c>
      <c r="W321" s="10" t="s">
        <v>176</v>
      </c>
      <c r="X321" s="241" t="s">
        <v>1936</v>
      </c>
      <c r="Y321" s="8" t="s">
        <v>6331</v>
      </c>
      <c r="Z321" s="243">
        <v>37867</v>
      </c>
      <c r="AA321" s="10" t="s">
        <v>255</v>
      </c>
      <c r="AB321" s="10" t="s">
        <v>1938</v>
      </c>
      <c r="AC321" s="10" t="s">
        <v>1974</v>
      </c>
      <c r="AD321" s="10" t="s">
        <v>6332</v>
      </c>
      <c r="AE321" s="243" t="s">
        <v>3574</v>
      </c>
      <c r="AF321" s="10" t="s">
        <v>6333</v>
      </c>
      <c r="AG321" s="10" t="s">
        <v>6334</v>
      </c>
      <c r="AH321" s="242" t="s">
        <v>6335</v>
      </c>
      <c r="AI321" s="243" t="s">
        <v>6336</v>
      </c>
      <c r="AJ321" s="10" t="s">
        <v>6337</v>
      </c>
      <c r="AK321" s="10" t="s">
        <v>6338</v>
      </c>
      <c r="AL321" s="241" t="s">
        <v>1941</v>
      </c>
      <c r="AM321" s="8"/>
      <c r="AN321" s="8"/>
      <c r="AO321" s="8"/>
      <c r="AP321" s="8"/>
      <c r="AQ321" s="8" t="s">
        <v>3088</v>
      </c>
      <c r="AR321" s="245">
        <v>43280</v>
      </c>
      <c r="AS321" s="245">
        <v>43296</v>
      </c>
      <c r="AT321" s="246" t="s">
        <v>6339</v>
      </c>
      <c r="AU321" s="244">
        <v>43251</v>
      </c>
      <c r="AV321" s="247" t="s">
        <v>3084</v>
      </c>
      <c r="AW321" s="248" t="s">
        <v>3088</v>
      </c>
      <c r="AX321" s="249" t="s">
        <v>3088</v>
      </c>
      <c r="AY321" s="250" t="s">
        <v>6328</v>
      </c>
    </row>
    <row r="322" spans="1:51" ht="24.75" customHeight="1" x14ac:dyDescent="0.35">
      <c r="A322" s="11">
        <v>321</v>
      </c>
      <c r="B322" s="241" t="s">
        <v>6340</v>
      </c>
      <c r="C322" s="8" t="s">
        <v>6341</v>
      </c>
      <c r="D322" s="10" t="s">
        <v>3088</v>
      </c>
      <c r="E322" s="10" t="s">
        <v>2247</v>
      </c>
      <c r="F322" s="9">
        <v>43252</v>
      </c>
      <c r="G322" s="9">
        <v>43311</v>
      </c>
      <c r="H322" s="9"/>
      <c r="I322" s="9"/>
      <c r="J322" s="7" t="s">
        <v>3128</v>
      </c>
      <c r="K322" s="7"/>
      <c r="L322" s="10" t="s">
        <v>5938</v>
      </c>
      <c r="M322" s="242" t="s">
        <v>2298</v>
      </c>
      <c r="N322" s="243" t="s">
        <v>1990</v>
      </c>
      <c r="O322" s="243" t="s">
        <v>3165</v>
      </c>
      <c r="P322" s="10" t="s">
        <v>2061</v>
      </c>
      <c r="Q322" s="10"/>
      <c r="R322" s="10"/>
      <c r="S322" s="10"/>
      <c r="T322" s="10" t="s">
        <v>53</v>
      </c>
      <c r="U322" s="244">
        <v>29252</v>
      </c>
      <c r="V322" s="10" t="s">
        <v>2247</v>
      </c>
      <c r="W322" s="10" t="s">
        <v>2247</v>
      </c>
      <c r="X322" s="241" t="s">
        <v>1936</v>
      </c>
      <c r="Y322" s="8" t="s">
        <v>6342</v>
      </c>
      <c r="Z322" s="243">
        <v>43077</v>
      </c>
      <c r="AA322" s="10" t="s">
        <v>669</v>
      </c>
      <c r="AB322" s="10" t="s">
        <v>1938</v>
      </c>
      <c r="AC322" s="10" t="s">
        <v>1974</v>
      </c>
      <c r="AD322" s="10" t="s">
        <v>6343</v>
      </c>
      <c r="AE322" s="243" t="s">
        <v>751</v>
      </c>
      <c r="AF322" s="10" t="s">
        <v>6344</v>
      </c>
      <c r="AG322" s="10" t="s">
        <v>6345</v>
      </c>
      <c r="AH322" s="242" t="s">
        <v>6346</v>
      </c>
      <c r="AI322" s="243" t="s">
        <v>6347</v>
      </c>
      <c r="AJ322" s="10" t="s">
        <v>6348</v>
      </c>
      <c r="AK322" s="10" t="s">
        <v>6349</v>
      </c>
      <c r="AL322" s="241" t="s">
        <v>2107</v>
      </c>
      <c r="AM322" s="8"/>
      <c r="AN322" s="8"/>
      <c r="AO322" s="8"/>
      <c r="AP322" s="8"/>
      <c r="AQ322" s="8" t="s">
        <v>3088</v>
      </c>
      <c r="AR322" s="245">
        <v>43312</v>
      </c>
      <c r="AS322" s="245">
        <v>43312</v>
      </c>
      <c r="AT322" s="246" t="s">
        <v>3088</v>
      </c>
      <c r="AU322" s="244">
        <v>43306</v>
      </c>
      <c r="AV322" s="247" t="s">
        <v>4456</v>
      </c>
      <c r="AW322" s="248" t="s">
        <v>3088</v>
      </c>
      <c r="AX322" s="249" t="s">
        <v>3088</v>
      </c>
      <c r="AY322" s="250" t="s">
        <v>6340</v>
      </c>
    </row>
    <row r="323" spans="1:51" ht="24.75" customHeight="1" x14ac:dyDescent="0.35">
      <c r="A323" s="11">
        <v>322</v>
      </c>
      <c r="B323" s="241" t="s">
        <v>6350</v>
      </c>
      <c r="C323" s="8" t="s">
        <v>6351</v>
      </c>
      <c r="D323" s="10" t="s">
        <v>3088</v>
      </c>
      <c r="E323" s="10" t="s">
        <v>14</v>
      </c>
      <c r="F323" s="9">
        <v>39734</v>
      </c>
      <c r="G323" s="9">
        <v>39794</v>
      </c>
      <c r="H323" s="9"/>
      <c r="I323" s="9"/>
      <c r="J323" s="7" t="s">
        <v>1932</v>
      </c>
      <c r="K323" s="7"/>
      <c r="L323" s="10" t="s">
        <v>3105</v>
      </c>
      <c r="M323" s="242" t="s">
        <v>41</v>
      </c>
      <c r="N323" s="243" t="s">
        <v>1942</v>
      </c>
      <c r="O323" s="243" t="s">
        <v>6352</v>
      </c>
      <c r="P323" s="10" t="s">
        <v>6353</v>
      </c>
      <c r="Q323" s="10"/>
      <c r="R323" s="10"/>
      <c r="S323" s="10"/>
      <c r="T323" s="10" t="s">
        <v>22</v>
      </c>
      <c r="U323" s="244">
        <v>25584</v>
      </c>
      <c r="V323" s="10" t="s">
        <v>145</v>
      </c>
      <c r="W323" s="10" t="s">
        <v>176</v>
      </c>
      <c r="X323" s="241" t="s">
        <v>1936</v>
      </c>
      <c r="Y323" s="8" t="s">
        <v>6354</v>
      </c>
      <c r="Z323" s="243">
        <v>39942</v>
      </c>
      <c r="AA323" s="10" t="s">
        <v>255</v>
      </c>
      <c r="AB323" s="10" t="s">
        <v>1961</v>
      </c>
      <c r="AC323" s="10" t="s">
        <v>3140</v>
      </c>
      <c r="AD323" s="10" t="s">
        <v>2172</v>
      </c>
      <c r="AE323" s="243" t="s">
        <v>1998</v>
      </c>
      <c r="AF323" s="10" t="s">
        <v>6355</v>
      </c>
      <c r="AG323" s="10" t="s">
        <v>6356</v>
      </c>
      <c r="AH323" s="242" t="s">
        <v>6355</v>
      </c>
      <c r="AI323" s="243" t="s">
        <v>6356</v>
      </c>
      <c r="AJ323" s="10" t="s">
        <v>6357</v>
      </c>
      <c r="AK323" s="10" t="s">
        <v>6358</v>
      </c>
      <c r="AL323" s="241" t="s">
        <v>1953</v>
      </c>
      <c r="AM323" s="8"/>
      <c r="AN323" s="8"/>
      <c r="AO323" s="8"/>
      <c r="AP323" s="8"/>
      <c r="AQ323" s="8" t="s">
        <v>3088</v>
      </c>
      <c r="AR323" s="245">
        <v>43312</v>
      </c>
      <c r="AS323" s="245">
        <v>43312</v>
      </c>
      <c r="AT323" s="246" t="s">
        <v>6359</v>
      </c>
      <c r="AU323" s="244">
        <v>43222</v>
      </c>
      <c r="AV323" s="247" t="s">
        <v>3084</v>
      </c>
      <c r="AW323" s="248" t="s">
        <v>3088</v>
      </c>
      <c r="AX323" s="249" t="s">
        <v>3088</v>
      </c>
      <c r="AY323" s="250" t="s">
        <v>6350</v>
      </c>
    </row>
    <row r="324" spans="1:51" ht="24.75" customHeight="1" x14ac:dyDescent="0.35">
      <c r="A324" s="11">
        <v>323</v>
      </c>
      <c r="B324" s="241" t="s">
        <v>6360</v>
      </c>
      <c r="C324" s="8" t="s">
        <v>6361</v>
      </c>
      <c r="D324" s="10" t="s">
        <v>3088</v>
      </c>
      <c r="E324" s="10" t="s">
        <v>32</v>
      </c>
      <c r="F324" s="9">
        <v>42898</v>
      </c>
      <c r="G324" s="9">
        <v>42957</v>
      </c>
      <c r="H324" s="9"/>
      <c r="I324" s="9">
        <v>43322</v>
      </c>
      <c r="J324" s="7" t="s">
        <v>3128</v>
      </c>
      <c r="K324" s="7"/>
      <c r="L324" s="10" t="s">
        <v>4683</v>
      </c>
      <c r="M324" s="242" t="s">
        <v>3475</v>
      </c>
      <c r="N324" s="243" t="s">
        <v>2050</v>
      </c>
      <c r="O324" s="243" t="s">
        <v>5000</v>
      </c>
      <c r="P324" s="10" t="s">
        <v>6362</v>
      </c>
      <c r="Q324" s="10"/>
      <c r="R324" s="10"/>
      <c r="S324" s="10"/>
      <c r="T324" s="10" t="s">
        <v>22</v>
      </c>
      <c r="U324" s="244">
        <v>32710</v>
      </c>
      <c r="V324" s="10" t="s">
        <v>1866</v>
      </c>
      <c r="W324" s="10" t="s">
        <v>1866</v>
      </c>
      <c r="X324" s="241" t="s">
        <v>1936</v>
      </c>
      <c r="Y324" s="8" t="s">
        <v>6363</v>
      </c>
      <c r="Z324" s="243">
        <v>40042</v>
      </c>
      <c r="AA324" s="10" t="s">
        <v>1866</v>
      </c>
      <c r="AB324" s="10" t="s">
        <v>1938</v>
      </c>
      <c r="AC324" s="10" t="s">
        <v>3140</v>
      </c>
      <c r="AD324" s="10" t="s">
        <v>5330</v>
      </c>
      <c r="AE324" s="243" t="s">
        <v>6283</v>
      </c>
      <c r="AF324" s="10" t="s">
        <v>6364</v>
      </c>
      <c r="AG324" s="10" t="s">
        <v>6365</v>
      </c>
      <c r="AH324" s="242" t="s">
        <v>6364</v>
      </c>
      <c r="AI324" s="243" t="s">
        <v>6365</v>
      </c>
      <c r="AJ324" s="10" t="s">
        <v>6366</v>
      </c>
      <c r="AK324" s="10" t="s">
        <v>6367</v>
      </c>
      <c r="AL324" s="241" t="s">
        <v>1941</v>
      </c>
      <c r="AM324" s="8"/>
      <c r="AN324" s="8"/>
      <c r="AO324" s="8"/>
      <c r="AP324" s="8"/>
      <c r="AQ324" s="8" t="s">
        <v>3088</v>
      </c>
      <c r="AR324" s="245">
        <v>43312</v>
      </c>
      <c r="AS324" s="245">
        <v>43312</v>
      </c>
      <c r="AT324" s="246" t="s">
        <v>6368</v>
      </c>
      <c r="AU324" s="244">
        <v>43272</v>
      </c>
      <c r="AV324" s="247" t="s">
        <v>3084</v>
      </c>
      <c r="AW324" s="248" t="s">
        <v>3088</v>
      </c>
      <c r="AX324" s="249" t="s">
        <v>3088</v>
      </c>
      <c r="AY324" s="250" t="s">
        <v>6360</v>
      </c>
    </row>
    <row r="325" spans="1:51" ht="24.75" customHeight="1" x14ac:dyDescent="0.35">
      <c r="A325" s="11">
        <v>324</v>
      </c>
      <c r="B325" s="241" t="s">
        <v>6369</v>
      </c>
      <c r="C325" s="8" t="s">
        <v>6370</v>
      </c>
      <c r="D325" s="10" t="s">
        <v>3088</v>
      </c>
      <c r="E325" s="10" t="s">
        <v>14</v>
      </c>
      <c r="F325" s="9">
        <v>43013</v>
      </c>
      <c r="G325" s="9"/>
      <c r="H325" s="9"/>
      <c r="I325" s="9">
        <v>43377</v>
      </c>
      <c r="J325" s="7" t="s">
        <v>3128</v>
      </c>
      <c r="K325" s="7"/>
      <c r="L325" s="10" t="s">
        <v>35</v>
      </c>
      <c r="M325" s="242" t="s">
        <v>35</v>
      </c>
      <c r="N325" s="243" t="s">
        <v>2155</v>
      </c>
      <c r="O325" s="243" t="s">
        <v>1231</v>
      </c>
      <c r="P325" s="10" t="s">
        <v>2543</v>
      </c>
      <c r="Q325" s="10"/>
      <c r="R325" s="10"/>
      <c r="S325" s="10"/>
      <c r="T325" s="10" t="s">
        <v>22</v>
      </c>
      <c r="U325" s="244">
        <v>32485</v>
      </c>
      <c r="V325" s="10" t="s">
        <v>124</v>
      </c>
      <c r="W325" s="10" t="s">
        <v>3088</v>
      </c>
      <c r="X325" s="241" t="s">
        <v>1936</v>
      </c>
      <c r="Y325" s="8" t="s">
        <v>6371</v>
      </c>
      <c r="Z325" s="243">
        <v>39504</v>
      </c>
      <c r="AA325" s="10" t="s">
        <v>124</v>
      </c>
      <c r="AB325" s="10" t="s">
        <v>1956</v>
      </c>
      <c r="AC325" s="10" t="s">
        <v>1974</v>
      </c>
      <c r="AD325" s="10" t="s">
        <v>2094</v>
      </c>
      <c r="AE325" s="243" t="s">
        <v>2208</v>
      </c>
      <c r="AF325" s="10" t="s">
        <v>6372</v>
      </c>
      <c r="AG325" s="10" t="s">
        <v>6373</v>
      </c>
      <c r="AH325" s="242" t="s">
        <v>6374</v>
      </c>
      <c r="AI325" s="243" t="s">
        <v>6375</v>
      </c>
      <c r="AJ325" s="10" t="s">
        <v>6376</v>
      </c>
      <c r="AK325" s="10" t="s">
        <v>6377</v>
      </c>
      <c r="AL325" s="241" t="s">
        <v>1950</v>
      </c>
      <c r="AM325" s="8"/>
      <c r="AN325" s="8"/>
      <c r="AO325" s="8"/>
      <c r="AP325" s="8"/>
      <c r="AQ325" s="8" t="s">
        <v>3088</v>
      </c>
      <c r="AR325" s="245">
        <v>43312</v>
      </c>
      <c r="AS325" s="245">
        <v>43312</v>
      </c>
      <c r="AT325" s="246" t="s">
        <v>6378</v>
      </c>
      <c r="AU325" s="244">
        <v>43240</v>
      </c>
      <c r="AV325" s="247" t="s">
        <v>3084</v>
      </c>
      <c r="AW325" s="248" t="s">
        <v>3088</v>
      </c>
      <c r="AX325" s="249" t="s">
        <v>3088</v>
      </c>
      <c r="AY325" s="250" t="s">
        <v>6369</v>
      </c>
    </row>
    <row r="326" spans="1:51" ht="24.75" customHeight="1" x14ac:dyDescent="0.35">
      <c r="A326" s="11">
        <v>325</v>
      </c>
      <c r="B326" s="241" t="s">
        <v>6379</v>
      </c>
      <c r="C326" s="8" t="s">
        <v>6380</v>
      </c>
      <c r="D326" s="10" t="s">
        <v>3088</v>
      </c>
      <c r="E326" s="10" t="s">
        <v>14</v>
      </c>
      <c r="F326" s="9">
        <v>43283</v>
      </c>
      <c r="G326" s="9">
        <v>43342</v>
      </c>
      <c r="H326" s="9"/>
      <c r="I326" s="9"/>
      <c r="J326" s="7" t="s">
        <v>3128</v>
      </c>
      <c r="K326" s="7"/>
      <c r="L326" s="10" t="s">
        <v>3105</v>
      </c>
      <c r="M326" s="242" t="s">
        <v>41</v>
      </c>
      <c r="N326" s="243" t="s">
        <v>2155</v>
      </c>
      <c r="O326" s="243" t="s">
        <v>6381</v>
      </c>
      <c r="P326" s="10" t="s">
        <v>3571</v>
      </c>
      <c r="Q326" s="10"/>
      <c r="R326" s="10"/>
      <c r="S326" s="10"/>
      <c r="T326" s="10" t="s">
        <v>22</v>
      </c>
      <c r="U326" s="244">
        <v>33306</v>
      </c>
      <c r="V326" s="10" t="s">
        <v>255</v>
      </c>
      <c r="W326" s="10" t="s">
        <v>255</v>
      </c>
      <c r="X326" s="241" t="s">
        <v>1936</v>
      </c>
      <c r="Y326" s="8" t="s">
        <v>6382</v>
      </c>
      <c r="Z326" s="243">
        <v>39556</v>
      </c>
      <c r="AA326" s="10" t="s">
        <v>255</v>
      </c>
      <c r="AB326" s="10" t="s">
        <v>1956</v>
      </c>
      <c r="AC326" s="10" t="s">
        <v>1974</v>
      </c>
      <c r="AD326" s="10" t="s">
        <v>6383</v>
      </c>
      <c r="AE326" s="243" t="s">
        <v>1948</v>
      </c>
      <c r="AF326" s="10" t="s">
        <v>6384</v>
      </c>
      <c r="AG326" s="10" t="s">
        <v>6385</v>
      </c>
      <c r="AH326" s="242" t="s">
        <v>6384</v>
      </c>
      <c r="AI326" s="243" t="s">
        <v>6385</v>
      </c>
      <c r="AJ326" s="10" t="s">
        <v>6386</v>
      </c>
      <c r="AK326" s="10" t="s">
        <v>6387</v>
      </c>
      <c r="AL326" s="241" t="s">
        <v>1953</v>
      </c>
      <c r="AM326" s="8"/>
      <c r="AN326" s="8"/>
      <c r="AO326" s="8"/>
      <c r="AP326" s="8"/>
      <c r="AQ326" s="8" t="s">
        <v>3088</v>
      </c>
      <c r="AR326" s="245">
        <v>43312</v>
      </c>
      <c r="AS326" s="245">
        <v>43312</v>
      </c>
      <c r="AT326" s="246" t="s">
        <v>3088</v>
      </c>
      <c r="AU326" s="244">
        <v>43305</v>
      </c>
      <c r="AV326" s="247" t="s">
        <v>4456</v>
      </c>
      <c r="AW326" s="248" t="s">
        <v>3088</v>
      </c>
      <c r="AX326" s="249" t="s">
        <v>3088</v>
      </c>
      <c r="AY326" s="250" t="s">
        <v>6379</v>
      </c>
    </row>
    <row r="327" spans="1:51" ht="24.75" customHeight="1" x14ac:dyDescent="0.35">
      <c r="A327" s="11">
        <v>326</v>
      </c>
      <c r="B327" s="241" t="s">
        <v>6388</v>
      </c>
      <c r="C327" s="8" t="s">
        <v>3467</v>
      </c>
      <c r="D327" s="10" t="s">
        <v>3088</v>
      </c>
      <c r="E327" s="10" t="s">
        <v>3195</v>
      </c>
      <c r="F327" s="9">
        <v>42278</v>
      </c>
      <c r="G327" s="9">
        <v>42338</v>
      </c>
      <c r="H327" s="9"/>
      <c r="I327" s="9"/>
      <c r="J327" s="7" t="s">
        <v>1932</v>
      </c>
      <c r="K327" s="7"/>
      <c r="L327" s="10" t="s">
        <v>4683</v>
      </c>
      <c r="M327" s="242" t="s">
        <v>3260</v>
      </c>
      <c r="N327" s="243" t="s">
        <v>1990</v>
      </c>
      <c r="O327" s="243" t="s">
        <v>4758</v>
      </c>
      <c r="P327" s="10" t="s">
        <v>4759</v>
      </c>
      <c r="Q327" s="10"/>
      <c r="R327" s="10"/>
      <c r="S327" s="10"/>
      <c r="T327" s="10" t="s">
        <v>53</v>
      </c>
      <c r="U327" s="244">
        <v>27992</v>
      </c>
      <c r="V327" s="10" t="s">
        <v>2109</v>
      </c>
      <c r="W327" s="10" t="s">
        <v>2109</v>
      </c>
      <c r="X327" s="241" t="s">
        <v>1936</v>
      </c>
      <c r="Y327" s="8" t="s">
        <v>6389</v>
      </c>
      <c r="Z327" s="243">
        <v>42499</v>
      </c>
      <c r="AA327" s="10" t="s">
        <v>16</v>
      </c>
      <c r="AB327" s="10" t="s">
        <v>1938</v>
      </c>
      <c r="AC327" s="10" t="s">
        <v>3140</v>
      </c>
      <c r="AD327" s="10" t="s">
        <v>6038</v>
      </c>
      <c r="AE327" s="243" t="s">
        <v>4312</v>
      </c>
      <c r="AF327" s="10" t="s">
        <v>6390</v>
      </c>
      <c r="AG327" s="10" t="s">
        <v>6391</v>
      </c>
      <c r="AH327" s="242" t="s">
        <v>6390</v>
      </c>
      <c r="AI327" s="243" t="s">
        <v>6391</v>
      </c>
      <c r="AJ327" s="10" t="s">
        <v>6392</v>
      </c>
      <c r="AK327" s="10" t="s">
        <v>3472</v>
      </c>
      <c r="AL327" s="241" t="s">
        <v>1971</v>
      </c>
      <c r="AM327" s="8"/>
      <c r="AN327" s="8"/>
      <c r="AO327" s="8"/>
      <c r="AP327" s="8"/>
      <c r="AQ327" s="8" t="s">
        <v>3088</v>
      </c>
      <c r="AR327" s="245">
        <v>43273</v>
      </c>
      <c r="AS327" s="245">
        <v>43316</v>
      </c>
      <c r="AT327" s="246" t="s">
        <v>6393</v>
      </c>
      <c r="AU327" s="244">
        <v>43271</v>
      </c>
      <c r="AV327" s="247" t="s">
        <v>4547</v>
      </c>
      <c r="AW327" s="248" t="s">
        <v>3088</v>
      </c>
      <c r="AX327" s="249" t="s">
        <v>3088</v>
      </c>
      <c r="AY327" s="250" t="s">
        <v>6388</v>
      </c>
    </row>
    <row r="328" spans="1:51" ht="24.75" customHeight="1" x14ac:dyDescent="0.35">
      <c r="A328" s="11">
        <v>327</v>
      </c>
      <c r="B328" s="241" t="s">
        <v>6394</v>
      </c>
      <c r="C328" s="8" t="s">
        <v>6395</v>
      </c>
      <c r="D328" s="10" t="s">
        <v>3088</v>
      </c>
      <c r="E328" s="10" t="s">
        <v>14</v>
      </c>
      <c r="F328" s="9">
        <v>43157</v>
      </c>
      <c r="G328" s="9">
        <v>43216</v>
      </c>
      <c r="H328" s="9"/>
      <c r="I328" s="9"/>
      <c r="J328" s="7" t="s">
        <v>1932</v>
      </c>
      <c r="K328" s="7"/>
      <c r="L328" s="10" t="s">
        <v>3224</v>
      </c>
      <c r="M328" s="242" t="s">
        <v>3224</v>
      </c>
      <c r="N328" s="243" t="s">
        <v>1984</v>
      </c>
      <c r="O328" s="243" t="s">
        <v>5910</v>
      </c>
      <c r="P328" s="10" t="s">
        <v>5911</v>
      </c>
      <c r="Q328" s="10"/>
      <c r="R328" s="10"/>
      <c r="S328" s="10"/>
      <c r="T328" s="10" t="s">
        <v>22</v>
      </c>
      <c r="U328" s="244">
        <v>32046</v>
      </c>
      <c r="V328" s="10" t="s">
        <v>2114</v>
      </c>
      <c r="W328" s="10" t="s">
        <v>2064</v>
      </c>
      <c r="X328" s="241" t="s">
        <v>1936</v>
      </c>
      <c r="Y328" s="8" t="s">
        <v>6396</v>
      </c>
      <c r="Z328" s="243">
        <v>38261</v>
      </c>
      <c r="AA328" s="10" t="s">
        <v>2015</v>
      </c>
      <c r="AB328" s="10" t="s">
        <v>1938</v>
      </c>
      <c r="AC328" s="10" t="s">
        <v>3140</v>
      </c>
      <c r="AD328" s="10" t="s">
        <v>6397</v>
      </c>
      <c r="AE328" s="243" t="s">
        <v>6398</v>
      </c>
      <c r="AF328" s="10" t="s">
        <v>6399</v>
      </c>
      <c r="AG328" s="10" t="s">
        <v>6400</v>
      </c>
      <c r="AH328" s="242" t="s">
        <v>6399</v>
      </c>
      <c r="AI328" s="243" t="s">
        <v>6400</v>
      </c>
      <c r="AJ328" s="10" t="s">
        <v>6401</v>
      </c>
      <c r="AK328" s="10" t="s">
        <v>6402</v>
      </c>
      <c r="AL328" s="241" t="s">
        <v>1941</v>
      </c>
      <c r="AM328" s="8"/>
      <c r="AN328" s="8"/>
      <c r="AO328" s="8"/>
      <c r="AP328" s="8"/>
      <c r="AQ328" s="8" t="s">
        <v>3088</v>
      </c>
      <c r="AR328" s="245">
        <v>43312</v>
      </c>
      <c r="AS328" s="245">
        <v>43317</v>
      </c>
      <c r="AT328" s="246" t="s">
        <v>6403</v>
      </c>
      <c r="AU328" s="244">
        <v>43270</v>
      </c>
      <c r="AV328" s="247" t="s">
        <v>3084</v>
      </c>
      <c r="AW328" s="248" t="s">
        <v>3088</v>
      </c>
      <c r="AX328" s="249" t="s">
        <v>3088</v>
      </c>
      <c r="AY328" s="250" t="s">
        <v>6394</v>
      </c>
    </row>
    <row r="329" spans="1:51" ht="24.75" customHeight="1" x14ac:dyDescent="0.35">
      <c r="A329" s="11">
        <v>328</v>
      </c>
      <c r="B329" s="241" t="s">
        <v>6404</v>
      </c>
      <c r="C329" s="8" t="s">
        <v>6405</v>
      </c>
      <c r="D329" s="10" t="s">
        <v>3088</v>
      </c>
      <c r="E329" s="10" t="s">
        <v>91</v>
      </c>
      <c r="F329" s="9">
        <v>41064</v>
      </c>
      <c r="G329" s="9">
        <v>41124</v>
      </c>
      <c r="H329" s="9"/>
      <c r="I329" s="9"/>
      <c r="J329" s="7" t="s">
        <v>1932</v>
      </c>
      <c r="K329" s="7"/>
      <c r="L329" s="10" t="s">
        <v>35</v>
      </c>
      <c r="M329" s="242" t="s">
        <v>35</v>
      </c>
      <c r="N329" s="243" t="s">
        <v>2126</v>
      </c>
      <c r="O329" s="243" t="s">
        <v>307</v>
      </c>
      <c r="P329" s="10" t="s">
        <v>2127</v>
      </c>
      <c r="Q329" s="10"/>
      <c r="R329" s="10"/>
      <c r="S329" s="10"/>
      <c r="T329" s="10" t="s">
        <v>22</v>
      </c>
      <c r="U329" s="244">
        <v>32072</v>
      </c>
      <c r="V329" s="10" t="s">
        <v>91</v>
      </c>
      <c r="W329" s="10" t="s">
        <v>91</v>
      </c>
      <c r="X329" s="241" t="s">
        <v>1936</v>
      </c>
      <c r="Y329" s="8" t="s">
        <v>6406</v>
      </c>
      <c r="Z329" s="243">
        <v>41379</v>
      </c>
      <c r="AA329" s="10" t="s">
        <v>91</v>
      </c>
      <c r="AB329" s="10" t="s">
        <v>1938</v>
      </c>
      <c r="AC329" s="10" t="s">
        <v>3140</v>
      </c>
      <c r="AD329" s="10" t="s">
        <v>2115</v>
      </c>
      <c r="AE329" s="243" t="s">
        <v>2041</v>
      </c>
      <c r="AF329" s="10" t="s">
        <v>6407</v>
      </c>
      <c r="AG329" s="10" t="s">
        <v>6408</v>
      </c>
      <c r="AH329" s="242" t="s">
        <v>6409</v>
      </c>
      <c r="AI329" s="243" t="s">
        <v>6410</v>
      </c>
      <c r="AJ329" s="10" t="s">
        <v>6411</v>
      </c>
      <c r="AK329" s="10" t="s">
        <v>6412</v>
      </c>
      <c r="AL329" s="241" t="s">
        <v>1941</v>
      </c>
      <c r="AM329" s="8"/>
      <c r="AN329" s="8"/>
      <c r="AO329" s="8"/>
      <c r="AP329" s="8"/>
      <c r="AQ329" s="8" t="s">
        <v>3088</v>
      </c>
      <c r="AR329" s="245">
        <v>43316</v>
      </c>
      <c r="AS329" s="245">
        <v>43322</v>
      </c>
      <c r="AT329" s="246" t="s">
        <v>6413</v>
      </c>
      <c r="AU329" s="244">
        <v>43261</v>
      </c>
      <c r="AV329" s="247" t="s">
        <v>3084</v>
      </c>
      <c r="AW329" s="248" t="s">
        <v>3088</v>
      </c>
      <c r="AX329" s="249" t="s">
        <v>3088</v>
      </c>
      <c r="AY329" s="250" t="s">
        <v>6404</v>
      </c>
    </row>
    <row r="330" spans="1:51" ht="24.75" customHeight="1" x14ac:dyDescent="0.35">
      <c r="A330" s="11">
        <v>329</v>
      </c>
      <c r="B330" s="241" t="s">
        <v>6414</v>
      </c>
      <c r="C330" s="8" t="s">
        <v>6415</v>
      </c>
      <c r="D330" s="10" t="s">
        <v>3088</v>
      </c>
      <c r="E330" s="10" t="s">
        <v>501</v>
      </c>
      <c r="F330" s="9">
        <v>42746</v>
      </c>
      <c r="G330" s="9">
        <v>42805</v>
      </c>
      <c r="H330" s="9"/>
      <c r="I330" s="9">
        <v>43535</v>
      </c>
      <c r="J330" s="7" t="s">
        <v>3128</v>
      </c>
      <c r="K330" s="7"/>
      <c r="L330" s="10" t="s">
        <v>6235</v>
      </c>
      <c r="M330" s="242" t="s">
        <v>2133</v>
      </c>
      <c r="N330" s="243" t="s">
        <v>1990</v>
      </c>
      <c r="O330" s="243" t="s">
        <v>3187</v>
      </c>
      <c r="P330" s="10" t="s">
        <v>2061</v>
      </c>
      <c r="Q330" s="10"/>
      <c r="R330" s="10"/>
      <c r="S330" s="10"/>
      <c r="T330" s="10" t="s">
        <v>22</v>
      </c>
      <c r="U330" s="244">
        <v>30071</v>
      </c>
      <c r="V330" s="10" t="s">
        <v>501</v>
      </c>
      <c r="W330" s="10" t="s">
        <v>3088</v>
      </c>
      <c r="X330" s="241" t="s">
        <v>1936</v>
      </c>
      <c r="Y330" s="8" t="s">
        <v>6416</v>
      </c>
      <c r="Z330" s="243">
        <v>41767</v>
      </c>
      <c r="AA330" s="10" t="s">
        <v>501</v>
      </c>
      <c r="AB330" s="10" t="s">
        <v>1938</v>
      </c>
      <c r="AC330" s="10" t="s">
        <v>1968</v>
      </c>
      <c r="AD330" s="10" t="s">
        <v>2139</v>
      </c>
      <c r="AE330" s="243" t="s">
        <v>2332</v>
      </c>
      <c r="AF330" s="10" t="s">
        <v>6417</v>
      </c>
      <c r="AG330" s="10" t="s">
        <v>6418</v>
      </c>
      <c r="AH330" s="242" t="s">
        <v>6419</v>
      </c>
      <c r="AI330" s="243" t="s">
        <v>6420</v>
      </c>
      <c r="AJ330" s="10" t="s">
        <v>6421</v>
      </c>
      <c r="AK330" s="10" t="s">
        <v>6422</v>
      </c>
      <c r="AL330" s="241" t="s">
        <v>1941</v>
      </c>
      <c r="AM330" s="8"/>
      <c r="AN330" s="8"/>
      <c r="AO330" s="8"/>
      <c r="AP330" s="8"/>
      <c r="AQ330" s="8" t="s">
        <v>3088</v>
      </c>
      <c r="AR330" s="245">
        <v>43343</v>
      </c>
      <c r="AS330" s="245">
        <v>43343</v>
      </c>
      <c r="AT330" s="246" t="s">
        <v>6423</v>
      </c>
      <c r="AU330" s="244">
        <v>43331</v>
      </c>
      <c r="AV330" s="247" t="s">
        <v>3084</v>
      </c>
      <c r="AW330" s="248" t="s">
        <v>3088</v>
      </c>
      <c r="AX330" s="249" t="s">
        <v>3088</v>
      </c>
      <c r="AY330" s="250" t="s">
        <v>6414</v>
      </c>
    </row>
    <row r="331" spans="1:51" ht="24.75" customHeight="1" x14ac:dyDescent="0.35">
      <c r="A331" s="11">
        <v>330</v>
      </c>
      <c r="B331" s="241" t="s">
        <v>6424</v>
      </c>
      <c r="C331" s="8" t="s">
        <v>6425</v>
      </c>
      <c r="D331" s="10" t="s">
        <v>6426</v>
      </c>
      <c r="E331" s="10" t="s">
        <v>14</v>
      </c>
      <c r="F331" s="9">
        <v>42248</v>
      </c>
      <c r="G331" s="9"/>
      <c r="H331" s="9"/>
      <c r="I331" s="9">
        <v>43343</v>
      </c>
      <c r="J331" s="7" t="s">
        <v>3128</v>
      </c>
      <c r="K331" s="7"/>
      <c r="L331" s="10" t="s">
        <v>70</v>
      </c>
      <c r="M331" s="242" t="s">
        <v>70</v>
      </c>
      <c r="N331" s="243" t="s">
        <v>2097</v>
      </c>
      <c r="O331" s="243" t="s">
        <v>516</v>
      </c>
      <c r="P331" s="10" t="s">
        <v>2241</v>
      </c>
      <c r="Q331" s="10"/>
      <c r="R331" s="10"/>
      <c r="S331" s="10"/>
      <c r="T331" s="10" t="s">
        <v>53</v>
      </c>
      <c r="U331" s="244">
        <v>22970</v>
      </c>
      <c r="V331" s="10" t="s">
        <v>2195</v>
      </c>
      <c r="W331" s="10" t="s">
        <v>2195</v>
      </c>
      <c r="X331" s="241" t="s">
        <v>2195</v>
      </c>
      <c r="Y331" s="8" t="s">
        <v>6427</v>
      </c>
      <c r="Z331" s="243">
        <v>40252</v>
      </c>
      <c r="AA331" s="10" t="s">
        <v>2195</v>
      </c>
      <c r="AB331" s="10" t="s">
        <v>1938</v>
      </c>
      <c r="AC331" s="10" t="s">
        <v>1968</v>
      </c>
      <c r="AD331" s="10" t="s">
        <v>6428</v>
      </c>
      <c r="AE331" s="243" t="s">
        <v>6429</v>
      </c>
      <c r="AF331" s="10" t="s">
        <v>3088</v>
      </c>
      <c r="AG331" s="10" t="s">
        <v>3088</v>
      </c>
      <c r="AH331" s="242" t="s">
        <v>6430</v>
      </c>
      <c r="AI331" s="243" t="s">
        <v>6431</v>
      </c>
      <c r="AJ331" s="10" t="s">
        <v>3088</v>
      </c>
      <c r="AK331" s="10" t="s">
        <v>3088</v>
      </c>
      <c r="AL331" s="241" t="s">
        <v>3088</v>
      </c>
      <c r="AM331" s="8"/>
      <c r="AN331" s="8"/>
      <c r="AO331" s="8"/>
      <c r="AP331" s="8"/>
      <c r="AQ331" s="8" t="s">
        <v>3088</v>
      </c>
      <c r="AR331" s="245">
        <v>43336</v>
      </c>
      <c r="AS331" s="245">
        <v>43343</v>
      </c>
      <c r="AT331" s="246" t="s">
        <v>6432</v>
      </c>
      <c r="AU331" s="244">
        <v>43336</v>
      </c>
      <c r="AV331" s="247" t="s">
        <v>6433</v>
      </c>
      <c r="AW331" s="248" t="s">
        <v>3088</v>
      </c>
      <c r="AX331" s="249" t="s">
        <v>3088</v>
      </c>
      <c r="AY331" s="250" t="s">
        <v>6424</v>
      </c>
    </row>
    <row r="332" spans="1:51" ht="24.75" customHeight="1" x14ac:dyDescent="0.35">
      <c r="A332" s="11">
        <v>331</v>
      </c>
      <c r="B332" s="241" t="s">
        <v>6434</v>
      </c>
      <c r="C332" s="8" t="s">
        <v>6435</v>
      </c>
      <c r="D332" s="10" t="s">
        <v>3088</v>
      </c>
      <c r="E332" s="10" t="s">
        <v>878</v>
      </c>
      <c r="F332" s="9">
        <v>40452</v>
      </c>
      <c r="G332" s="9">
        <v>40512</v>
      </c>
      <c r="H332" s="9"/>
      <c r="I332" s="9"/>
      <c r="J332" s="7" t="s">
        <v>1932</v>
      </c>
      <c r="K332" s="7"/>
      <c r="L332" s="10" t="s">
        <v>5682</v>
      </c>
      <c r="M332" s="242" t="s">
        <v>2151</v>
      </c>
      <c r="N332" s="243" t="s">
        <v>1933</v>
      </c>
      <c r="O332" s="243" t="s">
        <v>3187</v>
      </c>
      <c r="P332" s="10" t="s">
        <v>2061</v>
      </c>
      <c r="Q332" s="10"/>
      <c r="R332" s="10"/>
      <c r="S332" s="10"/>
      <c r="T332" s="10" t="s">
        <v>53</v>
      </c>
      <c r="U332" s="244">
        <v>27226</v>
      </c>
      <c r="V332" s="10" t="s">
        <v>79</v>
      </c>
      <c r="W332" s="10" t="s">
        <v>334</v>
      </c>
      <c r="X332" s="241" t="s">
        <v>1936</v>
      </c>
      <c r="Y332" s="8" t="s">
        <v>6436</v>
      </c>
      <c r="Z332" s="243">
        <v>40082</v>
      </c>
      <c r="AA332" s="10" t="s">
        <v>79</v>
      </c>
      <c r="AB332" s="10" t="s">
        <v>1938</v>
      </c>
      <c r="AC332" s="10" t="s">
        <v>3140</v>
      </c>
      <c r="AD332" s="10" t="s">
        <v>2072</v>
      </c>
      <c r="AE332" s="243" t="s">
        <v>1948</v>
      </c>
      <c r="AF332" s="10" t="s">
        <v>6437</v>
      </c>
      <c r="AG332" s="10" t="s">
        <v>6438</v>
      </c>
      <c r="AH332" s="242" t="s">
        <v>6437</v>
      </c>
      <c r="AI332" s="243" t="s">
        <v>6439</v>
      </c>
      <c r="AJ332" s="10" t="s">
        <v>6440</v>
      </c>
      <c r="AK332" s="10" t="s">
        <v>6441</v>
      </c>
      <c r="AL332" s="241" t="s">
        <v>1953</v>
      </c>
      <c r="AM332" s="8"/>
      <c r="AN332" s="8"/>
      <c r="AO332" s="8"/>
      <c r="AP332" s="8"/>
      <c r="AQ332" s="8" t="s">
        <v>3088</v>
      </c>
      <c r="AR332" s="245">
        <v>43352</v>
      </c>
      <c r="AS332" s="245">
        <v>43352</v>
      </c>
      <c r="AT332" s="246" t="s">
        <v>6442</v>
      </c>
      <c r="AU332" s="244">
        <v>43353</v>
      </c>
      <c r="AV332" s="247" t="s">
        <v>3084</v>
      </c>
      <c r="AW332" s="248" t="s">
        <v>3088</v>
      </c>
      <c r="AX332" s="249" t="s">
        <v>3088</v>
      </c>
      <c r="AY332" s="250" t="s">
        <v>6434</v>
      </c>
    </row>
    <row r="333" spans="1:51" ht="24.75" customHeight="1" x14ac:dyDescent="0.35">
      <c r="A333" s="11">
        <v>332</v>
      </c>
      <c r="B333" s="241" t="s">
        <v>6443</v>
      </c>
      <c r="C333" s="8" t="s">
        <v>6444</v>
      </c>
      <c r="D333" s="10" t="s">
        <v>6445</v>
      </c>
      <c r="E333" s="10" t="s">
        <v>32</v>
      </c>
      <c r="F333" s="9">
        <v>43283</v>
      </c>
      <c r="G333" s="9">
        <v>43342</v>
      </c>
      <c r="H333" s="9"/>
      <c r="I333" s="9">
        <v>43707</v>
      </c>
      <c r="J333" s="7" t="s">
        <v>3128</v>
      </c>
      <c r="K333" s="7"/>
      <c r="L333" s="10" t="s">
        <v>115</v>
      </c>
      <c r="M333" s="242" t="s">
        <v>2070</v>
      </c>
      <c r="N333" s="243" t="s">
        <v>2050</v>
      </c>
      <c r="O333" s="243" t="s">
        <v>247</v>
      </c>
      <c r="P333" s="10" t="s">
        <v>2091</v>
      </c>
      <c r="Q333" s="10"/>
      <c r="R333" s="10"/>
      <c r="S333" s="10"/>
      <c r="T333" s="10" t="s">
        <v>53</v>
      </c>
      <c r="U333" s="244">
        <v>34669</v>
      </c>
      <c r="V333" s="10" t="s">
        <v>1153</v>
      </c>
      <c r="W333" s="10" t="s">
        <v>1153</v>
      </c>
      <c r="X333" s="241" t="s">
        <v>1936</v>
      </c>
      <c r="Y333" s="8" t="s">
        <v>6446</v>
      </c>
      <c r="Z333" s="243">
        <v>42263</v>
      </c>
      <c r="AA333" s="10" t="s">
        <v>1153</v>
      </c>
      <c r="AB333" s="10" t="s">
        <v>1956</v>
      </c>
      <c r="AC333" s="10" t="s">
        <v>3140</v>
      </c>
      <c r="AD333" s="10" t="s">
        <v>2623</v>
      </c>
      <c r="AE333" s="243" t="s">
        <v>6447</v>
      </c>
      <c r="AF333" s="10" t="s">
        <v>6448</v>
      </c>
      <c r="AG333" s="10" t="s">
        <v>6449</v>
      </c>
      <c r="AH333" s="242" t="s">
        <v>6450</v>
      </c>
      <c r="AI333" s="243" t="s">
        <v>6451</v>
      </c>
      <c r="AJ333" s="10" t="s">
        <v>6452</v>
      </c>
      <c r="AK333" s="10" t="s">
        <v>2622</v>
      </c>
      <c r="AL333" s="241" t="s">
        <v>1953</v>
      </c>
      <c r="AM333" s="8"/>
      <c r="AN333" s="8"/>
      <c r="AO333" s="8"/>
      <c r="AP333" s="8"/>
      <c r="AQ333" s="8" t="s">
        <v>3088</v>
      </c>
      <c r="AR333" s="245">
        <v>43364</v>
      </c>
      <c r="AS333" s="245">
        <v>43364</v>
      </c>
      <c r="AT333" s="246" t="s">
        <v>3088</v>
      </c>
      <c r="AU333" s="244">
        <v>43362</v>
      </c>
      <c r="AV333" s="247" t="s">
        <v>3084</v>
      </c>
      <c r="AW333" s="248" t="s">
        <v>3088</v>
      </c>
      <c r="AX333" s="249" t="s">
        <v>3088</v>
      </c>
      <c r="AY333" s="250" t="s">
        <v>6443</v>
      </c>
    </row>
    <row r="334" spans="1:51" ht="24.75" customHeight="1" x14ac:dyDescent="0.35">
      <c r="A334" s="11">
        <v>333</v>
      </c>
      <c r="B334" s="241" t="s">
        <v>6453</v>
      </c>
      <c r="C334" s="8" t="s">
        <v>6454</v>
      </c>
      <c r="D334" s="10" t="s">
        <v>3088</v>
      </c>
      <c r="E334" s="10" t="s">
        <v>14</v>
      </c>
      <c r="F334" s="9">
        <v>43347</v>
      </c>
      <c r="G334" s="9">
        <v>43406</v>
      </c>
      <c r="H334" s="9"/>
      <c r="I334" s="9"/>
      <c r="J334" s="7" t="s">
        <v>3128</v>
      </c>
      <c r="K334" s="7"/>
      <c r="L334" s="10" t="s">
        <v>19</v>
      </c>
      <c r="M334" s="242" t="s">
        <v>5516</v>
      </c>
      <c r="N334" s="243" t="s">
        <v>2155</v>
      </c>
      <c r="O334" s="243" t="s">
        <v>6455</v>
      </c>
      <c r="P334" s="10" t="s">
        <v>6456</v>
      </c>
      <c r="Q334" s="10"/>
      <c r="R334" s="10"/>
      <c r="S334" s="10"/>
      <c r="T334" s="10" t="s">
        <v>53</v>
      </c>
      <c r="U334" s="244">
        <v>34548</v>
      </c>
      <c r="V334" s="10" t="s">
        <v>255</v>
      </c>
      <c r="W334" s="10" t="s">
        <v>2416</v>
      </c>
      <c r="X334" s="241" t="s">
        <v>1936</v>
      </c>
      <c r="Y334" s="8" t="s">
        <v>6457</v>
      </c>
      <c r="Z334" s="243">
        <v>41173</v>
      </c>
      <c r="AA334" s="10" t="s">
        <v>255</v>
      </c>
      <c r="AB334" s="10" t="s">
        <v>1956</v>
      </c>
      <c r="AC334" s="10" t="s">
        <v>3140</v>
      </c>
      <c r="AD334" s="10" t="s">
        <v>2233</v>
      </c>
      <c r="AE334" s="243" t="s">
        <v>2572</v>
      </c>
      <c r="AF334" s="10" t="s">
        <v>6458</v>
      </c>
      <c r="AG334" s="10" t="s">
        <v>6459</v>
      </c>
      <c r="AH334" s="242" t="s">
        <v>6458</v>
      </c>
      <c r="AI334" s="243" t="s">
        <v>6459</v>
      </c>
      <c r="AJ334" s="10" t="s">
        <v>6460</v>
      </c>
      <c r="AK334" s="10" t="s">
        <v>6461</v>
      </c>
      <c r="AL334" s="241" t="s">
        <v>2107</v>
      </c>
      <c r="AM334" s="8"/>
      <c r="AN334" s="8"/>
      <c r="AO334" s="8"/>
      <c r="AP334" s="8"/>
      <c r="AQ334" s="8" t="s">
        <v>3088</v>
      </c>
      <c r="AR334" s="245">
        <v>43373</v>
      </c>
      <c r="AS334" s="245">
        <v>43373</v>
      </c>
      <c r="AT334" s="246" t="s">
        <v>3088</v>
      </c>
      <c r="AU334" s="244">
        <v>43373</v>
      </c>
      <c r="AV334" s="247" t="s">
        <v>4456</v>
      </c>
      <c r="AW334" s="248" t="s">
        <v>3088</v>
      </c>
      <c r="AX334" s="249" t="s">
        <v>3088</v>
      </c>
      <c r="AY334" s="250" t="s">
        <v>6453</v>
      </c>
    </row>
    <row r="335" spans="1:51" ht="24.75" customHeight="1" x14ac:dyDescent="0.35">
      <c r="A335" s="11">
        <v>334</v>
      </c>
      <c r="B335" s="241" t="s">
        <v>6462</v>
      </c>
      <c r="C335" s="8" t="s">
        <v>6463</v>
      </c>
      <c r="D335" s="10" t="s">
        <v>3088</v>
      </c>
      <c r="E335" s="10" t="s">
        <v>129</v>
      </c>
      <c r="F335" s="9">
        <v>43102</v>
      </c>
      <c r="G335" s="9">
        <v>43161</v>
      </c>
      <c r="H335" s="9"/>
      <c r="I335" s="9">
        <v>43526</v>
      </c>
      <c r="J335" s="7" t="s">
        <v>3128</v>
      </c>
      <c r="K335" s="7"/>
      <c r="L335" s="10" t="s">
        <v>4683</v>
      </c>
      <c r="M335" s="242" t="s">
        <v>3260</v>
      </c>
      <c r="N335" s="243" t="s">
        <v>1972</v>
      </c>
      <c r="O335" s="243" t="s">
        <v>4748</v>
      </c>
      <c r="P335" s="10" t="s">
        <v>4749</v>
      </c>
      <c r="Q335" s="10"/>
      <c r="R335" s="10"/>
      <c r="S335" s="10"/>
      <c r="T335" s="10" t="s">
        <v>53</v>
      </c>
      <c r="U335" s="244">
        <v>32143</v>
      </c>
      <c r="V335" s="10" t="s">
        <v>2313</v>
      </c>
      <c r="W335" s="10" t="s">
        <v>2313</v>
      </c>
      <c r="X335" s="241" t="s">
        <v>1936</v>
      </c>
      <c r="Y335" s="8" t="s">
        <v>6464</v>
      </c>
      <c r="Z335" s="243">
        <v>43097</v>
      </c>
      <c r="AA335" s="10" t="s">
        <v>2313</v>
      </c>
      <c r="AB335" s="10" t="s">
        <v>1938</v>
      </c>
      <c r="AC335" s="10" t="s">
        <v>3140</v>
      </c>
      <c r="AD335" s="10" t="s">
        <v>2661</v>
      </c>
      <c r="AE335" s="243" t="s">
        <v>6465</v>
      </c>
      <c r="AF335" s="10" t="s">
        <v>6466</v>
      </c>
      <c r="AG335" s="10" t="s">
        <v>6467</v>
      </c>
      <c r="AH335" s="242" t="s">
        <v>6468</v>
      </c>
      <c r="AI335" s="243" t="s">
        <v>6469</v>
      </c>
      <c r="AJ335" s="10" t="s">
        <v>6470</v>
      </c>
      <c r="AK335" s="10" t="s">
        <v>6471</v>
      </c>
      <c r="AL335" s="241" t="s">
        <v>1971</v>
      </c>
      <c r="AM335" s="8"/>
      <c r="AN335" s="8"/>
      <c r="AO335" s="8"/>
      <c r="AP335" s="8"/>
      <c r="AQ335" s="8" t="s">
        <v>3088</v>
      </c>
      <c r="AR335" s="245">
        <v>43373</v>
      </c>
      <c r="AS335" s="245">
        <v>43373</v>
      </c>
      <c r="AT335" s="246" t="s">
        <v>6472</v>
      </c>
      <c r="AU335" s="244">
        <v>43347</v>
      </c>
      <c r="AV335" s="247" t="s">
        <v>3084</v>
      </c>
      <c r="AW335" s="248" t="s">
        <v>3088</v>
      </c>
      <c r="AX335" s="249" t="s">
        <v>3088</v>
      </c>
      <c r="AY335" s="250" t="s">
        <v>6462</v>
      </c>
    </row>
    <row r="336" spans="1:51" ht="24.75" customHeight="1" x14ac:dyDescent="0.35">
      <c r="A336" s="11">
        <v>335</v>
      </c>
      <c r="B336" s="241" t="s">
        <v>6473</v>
      </c>
      <c r="C336" s="8" t="s">
        <v>6474</v>
      </c>
      <c r="D336" s="10" t="s">
        <v>3088</v>
      </c>
      <c r="E336" s="10" t="s">
        <v>14</v>
      </c>
      <c r="F336" s="9">
        <v>42608</v>
      </c>
      <c r="G336" s="9">
        <v>42668</v>
      </c>
      <c r="H336" s="9"/>
      <c r="I336" s="9"/>
      <c r="J336" s="7" t="s">
        <v>1932</v>
      </c>
      <c r="K336" s="7"/>
      <c r="L336" s="10" t="s">
        <v>19</v>
      </c>
      <c r="M336" s="242" t="s">
        <v>5516</v>
      </c>
      <c r="N336" s="243" t="s">
        <v>1933</v>
      </c>
      <c r="O336" s="243" t="s">
        <v>6475</v>
      </c>
      <c r="P336" s="10" t="s">
        <v>6476</v>
      </c>
      <c r="Q336" s="10"/>
      <c r="R336" s="10"/>
      <c r="S336" s="10"/>
      <c r="T336" s="10" t="s">
        <v>53</v>
      </c>
      <c r="U336" s="244">
        <v>27420</v>
      </c>
      <c r="V336" s="10" t="s">
        <v>255</v>
      </c>
      <c r="W336" s="10" t="s">
        <v>2416</v>
      </c>
      <c r="X336" s="241" t="s">
        <v>1936</v>
      </c>
      <c r="Y336" s="8" t="s">
        <v>6477</v>
      </c>
      <c r="Z336" s="243">
        <v>41193</v>
      </c>
      <c r="AA336" s="10" t="s">
        <v>255</v>
      </c>
      <c r="AB336" s="10" t="s">
        <v>1938</v>
      </c>
      <c r="AC336" s="10" t="s">
        <v>3140</v>
      </c>
      <c r="AD336" s="10" t="s">
        <v>2010</v>
      </c>
      <c r="AE336" s="243" t="s">
        <v>2069</v>
      </c>
      <c r="AF336" s="10" t="s">
        <v>6478</v>
      </c>
      <c r="AG336" s="10" t="s">
        <v>6479</v>
      </c>
      <c r="AH336" s="242" t="s">
        <v>6478</v>
      </c>
      <c r="AI336" s="243" t="s">
        <v>6479</v>
      </c>
      <c r="AJ336" s="10" t="s">
        <v>6480</v>
      </c>
      <c r="AK336" s="10" t="s">
        <v>6481</v>
      </c>
      <c r="AL336" s="241" t="s">
        <v>1971</v>
      </c>
      <c r="AM336" s="8"/>
      <c r="AN336" s="8"/>
      <c r="AO336" s="8"/>
      <c r="AP336" s="8"/>
      <c r="AQ336" s="8" t="s">
        <v>3088</v>
      </c>
      <c r="AR336" s="245">
        <v>43312</v>
      </c>
      <c r="AS336" s="245">
        <v>43373</v>
      </c>
      <c r="AT336" s="246" t="s">
        <v>6482</v>
      </c>
      <c r="AU336" s="244">
        <v>43306</v>
      </c>
      <c r="AV336" s="247" t="s">
        <v>3101</v>
      </c>
      <c r="AW336" s="248" t="s">
        <v>3088</v>
      </c>
      <c r="AX336" s="249" t="s">
        <v>3088</v>
      </c>
      <c r="AY336" s="250" t="s">
        <v>6473</v>
      </c>
    </row>
    <row r="337" spans="1:51" ht="24.75" customHeight="1" x14ac:dyDescent="0.35">
      <c r="A337" s="11">
        <v>336</v>
      </c>
      <c r="B337" s="241" t="s">
        <v>6483</v>
      </c>
      <c r="C337" s="8" t="s">
        <v>6484</v>
      </c>
      <c r="D337" s="10" t="s">
        <v>3088</v>
      </c>
      <c r="E337" s="10" t="s">
        <v>3298</v>
      </c>
      <c r="F337" s="9">
        <v>42583</v>
      </c>
      <c r="G337" s="9">
        <v>42643</v>
      </c>
      <c r="H337" s="9"/>
      <c r="I337" s="9">
        <v>43373</v>
      </c>
      <c r="J337" s="7" t="s">
        <v>3128</v>
      </c>
      <c r="K337" s="7"/>
      <c r="L337" s="10" t="s">
        <v>6279</v>
      </c>
      <c r="M337" s="242" t="s">
        <v>6279</v>
      </c>
      <c r="N337" s="243" t="s">
        <v>2155</v>
      </c>
      <c r="O337" s="243" t="s">
        <v>6485</v>
      </c>
      <c r="P337" s="10" t="s">
        <v>6486</v>
      </c>
      <c r="Q337" s="10"/>
      <c r="R337" s="10"/>
      <c r="S337" s="10"/>
      <c r="T337" s="10" t="s">
        <v>22</v>
      </c>
      <c r="U337" s="244">
        <v>31172</v>
      </c>
      <c r="V337" s="10" t="s">
        <v>3298</v>
      </c>
      <c r="W337" s="10" t="s">
        <v>1382</v>
      </c>
      <c r="X337" s="241" t="s">
        <v>1936</v>
      </c>
      <c r="Y337" s="8" t="s">
        <v>6487</v>
      </c>
      <c r="Z337" s="243">
        <v>37971</v>
      </c>
      <c r="AA337" s="10" t="s">
        <v>3298</v>
      </c>
      <c r="AB337" s="10" t="s">
        <v>1938</v>
      </c>
      <c r="AC337" s="10" t="s">
        <v>1974</v>
      </c>
      <c r="AD337" s="10" t="s">
        <v>6488</v>
      </c>
      <c r="AE337" s="243" t="s">
        <v>6489</v>
      </c>
      <c r="AF337" s="10" t="s">
        <v>6490</v>
      </c>
      <c r="AG337" s="10" t="s">
        <v>6491</v>
      </c>
      <c r="AH337" s="242" t="s">
        <v>6490</v>
      </c>
      <c r="AI337" s="243" t="s">
        <v>6491</v>
      </c>
      <c r="AJ337" s="10" t="s">
        <v>6492</v>
      </c>
      <c r="AK337" s="10" t="s">
        <v>6493</v>
      </c>
      <c r="AL337" s="241" t="s">
        <v>1941</v>
      </c>
      <c r="AM337" s="8"/>
      <c r="AN337" s="8"/>
      <c r="AO337" s="8"/>
      <c r="AP337" s="8"/>
      <c r="AQ337" s="8" t="s">
        <v>3088</v>
      </c>
      <c r="AR337" s="245">
        <v>43251</v>
      </c>
      <c r="AS337" s="245">
        <v>43373</v>
      </c>
      <c r="AT337" s="246" t="s">
        <v>3088</v>
      </c>
      <c r="AU337" s="244">
        <v>43244</v>
      </c>
      <c r="AV337" s="247" t="s">
        <v>3101</v>
      </c>
      <c r="AW337" s="248" t="s">
        <v>3088</v>
      </c>
      <c r="AX337" s="249" t="s">
        <v>3088</v>
      </c>
      <c r="AY337" s="250" t="s">
        <v>6483</v>
      </c>
    </row>
    <row r="338" spans="1:51" ht="24.75" customHeight="1" x14ac:dyDescent="0.35">
      <c r="A338" s="11">
        <v>337</v>
      </c>
      <c r="B338" s="241" t="s">
        <v>6494</v>
      </c>
      <c r="C338" s="8" t="s">
        <v>6495</v>
      </c>
      <c r="D338" s="10" t="s">
        <v>3088</v>
      </c>
      <c r="E338" s="10" t="s">
        <v>501</v>
      </c>
      <c r="F338" s="9">
        <v>43010</v>
      </c>
      <c r="G338" s="9">
        <v>43069</v>
      </c>
      <c r="H338" s="9"/>
      <c r="I338" s="9">
        <v>43434</v>
      </c>
      <c r="J338" s="7" t="s">
        <v>3128</v>
      </c>
      <c r="K338" s="7"/>
      <c r="L338" s="10" t="s">
        <v>6235</v>
      </c>
      <c r="M338" s="242" t="s">
        <v>2133</v>
      </c>
      <c r="N338" s="243" t="s">
        <v>1990</v>
      </c>
      <c r="O338" s="243" t="s">
        <v>3092</v>
      </c>
      <c r="P338" s="10" t="s">
        <v>3247</v>
      </c>
      <c r="Q338" s="10"/>
      <c r="R338" s="10"/>
      <c r="S338" s="10"/>
      <c r="T338" s="10" t="s">
        <v>53</v>
      </c>
      <c r="U338" s="244">
        <v>30269</v>
      </c>
      <c r="V338" s="10" t="s">
        <v>501</v>
      </c>
      <c r="W338" s="10" t="s">
        <v>501</v>
      </c>
      <c r="X338" s="241" t="s">
        <v>1936</v>
      </c>
      <c r="Y338" s="8" t="s">
        <v>6496</v>
      </c>
      <c r="Z338" s="243">
        <v>40766</v>
      </c>
      <c r="AA338" s="10" t="s">
        <v>501</v>
      </c>
      <c r="AB338" s="10" t="s">
        <v>1938</v>
      </c>
      <c r="AC338" s="10" t="s">
        <v>3140</v>
      </c>
      <c r="AD338" s="10" t="s">
        <v>5330</v>
      </c>
      <c r="AE338" s="243" t="s">
        <v>3088</v>
      </c>
      <c r="AF338" s="10" t="s">
        <v>6497</v>
      </c>
      <c r="AG338" s="10" t="s">
        <v>6498</v>
      </c>
      <c r="AH338" s="242" t="s">
        <v>6497</v>
      </c>
      <c r="AI338" s="243" t="s">
        <v>6498</v>
      </c>
      <c r="AJ338" s="10" t="s">
        <v>6499</v>
      </c>
      <c r="AK338" s="10" t="s">
        <v>6500</v>
      </c>
      <c r="AL338" s="241" t="s">
        <v>1971</v>
      </c>
      <c r="AM338" s="8"/>
      <c r="AN338" s="8"/>
      <c r="AO338" s="8"/>
      <c r="AP338" s="8"/>
      <c r="AQ338" s="8" t="s">
        <v>3088</v>
      </c>
      <c r="AR338" s="245">
        <v>43389</v>
      </c>
      <c r="AS338" s="245">
        <v>43389</v>
      </c>
      <c r="AT338" s="246" t="s">
        <v>6501</v>
      </c>
      <c r="AU338" s="244">
        <v>43389</v>
      </c>
      <c r="AV338" s="247" t="s">
        <v>3084</v>
      </c>
      <c r="AW338" s="248" t="s">
        <v>3088</v>
      </c>
      <c r="AX338" s="249" t="s">
        <v>3088</v>
      </c>
      <c r="AY338" s="250" t="s">
        <v>6494</v>
      </c>
    </row>
    <row r="339" spans="1:51" ht="24.75" customHeight="1" x14ac:dyDescent="0.35">
      <c r="A339" s="11">
        <v>338</v>
      </c>
      <c r="B339" s="241" t="s">
        <v>6502</v>
      </c>
      <c r="C339" s="8" t="s">
        <v>5292</v>
      </c>
      <c r="D339" s="10" t="s">
        <v>3088</v>
      </c>
      <c r="E339" s="10" t="s">
        <v>14</v>
      </c>
      <c r="F339" s="9">
        <v>41885</v>
      </c>
      <c r="G339" s="9">
        <v>41945</v>
      </c>
      <c r="H339" s="9"/>
      <c r="I339" s="9"/>
      <c r="J339" s="7" t="s">
        <v>1932</v>
      </c>
      <c r="K339" s="7"/>
      <c r="L339" s="10" t="s">
        <v>4683</v>
      </c>
      <c r="M339" s="242" t="s">
        <v>3684</v>
      </c>
      <c r="N339" s="243" t="s">
        <v>1984</v>
      </c>
      <c r="O339" s="243" t="s">
        <v>6018</v>
      </c>
      <c r="P339" s="10" t="s">
        <v>6019</v>
      </c>
      <c r="Q339" s="10"/>
      <c r="R339" s="10"/>
      <c r="S339" s="10"/>
      <c r="T339" s="10" t="s">
        <v>22</v>
      </c>
      <c r="U339" s="244">
        <v>28106</v>
      </c>
      <c r="V339" s="10" t="s">
        <v>79</v>
      </c>
      <c r="W339" s="10" t="s">
        <v>79</v>
      </c>
      <c r="X339" s="241" t="s">
        <v>1936</v>
      </c>
      <c r="Y339" s="8" t="s">
        <v>6503</v>
      </c>
      <c r="Z339" s="243">
        <v>42009</v>
      </c>
      <c r="AA339" s="10" t="s">
        <v>255</v>
      </c>
      <c r="AB339" s="10" t="s">
        <v>1938</v>
      </c>
      <c r="AC339" s="10" t="s">
        <v>3140</v>
      </c>
      <c r="AD339" s="10" t="s">
        <v>2010</v>
      </c>
      <c r="AE339" s="243" t="s">
        <v>1948</v>
      </c>
      <c r="AF339" s="10" t="s">
        <v>6504</v>
      </c>
      <c r="AG339" s="10" t="s">
        <v>6505</v>
      </c>
      <c r="AH339" s="242" t="s">
        <v>6506</v>
      </c>
      <c r="AI339" s="243" t="s">
        <v>6507</v>
      </c>
      <c r="AJ339" s="10" t="s">
        <v>6508</v>
      </c>
      <c r="AK339" s="10" t="s">
        <v>6509</v>
      </c>
      <c r="AL339" s="241" t="s">
        <v>6510</v>
      </c>
      <c r="AM339" s="8"/>
      <c r="AN339" s="8"/>
      <c r="AO339" s="8"/>
      <c r="AP339" s="8"/>
      <c r="AQ339" s="8" t="s">
        <v>3088</v>
      </c>
      <c r="AR339" s="245">
        <v>43404</v>
      </c>
      <c r="AS339" s="245">
        <v>43404</v>
      </c>
      <c r="AT339" s="246" t="s">
        <v>6511</v>
      </c>
      <c r="AU339" s="244">
        <v>43374</v>
      </c>
      <c r="AV339" s="247" t="s">
        <v>3084</v>
      </c>
      <c r="AW339" s="248" t="s">
        <v>3088</v>
      </c>
      <c r="AX339" s="249" t="s">
        <v>3088</v>
      </c>
      <c r="AY339" s="250" t="s">
        <v>6502</v>
      </c>
    </row>
    <row r="340" spans="1:51" ht="24.75" customHeight="1" x14ac:dyDescent="0.35">
      <c r="A340" s="11">
        <v>339</v>
      </c>
      <c r="B340" s="241" t="s">
        <v>6512</v>
      </c>
      <c r="C340" s="8" t="s">
        <v>6513</v>
      </c>
      <c r="D340" s="10" t="s">
        <v>3088</v>
      </c>
      <c r="E340" s="10" t="s">
        <v>3195</v>
      </c>
      <c r="F340" s="9">
        <v>43276</v>
      </c>
      <c r="G340" s="9">
        <v>43335</v>
      </c>
      <c r="H340" s="9"/>
      <c r="I340" s="9">
        <v>43700</v>
      </c>
      <c r="J340" s="7" t="s">
        <v>3128</v>
      </c>
      <c r="K340" s="7"/>
      <c r="L340" s="10" t="s">
        <v>35</v>
      </c>
      <c r="M340" s="242" t="s">
        <v>35</v>
      </c>
      <c r="N340" s="243" t="s">
        <v>2155</v>
      </c>
      <c r="O340" s="243" t="s">
        <v>626</v>
      </c>
      <c r="P340" s="10" t="s">
        <v>2285</v>
      </c>
      <c r="Q340" s="10"/>
      <c r="R340" s="10"/>
      <c r="S340" s="10"/>
      <c r="T340" s="10" t="s">
        <v>22</v>
      </c>
      <c r="U340" s="244">
        <v>34344</v>
      </c>
      <c r="V340" s="10" t="s">
        <v>101</v>
      </c>
      <c r="W340" s="10" t="s">
        <v>101</v>
      </c>
      <c r="X340" s="241" t="s">
        <v>1936</v>
      </c>
      <c r="Y340" s="8" t="s">
        <v>6514</v>
      </c>
      <c r="Z340" s="243">
        <v>40437</v>
      </c>
      <c r="AA340" s="10" t="s">
        <v>101</v>
      </c>
      <c r="AB340" s="10" t="s">
        <v>1956</v>
      </c>
      <c r="AC340" s="10" t="s">
        <v>3140</v>
      </c>
      <c r="AD340" s="10" t="s">
        <v>2146</v>
      </c>
      <c r="AE340" s="243" t="s">
        <v>1948</v>
      </c>
      <c r="AF340" s="10" t="s">
        <v>6515</v>
      </c>
      <c r="AG340" s="10" t="s">
        <v>6516</v>
      </c>
      <c r="AH340" s="242" t="s">
        <v>6517</v>
      </c>
      <c r="AI340" s="243" t="s">
        <v>6518</v>
      </c>
      <c r="AJ340" s="10" t="s">
        <v>6519</v>
      </c>
      <c r="AK340" s="10" t="s">
        <v>6520</v>
      </c>
      <c r="AL340" s="241" t="s">
        <v>2160</v>
      </c>
      <c r="AM340" s="8"/>
      <c r="AN340" s="8"/>
      <c r="AO340" s="8"/>
      <c r="AP340" s="8"/>
      <c r="AQ340" s="8" t="s">
        <v>3088</v>
      </c>
      <c r="AR340" s="245">
        <v>43404</v>
      </c>
      <c r="AS340" s="245">
        <v>43404</v>
      </c>
      <c r="AT340" s="246" t="s">
        <v>6521</v>
      </c>
      <c r="AU340" s="244">
        <v>43376</v>
      </c>
      <c r="AV340" s="247" t="s">
        <v>3084</v>
      </c>
      <c r="AW340" s="248" t="s">
        <v>3088</v>
      </c>
      <c r="AX340" s="249" t="s">
        <v>3088</v>
      </c>
      <c r="AY340" s="250" t="s">
        <v>6512</v>
      </c>
    </row>
    <row r="341" spans="1:51" ht="24.75" customHeight="1" x14ac:dyDescent="0.35">
      <c r="A341" s="11">
        <v>340</v>
      </c>
      <c r="B341" s="241" t="s">
        <v>6522</v>
      </c>
      <c r="C341" s="8" t="s">
        <v>6523</v>
      </c>
      <c r="D341" s="10" t="s">
        <v>3088</v>
      </c>
      <c r="E341" s="10" t="s">
        <v>3195</v>
      </c>
      <c r="F341" s="9">
        <v>43152</v>
      </c>
      <c r="G341" s="9">
        <v>43211</v>
      </c>
      <c r="H341" s="9"/>
      <c r="I341" s="9">
        <v>43576</v>
      </c>
      <c r="J341" s="7" t="s">
        <v>3128</v>
      </c>
      <c r="K341" s="7"/>
      <c r="L341" s="10" t="s">
        <v>6524</v>
      </c>
      <c r="M341" s="242" t="s">
        <v>6525</v>
      </c>
      <c r="N341" s="243" t="s">
        <v>2155</v>
      </c>
      <c r="O341" s="243" t="s">
        <v>6526</v>
      </c>
      <c r="P341" s="10" t="s">
        <v>6527</v>
      </c>
      <c r="Q341" s="10"/>
      <c r="R341" s="10"/>
      <c r="S341" s="10"/>
      <c r="T341" s="10" t="s">
        <v>22</v>
      </c>
      <c r="U341" s="244">
        <v>33271</v>
      </c>
      <c r="V341" s="10" t="s">
        <v>2015</v>
      </c>
      <c r="W341" s="10" t="s">
        <v>2015</v>
      </c>
      <c r="X341" s="241" t="s">
        <v>1936</v>
      </c>
      <c r="Y341" s="8" t="s">
        <v>6528</v>
      </c>
      <c r="Z341" s="243">
        <v>40504</v>
      </c>
      <c r="AA341" s="10" t="s">
        <v>455</v>
      </c>
      <c r="AB341" s="10" t="s">
        <v>1938</v>
      </c>
      <c r="AC341" s="10" t="s">
        <v>3140</v>
      </c>
      <c r="AD341" s="10" t="s">
        <v>6529</v>
      </c>
      <c r="AE341" s="243" t="s">
        <v>2041</v>
      </c>
      <c r="AF341" s="10" t="s">
        <v>6530</v>
      </c>
      <c r="AG341" s="10" t="s">
        <v>6531</v>
      </c>
      <c r="AH341" s="242" t="s">
        <v>6532</v>
      </c>
      <c r="AI341" s="243" t="s">
        <v>6533</v>
      </c>
      <c r="AJ341" s="10" t="s">
        <v>6534</v>
      </c>
      <c r="AK341" s="10" t="s">
        <v>6535</v>
      </c>
      <c r="AL341" s="241" t="s">
        <v>1941</v>
      </c>
      <c r="AM341" s="8"/>
      <c r="AN341" s="8"/>
      <c r="AO341" s="8"/>
      <c r="AP341" s="8"/>
      <c r="AQ341" s="8" t="s">
        <v>3088</v>
      </c>
      <c r="AR341" s="245">
        <v>43430</v>
      </c>
      <c r="AS341" s="245">
        <v>43430</v>
      </c>
      <c r="AT341" s="246" t="s">
        <v>6536</v>
      </c>
      <c r="AU341" s="244">
        <v>43389</v>
      </c>
      <c r="AV341" s="247" t="s">
        <v>3084</v>
      </c>
      <c r="AW341" s="248" t="s">
        <v>3088</v>
      </c>
      <c r="AX341" s="249" t="s">
        <v>3088</v>
      </c>
      <c r="AY341" s="250" t="s">
        <v>6522</v>
      </c>
    </row>
    <row r="342" spans="1:51" ht="24.75" customHeight="1" x14ac:dyDescent="0.35">
      <c r="A342" s="11">
        <v>341</v>
      </c>
      <c r="B342" s="241" t="s">
        <v>6537</v>
      </c>
      <c r="C342" s="8" t="s">
        <v>6538</v>
      </c>
      <c r="D342" s="10" t="s">
        <v>3088</v>
      </c>
      <c r="E342" s="10" t="s">
        <v>14</v>
      </c>
      <c r="F342" s="9">
        <v>43416</v>
      </c>
      <c r="G342" s="9">
        <v>43475</v>
      </c>
      <c r="H342" s="9"/>
      <c r="I342" s="9"/>
      <c r="J342" s="7" t="s">
        <v>3128</v>
      </c>
      <c r="K342" s="7"/>
      <c r="L342" s="10" t="s">
        <v>218</v>
      </c>
      <c r="M342" s="242" t="s">
        <v>218</v>
      </c>
      <c r="N342" s="243" t="s">
        <v>1972</v>
      </c>
      <c r="O342" s="243" t="s">
        <v>1136</v>
      </c>
      <c r="P342" s="10" t="s">
        <v>6539</v>
      </c>
      <c r="Q342" s="10"/>
      <c r="R342" s="10"/>
      <c r="S342" s="10"/>
      <c r="T342" s="10" t="s">
        <v>53</v>
      </c>
      <c r="U342" s="244">
        <v>31265</v>
      </c>
      <c r="V342" s="10" t="s">
        <v>2297</v>
      </c>
      <c r="W342" s="10" t="s">
        <v>2297</v>
      </c>
      <c r="X342" s="241" t="s">
        <v>1936</v>
      </c>
      <c r="Y342" s="8" t="s">
        <v>6540</v>
      </c>
      <c r="Z342" s="243">
        <v>38866</v>
      </c>
      <c r="AA342" s="10" t="s">
        <v>255</v>
      </c>
      <c r="AB342" s="10" t="s">
        <v>1956</v>
      </c>
      <c r="AC342" s="10" t="s">
        <v>3140</v>
      </c>
      <c r="AD342" s="10" t="s">
        <v>6541</v>
      </c>
      <c r="AE342" s="243" t="s">
        <v>1948</v>
      </c>
      <c r="AF342" s="10" t="s">
        <v>6542</v>
      </c>
      <c r="AG342" s="10" t="s">
        <v>6543</v>
      </c>
      <c r="AH342" s="242" t="s">
        <v>6542</v>
      </c>
      <c r="AI342" s="243" t="s">
        <v>6543</v>
      </c>
      <c r="AJ342" s="10" t="s">
        <v>6544</v>
      </c>
      <c r="AK342" s="10" t="s">
        <v>6545</v>
      </c>
      <c r="AL342" s="241" t="s">
        <v>2224</v>
      </c>
      <c r="AM342" s="8"/>
      <c r="AN342" s="8"/>
      <c r="AO342" s="8"/>
      <c r="AP342" s="8"/>
      <c r="AQ342" s="8" t="s">
        <v>3088</v>
      </c>
      <c r="AR342" s="245">
        <v>43434</v>
      </c>
      <c r="AS342" s="245">
        <v>43434</v>
      </c>
      <c r="AT342" s="246" t="s">
        <v>3088</v>
      </c>
      <c r="AU342" s="244">
        <v>43434</v>
      </c>
      <c r="AV342" s="247" t="s">
        <v>4456</v>
      </c>
      <c r="AW342" s="248" t="s">
        <v>3088</v>
      </c>
      <c r="AX342" s="249" t="s">
        <v>3088</v>
      </c>
      <c r="AY342" s="250" t="s">
        <v>6537</v>
      </c>
    </row>
    <row r="343" spans="1:51" ht="24.75" customHeight="1" x14ac:dyDescent="0.35">
      <c r="A343" s="11">
        <v>342</v>
      </c>
      <c r="B343" s="241" t="s">
        <v>6546</v>
      </c>
      <c r="C343" s="8" t="s">
        <v>6547</v>
      </c>
      <c r="D343" s="10" t="s">
        <v>3088</v>
      </c>
      <c r="E343" s="10" t="s">
        <v>1071</v>
      </c>
      <c r="F343" s="9">
        <v>43265</v>
      </c>
      <c r="G343" s="9">
        <v>43324</v>
      </c>
      <c r="H343" s="9"/>
      <c r="I343" s="9">
        <v>43689</v>
      </c>
      <c r="J343" s="7" t="s">
        <v>3128</v>
      </c>
      <c r="K343" s="7"/>
      <c r="L343" s="10" t="s">
        <v>5053</v>
      </c>
      <c r="M343" s="242" t="s">
        <v>5054</v>
      </c>
      <c r="N343" s="243" t="s">
        <v>2050</v>
      </c>
      <c r="O343" s="243" t="s">
        <v>3165</v>
      </c>
      <c r="P343" s="10" t="s">
        <v>2061</v>
      </c>
      <c r="Q343" s="10"/>
      <c r="R343" s="10"/>
      <c r="S343" s="10"/>
      <c r="T343" s="10" t="s">
        <v>53</v>
      </c>
      <c r="U343" s="244">
        <v>31686</v>
      </c>
      <c r="V343" s="10" t="s">
        <v>2114</v>
      </c>
      <c r="W343" s="10" t="s">
        <v>2114</v>
      </c>
      <c r="X343" s="241" t="s">
        <v>1936</v>
      </c>
      <c r="Y343" s="8" t="s">
        <v>6548</v>
      </c>
      <c r="Z343" s="243">
        <v>42368</v>
      </c>
      <c r="AA343" s="10" t="s">
        <v>2114</v>
      </c>
      <c r="AB343" s="10" t="s">
        <v>1938</v>
      </c>
      <c r="AC343" s="10" t="s">
        <v>3140</v>
      </c>
      <c r="AD343" s="10" t="s">
        <v>6549</v>
      </c>
      <c r="AE343" s="243" t="s">
        <v>6550</v>
      </c>
      <c r="AF343" s="10" t="s">
        <v>6551</v>
      </c>
      <c r="AG343" s="10" t="s">
        <v>6552</v>
      </c>
      <c r="AH343" s="242" t="s">
        <v>6551</v>
      </c>
      <c r="AI343" s="243" t="s">
        <v>6552</v>
      </c>
      <c r="AJ343" s="10" t="s">
        <v>6553</v>
      </c>
      <c r="AK343" s="10" t="s">
        <v>6554</v>
      </c>
      <c r="AL343" s="241" t="s">
        <v>1971</v>
      </c>
      <c r="AM343" s="8"/>
      <c r="AN343" s="8"/>
      <c r="AO343" s="8"/>
      <c r="AP343" s="8"/>
      <c r="AQ343" s="8" t="s">
        <v>3088</v>
      </c>
      <c r="AR343" s="245">
        <v>43404</v>
      </c>
      <c r="AS343" s="245">
        <v>43434</v>
      </c>
      <c r="AT343" s="246" t="s">
        <v>6555</v>
      </c>
      <c r="AU343" s="244">
        <v>43402</v>
      </c>
      <c r="AV343" s="247" t="s">
        <v>3101</v>
      </c>
      <c r="AW343" s="248" t="s">
        <v>3088</v>
      </c>
      <c r="AX343" s="249" t="s">
        <v>3088</v>
      </c>
      <c r="AY343" s="250" t="s">
        <v>6546</v>
      </c>
    </row>
    <row r="344" spans="1:51" ht="24.75" customHeight="1" x14ac:dyDescent="0.35">
      <c r="A344" s="11">
        <v>343</v>
      </c>
      <c r="B344" s="241" t="s">
        <v>6556</v>
      </c>
      <c r="C344" s="8" t="s">
        <v>6557</v>
      </c>
      <c r="D344" s="10" t="s">
        <v>3088</v>
      </c>
      <c r="E344" s="10" t="s">
        <v>699</v>
      </c>
      <c r="F344" s="9">
        <v>43234</v>
      </c>
      <c r="G344" s="9">
        <v>43293</v>
      </c>
      <c r="H344" s="9"/>
      <c r="I344" s="9">
        <v>43658</v>
      </c>
      <c r="J344" s="7" t="s">
        <v>3128</v>
      </c>
      <c r="K344" s="7"/>
      <c r="L344" s="10" t="s">
        <v>5053</v>
      </c>
      <c r="M344" s="242" t="s">
        <v>5054</v>
      </c>
      <c r="N344" s="243" t="s">
        <v>2017</v>
      </c>
      <c r="O344" s="243" t="s">
        <v>3165</v>
      </c>
      <c r="P344" s="10" t="s">
        <v>2061</v>
      </c>
      <c r="Q344" s="10"/>
      <c r="R344" s="10"/>
      <c r="S344" s="10"/>
      <c r="T344" s="10" t="s">
        <v>53</v>
      </c>
      <c r="U344" s="244">
        <v>29221</v>
      </c>
      <c r="V344" s="10" t="s">
        <v>699</v>
      </c>
      <c r="W344" s="10" t="s">
        <v>699</v>
      </c>
      <c r="X344" s="241" t="s">
        <v>1936</v>
      </c>
      <c r="Y344" s="8" t="s">
        <v>6558</v>
      </c>
      <c r="Z344" s="243">
        <v>38973</v>
      </c>
      <c r="AA344" s="10" t="s">
        <v>699</v>
      </c>
      <c r="AB344" s="10" t="s">
        <v>1938</v>
      </c>
      <c r="AC344" s="10" t="s">
        <v>3140</v>
      </c>
      <c r="AD344" s="10" t="s">
        <v>6559</v>
      </c>
      <c r="AE344" s="243" t="s">
        <v>2579</v>
      </c>
      <c r="AF344" s="10" t="s">
        <v>6560</v>
      </c>
      <c r="AG344" s="10" t="s">
        <v>6561</v>
      </c>
      <c r="AH344" s="242" t="s">
        <v>6560</v>
      </c>
      <c r="AI344" s="243" t="s">
        <v>6561</v>
      </c>
      <c r="AJ344" s="10" t="s">
        <v>6562</v>
      </c>
      <c r="AK344" s="10" t="s">
        <v>6563</v>
      </c>
      <c r="AL344" s="241" t="s">
        <v>1971</v>
      </c>
      <c r="AM344" s="8"/>
      <c r="AN344" s="8"/>
      <c r="AO344" s="8"/>
      <c r="AP344" s="8"/>
      <c r="AQ344" s="8" t="s">
        <v>3088</v>
      </c>
      <c r="AR344" s="245">
        <v>43404</v>
      </c>
      <c r="AS344" s="245">
        <v>43434</v>
      </c>
      <c r="AT344" s="246" t="s">
        <v>6564</v>
      </c>
      <c r="AU344" s="244">
        <v>43402</v>
      </c>
      <c r="AV344" s="247" t="s">
        <v>3101</v>
      </c>
      <c r="AW344" s="248" t="s">
        <v>3088</v>
      </c>
      <c r="AX344" s="249" t="s">
        <v>3088</v>
      </c>
      <c r="AY344" s="250" t="s">
        <v>6556</v>
      </c>
    </row>
    <row r="345" spans="1:51" ht="24.75" customHeight="1" x14ac:dyDescent="0.35">
      <c r="A345" s="11">
        <v>344</v>
      </c>
      <c r="B345" s="241" t="s">
        <v>6565</v>
      </c>
      <c r="C345" s="8" t="s">
        <v>6566</v>
      </c>
      <c r="D345" s="10" t="s">
        <v>3088</v>
      </c>
      <c r="E345" s="10" t="s">
        <v>32</v>
      </c>
      <c r="F345" s="9">
        <v>41246</v>
      </c>
      <c r="G345" s="9">
        <v>41306</v>
      </c>
      <c r="H345" s="9"/>
      <c r="I345" s="9"/>
      <c r="J345" s="7" t="s">
        <v>1932</v>
      </c>
      <c r="K345" s="7"/>
      <c r="L345" s="10" t="s">
        <v>35</v>
      </c>
      <c r="M345" s="242" t="s">
        <v>35</v>
      </c>
      <c r="N345" s="243" t="s">
        <v>2126</v>
      </c>
      <c r="O345" s="243" t="s">
        <v>307</v>
      </c>
      <c r="P345" s="10" t="s">
        <v>2127</v>
      </c>
      <c r="Q345" s="10"/>
      <c r="R345" s="10"/>
      <c r="S345" s="10"/>
      <c r="T345" s="10" t="s">
        <v>22</v>
      </c>
      <c r="U345" s="244">
        <v>32346</v>
      </c>
      <c r="V345" s="10" t="s">
        <v>317</v>
      </c>
      <c r="W345" s="10" t="s">
        <v>317</v>
      </c>
      <c r="X345" s="241" t="s">
        <v>1936</v>
      </c>
      <c r="Y345" s="8" t="s">
        <v>6567</v>
      </c>
      <c r="Z345" s="243">
        <v>38452</v>
      </c>
      <c r="AA345" s="10" t="s">
        <v>317</v>
      </c>
      <c r="AB345" s="10" t="s">
        <v>1956</v>
      </c>
      <c r="AC345" s="10" t="s">
        <v>3140</v>
      </c>
      <c r="AD345" s="10" t="s">
        <v>2072</v>
      </c>
      <c r="AE345" s="243" t="s">
        <v>6568</v>
      </c>
      <c r="AF345" s="10" t="s">
        <v>6569</v>
      </c>
      <c r="AG345" s="10" t="s">
        <v>6570</v>
      </c>
      <c r="AH345" s="242" t="s">
        <v>6571</v>
      </c>
      <c r="AI345" s="243" t="s">
        <v>6572</v>
      </c>
      <c r="AJ345" s="10" t="s">
        <v>6573</v>
      </c>
      <c r="AK345" s="10" t="s">
        <v>6574</v>
      </c>
      <c r="AL345" s="241" t="s">
        <v>2160</v>
      </c>
      <c r="AM345" s="8"/>
      <c r="AN345" s="8"/>
      <c r="AO345" s="8"/>
      <c r="AP345" s="8"/>
      <c r="AQ345" s="8" t="s">
        <v>3088</v>
      </c>
      <c r="AR345" s="245">
        <v>43437</v>
      </c>
      <c r="AS345" s="245">
        <v>43447</v>
      </c>
      <c r="AT345" s="246" t="s">
        <v>6575</v>
      </c>
      <c r="AU345" s="244">
        <v>43409</v>
      </c>
      <c r="AV345" s="247" t="s">
        <v>3084</v>
      </c>
      <c r="AW345" s="248" t="s">
        <v>3088</v>
      </c>
      <c r="AX345" s="249" t="s">
        <v>3088</v>
      </c>
      <c r="AY345" s="250" t="s">
        <v>6565</v>
      </c>
    </row>
    <row r="346" spans="1:51" ht="24.75" customHeight="1" x14ac:dyDescent="0.35">
      <c r="A346" s="11">
        <v>345</v>
      </c>
      <c r="B346" s="241" t="s">
        <v>6576</v>
      </c>
      <c r="C346" s="8" t="s">
        <v>6577</v>
      </c>
      <c r="D346" s="10" t="s">
        <v>3088</v>
      </c>
      <c r="E346" s="10" t="s">
        <v>14</v>
      </c>
      <c r="F346" s="9">
        <v>40787</v>
      </c>
      <c r="G346" s="9">
        <v>40847</v>
      </c>
      <c r="H346" s="9"/>
      <c r="I346" s="9"/>
      <c r="J346" s="7" t="s">
        <v>1932</v>
      </c>
      <c r="K346" s="7"/>
      <c r="L346" s="10" t="s">
        <v>96</v>
      </c>
      <c r="M346" s="242" t="s">
        <v>618</v>
      </c>
      <c r="N346" s="243" t="s">
        <v>2050</v>
      </c>
      <c r="O346" s="243" t="s">
        <v>619</v>
      </c>
      <c r="P346" s="10" t="s">
        <v>2283</v>
      </c>
      <c r="Q346" s="10"/>
      <c r="R346" s="10"/>
      <c r="S346" s="10"/>
      <c r="T346" s="10" t="s">
        <v>22</v>
      </c>
      <c r="U346" s="244">
        <v>30752</v>
      </c>
      <c r="V346" s="10" t="s">
        <v>255</v>
      </c>
      <c r="W346" s="10" t="s">
        <v>79</v>
      </c>
      <c r="X346" s="241" t="s">
        <v>1936</v>
      </c>
      <c r="Y346" s="8" t="s">
        <v>6578</v>
      </c>
      <c r="Z346" s="243">
        <v>36369</v>
      </c>
      <c r="AA346" s="10" t="s">
        <v>255</v>
      </c>
      <c r="AB346" s="10" t="s">
        <v>1938</v>
      </c>
      <c r="AC346" s="10" t="s">
        <v>3140</v>
      </c>
      <c r="AD346" s="10" t="s">
        <v>6579</v>
      </c>
      <c r="AE346" s="243" t="s">
        <v>751</v>
      </c>
      <c r="AF346" s="10" t="s">
        <v>6580</v>
      </c>
      <c r="AG346" s="10" t="s">
        <v>6581</v>
      </c>
      <c r="AH346" s="242" t="s">
        <v>6580</v>
      </c>
      <c r="AI346" s="243" t="s">
        <v>6581</v>
      </c>
      <c r="AJ346" s="10" t="s">
        <v>6582</v>
      </c>
      <c r="AK346" s="10" t="s">
        <v>6583</v>
      </c>
      <c r="AL346" s="241" t="s">
        <v>2107</v>
      </c>
      <c r="AM346" s="8"/>
      <c r="AN346" s="8"/>
      <c r="AO346" s="8"/>
      <c r="AP346" s="8"/>
      <c r="AQ346" s="8" t="s">
        <v>3088</v>
      </c>
      <c r="AR346" s="245">
        <v>43445</v>
      </c>
      <c r="AS346" s="245">
        <v>43455</v>
      </c>
      <c r="AT346" s="246" t="s">
        <v>6584</v>
      </c>
      <c r="AU346" s="244">
        <v>43416</v>
      </c>
      <c r="AV346" s="247" t="s">
        <v>3084</v>
      </c>
      <c r="AW346" s="248" t="s">
        <v>3088</v>
      </c>
      <c r="AX346" s="249" t="s">
        <v>3088</v>
      </c>
      <c r="AY346" s="250" t="s">
        <v>6576</v>
      </c>
    </row>
    <row r="347" spans="1:51" ht="24.75" customHeight="1" x14ac:dyDescent="0.35">
      <c r="A347" s="11">
        <v>346</v>
      </c>
      <c r="B347" s="241" t="s">
        <v>6585</v>
      </c>
      <c r="C347" s="8" t="s">
        <v>6586</v>
      </c>
      <c r="D347" s="10" t="s">
        <v>3088</v>
      </c>
      <c r="E347" s="10" t="s">
        <v>699</v>
      </c>
      <c r="F347" s="9">
        <v>43423</v>
      </c>
      <c r="G347" s="9">
        <v>43482</v>
      </c>
      <c r="H347" s="9"/>
      <c r="I347" s="9"/>
      <c r="J347" s="7" t="s">
        <v>3128</v>
      </c>
      <c r="K347" s="7"/>
      <c r="L347" s="10" t="s">
        <v>35</v>
      </c>
      <c r="M347" s="242" t="s">
        <v>35</v>
      </c>
      <c r="N347" s="243" t="s">
        <v>2126</v>
      </c>
      <c r="O347" s="243" t="s">
        <v>307</v>
      </c>
      <c r="P347" s="10" t="s">
        <v>2127</v>
      </c>
      <c r="Q347" s="10"/>
      <c r="R347" s="10"/>
      <c r="S347" s="10"/>
      <c r="T347" s="10" t="s">
        <v>22</v>
      </c>
      <c r="U347" s="244">
        <v>33801</v>
      </c>
      <c r="V347" s="10" t="s">
        <v>699</v>
      </c>
      <c r="W347" s="10" t="s">
        <v>2562</v>
      </c>
      <c r="X347" s="241" t="s">
        <v>1936</v>
      </c>
      <c r="Y347" s="8" t="s">
        <v>6587</v>
      </c>
      <c r="Z347" s="243">
        <v>40395</v>
      </c>
      <c r="AA347" s="10" t="s">
        <v>699</v>
      </c>
      <c r="AB347" s="10" t="s">
        <v>1956</v>
      </c>
      <c r="AC347" s="10" t="s">
        <v>3140</v>
      </c>
      <c r="AD347" s="10" t="s">
        <v>2189</v>
      </c>
      <c r="AE347" s="243" t="s">
        <v>2041</v>
      </c>
      <c r="AF347" s="10" t="s">
        <v>6588</v>
      </c>
      <c r="AG347" s="10" t="s">
        <v>6589</v>
      </c>
      <c r="AH347" s="242" t="s">
        <v>6588</v>
      </c>
      <c r="AI347" s="243" t="s">
        <v>6589</v>
      </c>
      <c r="AJ347" s="10" t="s">
        <v>6590</v>
      </c>
      <c r="AK347" s="10" t="s">
        <v>6591</v>
      </c>
      <c r="AL347" s="241" t="s">
        <v>1953</v>
      </c>
      <c r="AM347" s="8"/>
      <c r="AN347" s="8"/>
      <c r="AO347" s="8"/>
      <c r="AP347" s="8"/>
      <c r="AQ347" s="8" t="s">
        <v>3088</v>
      </c>
      <c r="AR347" s="245">
        <v>43465</v>
      </c>
      <c r="AS347" s="245">
        <v>43465</v>
      </c>
      <c r="AT347" s="246" t="s">
        <v>3088</v>
      </c>
      <c r="AU347" s="244">
        <v>43445</v>
      </c>
      <c r="AV347" s="247" t="s">
        <v>4456</v>
      </c>
      <c r="AW347" s="248" t="s">
        <v>3088</v>
      </c>
      <c r="AX347" s="249" t="s">
        <v>3088</v>
      </c>
      <c r="AY347" s="250" t="s">
        <v>6585</v>
      </c>
    </row>
    <row r="348" spans="1:51" ht="24.75" customHeight="1" x14ac:dyDescent="0.35">
      <c r="A348" s="11">
        <v>347</v>
      </c>
      <c r="B348" s="241" t="s">
        <v>6592</v>
      </c>
      <c r="C348" s="8" t="s">
        <v>6593</v>
      </c>
      <c r="D348" s="10" t="s">
        <v>6594</v>
      </c>
      <c r="E348" s="10" t="s">
        <v>14</v>
      </c>
      <c r="F348" s="9">
        <v>41764</v>
      </c>
      <c r="G348" s="9">
        <v>41824</v>
      </c>
      <c r="H348" s="9"/>
      <c r="I348" s="9"/>
      <c r="J348" s="7" t="s">
        <v>1932</v>
      </c>
      <c r="K348" s="7"/>
      <c r="L348" s="10" t="s">
        <v>3105</v>
      </c>
      <c r="M348" s="242" t="s">
        <v>41</v>
      </c>
      <c r="N348" s="243" t="s">
        <v>1972</v>
      </c>
      <c r="O348" s="243" t="s">
        <v>6595</v>
      </c>
      <c r="P348" s="10" t="s">
        <v>6596</v>
      </c>
      <c r="Q348" s="10"/>
      <c r="R348" s="10"/>
      <c r="S348" s="10"/>
      <c r="T348" s="10" t="s">
        <v>22</v>
      </c>
      <c r="U348" s="244">
        <v>33511</v>
      </c>
      <c r="V348" s="10" t="s">
        <v>255</v>
      </c>
      <c r="W348" s="10" t="s">
        <v>255</v>
      </c>
      <c r="X348" s="241" t="s">
        <v>1936</v>
      </c>
      <c r="Y348" s="8" t="s">
        <v>6597</v>
      </c>
      <c r="Z348" s="243">
        <v>38832</v>
      </c>
      <c r="AA348" s="10" t="s">
        <v>255</v>
      </c>
      <c r="AB348" s="10" t="s">
        <v>1938</v>
      </c>
      <c r="AC348" s="10" t="s">
        <v>1974</v>
      </c>
      <c r="AD348" s="10" t="s">
        <v>3602</v>
      </c>
      <c r="AE348" s="243" t="s">
        <v>2069</v>
      </c>
      <c r="AF348" s="10" t="s">
        <v>6598</v>
      </c>
      <c r="AG348" s="10" t="s">
        <v>6599</v>
      </c>
      <c r="AH348" s="242" t="s">
        <v>6598</v>
      </c>
      <c r="AI348" s="243" t="s">
        <v>6599</v>
      </c>
      <c r="AJ348" s="10" t="s">
        <v>6600</v>
      </c>
      <c r="AK348" s="10" t="s">
        <v>6601</v>
      </c>
      <c r="AL348" s="241" t="s">
        <v>2107</v>
      </c>
      <c r="AM348" s="8"/>
      <c r="AN348" s="8"/>
      <c r="AO348" s="8"/>
      <c r="AP348" s="8"/>
      <c r="AQ348" s="8" t="s">
        <v>3088</v>
      </c>
      <c r="AR348" s="245">
        <v>43469</v>
      </c>
      <c r="AS348" s="245">
        <v>43471</v>
      </c>
      <c r="AT348" s="246" t="s">
        <v>6602</v>
      </c>
      <c r="AU348" s="244">
        <v>43426</v>
      </c>
      <c r="AV348" s="247" t="s">
        <v>6603</v>
      </c>
      <c r="AW348" s="248" t="s">
        <v>6604</v>
      </c>
      <c r="AX348" s="249" t="s">
        <v>3088</v>
      </c>
      <c r="AY348" s="250" t="s">
        <v>6592</v>
      </c>
    </row>
    <row r="349" spans="1:51" ht="24.75" customHeight="1" x14ac:dyDescent="0.35">
      <c r="A349" s="11">
        <v>348</v>
      </c>
      <c r="B349" s="241" t="s">
        <v>6605</v>
      </c>
      <c r="C349" s="8" t="s">
        <v>6606</v>
      </c>
      <c r="D349" s="10" t="s">
        <v>3088</v>
      </c>
      <c r="E349" s="10" t="s">
        <v>14</v>
      </c>
      <c r="F349" s="9">
        <v>42583</v>
      </c>
      <c r="G349" s="9">
        <v>42643</v>
      </c>
      <c r="H349" s="9"/>
      <c r="I349" s="9"/>
      <c r="J349" s="7" t="s">
        <v>1932</v>
      </c>
      <c r="K349" s="7"/>
      <c r="L349" s="10" t="s">
        <v>35</v>
      </c>
      <c r="M349" s="242" t="s">
        <v>2142</v>
      </c>
      <c r="N349" s="243" t="s">
        <v>2017</v>
      </c>
      <c r="O349" s="243" t="s">
        <v>1000</v>
      </c>
      <c r="P349" s="10" t="s">
        <v>2432</v>
      </c>
      <c r="Q349" s="10"/>
      <c r="R349" s="10"/>
      <c r="S349" s="10"/>
      <c r="T349" s="10" t="s">
        <v>53</v>
      </c>
      <c r="U349" s="244">
        <v>30459</v>
      </c>
      <c r="V349" s="10" t="s">
        <v>255</v>
      </c>
      <c r="W349" s="10" t="s">
        <v>1658</v>
      </c>
      <c r="X349" s="241" t="s">
        <v>1936</v>
      </c>
      <c r="Y349" s="8" t="s">
        <v>6607</v>
      </c>
      <c r="Z349" s="243">
        <v>41255</v>
      </c>
      <c r="AA349" s="10" t="s">
        <v>255</v>
      </c>
      <c r="AB349" s="10" t="s">
        <v>1938</v>
      </c>
      <c r="AC349" s="10" t="s">
        <v>3140</v>
      </c>
      <c r="AD349" s="10" t="s">
        <v>2110</v>
      </c>
      <c r="AE349" s="243" t="s">
        <v>2579</v>
      </c>
      <c r="AF349" s="10" t="s">
        <v>6608</v>
      </c>
      <c r="AG349" s="10" t="s">
        <v>6609</v>
      </c>
      <c r="AH349" s="242" t="s">
        <v>6608</v>
      </c>
      <c r="AI349" s="243" t="s">
        <v>6609</v>
      </c>
      <c r="AJ349" s="10" t="s">
        <v>6610</v>
      </c>
      <c r="AK349" s="10" t="s">
        <v>6611</v>
      </c>
      <c r="AL349" s="241" t="s">
        <v>2107</v>
      </c>
      <c r="AM349" s="8"/>
      <c r="AN349" s="8"/>
      <c r="AO349" s="8"/>
      <c r="AP349" s="8"/>
      <c r="AQ349" s="8" t="s">
        <v>3088</v>
      </c>
      <c r="AR349" s="245">
        <v>43499</v>
      </c>
      <c r="AS349" s="245">
        <v>43512</v>
      </c>
      <c r="AT349" s="246" t="s">
        <v>6612</v>
      </c>
      <c r="AU349" s="244">
        <v>43467</v>
      </c>
      <c r="AV349" s="247" t="s">
        <v>6603</v>
      </c>
      <c r="AW349" s="248" t="s">
        <v>6613</v>
      </c>
      <c r="AX349" s="249" t="s">
        <v>3088</v>
      </c>
      <c r="AY349" s="250" t="s">
        <v>6605</v>
      </c>
    </row>
    <row r="350" spans="1:51" ht="24.75" customHeight="1" x14ac:dyDescent="0.35">
      <c r="A350" s="11">
        <v>349</v>
      </c>
      <c r="B350" s="241" t="s">
        <v>6614</v>
      </c>
      <c r="C350" s="8" t="s">
        <v>1373</v>
      </c>
      <c r="D350" s="10" t="s">
        <v>3088</v>
      </c>
      <c r="E350" s="10" t="s">
        <v>14</v>
      </c>
      <c r="F350" s="9">
        <v>42835</v>
      </c>
      <c r="G350" s="9">
        <v>42894</v>
      </c>
      <c r="H350" s="9"/>
      <c r="I350" s="9"/>
      <c r="J350" s="7" t="s">
        <v>1932</v>
      </c>
      <c r="K350" s="7"/>
      <c r="L350" s="10" t="s">
        <v>70</v>
      </c>
      <c r="M350" s="242" t="s">
        <v>3344</v>
      </c>
      <c r="N350" s="243" t="s">
        <v>1972</v>
      </c>
      <c r="O350" s="243" t="s">
        <v>5339</v>
      </c>
      <c r="P350" s="10" t="s">
        <v>5340</v>
      </c>
      <c r="Q350" s="10"/>
      <c r="R350" s="10"/>
      <c r="S350" s="10"/>
      <c r="T350" s="10" t="s">
        <v>53</v>
      </c>
      <c r="U350" s="244">
        <v>30093</v>
      </c>
      <c r="V350" s="10" t="s">
        <v>255</v>
      </c>
      <c r="W350" s="10" t="s">
        <v>2114</v>
      </c>
      <c r="X350" s="241" t="s">
        <v>1936</v>
      </c>
      <c r="Y350" s="8" t="s">
        <v>6615</v>
      </c>
      <c r="Z350" s="243">
        <v>40992</v>
      </c>
      <c r="AA350" s="10" t="s">
        <v>255</v>
      </c>
      <c r="AB350" s="10" t="s">
        <v>1946</v>
      </c>
      <c r="AC350" s="10" t="s">
        <v>3140</v>
      </c>
      <c r="AD350" s="10" t="s">
        <v>2094</v>
      </c>
      <c r="AE350" s="243" t="s">
        <v>2368</v>
      </c>
      <c r="AF350" s="10" t="s">
        <v>6616</v>
      </c>
      <c r="AG350" s="10" t="s">
        <v>6617</v>
      </c>
      <c r="AH350" s="242" t="s">
        <v>6616</v>
      </c>
      <c r="AI350" s="243" t="s">
        <v>6617</v>
      </c>
      <c r="AJ350" s="10" t="s">
        <v>6618</v>
      </c>
      <c r="AK350" s="10" t="s">
        <v>6619</v>
      </c>
      <c r="AL350" s="241" t="s">
        <v>1953</v>
      </c>
      <c r="AM350" s="8"/>
      <c r="AN350" s="8"/>
      <c r="AO350" s="8"/>
      <c r="AP350" s="8"/>
      <c r="AQ350" s="8" t="s">
        <v>3088</v>
      </c>
      <c r="AR350" s="245">
        <v>43511</v>
      </c>
      <c r="AS350" s="245">
        <v>43515</v>
      </c>
      <c r="AT350" s="246" t="s">
        <v>6620</v>
      </c>
      <c r="AU350" s="244">
        <v>43467</v>
      </c>
      <c r="AV350" s="247" t="s">
        <v>6603</v>
      </c>
      <c r="AW350" s="248" t="s">
        <v>6621</v>
      </c>
      <c r="AX350" s="249" t="s">
        <v>3088</v>
      </c>
      <c r="AY350" s="250" t="s">
        <v>6614</v>
      </c>
    </row>
    <row r="351" spans="1:51" ht="24.75" customHeight="1" x14ac:dyDescent="0.35">
      <c r="A351" s="11">
        <v>350</v>
      </c>
      <c r="B351" s="241" t="s">
        <v>6622</v>
      </c>
      <c r="C351" s="8" t="s">
        <v>6623</v>
      </c>
      <c r="D351" s="10" t="s">
        <v>3088</v>
      </c>
      <c r="E351" s="10" t="s">
        <v>1071</v>
      </c>
      <c r="F351" s="9">
        <v>42905</v>
      </c>
      <c r="G351" s="9">
        <v>42964</v>
      </c>
      <c r="H351" s="9"/>
      <c r="I351" s="9"/>
      <c r="J351" s="7" t="s">
        <v>1932</v>
      </c>
      <c r="K351" s="7"/>
      <c r="L351" s="10" t="s">
        <v>4683</v>
      </c>
      <c r="M351" s="242" t="s">
        <v>3260</v>
      </c>
      <c r="N351" s="243" t="s">
        <v>2050</v>
      </c>
      <c r="O351" s="243" t="s">
        <v>5000</v>
      </c>
      <c r="P351" s="10" t="s">
        <v>6624</v>
      </c>
      <c r="Q351" s="10"/>
      <c r="R351" s="10"/>
      <c r="S351" s="10"/>
      <c r="T351" s="10" t="s">
        <v>22</v>
      </c>
      <c r="U351" s="244">
        <v>32678</v>
      </c>
      <c r="V351" s="10" t="s">
        <v>1658</v>
      </c>
      <c r="W351" s="10" t="s">
        <v>1658</v>
      </c>
      <c r="X351" s="241" t="s">
        <v>1936</v>
      </c>
      <c r="Y351" s="8" t="s">
        <v>6625</v>
      </c>
      <c r="Z351" s="243">
        <v>42485</v>
      </c>
      <c r="AA351" s="10" t="s">
        <v>1658</v>
      </c>
      <c r="AB351" s="10" t="s">
        <v>1956</v>
      </c>
      <c r="AC351" s="10" t="s">
        <v>3140</v>
      </c>
      <c r="AD351" s="10" t="s">
        <v>2110</v>
      </c>
      <c r="AE351" s="243" t="s">
        <v>1948</v>
      </c>
      <c r="AF351" s="10" t="s">
        <v>6626</v>
      </c>
      <c r="AG351" s="10" t="s">
        <v>6627</v>
      </c>
      <c r="AH351" s="242" t="s">
        <v>6626</v>
      </c>
      <c r="AI351" s="243" t="s">
        <v>6627</v>
      </c>
      <c r="AJ351" s="10" t="s">
        <v>6628</v>
      </c>
      <c r="AK351" s="10" t="s">
        <v>6629</v>
      </c>
      <c r="AL351" s="241" t="s">
        <v>1953</v>
      </c>
      <c r="AM351" s="8"/>
      <c r="AN351" s="8"/>
      <c r="AO351" s="8"/>
      <c r="AP351" s="8"/>
      <c r="AQ351" s="8" t="s">
        <v>3088</v>
      </c>
      <c r="AR351" s="245">
        <v>43517</v>
      </c>
      <c r="AS351" s="245">
        <v>43517</v>
      </c>
      <c r="AT351" s="246" t="s">
        <v>6630</v>
      </c>
      <c r="AU351" s="244">
        <v>43483</v>
      </c>
      <c r="AV351" s="247" t="s">
        <v>6603</v>
      </c>
      <c r="AW351" s="248" t="s">
        <v>6613</v>
      </c>
      <c r="AX351" s="249" t="s">
        <v>3088</v>
      </c>
      <c r="AY351" s="250" t="s">
        <v>6622</v>
      </c>
    </row>
    <row r="352" spans="1:51" ht="24.75" customHeight="1" x14ac:dyDescent="0.35">
      <c r="A352" s="11">
        <v>351</v>
      </c>
      <c r="B352" s="241" t="s">
        <v>6631</v>
      </c>
      <c r="C352" s="8" t="s">
        <v>6632</v>
      </c>
      <c r="D352" s="10" t="s">
        <v>3088</v>
      </c>
      <c r="E352" s="10" t="s">
        <v>14</v>
      </c>
      <c r="F352" s="9">
        <v>43507</v>
      </c>
      <c r="G352" s="9">
        <v>43566</v>
      </c>
      <c r="H352" s="9"/>
      <c r="I352" s="9"/>
      <c r="J352" s="7" t="s">
        <v>3128</v>
      </c>
      <c r="K352" s="7"/>
      <c r="L352" s="10" t="s">
        <v>70</v>
      </c>
      <c r="M352" s="242" t="s">
        <v>3344</v>
      </c>
      <c r="N352" s="243" t="s">
        <v>2050</v>
      </c>
      <c r="O352" s="243" t="s">
        <v>1349</v>
      </c>
      <c r="P352" s="10" t="s">
        <v>2587</v>
      </c>
      <c r="Q352" s="10"/>
      <c r="R352" s="10"/>
      <c r="S352" s="10"/>
      <c r="T352" s="10" t="s">
        <v>53</v>
      </c>
      <c r="U352" s="244">
        <v>32214</v>
      </c>
      <c r="V352" s="10" t="s">
        <v>255</v>
      </c>
      <c r="W352" s="10" t="s">
        <v>2205</v>
      </c>
      <c r="X352" s="241" t="s">
        <v>1936</v>
      </c>
      <c r="Y352" s="8" t="s">
        <v>6633</v>
      </c>
      <c r="Z352" s="243">
        <v>40764</v>
      </c>
      <c r="AA352" s="10" t="s">
        <v>255</v>
      </c>
      <c r="AB352" s="10" t="s">
        <v>1938</v>
      </c>
      <c r="AC352" s="10" t="s">
        <v>3140</v>
      </c>
      <c r="AD352" s="10" t="s">
        <v>2149</v>
      </c>
      <c r="AE352" s="243" t="s">
        <v>2579</v>
      </c>
      <c r="AF352" s="10" t="s">
        <v>6634</v>
      </c>
      <c r="AG352" s="10" t="s">
        <v>6635</v>
      </c>
      <c r="AH352" s="242" t="s">
        <v>6634</v>
      </c>
      <c r="AI352" s="243" t="s">
        <v>6635</v>
      </c>
      <c r="AJ352" s="10" t="s">
        <v>6636</v>
      </c>
      <c r="AK352" s="10" t="s">
        <v>6637</v>
      </c>
      <c r="AL352" s="241" t="s">
        <v>1971</v>
      </c>
      <c r="AM352" s="8"/>
      <c r="AN352" s="8"/>
      <c r="AO352" s="8"/>
      <c r="AP352" s="8"/>
      <c r="AQ352" s="8" t="s">
        <v>3088</v>
      </c>
      <c r="AR352" s="245">
        <v>43524</v>
      </c>
      <c r="AS352" s="245">
        <v>43524</v>
      </c>
      <c r="AT352" s="246" t="s">
        <v>3088</v>
      </c>
      <c r="AU352" s="244">
        <v>43524</v>
      </c>
      <c r="AV352" s="247" t="s">
        <v>4456</v>
      </c>
      <c r="AW352" s="248" t="s">
        <v>6621</v>
      </c>
      <c r="AX352" s="249" t="s">
        <v>3088</v>
      </c>
      <c r="AY352" s="250" t="s">
        <v>6631</v>
      </c>
    </row>
    <row r="353" spans="1:51" ht="24.75" customHeight="1" x14ac:dyDescent="0.35">
      <c r="A353" s="11">
        <v>352</v>
      </c>
      <c r="B353" s="241" t="s">
        <v>6638</v>
      </c>
      <c r="C353" s="8" t="s">
        <v>6639</v>
      </c>
      <c r="D353" s="10" t="s">
        <v>3088</v>
      </c>
      <c r="E353" s="10" t="s">
        <v>6640</v>
      </c>
      <c r="F353" s="9">
        <v>43252</v>
      </c>
      <c r="G353" s="9">
        <v>43311</v>
      </c>
      <c r="H353" s="9"/>
      <c r="I353" s="9">
        <v>43676</v>
      </c>
      <c r="J353" s="7" t="s">
        <v>3128</v>
      </c>
      <c r="K353" s="7"/>
      <c r="L353" s="10" t="s">
        <v>5539</v>
      </c>
      <c r="M353" s="242" t="s">
        <v>2141</v>
      </c>
      <c r="N353" s="243" t="s">
        <v>2050</v>
      </c>
      <c r="O353" s="243" t="s">
        <v>3165</v>
      </c>
      <c r="P353" s="10" t="s">
        <v>2061</v>
      </c>
      <c r="Q353" s="10"/>
      <c r="R353" s="10"/>
      <c r="S353" s="10"/>
      <c r="T353" s="10" t="s">
        <v>53</v>
      </c>
      <c r="U353" s="244">
        <v>33174</v>
      </c>
      <c r="V353" s="10" t="s">
        <v>101</v>
      </c>
      <c r="W353" s="10" t="s">
        <v>101</v>
      </c>
      <c r="X353" s="241" t="s">
        <v>1936</v>
      </c>
      <c r="Y353" s="8" t="s">
        <v>6641</v>
      </c>
      <c r="Z353" s="243">
        <v>38553</v>
      </c>
      <c r="AA353" s="10" t="s">
        <v>101</v>
      </c>
      <c r="AB353" s="10" t="s">
        <v>1938</v>
      </c>
      <c r="AC353" s="10" t="s">
        <v>3140</v>
      </c>
      <c r="AD353" s="10" t="s">
        <v>2466</v>
      </c>
      <c r="AE353" s="243" t="s">
        <v>1948</v>
      </c>
      <c r="AF353" s="10" t="s">
        <v>6642</v>
      </c>
      <c r="AG353" s="10" t="s">
        <v>6643</v>
      </c>
      <c r="AH353" s="242" t="s">
        <v>6644</v>
      </c>
      <c r="AI353" s="243" t="s">
        <v>6645</v>
      </c>
      <c r="AJ353" s="10" t="s">
        <v>6646</v>
      </c>
      <c r="AK353" s="10" t="s">
        <v>6647</v>
      </c>
      <c r="AL353" s="241" t="s">
        <v>2107</v>
      </c>
      <c r="AM353" s="8"/>
      <c r="AN353" s="8"/>
      <c r="AO353" s="8"/>
      <c r="AP353" s="8"/>
      <c r="AQ353" s="8" t="s">
        <v>3088</v>
      </c>
      <c r="AR353" s="245">
        <v>43524</v>
      </c>
      <c r="AS353" s="245">
        <v>43524</v>
      </c>
      <c r="AT353" s="246" t="s">
        <v>6648</v>
      </c>
      <c r="AU353" s="244">
        <v>43524</v>
      </c>
      <c r="AV353" s="247" t="s">
        <v>6649</v>
      </c>
      <c r="AW353" s="248" t="s">
        <v>6650</v>
      </c>
      <c r="AX353" s="249" t="s">
        <v>3088</v>
      </c>
      <c r="AY353" s="250" t="s">
        <v>6638</v>
      </c>
    </row>
    <row r="354" spans="1:51" ht="24.75" customHeight="1" x14ac:dyDescent="0.35">
      <c r="A354" s="11">
        <v>353</v>
      </c>
      <c r="B354" s="241" t="s">
        <v>6651</v>
      </c>
      <c r="C354" s="8" t="s">
        <v>6652</v>
      </c>
      <c r="D354" s="10" t="s">
        <v>6653</v>
      </c>
      <c r="E354" s="10" t="s">
        <v>14</v>
      </c>
      <c r="F354" s="9">
        <v>41302</v>
      </c>
      <c r="G354" s="9"/>
      <c r="H354" s="9"/>
      <c r="I354" s="9"/>
      <c r="J354" s="7" t="s">
        <v>1932</v>
      </c>
      <c r="K354" s="7"/>
      <c r="L354" s="10" t="s">
        <v>96</v>
      </c>
      <c r="M354" s="242" t="s">
        <v>96</v>
      </c>
      <c r="N354" s="243" t="s">
        <v>2050</v>
      </c>
      <c r="O354" s="243" t="s">
        <v>4116</v>
      </c>
      <c r="P354" s="10" t="s">
        <v>6654</v>
      </c>
      <c r="Q354" s="10"/>
      <c r="R354" s="10"/>
      <c r="S354" s="10"/>
      <c r="T354" s="10" t="s">
        <v>22</v>
      </c>
      <c r="U354" s="244">
        <v>32813</v>
      </c>
      <c r="V354" s="10" t="s">
        <v>255</v>
      </c>
      <c r="W354" s="10" t="s">
        <v>2015</v>
      </c>
      <c r="X354" s="241" t="s">
        <v>1936</v>
      </c>
      <c r="Y354" s="8" t="s">
        <v>6655</v>
      </c>
      <c r="Z354" s="243">
        <v>40007</v>
      </c>
      <c r="AA354" s="10" t="s">
        <v>2015</v>
      </c>
      <c r="AB354" s="10" t="s">
        <v>1956</v>
      </c>
      <c r="AC354" s="10" t="s">
        <v>1968</v>
      </c>
      <c r="AD354" s="10" t="s">
        <v>6656</v>
      </c>
      <c r="AE354" s="243" t="s">
        <v>1982</v>
      </c>
      <c r="AF354" s="10" t="s">
        <v>6657</v>
      </c>
      <c r="AG354" s="10" t="s">
        <v>6658</v>
      </c>
      <c r="AH354" s="242" t="s">
        <v>6659</v>
      </c>
      <c r="AI354" s="243" t="s">
        <v>6660</v>
      </c>
      <c r="AJ354" s="10" t="s">
        <v>6661</v>
      </c>
      <c r="AK354" s="10" t="s">
        <v>5884</v>
      </c>
      <c r="AL354" s="241" t="s">
        <v>1950</v>
      </c>
      <c r="AM354" s="8"/>
      <c r="AN354" s="8"/>
      <c r="AO354" s="8"/>
      <c r="AP354" s="8"/>
      <c r="AQ354" s="8" t="s">
        <v>3088</v>
      </c>
      <c r="AR354" s="245">
        <v>43518</v>
      </c>
      <c r="AS354" s="245">
        <v>43528</v>
      </c>
      <c r="AT354" s="246" t="s">
        <v>6662</v>
      </c>
      <c r="AU354" s="244">
        <v>43483</v>
      </c>
      <c r="AV354" s="247" t="s">
        <v>6603</v>
      </c>
      <c r="AW354" s="248" t="s">
        <v>6604</v>
      </c>
      <c r="AX354" s="249" t="s">
        <v>3088</v>
      </c>
      <c r="AY354" s="250" t="s">
        <v>6651</v>
      </c>
    </row>
    <row r="355" spans="1:51" ht="24.75" customHeight="1" x14ac:dyDescent="0.35">
      <c r="A355" s="11">
        <v>354</v>
      </c>
      <c r="B355" s="241" t="s">
        <v>6663</v>
      </c>
      <c r="C355" s="8" t="s">
        <v>6664</v>
      </c>
      <c r="D355" s="10" t="s">
        <v>3088</v>
      </c>
      <c r="E355" s="10" t="s">
        <v>1679</v>
      </c>
      <c r="F355" s="9">
        <v>40469</v>
      </c>
      <c r="G355" s="9">
        <v>40529</v>
      </c>
      <c r="H355" s="9"/>
      <c r="I355" s="9"/>
      <c r="J355" s="7" t="s">
        <v>1932</v>
      </c>
      <c r="K355" s="7"/>
      <c r="L355" s="10" t="s">
        <v>115</v>
      </c>
      <c r="M355" s="242" t="s">
        <v>2070</v>
      </c>
      <c r="N355" s="243" t="s">
        <v>1990</v>
      </c>
      <c r="O355" s="243" t="s">
        <v>484</v>
      </c>
      <c r="P355" s="10" t="s">
        <v>2220</v>
      </c>
      <c r="Q355" s="10"/>
      <c r="R355" s="10"/>
      <c r="S355" s="10"/>
      <c r="T355" s="10" t="s">
        <v>53</v>
      </c>
      <c r="U355" s="244">
        <v>26587</v>
      </c>
      <c r="V355" s="10" t="s">
        <v>1679</v>
      </c>
      <c r="W355" s="10" t="s">
        <v>343</v>
      </c>
      <c r="X355" s="241" t="s">
        <v>1936</v>
      </c>
      <c r="Y355" s="8" t="s">
        <v>6665</v>
      </c>
      <c r="Z355" s="243">
        <v>39956</v>
      </c>
      <c r="AA355" s="10" t="s">
        <v>101</v>
      </c>
      <c r="AB355" s="10" t="s">
        <v>1938</v>
      </c>
      <c r="AC355" s="10" t="s">
        <v>3140</v>
      </c>
      <c r="AD355" s="10" t="s">
        <v>5153</v>
      </c>
      <c r="AE355" s="243" t="s">
        <v>1988</v>
      </c>
      <c r="AF355" s="10" t="s">
        <v>6666</v>
      </c>
      <c r="AG355" s="10" t="s">
        <v>6667</v>
      </c>
      <c r="AH355" s="242" t="s">
        <v>6666</v>
      </c>
      <c r="AI355" s="243" t="s">
        <v>6668</v>
      </c>
      <c r="AJ355" s="10" t="s">
        <v>6669</v>
      </c>
      <c r="AK355" s="10" t="s">
        <v>6670</v>
      </c>
      <c r="AL355" s="241" t="s">
        <v>1971</v>
      </c>
      <c r="AM355" s="8"/>
      <c r="AN355" s="8"/>
      <c r="AO355" s="8"/>
      <c r="AP355" s="8"/>
      <c r="AQ355" s="8" t="s">
        <v>3088</v>
      </c>
      <c r="AR355" s="245">
        <v>43532</v>
      </c>
      <c r="AS355" s="245">
        <v>43532</v>
      </c>
      <c r="AT355" s="246" t="s">
        <v>6671</v>
      </c>
      <c r="AU355" s="244">
        <v>43526</v>
      </c>
      <c r="AV355" s="247" t="s">
        <v>6603</v>
      </c>
      <c r="AW355" s="248" t="s">
        <v>6621</v>
      </c>
      <c r="AX355" s="249" t="s">
        <v>3088</v>
      </c>
      <c r="AY355" s="250" t="s">
        <v>6663</v>
      </c>
    </row>
    <row r="356" spans="1:51" ht="24.75" customHeight="1" x14ac:dyDescent="0.35">
      <c r="A356" s="11">
        <v>355</v>
      </c>
      <c r="B356" s="241" t="s">
        <v>6672</v>
      </c>
      <c r="C356" s="8" t="s">
        <v>6673</v>
      </c>
      <c r="D356" s="10" t="s">
        <v>3088</v>
      </c>
      <c r="E356" s="10" t="s">
        <v>747</v>
      </c>
      <c r="F356" s="9">
        <v>43313</v>
      </c>
      <c r="G356" s="9">
        <v>43372</v>
      </c>
      <c r="H356" s="9"/>
      <c r="I356" s="9">
        <v>43737</v>
      </c>
      <c r="J356" s="7" t="s">
        <v>3128</v>
      </c>
      <c r="K356" s="7"/>
      <c r="L356" s="10" t="s">
        <v>6674</v>
      </c>
      <c r="M356" s="242" t="s">
        <v>2470</v>
      </c>
      <c r="N356" s="243" t="s">
        <v>2050</v>
      </c>
      <c r="O356" s="243" t="s">
        <v>3165</v>
      </c>
      <c r="P356" s="10" t="s">
        <v>2061</v>
      </c>
      <c r="Q356" s="10"/>
      <c r="R356" s="10"/>
      <c r="S356" s="10"/>
      <c r="T356" s="10" t="s">
        <v>53</v>
      </c>
      <c r="U356" s="244">
        <v>30944</v>
      </c>
      <c r="V356" s="10" t="s">
        <v>747</v>
      </c>
      <c r="W356" s="10" t="s">
        <v>747</v>
      </c>
      <c r="X356" s="241" t="s">
        <v>1936</v>
      </c>
      <c r="Y356" s="8" t="s">
        <v>6675</v>
      </c>
      <c r="Z356" s="243">
        <v>43334</v>
      </c>
      <c r="AA356" s="10" t="s">
        <v>747</v>
      </c>
      <c r="AB356" s="10" t="s">
        <v>1938</v>
      </c>
      <c r="AC356" s="10" t="s">
        <v>3140</v>
      </c>
      <c r="AD356" s="10" t="s">
        <v>2309</v>
      </c>
      <c r="AE356" s="243" t="s">
        <v>1948</v>
      </c>
      <c r="AF356" s="10" t="s">
        <v>6676</v>
      </c>
      <c r="AG356" s="10" t="s">
        <v>6677</v>
      </c>
      <c r="AH356" s="242" t="s">
        <v>6676</v>
      </c>
      <c r="AI356" s="243" t="s">
        <v>6677</v>
      </c>
      <c r="AJ356" s="10" t="s">
        <v>6678</v>
      </c>
      <c r="AK356" s="10" t="s">
        <v>6679</v>
      </c>
      <c r="AL356" s="241" t="s">
        <v>1971</v>
      </c>
      <c r="AM356" s="8"/>
      <c r="AN356" s="8"/>
      <c r="AO356" s="8"/>
      <c r="AP356" s="8"/>
      <c r="AQ356" s="8" t="s">
        <v>3088</v>
      </c>
      <c r="AR356" s="245">
        <v>43555</v>
      </c>
      <c r="AS356" s="245">
        <v>43555</v>
      </c>
      <c r="AT356" s="246" t="s">
        <v>6680</v>
      </c>
      <c r="AU356" s="244"/>
      <c r="AV356" s="247" t="s">
        <v>6649</v>
      </c>
      <c r="AW356" s="248" t="s">
        <v>6650</v>
      </c>
      <c r="AX356" s="249" t="s">
        <v>3088</v>
      </c>
      <c r="AY356" s="250" t="s">
        <v>6672</v>
      </c>
    </row>
    <row r="357" spans="1:51" ht="24.75" customHeight="1" x14ac:dyDescent="0.35">
      <c r="A357" s="11">
        <v>356</v>
      </c>
      <c r="B357" s="241" t="s">
        <v>6681</v>
      </c>
      <c r="C357" s="8" t="s">
        <v>6682</v>
      </c>
      <c r="D357" s="10" t="s">
        <v>3088</v>
      </c>
      <c r="E357" s="10" t="s">
        <v>3195</v>
      </c>
      <c r="F357" s="9">
        <v>43549</v>
      </c>
      <c r="G357" s="9">
        <v>43608</v>
      </c>
      <c r="H357" s="9"/>
      <c r="I357" s="9"/>
      <c r="J357" s="7" t="s">
        <v>3128</v>
      </c>
      <c r="K357" s="7"/>
      <c r="L357" s="10" t="s">
        <v>35</v>
      </c>
      <c r="M357" s="242" t="s">
        <v>35</v>
      </c>
      <c r="N357" s="243" t="s">
        <v>2155</v>
      </c>
      <c r="O357" s="243" t="s">
        <v>626</v>
      </c>
      <c r="P357" s="10" t="s">
        <v>2285</v>
      </c>
      <c r="Q357" s="10"/>
      <c r="R357" s="10"/>
      <c r="S357" s="10"/>
      <c r="T357" s="10" t="s">
        <v>22</v>
      </c>
      <c r="U357" s="244">
        <v>34680</v>
      </c>
      <c r="V357" s="10" t="s">
        <v>255</v>
      </c>
      <c r="W357" s="10" t="s">
        <v>747</v>
      </c>
      <c r="X357" s="241" t="s">
        <v>1936</v>
      </c>
      <c r="Y357" s="8" t="s">
        <v>6683</v>
      </c>
      <c r="Z357" s="243">
        <v>40367</v>
      </c>
      <c r="AA357" s="10" t="s">
        <v>255</v>
      </c>
      <c r="AB357" s="10" t="s">
        <v>1956</v>
      </c>
      <c r="AC357" s="10" t="s">
        <v>1974</v>
      </c>
      <c r="AD357" s="10" t="s">
        <v>2574</v>
      </c>
      <c r="AE357" s="243" t="s">
        <v>6684</v>
      </c>
      <c r="AF357" s="10" t="s">
        <v>6685</v>
      </c>
      <c r="AG357" s="10" t="s">
        <v>6686</v>
      </c>
      <c r="AH357" s="242" t="s">
        <v>6685</v>
      </c>
      <c r="AI357" s="243" t="s">
        <v>6686</v>
      </c>
      <c r="AJ357" s="10" t="s">
        <v>6687</v>
      </c>
      <c r="AK357" s="10" t="s">
        <v>6688</v>
      </c>
      <c r="AL357" s="241" t="s">
        <v>2107</v>
      </c>
      <c r="AM357" s="8"/>
      <c r="AN357" s="8"/>
      <c r="AO357" s="8"/>
      <c r="AP357" s="8"/>
      <c r="AQ357" s="8"/>
      <c r="AR357" s="245">
        <v>43582</v>
      </c>
      <c r="AS357" s="245">
        <v>43582</v>
      </c>
      <c r="AT357" s="246" t="s">
        <v>3088</v>
      </c>
      <c r="AU357" s="244">
        <v>43572</v>
      </c>
      <c r="AV357" s="247" t="s">
        <v>4456</v>
      </c>
      <c r="AW357" s="248" t="s">
        <v>6689</v>
      </c>
      <c r="AX357" s="249" t="s">
        <v>3088</v>
      </c>
      <c r="AY357" s="250" t="s">
        <v>6681</v>
      </c>
    </row>
    <row r="358" spans="1:51" ht="24.75" customHeight="1" x14ac:dyDescent="0.35">
      <c r="A358" s="11">
        <v>357</v>
      </c>
      <c r="B358" s="241" t="s">
        <v>6690</v>
      </c>
      <c r="C358" s="8" t="s">
        <v>6691</v>
      </c>
      <c r="D358" s="10" t="s">
        <v>3088</v>
      </c>
      <c r="E358" s="10" t="s">
        <v>3195</v>
      </c>
      <c r="F358" s="9">
        <v>43423</v>
      </c>
      <c r="G358" s="9">
        <v>43482</v>
      </c>
      <c r="H358" s="9"/>
      <c r="I358" s="9">
        <v>43847</v>
      </c>
      <c r="J358" s="7" t="s">
        <v>3128</v>
      </c>
      <c r="K358" s="7"/>
      <c r="L358" s="10" t="s">
        <v>35</v>
      </c>
      <c r="M358" s="242" t="s">
        <v>35</v>
      </c>
      <c r="N358" s="243" t="s">
        <v>2155</v>
      </c>
      <c r="O358" s="243" t="s">
        <v>626</v>
      </c>
      <c r="P358" s="10" t="s">
        <v>2285</v>
      </c>
      <c r="Q358" s="10"/>
      <c r="R358" s="10"/>
      <c r="S358" s="10"/>
      <c r="T358" s="10" t="s">
        <v>22</v>
      </c>
      <c r="U358" s="244">
        <v>34014</v>
      </c>
      <c r="V358" s="10" t="s">
        <v>343</v>
      </c>
      <c r="W358" s="10" t="s">
        <v>1382</v>
      </c>
      <c r="X358" s="241" t="s">
        <v>1936</v>
      </c>
      <c r="Y358" s="8" t="s">
        <v>6692</v>
      </c>
      <c r="Z358" s="243">
        <v>43071</v>
      </c>
      <c r="AA358" s="10" t="s">
        <v>343</v>
      </c>
      <c r="AB358" s="10" t="s">
        <v>1956</v>
      </c>
      <c r="AC358" s="10" t="s">
        <v>3140</v>
      </c>
      <c r="AD358" s="10" t="s">
        <v>6693</v>
      </c>
      <c r="AE358" s="243" t="s">
        <v>2435</v>
      </c>
      <c r="AF358" s="10" t="s">
        <v>6694</v>
      </c>
      <c r="AG358" s="10" t="s">
        <v>6695</v>
      </c>
      <c r="AH358" s="242" t="s">
        <v>6694</v>
      </c>
      <c r="AI358" s="243" t="s">
        <v>6695</v>
      </c>
      <c r="AJ358" s="10" t="s">
        <v>6696</v>
      </c>
      <c r="AK358" s="10" t="s">
        <v>2596</v>
      </c>
      <c r="AL358" s="241" t="s">
        <v>1950</v>
      </c>
      <c r="AM358" s="8"/>
      <c r="AN358" s="8"/>
      <c r="AO358" s="8"/>
      <c r="AP358" s="8"/>
      <c r="AQ358" s="8" t="s">
        <v>3088</v>
      </c>
      <c r="AR358" s="245">
        <v>43584</v>
      </c>
      <c r="AS358" s="245">
        <v>43584</v>
      </c>
      <c r="AT358" s="246" t="s">
        <v>6697</v>
      </c>
      <c r="AU358" s="244">
        <v>43556</v>
      </c>
      <c r="AV358" s="247" t="s">
        <v>6603</v>
      </c>
      <c r="AW358" s="248" t="s">
        <v>6613</v>
      </c>
      <c r="AX358" s="249" t="s">
        <v>3088</v>
      </c>
      <c r="AY358" s="250" t="s">
        <v>6690</v>
      </c>
    </row>
    <row r="359" spans="1:51" ht="24.75" customHeight="1" x14ac:dyDescent="0.35">
      <c r="A359" s="11">
        <v>358</v>
      </c>
      <c r="B359" s="241" t="s">
        <v>6698</v>
      </c>
      <c r="C359" s="8" t="s">
        <v>6699</v>
      </c>
      <c r="D359" s="10" t="s">
        <v>3088</v>
      </c>
      <c r="E359" s="10" t="s">
        <v>176</v>
      </c>
      <c r="F359" s="9">
        <v>43228</v>
      </c>
      <c r="G359" s="9">
        <v>43287</v>
      </c>
      <c r="H359" s="9"/>
      <c r="I359" s="9">
        <v>43652</v>
      </c>
      <c r="J359" s="7" t="s">
        <v>3128</v>
      </c>
      <c r="K359" s="7"/>
      <c r="L359" s="10" t="s">
        <v>5790</v>
      </c>
      <c r="M359" s="242" t="s">
        <v>2122</v>
      </c>
      <c r="N359" s="243" t="s">
        <v>2017</v>
      </c>
      <c r="O359" s="243" t="s">
        <v>3165</v>
      </c>
      <c r="P359" s="10" t="s">
        <v>2061</v>
      </c>
      <c r="Q359" s="10"/>
      <c r="R359" s="10"/>
      <c r="S359" s="10"/>
      <c r="T359" s="10" t="s">
        <v>53</v>
      </c>
      <c r="U359" s="244">
        <v>32186</v>
      </c>
      <c r="V359" s="10" t="s">
        <v>334</v>
      </c>
      <c r="W359" s="10" t="s">
        <v>334</v>
      </c>
      <c r="X359" s="241" t="s">
        <v>1936</v>
      </c>
      <c r="Y359" s="8" t="s">
        <v>6700</v>
      </c>
      <c r="Z359" s="243">
        <v>41587</v>
      </c>
      <c r="AA359" s="10" t="s">
        <v>2205</v>
      </c>
      <c r="AB359" s="10" t="s">
        <v>1956</v>
      </c>
      <c r="AC359" s="10" t="s">
        <v>3140</v>
      </c>
      <c r="AD359" s="10" t="s">
        <v>2049</v>
      </c>
      <c r="AE359" s="243" t="s">
        <v>6701</v>
      </c>
      <c r="AF359" s="10" t="s">
        <v>6702</v>
      </c>
      <c r="AG359" s="10" t="s">
        <v>6703</v>
      </c>
      <c r="AH359" s="242" t="s">
        <v>6704</v>
      </c>
      <c r="AI359" s="243" t="s">
        <v>6705</v>
      </c>
      <c r="AJ359" s="10" t="s">
        <v>6706</v>
      </c>
      <c r="AK359" s="10" t="s">
        <v>6707</v>
      </c>
      <c r="AL359" s="241" t="s">
        <v>2160</v>
      </c>
      <c r="AM359" s="8"/>
      <c r="AN359" s="8"/>
      <c r="AO359" s="8"/>
      <c r="AP359" s="8"/>
      <c r="AQ359" s="8" t="s">
        <v>3088</v>
      </c>
      <c r="AR359" s="245">
        <v>43582</v>
      </c>
      <c r="AS359" s="245">
        <v>43585</v>
      </c>
      <c r="AT359" s="246" t="s">
        <v>6708</v>
      </c>
      <c r="AU359" s="244">
        <v>43559</v>
      </c>
      <c r="AV359" s="247" t="s">
        <v>6603</v>
      </c>
      <c r="AW359" s="248" t="s">
        <v>6613</v>
      </c>
      <c r="AX359" s="249" t="s">
        <v>3088</v>
      </c>
      <c r="AY359" s="250" t="s">
        <v>6698</v>
      </c>
    </row>
    <row r="360" spans="1:51" ht="24.75" customHeight="1" x14ac:dyDescent="0.35">
      <c r="A360" s="11">
        <v>359</v>
      </c>
      <c r="B360" s="241" t="s">
        <v>6709</v>
      </c>
      <c r="C360" s="8" t="s">
        <v>6710</v>
      </c>
      <c r="D360" s="10" t="s">
        <v>3088</v>
      </c>
      <c r="E360" s="10" t="s">
        <v>145</v>
      </c>
      <c r="F360" s="9">
        <v>43528</v>
      </c>
      <c r="G360" s="9">
        <v>43587</v>
      </c>
      <c r="H360" s="9"/>
      <c r="I360" s="9"/>
      <c r="J360" s="7" t="s">
        <v>3128</v>
      </c>
      <c r="K360" s="7"/>
      <c r="L360" s="10" t="s">
        <v>5790</v>
      </c>
      <c r="M360" s="242" t="s">
        <v>2122</v>
      </c>
      <c r="N360" s="243" t="s">
        <v>2017</v>
      </c>
      <c r="O360" s="243" t="s">
        <v>3165</v>
      </c>
      <c r="P360" s="10" t="s">
        <v>2061</v>
      </c>
      <c r="Q360" s="10"/>
      <c r="R360" s="10"/>
      <c r="S360" s="10"/>
      <c r="T360" s="10" t="s">
        <v>53</v>
      </c>
      <c r="U360" s="244">
        <v>34051</v>
      </c>
      <c r="V360" s="10" t="s">
        <v>1382</v>
      </c>
      <c r="W360" s="10" t="s">
        <v>1382</v>
      </c>
      <c r="X360" s="241" t="s">
        <v>1936</v>
      </c>
      <c r="Y360" s="8" t="s">
        <v>6711</v>
      </c>
      <c r="Z360" s="243">
        <v>43363</v>
      </c>
      <c r="AA360" s="10" t="s">
        <v>1382</v>
      </c>
      <c r="AB360" s="10" t="s">
        <v>1938</v>
      </c>
      <c r="AC360" s="10" t="s">
        <v>3140</v>
      </c>
      <c r="AD360" s="10" t="s">
        <v>2309</v>
      </c>
      <c r="AE360" s="243" t="s">
        <v>1948</v>
      </c>
      <c r="AF360" s="10" t="s">
        <v>6712</v>
      </c>
      <c r="AG360" s="10" t="s">
        <v>6713</v>
      </c>
      <c r="AH360" s="242" t="s">
        <v>6712</v>
      </c>
      <c r="AI360" s="243" t="s">
        <v>6713</v>
      </c>
      <c r="AJ360" s="10" t="s">
        <v>6714</v>
      </c>
      <c r="AK360" s="10" t="s">
        <v>6715</v>
      </c>
      <c r="AL360" s="241" t="s">
        <v>1950</v>
      </c>
      <c r="AM360" s="8"/>
      <c r="AN360" s="8"/>
      <c r="AO360" s="8"/>
      <c r="AP360" s="8"/>
      <c r="AQ360" s="8"/>
      <c r="AR360" s="245">
        <v>43587</v>
      </c>
      <c r="AS360" s="245">
        <v>43587</v>
      </c>
      <c r="AT360" s="246" t="s">
        <v>3088</v>
      </c>
      <c r="AU360" s="244">
        <v>43587</v>
      </c>
      <c r="AV360" s="247" t="s">
        <v>4456</v>
      </c>
      <c r="AW360" s="248" t="s">
        <v>6650</v>
      </c>
      <c r="AX360" s="249" t="s">
        <v>3088</v>
      </c>
      <c r="AY360" s="250" t="s">
        <v>6709</v>
      </c>
    </row>
    <row r="361" spans="1:51" ht="24.75" customHeight="1" x14ac:dyDescent="0.35">
      <c r="A361" s="11">
        <v>360</v>
      </c>
      <c r="B361" s="241" t="s">
        <v>6716</v>
      </c>
      <c r="C361" s="8" t="s">
        <v>6717</v>
      </c>
      <c r="D361" s="10" t="s">
        <v>6718</v>
      </c>
      <c r="E361" s="10" t="s">
        <v>14</v>
      </c>
      <c r="F361" s="9">
        <v>43139</v>
      </c>
      <c r="G361" s="9">
        <v>43198</v>
      </c>
      <c r="H361" s="9"/>
      <c r="I361" s="9">
        <v>43563</v>
      </c>
      <c r="J361" s="7" t="s">
        <v>3128</v>
      </c>
      <c r="K361" s="7"/>
      <c r="L361" s="10" t="s">
        <v>41</v>
      </c>
      <c r="M361" s="242" t="s">
        <v>6719</v>
      </c>
      <c r="N361" s="243" t="s">
        <v>1990</v>
      </c>
      <c r="O361" s="243" t="s">
        <v>5888</v>
      </c>
      <c r="P361" s="10" t="s">
        <v>6720</v>
      </c>
      <c r="Q361" s="10"/>
      <c r="R361" s="10"/>
      <c r="S361" s="10"/>
      <c r="T361" s="10" t="s">
        <v>22</v>
      </c>
      <c r="U361" s="244">
        <v>32397</v>
      </c>
      <c r="V361" s="10" t="s">
        <v>2441</v>
      </c>
      <c r="W361" s="10" t="s">
        <v>1382</v>
      </c>
      <c r="X361" s="241" t="s">
        <v>1936</v>
      </c>
      <c r="Y361" s="8" t="s">
        <v>6721</v>
      </c>
      <c r="Z361" s="243">
        <v>37996</v>
      </c>
      <c r="AA361" s="10" t="s">
        <v>2441</v>
      </c>
      <c r="AB361" s="10" t="s">
        <v>1938</v>
      </c>
      <c r="AC361" s="10" t="s">
        <v>3140</v>
      </c>
      <c r="AD361" s="10" t="s">
        <v>6722</v>
      </c>
      <c r="AE361" s="243" t="s">
        <v>6723</v>
      </c>
      <c r="AF361" s="10" t="s">
        <v>6724</v>
      </c>
      <c r="AG361" s="10" t="s">
        <v>6725</v>
      </c>
      <c r="AH361" s="242" t="s">
        <v>6726</v>
      </c>
      <c r="AI361" s="243" t="s">
        <v>6727</v>
      </c>
      <c r="AJ361" s="10" t="s">
        <v>6728</v>
      </c>
      <c r="AK361" s="10" t="s">
        <v>6729</v>
      </c>
      <c r="AL361" s="241" t="s">
        <v>1950</v>
      </c>
      <c r="AM361" s="8" t="s">
        <v>3088</v>
      </c>
      <c r="AN361" s="8"/>
      <c r="AO361" s="8"/>
      <c r="AP361" s="8"/>
      <c r="AQ361" s="8" t="s">
        <v>3088</v>
      </c>
      <c r="AR361" s="245">
        <v>43588</v>
      </c>
      <c r="AS361" s="245">
        <v>43588</v>
      </c>
      <c r="AT361" s="246" t="s">
        <v>6730</v>
      </c>
      <c r="AU361" s="244">
        <v>43550</v>
      </c>
      <c r="AV361" s="247" t="s">
        <v>6649</v>
      </c>
      <c r="AW361" s="248" t="s">
        <v>6650</v>
      </c>
      <c r="AX361" s="249" t="s">
        <v>3088</v>
      </c>
      <c r="AY361" s="250" t="s">
        <v>6716</v>
      </c>
    </row>
    <row r="362" spans="1:51" ht="24.75" customHeight="1" x14ac:dyDescent="0.35">
      <c r="A362" s="11">
        <v>361</v>
      </c>
      <c r="B362" s="241" t="s">
        <v>6731</v>
      </c>
      <c r="C362" s="8" t="s">
        <v>6732</v>
      </c>
      <c r="D362" s="10" t="s">
        <v>3088</v>
      </c>
      <c r="E362" s="10" t="s">
        <v>162</v>
      </c>
      <c r="F362" s="9">
        <v>43235</v>
      </c>
      <c r="G362" s="9">
        <v>43294</v>
      </c>
      <c r="H362" s="9"/>
      <c r="I362" s="9">
        <v>43659</v>
      </c>
      <c r="J362" s="7" t="s">
        <v>3128</v>
      </c>
      <c r="K362" s="7"/>
      <c r="L362" s="10" t="s">
        <v>6082</v>
      </c>
      <c r="M362" s="242" t="s">
        <v>2038</v>
      </c>
      <c r="N362" s="243" t="s">
        <v>1990</v>
      </c>
      <c r="O362" s="243" t="s">
        <v>3187</v>
      </c>
      <c r="P362" s="10" t="s">
        <v>2061</v>
      </c>
      <c r="Q362" s="10"/>
      <c r="R362" s="10"/>
      <c r="S362" s="10"/>
      <c r="T362" s="10" t="s">
        <v>53</v>
      </c>
      <c r="U362" s="244">
        <v>26709</v>
      </c>
      <c r="V362" s="10" t="s">
        <v>1866</v>
      </c>
      <c r="W362" s="10" t="s">
        <v>1866</v>
      </c>
      <c r="X362" s="241" t="s">
        <v>1936</v>
      </c>
      <c r="Y362" s="8" t="s">
        <v>6733</v>
      </c>
      <c r="Z362" s="243">
        <v>43305</v>
      </c>
      <c r="AA362" s="10" t="s">
        <v>162</v>
      </c>
      <c r="AB362" s="10" t="s">
        <v>1938</v>
      </c>
      <c r="AC362" s="10" t="s">
        <v>3140</v>
      </c>
      <c r="AD362" s="10" t="s">
        <v>2072</v>
      </c>
      <c r="AE362" s="243" t="s">
        <v>2208</v>
      </c>
      <c r="AF362" s="10" t="s">
        <v>6734</v>
      </c>
      <c r="AG362" s="10" t="s">
        <v>6735</v>
      </c>
      <c r="AH362" s="242" t="s">
        <v>6734</v>
      </c>
      <c r="AI362" s="243" t="s">
        <v>6735</v>
      </c>
      <c r="AJ362" s="10" t="s">
        <v>6736</v>
      </c>
      <c r="AK362" s="10" t="s">
        <v>6737</v>
      </c>
      <c r="AL362" s="241" t="s">
        <v>1971</v>
      </c>
      <c r="AM362" s="8"/>
      <c r="AN362" s="8"/>
      <c r="AO362" s="8"/>
      <c r="AP362" s="8"/>
      <c r="AQ362" s="8" t="s">
        <v>3088</v>
      </c>
      <c r="AR362" s="245">
        <v>43590</v>
      </c>
      <c r="AS362" s="245">
        <v>43590</v>
      </c>
      <c r="AT362" s="246" t="s">
        <v>6738</v>
      </c>
      <c r="AU362" s="244">
        <v>43564</v>
      </c>
      <c r="AV362" s="247" t="s">
        <v>6603</v>
      </c>
      <c r="AW362" s="248" t="s">
        <v>6739</v>
      </c>
      <c r="AX362" s="249" t="s">
        <v>3088</v>
      </c>
      <c r="AY362" s="250" t="s">
        <v>6731</v>
      </c>
    </row>
    <row r="363" spans="1:51" ht="24.75" customHeight="1" x14ac:dyDescent="0.35">
      <c r="A363" s="11">
        <v>362</v>
      </c>
      <c r="B363" s="241" t="s">
        <v>6740</v>
      </c>
      <c r="C363" s="8" t="s">
        <v>6741</v>
      </c>
      <c r="D363" s="10" t="s">
        <v>3088</v>
      </c>
      <c r="E363" s="10" t="s">
        <v>14</v>
      </c>
      <c r="F363" s="9">
        <v>42983</v>
      </c>
      <c r="G363" s="9">
        <v>43042</v>
      </c>
      <c r="H363" s="9"/>
      <c r="I363" s="9">
        <v>43772</v>
      </c>
      <c r="J363" s="7" t="s">
        <v>3128</v>
      </c>
      <c r="K363" s="7"/>
      <c r="L363" s="10" t="s">
        <v>70</v>
      </c>
      <c r="M363" s="242" t="s">
        <v>6742</v>
      </c>
      <c r="N363" s="243" t="s">
        <v>2050</v>
      </c>
      <c r="O363" s="243" t="s">
        <v>6743</v>
      </c>
      <c r="P363" s="10" t="s">
        <v>6744</v>
      </c>
      <c r="Q363" s="10"/>
      <c r="R363" s="10"/>
      <c r="S363" s="10"/>
      <c r="T363" s="10" t="s">
        <v>22</v>
      </c>
      <c r="U363" s="244">
        <v>31548</v>
      </c>
      <c r="V363" s="10" t="s">
        <v>351</v>
      </c>
      <c r="W363" s="10" t="s">
        <v>317</v>
      </c>
      <c r="X363" s="241" t="s">
        <v>1936</v>
      </c>
      <c r="Y363" s="8" t="s">
        <v>6745</v>
      </c>
      <c r="Z363" s="243">
        <v>42978</v>
      </c>
      <c r="AA363" s="10" t="s">
        <v>3088</v>
      </c>
      <c r="AB363" s="10" t="s">
        <v>1938</v>
      </c>
      <c r="AC363" s="10" t="s">
        <v>3140</v>
      </c>
      <c r="AD363" s="10" t="s">
        <v>2010</v>
      </c>
      <c r="AE363" s="243" t="s">
        <v>6746</v>
      </c>
      <c r="AF363" s="10" t="s">
        <v>6747</v>
      </c>
      <c r="AG363" s="10" t="s">
        <v>6748</v>
      </c>
      <c r="AH363" s="242" t="s">
        <v>6747</v>
      </c>
      <c r="AI363" s="243" t="s">
        <v>6748</v>
      </c>
      <c r="AJ363" s="10" t="s">
        <v>6749</v>
      </c>
      <c r="AK363" s="10" t="s">
        <v>6750</v>
      </c>
      <c r="AL363" s="241" t="s">
        <v>1941</v>
      </c>
      <c r="AM363" s="8"/>
      <c r="AN363" s="8"/>
      <c r="AO363" s="8"/>
      <c r="AP363" s="8"/>
      <c r="AQ363" s="8" t="s">
        <v>3088</v>
      </c>
      <c r="AR363" s="245">
        <v>43589</v>
      </c>
      <c r="AS363" s="245">
        <v>43590</v>
      </c>
      <c r="AT363" s="246" t="s">
        <v>6751</v>
      </c>
      <c r="AU363" s="244">
        <v>43559</v>
      </c>
      <c r="AV363" s="247" t="s">
        <v>6603</v>
      </c>
      <c r="AW363" s="248" t="s">
        <v>6604</v>
      </c>
      <c r="AX363" s="249" t="s">
        <v>3088</v>
      </c>
      <c r="AY363" s="250" t="s">
        <v>6740</v>
      </c>
    </row>
    <row r="364" spans="1:51" ht="24.75" customHeight="1" x14ac:dyDescent="0.35">
      <c r="A364" s="11">
        <v>363</v>
      </c>
      <c r="B364" s="241" t="s">
        <v>6752</v>
      </c>
      <c r="C364" s="8" t="s">
        <v>6753</v>
      </c>
      <c r="D364" s="10" t="s">
        <v>3088</v>
      </c>
      <c r="E364" s="10" t="s">
        <v>14</v>
      </c>
      <c r="F364" s="9">
        <v>43577</v>
      </c>
      <c r="G364" s="9">
        <v>43636</v>
      </c>
      <c r="H364" s="9"/>
      <c r="I364" s="9"/>
      <c r="J364" s="7" t="s">
        <v>3128</v>
      </c>
      <c r="K364" s="7"/>
      <c r="L364" s="10" t="s">
        <v>41</v>
      </c>
      <c r="M364" s="242" t="s">
        <v>6754</v>
      </c>
      <c r="N364" s="243" t="s">
        <v>1990</v>
      </c>
      <c r="O364" s="243" t="s">
        <v>5888</v>
      </c>
      <c r="P364" s="10" t="s">
        <v>6720</v>
      </c>
      <c r="Q364" s="10"/>
      <c r="R364" s="10"/>
      <c r="S364" s="10"/>
      <c r="T364" s="10" t="s">
        <v>22</v>
      </c>
      <c r="U364" s="244">
        <v>31905</v>
      </c>
      <c r="V364" s="10" t="s">
        <v>501</v>
      </c>
      <c r="W364" s="10" t="s">
        <v>501</v>
      </c>
      <c r="X364" s="241" t="s">
        <v>1936</v>
      </c>
      <c r="Y364" s="8" t="s">
        <v>6755</v>
      </c>
      <c r="Z364" s="243">
        <v>38244</v>
      </c>
      <c r="AA364" s="10" t="s">
        <v>501</v>
      </c>
      <c r="AB364" s="10" t="s">
        <v>1956</v>
      </c>
      <c r="AC364" s="10" t="s">
        <v>3140</v>
      </c>
      <c r="AD364" s="10" t="s">
        <v>2004</v>
      </c>
      <c r="AE364" s="243" t="s">
        <v>6756</v>
      </c>
      <c r="AF364" s="10" t="s">
        <v>6757</v>
      </c>
      <c r="AG364" s="10" t="s">
        <v>6758</v>
      </c>
      <c r="AH364" s="242" t="s">
        <v>6759</v>
      </c>
      <c r="AI364" s="243" t="s">
        <v>6760</v>
      </c>
      <c r="AJ364" s="10" t="s">
        <v>6761</v>
      </c>
      <c r="AK364" s="10" t="s">
        <v>6762</v>
      </c>
      <c r="AL364" s="241" t="s">
        <v>2160</v>
      </c>
      <c r="AM364" s="8"/>
      <c r="AN364" s="8"/>
      <c r="AO364" s="8"/>
      <c r="AP364" s="8"/>
      <c r="AQ364" s="8" t="s">
        <v>3088</v>
      </c>
      <c r="AR364" s="245">
        <v>43591</v>
      </c>
      <c r="AS364" s="245">
        <v>43591</v>
      </c>
      <c r="AT364" s="246" t="s">
        <v>3088</v>
      </c>
      <c r="AU364" s="244">
        <v>43591</v>
      </c>
      <c r="AV364" s="247"/>
      <c r="AW364" s="248"/>
      <c r="AX364" s="249" t="s">
        <v>3088</v>
      </c>
      <c r="AY364" s="250" t="s">
        <v>6752</v>
      </c>
    </row>
    <row r="365" spans="1:51" ht="24.75" customHeight="1" x14ac:dyDescent="0.35">
      <c r="A365" s="11">
        <v>364</v>
      </c>
      <c r="B365" s="241" t="s">
        <v>6763</v>
      </c>
      <c r="C365" s="8" t="s">
        <v>6764</v>
      </c>
      <c r="D365" s="10" t="s">
        <v>3088</v>
      </c>
      <c r="E365" s="10" t="s">
        <v>14</v>
      </c>
      <c r="F365" s="9">
        <v>43598</v>
      </c>
      <c r="G365" s="9">
        <v>43657</v>
      </c>
      <c r="H365" s="9"/>
      <c r="I365" s="9"/>
      <c r="J365" s="7" t="s">
        <v>3128</v>
      </c>
      <c r="K365" s="7"/>
      <c r="L365" s="10" t="s">
        <v>70</v>
      </c>
      <c r="M365" s="242" t="s">
        <v>6742</v>
      </c>
      <c r="N365" s="243" t="s">
        <v>2050</v>
      </c>
      <c r="O365" s="243" t="s">
        <v>6743</v>
      </c>
      <c r="P365" s="10" t="s">
        <v>6744</v>
      </c>
      <c r="Q365" s="10"/>
      <c r="R365" s="10"/>
      <c r="S365" s="10"/>
      <c r="T365" s="10" t="s">
        <v>22</v>
      </c>
      <c r="U365" s="244">
        <v>29319</v>
      </c>
      <c r="V365" s="10" t="s">
        <v>2205</v>
      </c>
      <c r="W365" s="10" t="s">
        <v>176</v>
      </c>
      <c r="X365" s="241" t="s">
        <v>1936</v>
      </c>
      <c r="Y365" s="8" t="s">
        <v>6765</v>
      </c>
      <c r="Z365" s="243">
        <v>40295</v>
      </c>
      <c r="AA365" s="10" t="s">
        <v>255</v>
      </c>
      <c r="AB365" s="10" t="s">
        <v>1938</v>
      </c>
      <c r="AC365" s="10" t="s">
        <v>3140</v>
      </c>
      <c r="AD365" s="10" t="s">
        <v>2090</v>
      </c>
      <c r="AE365" s="243" t="s">
        <v>2579</v>
      </c>
      <c r="AF365" s="10" t="s">
        <v>6766</v>
      </c>
      <c r="AG365" s="10" t="s">
        <v>6767</v>
      </c>
      <c r="AH365" s="242" t="s">
        <v>6766</v>
      </c>
      <c r="AI365" s="243" t="s">
        <v>6767</v>
      </c>
      <c r="AJ365" s="10" t="s">
        <v>6768</v>
      </c>
      <c r="AK365" s="10" t="s">
        <v>6769</v>
      </c>
      <c r="AL365" s="241" t="s">
        <v>1941</v>
      </c>
      <c r="AM365" s="8"/>
      <c r="AN365" s="8"/>
      <c r="AO365" s="8"/>
      <c r="AP365" s="8"/>
      <c r="AQ365" s="8"/>
      <c r="AR365" s="245">
        <v>43600</v>
      </c>
      <c r="AS365" s="245">
        <v>43600</v>
      </c>
      <c r="AT365" s="246" t="s">
        <v>3088</v>
      </c>
      <c r="AU365" s="244">
        <v>43600</v>
      </c>
      <c r="AV365" s="247" t="s">
        <v>4456</v>
      </c>
      <c r="AW365" s="248" t="s">
        <v>6770</v>
      </c>
      <c r="AX365" s="249" t="s">
        <v>3088</v>
      </c>
      <c r="AY365" s="250" t="s">
        <v>6763</v>
      </c>
    </row>
    <row r="366" spans="1:51" ht="24.75" customHeight="1" x14ac:dyDescent="0.35">
      <c r="A366" s="11">
        <v>365</v>
      </c>
      <c r="B366" s="241" t="s">
        <v>6771</v>
      </c>
      <c r="C366" s="8" t="s">
        <v>6772</v>
      </c>
      <c r="D366" s="10" t="s">
        <v>3088</v>
      </c>
      <c r="E366" s="10" t="s">
        <v>14</v>
      </c>
      <c r="F366" s="9">
        <v>42100</v>
      </c>
      <c r="G366" s="9">
        <v>42160</v>
      </c>
      <c r="H366" s="9"/>
      <c r="I366" s="9"/>
      <c r="J366" s="7" t="s">
        <v>1932</v>
      </c>
      <c r="K366" s="7"/>
      <c r="L366" s="10" t="s">
        <v>3118</v>
      </c>
      <c r="M366" s="242" t="s">
        <v>3118</v>
      </c>
      <c r="N366" s="243" t="s">
        <v>2126</v>
      </c>
      <c r="O366" s="243" t="s">
        <v>559</v>
      </c>
      <c r="P366" s="10" t="s">
        <v>2262</v>
      </c>
      <c r="Q366" s="10"/>
      <c r="R366" s="10"/>
      <c r="S366" s="10"/>
      <c r="T366" s="10" t="s">
        <v>22</v>
      </c>
      <c r="U366" s="244">
        <v>32519</v>
      </c>
      <c r="V366" s="10" t="s">
        <v>3298</v>
      </c>
      <c r="W366" s="10" t="s">
        <v>293</v>
      </c>
      <c r="X366" s="241" t="s">
        <v>1936</v>
      </c>
      <c r="Y366" s="8" t="s">
        <v>6773</v>
      </c>
      <c r="Z366" s="243">
        <v>40942</v>
      </c>
      <c r="AA366" s="10" t="s">
        <v>3298</v>
      </c>
      <c r="AB366" s="10" t="s">
        <v>1938</v>
      </c>
      <c r="AC366" s="10" t="s">
        <v>3140</v>
      </c>
      <c r="AD366" s="10" t="s">
        <v>2115</v>
      </c>
      <c r="AE366" s="243" t="s">
        <v>2041</v>
      </c>
      <c r="AF366" s="10" t="s">
        <v>6774</v>
      </c>
      <c r="AG366" s="10" t="s">
        <v>6775</v>
      </c>
      <c r="AH366" s="242" t="s">
        <v>6776</v>
      </c>
      <c r="AI366" s="243" t="s">
        <v>6777</v>
      </c>
      <c r="AJ366" s="10" t="s">
        <v>6778</v>
      </c>
      <c r="AK366" s="10" t="s">
        <v>6779</v>
      </c>
      <c r="AL366" s="241" t="s">
        <v>1950</v>
      </c>
      <c r="AM366" s="8"/>
      <c r="AN366" s="8"/>
      <c r="AO366" s="8"/>
      <c r="AP366" s="8"/>
      <c r="AQ366" s="8" t="s">
        <v>3088</v>
      </c>
      <c r="AR366" s="245">
        <v>43600</v>
      </c>
      <c r="AS366" s="245">
        <v>43600</v>
      </c>
      <c r="AT366" s="246" t="s">
        <v>6780</v>
      </c>
      <c r="AU366" s="244">
        <v>43557</v>
      </c>
      <c r="AV366" s="247" t="s">
        <v>6603</v>
      </c>
      <c r="AW366" s="248" t="s">
        <v>6613</v>
      </c>
      <c r="AX366" s="249" t="s">
        <v>3088</v>
      </c>
      <c r="AY366" s="250" t="s">
        <v>6771</v>
      </c>
    </row>
    <row r="367" spans="1:51" ht="24.75" customHeight="1" x14ac:dyDescent="0.35">
      <c r="A367" s="11">
        <v>366</v>
      </c>
      <c r="B367" s="241" t="s">
        <v>6781</v>
      </c>
      <c r="C367" s="8" t="s">
        <v>6782</v>
      </c>
      <c r="D367" s="10" t="s">
        <v>3088</v>
      </c>
      <c r="E367" s="10" t="s">
        <v>14</v>
      </c>
      <c r="F367" s="9">
        <v>42415</v>
      </c>
      <c r="G367" s="9">
        <v>42474</v>
      </c>
      <c r="H367" s="9"/>
      <c r="I367" s="9"/>
      <c r="J367" s="7" t="s">
        <v>1932</v>
      </c>
      <c r="K367" s="7"/>
      <c r="L367" s="10" t="s">
        <v>70</v>
      </c>
      <c r="M367" s="242" t="s">
        <v>3344</v>
      </c>
      <c r="N367" s="243" t="s">
        <v>2050</v>
      </c>
      <c r="O367" s="243" t="s">
        <v>1349</v>
      </c>
      <c r="P367" s="10" t="s">
        <v>2587</v>
      </c>
      <c r="Q367" s="10"/>
      <c r="R367" s="10"/>
      <c r="S367" s="10"/>
      <c r="T367" s="10" t="s">
        <v>53</v>
      </c>
      <c r="U367" s="244">
        <v>32565</v>
      </c>
      <c r="V367" s="10" t="s">
        <v>2228</v>
      </c>
      <c r="W367" s="10" t="s">
        <v>2228</v>
      </c>
      <c r="X367" s="241" t="s">
        <v>1936</v>
      </c>
      <c r="Y367" s="8" t="s">
        <v>6783</v>
      </c>
      <c r="Z367" s="243">
        <v>38903</v>
      </c>
      <c r="AA367" s="10" t="s">
        <v>2228</v>
      </c>
      <c r="AB367" s="10" t="s">
        <v>1938</v>
      </c>
      <c r="AC367" s="10" t="s">
        <v>1974</v>
      </c>
      <c r="AD367" s="10" t="s">
        <v>6784</v>
      </c>
      <c r="AE367" s="243" t="s">
        <v>2350</v>
      </c>
      <c r="AF367" s="10" t="s">
        <v>6785</v>
      </c>
      <c r="AG367" s="10" t="s">
        <v>6786</v>
      </c>
      <c r="AH367" s="242" t="s">
        <v>6787</v>
      </c>
      <c r="AI367" s="243" t="s">
        <v>6788</v>
      </c>
      <c r="AJ367" s="10" t="s">
        <v>6789</v>
      </c>
      <c r="AK367" s="10" t="s">
        <v>6790</v>
      </c>
      <c r="AL367" s="241" t="s">
        <v>1971</v>
      </c>
      <c r="AM367" s="8"/>
      <c r="AN367" s="8"/>
      <c r="AO367" s="8"/>
      <c r="AP367" s="8"/>
      <c r="AQ367" s="8" t="s">
        <v>3088</v>
      </c>
      <c r="AR367" s="245">
        <v>43594</v>
      </c>
      <c r="AS367" s="245">
        <v>43600</v>
      </c>
      <c r="AT367" s="246" t="s">
        <v>6791</v>
      </c>
      <c r="AU367" s="244">
        <v>43556</v>
      </c>
      <c r="AV367" s="247" t="s">
        <v>6603</v>
      </c>
      <c r="AW367" s="248" t="s">
        <v>6621</v>
      </c>
      <c r="AX367" s="249" t="s">
        <v>3088</v>
      </c>
      <c r="AY367" s="250" t="s">
        <v>6781</v>
      </c>
    </row>
    <row r="368" spans="1:51" ht="24.75" customHeight="1" x14ac:dyDescent="0.35">
      <c r="A368" s="11">
        <v>367</v>
      </c>
      <c r="B368" s="241" t="s">
        <v>6792</v>
      </c>
      <c r="C368" s="8" t="s">
        <v>6793</v>
      </c>
      <c r="D368" s="10" t="s">
        <v>3088</v>
      </c>
      <c r="E368" s="10" t="s">
        <v>14</v>
      </c>
      <c r="F368" s="9">
        <v>42597</v>
      </c>
      <c r="G368" s="9">
        <v>42657</v>
      </c>
      <c r="H368" s="9"/>
      <c r="I368" s="9"/>
      <c r="J368" s="7" t="s">
        <v>1932</v>
      </c>
      <c r="K368" s="7"/>
      <c r="L368" s="10" t="s">
        <v>70</v>
      </c>
      <c r="M368" s="242" t="s">
        <v>3344</v>
      </c>
      <c r="N368" s="243" t="s">
        <v>2017</v>
      </c>
      <c r="O368" s="243" t="s">
        <v>6794</v>
      </c>
      <c r="P368" s="10" t="s">
        <v>2367</v>
      </c>
      <c r="Q368" s="10"/>
      <c r="R368" s="10"/>
      <c r="S368" s="10"/>
      <c r="T368" s="10" t="s">
        <v>53</v>
      </c>
      <c r="U368" s="244">
        <v>31788</v>
      </c>
      <c r="V368" s="10" t="s">
        <v>129</v>
      </c>
      <c r="W368" s="10" t="s">
        <v>255</v>
      </c>
      <c r="X368" s="241" t="s">
        <v>1936</v>
      </c>
      <c r="Y368" s="8" t="s">
        <v>6795</v>
      </c>
      <c r="Z368" s="243">
        <v>41547</v>
      </c>
      <c r="AA368" s="10" t="s">
        <v>255</v>
      </c>
      <c r="AB368" s="10" t="s">
        <v>1938</v>
      </c>
      <c r="AC368" s="10" t="s">
        <v>3140</v>
      </c>
      <c r="AD368" s="10" t="s">
        <v>6796</v>
      </c>
      <c r="AE368" s="243" t="s">
        <v>6797</v>
      </c>
      <c r="AF368" s="10" t="s">
        <v>6798</v>
      </c>
      <c r="AG368" s="10" t="s">
        <v>6799</v>
      </c>
      <c r="AH368" s="242" t="s">
        <v>6800</v>
      </c>
      <c r="AI368" s="243" t="s">
        <v>6801</v>
      </c>
      <c r="AJ368" s="10" t="s">
        <v>6802</v>
      </c>
      <c r="AK368" s="10" t="s">
        <v>6803</v>
      </c>
      <c r="AL368" s="241" t="s">
        <v>2107</v>
      </c>
      <c r="AM368" s="8"/>
      <c r="AN368" s="8"/>
      <c r="AO368" s="8"/>
      <c r="AP368" s="8"/>
      <c r="AQ368" s="8" t="s">
        <v>3088</v>
      </c>
      <c r="AR368" s="245">
        <v>43594</v>
      </c>
      <c r="AS368" s="245">
        <v>43600</v>
      </c>
      <c r="AT368" s="246" t="s">
        <v>6804</v>
      </c>
      <c r="AU368" s="244">
        <v>43556</v>
      </c>
      <c r="AV368" s="247" t="s">
        <v>6603</v>
      </c>
      <c r="AW368" s="248" t="s">
        <v>6604</v>
      </c>
      <c r="AX368" s="249" t="s">
        <v>3088</v>
      </c>
      <c r="AY368" s="250" t="s">
        <v>6792</v>
      </c>
    </row>
    <row r="369" spans="1:51" ht="24.75" customHeight="1" x14ac:dyDescent="0.35">
      <c r="A369" s="11">
        <v>368</v>
      </c>
      <c r="B369" s="241" t="s">
        <v>6805</v>
      </c>
      <c r="C369" s="8" t="s">
        <v>6806</v>
      </c>
      <c r="D369" s="10" t="s">
        <v>3088</v>
      </c>
      <c r="E369" s="10" t="s">
        <v>3195</v>
      </c>
      <c r="F369" s="9">
        <v>43598</v>
      </c>
      <c r="G369" s="9">
        <v>43657</v>
      </c>
      <c r="H369" s="9"/>
      <c r="I369" s="9"/>
      <c r="J369" s="7" t="s">
        <v>3128</v>
      </c>
      <c r="K369" s="7"/>
      <c r="L369" s="10" t="s">
        <v>35</v>
      </c>
      <c r="M369" s="242" t="s">
        <v>35</v>
      </c>
      <c r="N369" s="243" t="s">
        <v>2126</v>
      </c>
      <c r="O369" s="243" t="s">
        <v>307</v>
      </c>
      <c r="P369" s="10" t="s">
        <v>2127</v>
      </c>
      <c r="Q369" s="10"/>
      <c r="R369" s="10"/>
      <c r="S369" s="10"/>
      <c r="T369" s="10" t="s">
        <v>22</v>
      </c>
      <c r="U369" s="244">
        <v>34382</v>
      </c>
      <c r="V369" s="10" t="s">
        <v>255</v>
      </c>
      <c r="W369" s="10" t="s">
        <v>255</v>
      </c>
      <c r="X369" s="241" t="s">
        <v>1936</v>
      </c>
      <c r="Y369" s="8" t="s">
        <v>6807</v>
      </c>
      <c r="Z369" s="243">
        <v>39899</v>
      </c>
      <c r="AA369" s="10" t="s">
        <v>91</v>
      </c>
      <c r="AB369" s="10" t="s">
        <v>1956</v>
      </c>
      <c r="AC369" s="10" t="s">
        <v>3140</v>
      </c>
      <c r="AD369" s="10" t="s">
        <v>3088</v>
      </c>
      <c r="AE369" s="243" t="s">
        <v>1948</v>
      </c>
      <c r="AF369" s="10" t="s">
        <v>6808</v>
      </c>
      <c r="AG369" s="10" t="s">
        <v>6809</v>
      </c>
      <c r="AH369" s="242" t="s">
        <v>6808</v>
      </c>
      <c r="AI369" s="243" t="s">
        <v>6809</v>
      </c>
      <c r="AJ369" s="10" t="s">
        <v>6810</v>
      </c>
      <c r="AK369" s="10" t="s">
        <v>2770</v>
      </c>
      <c r="AL369" s="241" t="s">
        <v>1953</v>
      </c>
      <c r="AM369" s="8"/>
      <c r="AN369" s="8"/>
      <c r="AO369" s="8"/>
      <c r="AP369" s="8"/>
      <c r="AQ369" s="8" t="s">
        <v>3088</v>
      </c>
      <c r="AR369" s="245">
        <v>43601</v>
      </c>
      <c r="AS369" s="245">
        <v>43601</v>
      </c>
      <c r="AT369" s="246" t="s">
        <v>3088</v>
      </c>
      <c r="AU369" s="244">
        <v>43601</v>
      </c>
      <c r="AV369" s="247" t="s">
        <v>4456</v>
      </c>
      <c r="AW369" s="248" t="s">
        <v>6689</v>
      </c>
      <c r="AX369" s="249" t="s">
        <v>3088</v>
      </c>
      <c r="AY369" s="250" t="s">
        <v>6805</v>
      </c>
    </row>
    <row r="370" spans="1:51" ht="24.75" customHeight="1" x14ac:dyDescent="0.35">
      <c r="A370" s="11">
        <v>369</v>
      </c>
      <c r="B370" s="241" t="s">
        <v>6811</v>
      </c>
      <c r="C370" s="8" t="s">
        <v>6812</v>
      </c>
      <c r="D370" s="10" t="s">
        <v>3088</v>
      </c>
      <c r="E370" s="10" t="s">
        <v>14</v>
      </c>
      <c r="F370" s="9">
        <v>43416</v>
      </c>
      <c r="G370" s="9">
        <v>43475</v>
      </c>
      <c r="H370" s="9"/>
      <c r="I370" s="9">
        <v>43840</v>
      </c>
      <c r="J370" s="7" t="s">
        <v>3128</v>
      </c>
      <c r="K370" s="7"/>
      <c r="L370" s="10" t="s">
        <v>19</v>
      </c>
      <c r="M370" s="242" t="s">
        <v>5618</v>
      </c>
      <c r="N370" s="243" t="s">
        <v>1990</v>
      </c>
      <c r="O370" s="243" t="s">
        <v>1119</v>
      </c>
      <c r="P370" s="10" t="s">
        <v>5619</v>
      </c>
      <c r="Q370" s="10"/>
      <c r="R370" s="10"/>
      <c r="S370" s="10"/>
      <c r="T370" s="10" t="s">
        <v>53</v>
      </c>
      <c r="U370" s="244">
        <v>30541</v>
      </c>
      <c r="V370" s="10" t="s">
        <v>3298</v>
      </c>
      <c r="W370" s="10" t="s">
        <v>145</v>
      </c>
      <c r="X370" s="241" t="s">
        <v>1936</v>
      </c>
      <c r="Y370" s="8" t="s">
        <v>6813</v>
      </c>
      <c r="Z370" s="243">
        <v>42224</v>
      </c>
      <c r="AA370" s="10" t="s">
        <v>255</v>
      </c>
      <c r="AB370" s="10" t="s">
        <v>1938</v>
      </c>
      <c r="AC370" s="10" t="s">
        <v>3140</v>
      </c>
      <c r="AD370" s="10" t="s">
        <v>6814</v>
      </c>
      <c r="AE370" s="243" t="s">
        <v>2579</v>
      </c>
      <c r="AF370" s="10" t="s">
        <v>6815</v>
      </c>
      <c r="AG370" s="10" t="s">
        <v>6816</v>
      </c>
      <c r="AH370" s="242" t="s">
        <v>6817</v>
      </c>
      <c r="AI370" s="243" t="s">
        <v>6818</v>
      </c>
      <c r="AJ370" s="10" t="s">
        <v>6819</v>
      </c>
      <c r="AK370" s="10" t="s">
        <v>6820</v>
      </c>
      <c r="AL370" s="241" t="s">
        <v>1971</v>
      </c>
      <c r="AM370" s="8"/>
      <c r="AN370" s="8"/>
      <c r="AO370" s="8"/>
      <c r="AP370" s="8"/>
      <c r="AQ370" s="8" t="s">
        <v>3088</v>
      </c>
      <c r="AR370" s="245">
        <v>43604</v>
      </c>
      <c r="AS370" s="245">
        <v>43604</v>
      </c>
      <c r="AT370" s="246" t="s">
        <v>6821</v>
      </c>
      <c r="AU370" s="244">
        <v>43557</v>
      </c>
      <c r="AV370" s="247" t="s">
        <v>6603</v>
      </c>
      <c r="AW370" s="248" t="s">
        <v>3783</v>
      </c>
      <c r="AX370" s="249" t="s">
        <v>3088</v>
      </c>
      <c r="AY370" s="250" t="s">
        <v>6811</v>
      </c>
    </row>
    <row r="371" spans="1:51" ht="24.75" customHeight="1" x14ac:dyDescent="0.35">
      <c r="A371" s="11">
        <v>370</v>
      </c>
      <c r="B371" s="241" t="s">
        <v>6822</v>
      </c>
      <c r="C371" s="8" t="s">
        <v>6823</v>
      </c>
      <c r="D371" s="10" t="s">
        <v>3088</v>
      </c>
      <c r="E371" s="10" t="s">
        <v>14</v>
      </c>
      <c r="F371" s="9">
        <v>42723</v>
      </c>
      <c r="G371" s="9">
        <v>42782</v>
      </c>
      <c r="H371" s="9"/>
      <c r="I371" s="9"/>
      <c r="J371" s="7" t="s">
        <v>1932</v>
      </c>
      <c r="K371" s="7"/>
      <c r="L371" s="10" t="s">
        <v>751</v>
      </c>
      <c r="M371" s="242" t="s">
        <v>751</v>
      </c>
      <c r="N371" s="243" t="s">
        <v>2017</v>
      </c>
      <c r="O371" s="243" t="s">
        <v>5877</v>
      </c>
      <c r="P371" s="10" t="s">
        <v>6824</v>
      </c>
      <c r="Q371" s="10"/>
      <c r="R371" s="10"/>
      <c r="S371" s="10"/>
      <c r="T371" s="10" t="s">
        <v>22</v>
      </c>
      <c r="U371" s="244">
        <v>32910</v>
      </c>
      <c r="V371" s="10" t="s">
        <v>2297</v>
      </c>
      <c r="W371" s="10" t="s">
        <v>2297</v>
      </c>
      <c r="X371" s="241" t="s">
        <v>1936</v>
      </c>
      <c r="Y371" s="8" t="s">
        <v>6825</v>
      </c>
      <c r="Z371" s="243">
        <v>38330</v>
      </c>
      <c r="AA371" s="10" t="s">
        <v>2297</v>
      </c>
      <c r="AB371" s="10" t="s">
        <v>1956</v>
      </c>
      <c r="AC371" s="10" t="s">
        <v>3140</v>
      </c>
      <c r="AD371" s="10" t="s">
        <v>2115</v>
      </c>
      <c r="AE371" s="243" t="s">
        <v>2433</v>
      </c>
      <c r="AF371" s="10" t="s">
        <v>6826</v>
      </c>
      <c r="AG371" s="10" t="s">
        <v>6827</v>
      </c>
      <c r="AH371" s="242" t="s">
        <v>6828</v>
      </c>
      <c r="AI371" s="243" t="s">
        <v>6829</v>
      </c>
      <c r="AJ371" s="10" t="s">
        <v>6830</v>
      </c>
      <c r="AK371" s="10" t="s">
        <v>6831</v>
      </c>
      <c r="AL371" s="241" t="s">
        <v>1950</v>
      </c>
      <c r="AM371" s="8"/>
      <c r="AN371" s="8"/>
      <c r="AO371" s="8"/>
      <c r="AP371" s="8"/>
      <c r="AQ371" s="8" t="s">
        <v>3088</v>
      </c>
      <c r="AR371" s="245">
        <v>43615</v>
      </c>
      <c r="AS371" s="245">
        <v>43615</v>
      </c>
      <c r="AT371" s="246" t="s">
        <v>6832</v>
      </c>
      <c r="AU371" s="244">
        <v>43573</v>
      </c>
      <c r="AV371" s="247" t="s">
        <v>6603</v>
      </c>
      <c r="AW371" s="248" t="s">
        <v>3783</v>
      </c>
      <c r="AX371" s="249" t="s">
        <v>3088</v>
      </c>
      <c r="AY371" s="250" t="s">
        <v>6822</v>
      </c>
    </row>
    <row r="372" spans="1:51" ht="24.75" customHeight="1" x14ac:dyDescent="0.35">
      <c r="A372" s="11">
        <v>371</v>
      </c>
      <c r="B372" s="241" t="s">
        <v>6833</v>
      </c>
      <c r="C372" s="8" t="s">
        <v>6834</v>
      </c>
      <c r="D372" s="10" t="s">
        <v>3088</v>
      </c>
      <c r="E372" s="10" t="s">
        <v>14</v>
      </c>
      <c r="F372" s="9">
        <v>40462</v>
      </c>
      <c r="G372" s="9">
        <v>40522</v>
      </c>
      <c r="H372" s="9"/>
      <c r="I372" s="9"/>
      <c r="J372" s="7" t="s">
        <v>1932</v>
      </c>
      <c r="K372" s="7"/>
      <c r="L372" s="10" t="s">
        <v>35</v>
      </c>
      <c r="M372" s="242" t="s">
        <v>2142</v>
      </c>
      <c r="N372" s="243" t="s">
        <v>1990</v>
      </c>
      <c r="O372" s="243" t="s">
        <v>6835</v>
      </c>
      <c r="P372" s="10" t="s">
        <v>1991</v>
      </c>
      <c r="Q372" s="10"/>
      <c r="R372" s="10"/>
      <c r="S372" s="10"/>
      <c r="T372" s="10" t="s">
        <v>22</v>
      </c>
      <c r="U372" s="244">
        <v>27961</v>
      </c>
      <c r="V372" s="10" t="s">
        <v>101</v>
      </c>
      <c r="W372" s="10" t="s">
        <v>176</v>
      </c>
      <c r="X372" s="241" t="s">
        <v>1936</v>
      </c>
      <c r="Y372" s="8" t="s">
        <v>6836</v>
      </c>
      <c r="Z372" s="243">
        <v>38030</v>
      </c>
      <c r="AA372" s="10" t="s">
        <v>255</v>
      </c>
      <c r="AB372" s="10" t="s">
        <v>1938</v>
      </c>
      <c r="AC372" s="10" t="s">
        <v>3140</v>
      </c>
      <c r="AD372" s="10" t="s">
        <v>1992</v>
      </c>
      <c r="AE372" s="243" t="s">
        <v>1962</v>
      </c>
      <c r="AF372" s="10" t="s">
        <v>6837</v>
      </c>
      <c r="AG372" s="10" t="s">
        <v>6838</v>
      </c>
      <c r="AH372" s="242" t="s">
        <v>6839</v>
      </c>
      <c r="AI372" s="243" t="s">
        <v>6840</v>
      </c>
      <c r="AJ372" s="10" t="s">
        <v>6841</v>
      </c>
      <c r="AK372" s="10" t="s">
        <v>6842</v>
      </c>
      <c r="AL372" s="241" t="s">
        <v>1941</v>
      </c>
      <c r="AM372" s="8"/>
      <c r="AN372" s="8"/>
      <c r="AO372" s="8"/>
      <c r="AP372" s="8"/>
      <c r="AQ372" s="8" t="s">
        <v>3088</v>
      </c>
      <c r="AR372" s="245">
        <v>43608</v>
      </c>
      <c r="AS372" s="245">
        <v>43615</v>
      </c>
      <c r="AT372" s="246" t="s">
        <v>6843</v>
      </c>
      <c r="AU372" s="244">
        <v>43571</v>
      </c>
      <c r="AV372" s="247" t="s">
        <v>6603</v>
      </c>
      <c r="AW372" s="248" t="s">
        <v>3783</v>
      </c>
      <c r="AX372" s="249" t="s">
        <v>3088</v>
      </c>
      <c r="AY372" s="250" t="s">
        <v>6833</v>
      </c>
    </row>
    <row r="373" spans="1:51" ht="24.75" customHeight="1" x14ac:dyDescent="0.35">
      <c r="A373" s="11">
        <v>372</v>
      </c>
      <c r="B373" s="241" t="s">
        <v>6844</v>
      </c>
      <c r="C373" s="8" t="s">
        <v>6845</v>
      </c>
      <c r="D373" s="10" t="s">
        <v>3088</v>
      </c>
      <c r="E373" s="10" t="s">
        <v>14</v>
      </c>
      <c r="F373" s="9">
        <v>43013</v>
      </c>
      <c r="G373" s="9"/>
      <c r="H373" s="9"/>
      <c r="I373" s="9"/>
      <c r="J373" s="7" t="s">
        <v>1932</v>
      </c>
      <c r="K373" s="7"/>
      <c r="L373" s="10" t="s">
        <v>35</v>
      </c>
      <c r="M373" s="242" t="s">
        <v>35</v>
      </c>
      <c r="N373" s="243" t="s">
        <v>2155</v>
      </c>
      <c r="O373" s="243" t="s">
        <v>1231</v>
      </c>
      <c r="P373" s="10" t="s">
        <v>2543</v>
      </c>
      <c r="Q373" s="10"/>
      <c r="R373" s="10"/>
      <c r="S373" s="10"/>
      <c r="T373" s="10" t="s">
        <v>22</v>
      </c>
      <c r="U373" s="244">
        <v>30418</v>
      </c>
      <c r="V373" s="10" t="s">
        <v>2048</v>
      </c>
      <c r="W373" s="10" t="s">
        <v>2048</v>
      </c>
      <c r="X373" s="241" t="s">
        <v>1936</v>
      </c>
      <c r="Y373" s="8" t="s">
        <v>6846</v>
      </c>
      <c r="Z373" s="243">
        <v>39398</v>
      </c>
      <c r="AA373" s="10" t="s">
        <v>255</v>
      </c>
      <c r="AB373" s="10" t="s">
        <v>1946</v>
      </c>
      <c r="AC373" s="10" t="s">
        <v>1974</v>
      </c>
      <c r="AD373" s="10" t="s">
        <v>6796</v>
      </c>
      <c r="AE373" s="243" t="s">
        <v>2579</v>
      </c>
      <c r="AF373" s="10" t="s">
        <v>6847</v>
      </c>
      <c r="AG373" s="10" t="s">
        <v>6848</v>
      </c>
      <c r="AH373" s="242" t="s">
        <v>6847</v>
      </c>
      <c r="AI373" s="243" t="s">
        <v>6848</v>
      </c>
      <c r="AJ373" s="10" t="s">
        <v>6849</v>
      </c>
      <c r="AK373" s="10" t="s">
        <v>6850</v>
      </c>
      <c r="AL373" s="241" t="s">
        <v>1950</v>
      </c>
      <c r="AM373" s="8"/>
      <c r="AN373" s="8"/>
      <c r="AO373" s="8"/>
      <c r="AP373" s="8"/>
      <c r="AQ373" s="8" t="s">
        <v>3088</v>
      </c>
      <c r="AR373" s="245">
        <v>43616</v>
      </c>
      <c r="AS373" s="245">
        <v>43616</v>
      </c>
      <c r="AT373" s="246" t="s">
        <v>6851</v>
      </c>
      <c r="AU373" s="244">
        <v>43571</v>
      </c>
      <c r="AV373" s="247" t="s">
        <v>6603</v>
      </c>
      <c r="AW373" s="248" t="s">
        <v>6604</v>
      </c>
      <c r="AX373" s="249" t="s">
        <v>3088</v>
      </c>
      <c r="AY373" s="250" t="s">
        <v>6844</v>
      </c>
    </row>
    <row r="374" spans="1:51" ht="24.75" customHeight="1" x14ac:dyDescent="0.35">
      <c r="A374" s="11">
        <v>373</v>
      </c>
      <c r="B374" s="241" t="s">
        <v>6852</v>
      </c>
      <c r="C374" s="8" t="s">
        <v>6853</v>
      </c>
      <c r="D374" s="10" t="s">
        <v>3088</v>
      </c>
      <c r="E374" s="10" t="s">
        <v>455</v>
      </c>
      <c r="F374" s="9">
        <v>43102</v>
      </c>
      <c r="G374" s="9">
        <v>43161</v>
      </c>
      <c r="H374" s="9"/>
      <c r="I374" s="9">
        <v>43892</v>
      </c>
      <c r="J374" s="7" t="s">
        <v>3128</v>
      </c>
      <c r="K374" s="7"/>
      <c r="L374" s="10" t="s">
        <v>4901</v>
      </c>
      <c r="M374" s="242" t="s">
        <v>4902</v>
      </c>
      <c r="N374" s="243" t="s">
        <v>2017</v>
      </c>
      <c r="O374" s="243" t="s">
        <v>3165</v>
      </c>
      <c r="P374" s="10" t="s">
        <v>2061</v>
      </c>
      <c r="Q374" s="10"/>
      <c r="R374" s="10"/>
      <c r="S374" s="10"/>
      <c r="T374" s="10" t="s">
        <v>53</v>
      </c>
      <c r="U374" s="244">
        <v>31980</v>
      </c>
      <c r="V374" s="10" t="s">
        <v>2067</v>
      </c>
      <c r="W374" s="10" t="s">
        <v>2067</v>
      </c>
      <c r="X374" s="241" t="s">
        <v>1936</v>
      </c>
      <c r="Y374" s="8" t="s">
        <v>6854</v>
      </c>
      <c r="Z374" s="243">
        <v>42207</v>
      </c>
      <c r="AA374" s="10" t="s">
        <v>455</v>
      </c>
      <c r="AB374" s="10" t="s">
        <v>1938</v>
      </c>
      <c r="AC374" s="10" t="s">
        <v>3140</v>
      </c>
      <c r="AD374" s="10" t="s">
        <v>2363</v>
      </c>
      <c r="AE374" s="243" t="s">
        <v>2095</v>
      </c>
      <c r="AF374" s="10" t="s">
        <v>6855</v>
      </c>
      <c r="AG374" s="10" t="s">
        <v>6856</v>
      </c>
      <c r="AH374" s="242" t="s">
        <v>6855</v>
      </c>
      <c r="AI374" s="243" t="s">
        <v>6856</v>
      </c>
      <c r="AJ374" s="10" t="s">
        <v>6857</v>
      </c>
      <c r="AK374" s="10" t="s">
        <v>6858</v>
      </c>
      <c r="AL374" s="241" t="s">
        <v>2160</v>
      </c>
      <c r="AM374" s="8"/>
      <c r="AN374" s="8"/>
      <c r="AO374" s="8"/>
      <c r="AP374" s="8"/>
      <c r="AQ374" s="8" t="s">
        <v>3088</v>
      </c>
      <c r="AR374" s="245">
        <v>43616</v>
      </c>
      <c r="AS374" s="245">
        <v>43616</v>
      </c>
      <c r="AT374" s="246" t="s">
        <v>6859</v>
      </c>
      <c r="AU374" s="244">
        <v>43612</v>
      </c>
      <c r="AV374" s="247" t="s">
        <v>6603</v>
      </c>
      <c r="AW374" s="248" t="s">
        <v>3783</v>
      </c>
      <c r="AX374" s="249" t="s">
        <v>3088</v>
      </c>
      <c r="AY374" s="250" t="s">
        <v>6852</v>
      </c>
    </row>
    <row r="375" spans="1:51" ht="24.75" customHeight="1" x14ac:dyDescent="0.35">
      <c r="A375" s="11">
        <v>374</v>
      </c>
      <c r="B375" s="241" t="s">
        <v>6860</v>
      </c>
      <c r="C375" s="8" t="s">
        <v>6861</v>
      </c>
      <c r="D375" s="10" t="s">
        <v>3088</v>
      </c>
      <c r="E375" s="10" t="s">
        <v>1071</v>
      </c>
      <c r="F375" s="9">
        <v>43262</v>
      </c>
      <c r="G375" s="9">
        <v>43321</v>
      </c>
      <c r="H375" s="9"/>
      <c r="I375" s="9">
        <v>43686</v>
      </c>
      <c r="J375" s="7" t="s">
        <v>3128</v>
      </c>
      <c r="K375" s="7"/>
      <c r="L375" s="10" t="s">
        <v>35</v>
      </c>
      <c r="M375" s="242" t="s">
        <v>35</v>
      </c>
      <c r="N375" s="243" t="s">
        <v>2155</v>
      </c>
      <c r="O375" s="243" t="s">
        <v>626</v>
      </c>
      <c r="P375" s="10" t="s">
        <v>2285</v>
      </c>
      <c r="Q375" s="10"/>
      <c r="R375" s="10"/>
      <c r="S375" s="10"/>
      <c r="T375" s="10" t="s">
        <v>22</v>
      </c>
      <c r="U375" s="244">
        <v>31048</v>
      </c>
      <c r="V375" s="10" t="s">
        <v>2114</v>
      </c>
      <c r="W375" s="10" t="s">
        <v>2114</v>
      </c>
      <c r="X375" s="241" t="s">
        <v>1936</v>
      </c>
      <c r="Y375" s="8" t="s">
        <v>6862</v>
      </c>
      <c r="Z375" s="243">
        <v>40777</v>
      </c>
      <c r="AA375" s="10" t="s">
        <v>1658</v>
      </c>
      <c r="AB375" s="10" t="s">
        <v>1956</v>
      </c>
      <c r="AC375" s="10" t="s">
        <v>1974</v>
      </c>
      <c r="AD375" s="10" t="s">
        <v>6863</v>
      </c>
      <c r="AE375" s="243" t="s">
        <v>2041</v>
      </c>
      <c r="AF375" s="10" t="s">
        <v>6864</v>
      </c>
      <c r="AG375" s="10" t="s">
        <v>6865</v>
      </c>
      <c r="AH375" s="242" t="s">
        <v>6864</v>
      </c>
      <c r="AI375" s="243" t="s">
        <v>6865</v>
      </c>
      <c r="AJ375" s="10" t="s">
        <v>6866</v>
      </c>
      <c r="AK375" s="10" t="s">
        <v>6867</v>
      </c>
      <c r="AL375" s="241" t="s">
        <v>1950</v>
      </c>
      <c r="AM375" s="8"/>
      <c r="AN375" s="8"/>
      <c r="AO375" s="8"/>
      <c r="AP375" s="8"/>
      <c r="AQ375" s="8" t="s">
        <v>3088</v>
      </c>
      <c r="AR375" s="245">
        <v>43645</v>
      </c>
      <c r="AS375" s="245">
        <v>43645</v>
      </c>
      <c r="AT375" s="246" t="s">
        <v>6868</v>
      </c>
      <c r="AU375" s="244">
        <v>43626</v>
      </c>
      <c r="AV375" s="247" t="s">
        <v>6603</v>
      </c>
      <c r="AW375" s="248" t="s">
        <v>3783</v>
      </c>
      <c r="AX375" s="249" t="s">
        <v>3088</v>
      </c>
      <c r="AY375" s="250" t="s">
        <v>6860</v>
      </c>
    </row>
    <row r="376" spans="1:51" ht="24.75" customHeight="1" x14ac:dyDescent="0.35">
      <c r="A376" s="11">
        <v>375</v>
      </c>
      <c r="B376" s="241" t="s">
        <v>6869</v>
      </c>
      <c r="C376" s="8" t="s">
        <v>6870</v>
      </c>
      <c r="D376" s="10" t="s">
        <v>3088</v>
      </c>
      <c r="E376" s="10" t="s">
        <v>1045</v>
      </c>
      <c r="F376" s="9">
        <v>41347</v>
      </c>
      <c r="G376" s="9">
        <v>41407</v>
      </c>
      <c r="H376" s="9"/>
      <c r="I376" s="9"/>
      <c r="J376" s="7" t="s">
        <v>1932</v>
      </c>
      <c r="K376" s="7"/>
      <c r="L376" s="10" t="s">
        <v>5778</v>
      </c>
      <c r="M376" s="242" t="s">
        <v>2060</v>
      </c>
      <c r="N376" s="243" t="s">
        <v>1972</v>
      </c>
      <c r="O376" s="243" t="s">
        <v>3187</v>
      </c>
      <c r="P376" s="10" t="s">
        <v>2061</v>
      </c>
      <c r="Q376" s="10"/>
      <c r="R376" s="10"/>
      <c r="S376" s="10"/>
      <c r="T376" s="10" t="s">
        <v>53</v>
      </c>
      <c r="U376" s="244">
        <v>28391</v>
      </c>
      <c r="V376" s="10" t="s">
        <v>2441</v>
      </c>
      <c r="W376" s="10" t="s">
        <v>2048</v>
      </c>
      <c r="X376" s="241" t="s">
        <v>1936</v>
      </c>
      <c r="Y376" s="8" t="s">
        <v>6871</v>
      </c>
      <c r="Z376" s="243">
        <v>41107</v>
      </c>
      <c r="AA376" s="10" t="s">
        <v>2441</v>
      </c>
      <c r="AB376" s="10" t="s">
        <v>1938</v>
      </c>
      <c r="AC376" s="10" t="s">
        <v>3140</v>
      </c>
      <c r="AD376" s="10" t="s">
        <v>2461</v>
      </c>
      <c r="AE376" s="243" t="s">
        <v>1998</v>
      </c>
      <c r="AF376" s="10" t="s">
        <v>6872</v>
      </c>
      <c r="AG376" s="10" t="s">
        <v>6873</v>
      </c>
      <c r="AH376" s="242" t="s">
        <v>6872</v>
      </c>
      <c r="AI376" s="243" t="s">
        <v>6873</v>
      </c>
      <c r="AJ376" s="10" t="s">
        <v>6874</v>
      </c>
      <c r="AK376" s="10" t="s">
        <v>6875</v>
      </c>
      <c r="AL376" s="241" t="s">
        <v>1971</v>
      </c>
      <c r="AM376" s="8"/>
      <c r="AN376" s="8"/>
      <c r="AO376" s="8"/>
      <c r="AP376" s="8"/>
      <c r="AQ376" s="8" t="s">
        <v>3088</v>
      </c>
      <c r="AR376" s="245">
        <v>43616</v>
      </c>
      <c r="AS376" s="245">
        <v>43646</v>
      </c>
      <c r="AT376" s="246" t="s">
        <v>6868</v>
      </c>
      <c r="AU376" s="244">
        <v>43608</v>
      </c>
      <c r="AV376" s="247" t="s">
        <v>6649</v>
      </c>
      <c r="AW376" s="248" t="s">
        <v>6650</v>
      </c>
      <c r="AX376" s="249" t="s">
        <v>3088</v>
      </c>
      <c r="AY376" s="250" t="s">
        <v>6869</v>
      </c>
    </row>
    <row r="377" spans="1:51" ht="24.75" customHeight="1" x14ac:dyDescent="0.35">
      <c r="A377" s="11">
        <v>376</v>
      </c>
      <c r="B377" s="241" t="s">
        <v>6876</v>
      </c>
      <c r="C377" s="8" t="s">
        <v>6877</v>
      </c>
      <c r="D377" s="10" t="s">
        <v>3088</v>
      </c>
      <c r="E377" s="10" t="s">
        <v>14</v>
      </c>
      <c r="F377" s="9">
        <v>40057</v>
      </c>
      <c r="G377" s="9">
        <v>40117</v>
      </c>
      <c r="H377" s="9"/>
      <c r="I377" s="9"/>
      <c r="J377" s="7" t="s">
        <v>1932</v>
      </c>
      <c r="K377" s="7"/>
      <c r="L377" s="10" t="s">
        <v>96</v>
      </c>
      <c r="M377" s="242" t="s">
        <v>96</v>
      </c>
      <c r="N377" s="243" t="s">
        <v>1990</v>
      </c>
      <c r="O377" s="243" t="s">
        <v>6878</v>
      </c>
      <c r="P377" s="10" t="s">
        <v>4117</v>
      </c>
      <c r="Q377" s="10"/>
      <c r="R377" s="10"/>
      <c r="S377" s="10"/>
      <c r="T377" s="10" t="s">
        <v>22</v>
      </c>
      <c r="U377" s="244">
        <v>31131</v>
      </c>
      <c r="V377" s="10" t="s">
        <v>101</v>
      </c>
      <c r="W377" s="10" t="s">
        <v>334</v>
      </c>
      <c r="X377" s="241" t="s">
        <v>1936</v>
      </c>
      <c r="Y377" s="8" t="s">
        <v>6879</v>
      </c>
      <c r="Z377" s="243">
        <v>40897</v>
      </c>
      <c r="AA377" s="10" t="s">
        <v>101</v>
      </c>
      <c r="AB377" s="10" t="s">
        <v>1938</v>
      </c>
      <c r="AC377" s="10" t="s">
        <v>3140</v>
      </c>
      <c r="AD377" s="10" t="s">
        <v>2010</v>
      </c>
      <c r="AE377" s="243" t="s">
        <v>96</v>
      </c>
      <c r="AF377" s="10" t="s">
        <v>6880</v>
      </c>
      <c r="AG377" s="10" t="s">
        <v>6881</v>
      </c>
      <c r="AH377" s="242" t="s">
        <v>6882</v>
      </c>
      <c r="AI377" s="243" t="s">
        <v>6883</v>
      </c>
      <c r="AJ377" s="10" t="s">
        <v>6884</v>
      </c>
      <c r="AK377" s="10" t="s">
        <v>6885</v>
      </c>
      <c r="AL377" s="241" t="s">
        <v>1941</v>
      </c>
      <c r="AM377" s="8"/>
      <c r="AN377" s="8"/>
      <c r="AO377" s="8"/>
      <c r="AP377" s="8"/>
      <c r="AQ377" s="8" t="s">
        <v>3088</v>
      </c>
      <c r="AR377" s="245">
        <v>43651</v>
      </c>
      <c r="AS377" s="245">
        <v>43651</v>
      </c>
      <c r="AT377" s="246" t="s">
        <v>6886</v>
      </c>
      <c r="AU377" s="244">
        <v>43627</v>
      </c>
      <c r="AV377" s="247" t="s">
        <v>6603</v>
      </c>
      <c r="AW377" s="248" t="s">
        <v>6604</v>
      </c>
      <c r="AX377" s="249" t="s">
        <v>3088</v>
      </c>
      <c r="AY377" s="250" t="s">
        <v>6876</v>
      </c>
    </row>
    <row r="378" spans="1:51" ht="24.75" customHeight="1" x14ac:dyDescent="0.35">
      <c r="A378" s="11">
        <v>377</v>
      </c>
      <c r="B378" s="241" t="s">
        <v>6887</v>
      </c>
      <c r="C378" s="8" t="s">
        <v>6888</v>
      </c>
      <c r="D378" s="10" t="s">
        <v>3088</v>
      </c>
      <c r="E378" s="10" t="s">
        <v>162</v>
      </c>
      <c r="F378" s="9">
        <v>43549</v>
      </c>
      <c r="G378" s="9">
        <v>43608</v>
      </c>
      <c r="H378" s="9"/>
      <c r="I378" s="9">
        <v>43974</v>
      </c>
      <c r="J378" s="7" t="s">
        <v>3128</v>
      </c>
      <c r="K378" s="7"/>
      <c r="L378" s="10" t="s">
        <v>6082</v>
      </c>
      <c r="M378" s="242" t="s">
        <v>2038</v>
      </c>
      <c r="N378" s="243" t="s">
        <v>2050</v>
      </c>
      <c r="O378" s="243" t="s">
        <v>3165</v>
      </c>
      <c r="P378" s="10" t="s">
        <v>2061</v>
      </c>
      <c r="Q378" s="10"/>
      <c r="R378" s="10"/>
      <c r="S378" s="10"/>
      <c r="T378" s="10" t="s">
        <v>53</v>
      </c>
      <c r="U378" s="244">
        <v>32029</v>
      </c>
      <c r="V378" s="10" t="s">
        <v>162</v>
      </c>
      <c r="W378" s="10" t="s">
        <v>162</v>
      </c>
      <c r="X378" s="241" t="s">
        <v>1936</v>
      </c>
      <c r="Y378" s="8" t="s">
        <v>6889</v>
      </c>
      <c r="Z378" s="243">
        <v>43077</v>
      </c>
      <c r="AA378" s="10" t="s">
        <v>162</v>
      </c>
      <c r="AB378" s="10" t="s">
        <v>1938</v>
      </c>
      <c r="AC378" s="10" t="s">
        <v>1968</v>
      </c>
      <c r="AD378" s="10" t="s">
        <v>2649</v>
      </c>
      <c r="AE378" s="243" t="s">
        <v>1948</v>
      </c>
      <c r="AF378" s="10" t="s">
        <v>6890</v>
      </c>
      <c r="AG378" s="10" t="s">
        <v>6891</v>
      </c>
      <c r="AH378" s="242" t="s">
        <v>6890</v>
      </c>
      <c r="AI378" s="243" t="s">
        <v>6891</v>
      </c>
      <c r="AJ378" s="10" t="s">
        <v>6892</v>
      </c>
      <c r="AK378" s="10" t="s">
        <v>6893</v>
      </c>
      <c r="AL378" s="241" t="s">
        <v>1971</v>
      </c>
      <c r="AM378" s="8"/>
      <c r="AN378" s="8"/>
      <c r="AO378" s="8"/>
      <c r="AP378" s="8"/>
      <c r="AQ378" s="8"/>
      <c r="AR378" s="245">
        <v>43655</v>
      </c>
      <c r="AS378" s="245">
        <v>43655</v>
      </c>
      <c r="AT378" s="246" t="s">
        <v>6894</v>
      </c>
      <c r="AU378" s="244"/>
      <c r="AV378" s="247" t="s">
        <v>6649</v>
      </c>
      <c r="AW378" s="248" t="s">
        <v>3783</v>
      </c>
      <c r="AX378" s="249" t="s">
        <v>3088</v>
      </c>
      <c r="AY378" s="250" t="s">
        <v>6887</v>
      </c>
    </row>
    <row r="379" spans="1:51" ht="24.75" customHeight="1" x14ac:dyDescent="0.35">
      <c r="A379" s="11">
        <v>378</v>
      </c>
      <c r="B379" s="241" t="s">
        <v>6895</v>
      </c>
      <c r="C379" s="8" t="s">
        <v>2805</v>
      </c>
      <c r="D379" s="10" t="s">
        <v>3088</v>
      </c>
      <c r="E379" s="10" t="s">
        <v>14</v>
      </c>
      <c r="F379" s="9">
        <v>43628</v>
      </c>
      <c r="G379" s="9">
        <v>43687</v>
      </c>
      <c r="H379" s="9"/>
      <c r="I379" s="9"/>
      <c r="J379" s="7" t="s">
        <v>3128</v>
      </c>
      <c r="K379" s="7"/>
      <c r="L379" s="10" t="s">
        <v>41</v>
      </c>
      <c r="M379" s="242" t="s">
        <v>6896</v>
      </c>
      <c r="N379" s="243" t="s">
        <v>1942</v>
      </c>
      <c r="O379" s="243" t="s">
        <v>6897</v>
      </c>
      <c r="P379" s="10" t="s">
        <v>6898</v>
      </c>
      <c r="Q379" s="10"/>
      <c r="R379" s="10"/>
      <c r="S379" s="10"/>
      <c r="T379" s="10" t="s">
        <v>22</v>
      </c>
      <c r="U379" s="244">
        <v>29162</v>
      </c>
      <c r="V379" s="10" t="s">
        <v>2064</v>
      </c>
      <c r="W379" s="10" t="s">
        <v>2064</v>
      </c>
      <c r="X379" s="241" t="s">
        <v>1936</v>
      </c>
      <c r="Y379" s="8" t="s">
        <v>6899</v>
      </c>
      <c r="Z379" s="243">
        <v>41919</v>
      </c>
      <c r="AA379" s="10" t="s">
        <v>255</v>
      </c>
      <c r="AB379" s="10" t="s">
        <v>1938</v>
      </c>
      <c r="AC379" s="10" t="s">
        <v>3140</v>
      </c>
      <c r="AD379" s="10" t="s">
        <v>6038</v>
      </c>
      <c r="AE379" s="243" t="s">
        <v>1962</v>
      </c>
      <c r="AF379" s="10" t="s">
        <v>6900</v>
      </c>
      <c r="AG379" s="10" t="s">
        <v>6901</v>
      </c>
      <c r="AH379" s="242" t="s">
        <v>6900</v>
      </c>
      <c r="AI379" s="243" t="s">
        <v>6901</v>
      </c>
      <c r="AJ379" s="10" t="s">
        <v>6902</v>
      </c>
      <c r="AK379" s="10" t="s">
        <v>6903</v>
      </c>
      <c r="AL379" s="241" t="s">
        <v>1941</v>
      </c>
      <c r="AM379" s="8"/>
      <c r="AN379" s="8"/>
      <c r="AO379" s="8"/>
      <c r="AP379" s="8"/>
      <c r="AQ379" s="8"/>
      <c r="AR379" s="245">
        <v>43657</v>
      </c>
      <c r="AS379" s="245">
        <v>43657</v>
      </c>
      <c r="AT379" s="246" t="s">
        <v>3088</v>
      </c>
      <c r="AU379" s="244"/>
      <c r="AV379" s="247" t="s">
        <v>4456</v>
      </c>
      <c r="AW379" s="248" t="s">
        <v>6770</v>
      </c>
      <c r="AX379" s="249" t="s">
        <v>3088</v>
      </c>
      <c r="AY379" s="250" t="s">
        <v>6895</v>
      </c>
    </row>
    <row r="380" spans="1:51" ht="24.75" customHeight="1" x14ac:dyDescent="0.35">
      <c r="A380" s="11">
        <v>379</v>
      </c>
      <c r="B380" s="241" t="s">
        <v>6904</v>
      </c>
      <c r="C380" s="8" t="s">
        <v>6905</v>
      </c>
      <c r="D380" s="10" t="s">
        <v>6906</v>
      </c>
      <c r="E380" s="10" t="s">
        <v>3195</v>
      </c>
      <c r="F380" s="9">
        <v>43115</v>
      </c>
      <c r="G380" s="9">
        <v>43174</v>
      </c>
      <c r="H380" s="9"/>
      <c r="I380" s="9"/>
      <c r="J380" s="7" t="s">
        <v>1932</v>
      </c>
      <c r="K380" s="7"/>
      <c r="L380" s="10" t="s">
        <v>4683</v>
      </c>
      <c r="M380" s="242" t="s">
        <v>3260</v>
      </c>
      <c r="N380" s="243" t="s">
        <v>2017</v>
      </c>
      <c r="O380" s="243" t="s">
        <v>5580</v>
      </c>
      <c r="P380" s="10" t="s">
        <v>6907</v>
      </c>
      <c r="Q380" s="10"/>
      <c r="R380" s="10"/>
      <c r="S380" s="10"/>
      <c r="T380" s="10" t="s">
        <v>53</v>
      </c>
      <c r="U380" s="244">
        <v>33534</v>
      </c>
      <c r="V380" s="10" t="s">
        <v>1725</v>
      </c>
      <c r="W380" s="10" t="s">
        <v>1725</v>
      </c>
      <c r="X380" s="241" t="s">
        <v>1936</v>
      </c>
      <c r="Y380" s="8" t="s">
        <v>6908</v>
      </c>
      <c r="Z380" s="243">
        <v>39872</v>
      </c>
      <c r="AA380" s="10" t="s">
        <v>101</v>
      </c>
      <c r="AB380" s="10" t="s">
        <v>1956</v>
      </c>
      <c r="AC380" s="10" t="s">
        <v>3140</v>
      </c>
      <c r="AD380" s="10" t="s">
        <v>6909</v>
      </c>
      <c r="AE380" s="243" t="s">
        <v>1948</v>
      </c>
      <c r="AF380" s="10" t="s">
        <v>6910</v>
      </c>
      <c r="AG380" s="10" t="s">
        <v>6911</v>
      </c>
      <c r="AH380" s="242" t="s">
        <v>6910</v>
      </c>
      <c r="AI380" s="243" t="s">
        <v>6911</v>
      </c>
      <c r="AJ380" s="10" t="s">
        <v>6912</v>
      </c>
      <c r="AK380" s="10" t="s">
        <v>6913</v>
      </c>
      <c r="AL380" s="241" t="s">
        <v>1953</v>
      </c>
      <c r="AM380" s="8"/>
      <c r="AN380" s="8"/>
      <c r="AO380" s="8"/>
      <c r="AP380" s="8"/>
      <c r="AQ380" s="8" t="s">
        <v>3088</v>
      </c>
      <c r="AR380" s="245">
        <v>43665</v>
      </c>
      <c r="AS380" s="245">
        <v>43665</v>
      </c>
      <c r="AT380" s="246" t="s">
        <v>6914</v>
      </c>
      <c r="AU380" s="244">
        <v>43634</v>
      </c>
      <c r="AV380" s="247" t="s">
        <v>6603</v>
      </c>
      <c r="AW380" s="248" t="s">
        <v>6604</v>
      </c>
      <c r="AX380" s="249" t="s">
        <v>3088</v>
      </c>
      <c r="AY380" s="250" t="s">
        <v>6904</v>
      </c>
    </row>
    <row r="381" spans="1:51" ht="24.75" customHeight="1" x14ac:dyDescent="0.35">
      <c r="A381" s="11">
        <v>380</v>
      </c>
      <c r="B381" s="241" t="s">
        <v>6915</v>
      </c>
      <c r="C381" s="8" t="s">
        <v>6916</v>
      </c>
      <c r="D381" s="10" t="s">
        <v>3088</v>
      </c>
      <c r="E381" s="10" t="s">
        <v>14</v>
      </c>
      <c r="F381" s="9">
        <v>41588</v>
      </c>
      <c r="G381" s="9">
        <v>41648</v>
      </c>
      <c r="H381" s="9"/>
      <c r="I381" s="9"/>
      <c r="J381" s="7" t="s">
        <v>1932</v>
      </c>
      <c r="K381" s="7"/>
      <c r="L381" s="10" t="s">
        <v>115</v>
      </c>
      <c r="M381" s="242" t="s">
        <v>2070</v>
      </c>
      <c r="N381" s="243" t="s">
        <v>1990</v>
      </c>
      <c r="O381" s="243" t="s">
        <v>484</v>
      </c>
      <c r="P381" s="10" t="s">
        <v>2220</v>
      </c>
      <c r="Q381" s="10"/>
      <c r="R381" s="10"/>
      <c r="S381" s="10"/>
      <c r="T381" s="10" t="s">
        <v>53</v>
      </c>
      <c r="U381" s="244">
        <v>30604</v>
      </c>
      <c r="V381" s="10" t="s">
        <v>747</v>
      </c>
      <c r="W381" s="10" t="s">
        <v>747</v>
      </c>
      <c r="X381" s="241" t="s">
        <v>1936</v>
      </c>
      <c r="Y381" s="8" t="s">
        <v>6917</v>
      </c>
      <c r="Z381" s="243">
        <v>41324</v>
      </c>
      <c r="AA381" s="10" t="s">
        <v>747</v>
      </c>
      <c r="AB381" s="10" t="s">
        <v>1956</v>
      </c>
      <c r="AC381" s="10" t="s">
        <v>3140</v>
      </c>
      <c r="AD381" s="10" t="s">
        <v>1992</v>
      </c>
      <c r="AE381" s="243" t="s">
        <v>1948</v>
      </c>
      <c r="AF381" s="10" t="s">
        <v>6918</v>
      </c>
      <c r="AG381" s="10" t="s">
        <v>6919</v>
      </c>
      <c r="AH381" s="242" t="s">
        <v>6918</v>
      </c>
      <c r="AI381" s="243" t="s">
        <v>6920</v>
      </c>
      <c r="AJ381" s="10" t="s">
        <v>6921</v>
      </c>
      <c r="AK381" s="10" t="s">
        <v>6922</v>
      </c>
      <c r="AL381" s="241" t="s">
        <v>1950</v>
      </c>
      <c r="AM381" s="8"/>
      <c r="AN381" s="8"/>
      <c r="AO381" s="8"/>
      <c r="AP381" s="8"/>
      <c r="AQ381" s="8" t="s">
        <v>3088</v>
      </c>
      <c r="AR381" s="245">
        <v>43665</v>
      </c>
      <c r="AS381" s="245">
        <v>43670</v>
      </c>
      <c r="AT381" s="246" t="s">
        <v>6923</v>
      </c>
      <c r="AU381" s="244">
        <v>43626</v>
      </c>
      <c r="AV381" s="247" t="s">
        <v>6603</v>
      </c>
      <c r="AW381" s="248" t="s">
        <v>6613</v>
      </c>
      <c r="AX381" s="249" t="s">
        <v>3088</v>
      </c>
      <c r="AY381" s="250" t="s">
        <v>6915</v>
      </c>
    </row>
    <row r="382" spans="1:51" ht="24.75" customHeight="1" x14ac:dyDescent="0.35">
      <c r="A382" s="11">
        <v>381</v>
      </c>
      <c r="B382" s="241" t="s">
        <v>6924</v>
      </c>
      <c r="C382" s="8" t="s">
        <v>6925</v>
      </c>
      <c r="D382" s="10" t="s">
        <v>3088</v>
      </c>
      <c r="E382" s="10" t="s">
        <v>14</v>
      </c>
      <c r="F382" s="9">
        <v>42250</v>
      </c>
      <c r="G382" s="9">
        <v>42310</v>
      </c>
      <c r="H382" s="9"/>
      <c r="I382" s="9"/>
      <c r="J382" s="7" t="s">
        <v>1932</v>
      </c>
      <c r="K382" s="7"/>
      <c r="L382" s="10" t="s">
        <v>19</v>
      </c>
      <c r="M382" s="242" t="s">
        <v>6926</v>
      </c>
      <c r="N382" s="243" t="s">
        <v>2126</v>
      </c>
      <c r="O382" s="243" t="s">
        <v>6927</v>
      </c>
      <c r="P382" s="10" t="s">
        <v>6928</v>
      </c>
      <c r="Q382" s="10"/>
      <c r="R382" s="10"/>
      <c r="S382" s="10"/>
      <c r="T382" s="10" t="s">
        <v>22</v>
      </c>
      <c r="U382" s="244">
        <v>31505</v>
      </c>
      <c r="V382" s="10" t="s">
        <v>162</v>
      </c>
      <c r="W382" s="10" t="s">
        <v>162</v>
      </c>
      <c r="X382" s="241" t="s">
        <v>1936</v>
      </c>
      <c r="Y382" s="8" t="s">
        <v>6929</v>
      </c>
      <c r="Z382" s="243">
        <v>42912</v>
      </c>
      <c r="AA382" s="10" t="s">
        <v>16</v>
      </c>
      <c r="AB382" s="10" t="s">
        <v>1956</v>
      </c>
      <c r="AC382" s="10" t="s">
        <v>3140</v>
      </c>
      <c r="AD382" s="10" t="s">
        <v>2040</v>
      </c>
      <c r="AE382" s="243" t="s">
        <v>2041</v>
      </c>
      <c r="AF382" s="10" t="s">
        <v>6930</v>
      </c>
      <c r="AG382" s="10" t="s">
        <v>6931</v>
      </c>
      <c r="AH382" s="242" t="s">
        <v>6932</v>
      </c>
      <c r="AI382" s="243" t="s">
        <v>6933</v>
      </c>
      <c r="AJ382" s="10" t="s">
        <v>6934</v>
      </c>
      <c r="AK382" s="10" t="s">
        <v>890</v>
      </c>
      <c r="AL382" s="241" t="s">
        <v>2160</v>
      </c>
      <c r="AM382" s="8"/>
      <c r="AN382" s="8"/>
      <c r="AO382" s="8"/>
      <c r="AP382" s="8"/>
      <c r="AQ382" s="8" t="s">
        <v>3088</v>
      </c>
      <c r="AR382" s="245">
        <v>43669</v>
      </c>
      <c r="AS382" s="245">
        <v>43671</v>
      </c>
      <c r="AT382" s="246" t="s">
        <v>6935</v>
      </c>
      <c r="AU382" s="244">
        <v>43647</v>
      </c>
      <c r="AV382" s="247" t="s">
        <v>6603</v>
      </c>
      <c r="AW382" s="248" t="s">
        <v>6613</v>
      </c>
      <c r="AX382" s="249" t="s">
        <v>3088</v>
      </c>
      <c r="AY382" s="250" t="s">
        <v>6924</v>
      </c>
    </row>
    <row r="383" spans="1:51" ht="24.75" customHeight="1" x14ac:dyDescent="0.35">
      <c r="A383" s="11">
        <v>382</v>
      </c>
      <c r="B383" s="241" t="s">
        <v>6936</v>
      </c>
      <c r="C383" s="8" t="s">
        <v>6937</v>
      </c>
      <c r="D383" s="10" t="s">
        <v>3088</v>
      </c>
      <c r="E383" s="10" t="s">
        <v>14</v>
      </c>
      <c r="F383" s="9">
        <v>43612</v>
      </c>
      <c r="G383" s="9">
        <v>43671</v>
      </c>
      <c r="H383" s="9"/>
      <c r="I383" s="9"/>
      <c r="J383" s="7" t="s">
        <v>3128</v>
      </c>
      <c r="K383" s="7"/>
      <c r="L383" s="10" t="s">
        <v>3456</v>
      </c>
      <c r="M383" s="242" t="s">
        <v>3457</v>
      </c>
      <c r="N383" s="243" t="s">
        <v>1990</v>
      </c>
      <c r="O383" s="243" t="s">
        <v>1053</v>
      </c>
      <c r="P383" s="10" t="s">
        <v>2460</v>
      </c>
      <c r="Q383" s="10"/>
      <c r="R383" s="10"/>
      <c r="S383" s="10"/>
      <c r="T383" s="10" t="s">
        <v>53</v>
      </c>
      <c r="U383" s="244">
        <v>29967</v>
      </c>
      <c r="V383" s="10" t="s">
        <v>2275</v>
      </c>
      <c r="W383" s="10" t="s">
        <v>2007</v>
      </c>
      <c r="X383" s="241" t="s">
        <v>1936</v>
      </c>
      <c r="Y383" s="8" t="s">
        <v>6938</v>
      </c>
      <c r="Z383" s="243">
        <v>43048</v>
      </c>
      <c r="AA383" s="10" t="s">
        <v>255</v>
      </c>
      <c r="AB383" s="10" t="s">
        <v>1956</v>
      </c>
      <c r="AC383" s="10" t="s">
        <v>3140</v>
      </c>
      <c r="AD383" s="10" t="s">
        <v>2303</v>
      </c>
      <c r="AE383" s="243" t="s">
        <v>6939</v>
      </c>
      <c r="AF383" s="10" t="s">
        <v>6940</v>
      </c>
      <c r="AG383" s="10" t="s">
        <v>6941</v>
      </c>
      <c r="AH383" s="242" t="s">
        <v>6940</v>
      </c>
      <c r="AI383" s="243" t="s">
        <v>6941</v>
      </c>
      <c r="AJ383" s="10" t="s">
        <v>6942</v>
      </c>
      <c r="AK383" s="10" t="s">
        <v>6943</v>
      </c>
      <c r="AL383" s="241" t="s">
        <v>1950</v>
      </c>
      <c r="AM383" s="8"/>
      <c r="AN383" s="8"/>
      <c r="AO383" s="8"/>
      <c r="AP383" s="8"/>
      <c r="AQ383" s="8" t="s">
        <v>3088</v>
      </c>
      <c r="AR383" s="245">
        <v>43665</v>
      </c>
      <c r="AS383" s="245">
        <v>43671</v>
      </c>
      <c r="AT383" s="246" t="s">
        <v>3088</v>
      </c>
      <c r="AU383" s="244"/>
      <c r="AV383" s="247" t="s">
        <v>4456</v>
      </c>
      <c r="AW383" s="248" t="s">
        <v>6650</v>
      </c>
      <c r="AX383" s="249" t="s">
        <v>3088</v>
      </c>
      <c r="AY383" s="250" t="s">
        <v>6936</v>
      </c>
    </row>
    <row r="384" spans="1:51" ht="24.75" customHeight="1" x14ac:dyDescent="0.35">
      <c r="A384" s="11">
        <v>383</v>
      </c>
      <c r="B384" s="241" t="s">
        <v>6944</v>
      </c>
      <c r="C384" s="8" t="s">
        <v>6945</v>
      </c>
      <c r="D384" s="10" t="s">
        <v>3088</v>
      </c>
      <c r="E384" s="10" t="s">
        <v>14</v>
      </c>
      <c r="F384" s="9">
        <v>40588</v>
      </c>
      <c r="G384" s="9">
        <v>40648</v>
      </c>
      <c r="H384" s="9"/>
      <c r="I384" s="9"/>
      <c r="J384" s="7" t="s">
        <v>1932</v>
      </c>
      <c r="K384" s="7"/>
      <c r="L384" s="10" t="s">
        <v>70</v>
      </c>
      <c r="M384" s="242" t="s">
        <v>6742</v>
      </c>
      <c r="N384" s="243" t="s">
        <v>1942</v>
      </c>
      <c r="O384" s="243" t="s">
        <v>6946</v>
      </c>
      <c r="P384" s="10" t="s">
        <v>6947</v>
      </c>
      <c r="Q384" s="10"/>
      <c r="R384" s="10"/>
      <c r="S384" s="10"/>
      <c r="T384" s="10" t="s">
        <v>22</v>
      </c>
      <c r="U384" s="244">
        <v>28890</v>
      </c>
      <c r="V384" s="10" t="s">
        <v>747</v>
      </c>
      <c r="W384" s="10" t="s">
        <v>747</v>
      </c>
      <c r="X384" s="241" t="s">
        <v>1936</v>
      </c>
      <c r="Y384" s="8" t="s">
        <v>6948</v>
      </c>
      <c r="Z384" s="243">
        <v>39384</v>
      </c>
      <c r="AA384" s="10" t="s">
        <v>255</v>
      </c>
      <c r="AB384" s="10" t="s">
        <v>1938</v>
      </c>
      <c r="AC384" s="10" t="s">
        <v>3140</v>
      </c>
      <c r="AD384" s="10" t="s">
        <v>1987</v>
      </c>
      <c r="AE384" s="243" t="s">
        <v>1988</v>
      </c>
      <c r="AF384" s="10" t="s">
        <v>6949</v>
      </c>
      <c r="AG384" s="10" t="s">
        <v>6950</v>
      </c>
      <c r="AH384" s="242" t="s">
        <v>6951</v>
      </c>
      <c r="AI384" s="243" t="s">
        <v>6952</v>
      </c>
      <c r="AJ384" s="10" t="s">
        <v>6953</v>
      </c>
      <c r="AK384" s="10" t="s">
        <v>6954</v>
      </c>
      <c r="AL384" s="241" t="s">
        <v>1953</v>
      </c>
      <c r="AM384" s="8"/>
      <c r="AN384" s="8"/>
      <c r="AO384" s="8"/>
      <c r="AP384" s="8"/>
      <c r="AQ384" s="8" t="s">
        <v>3088</v>
      </c>
      <c r="AR384" s="245">
        <v>43665</v>
      </c>
      <c r="AS384" s="245">
        <v>43671</v>
      </c>
      <c r="AT384" s="246" t="s">
        <v>6955</v>
      </c>
      <c r="AU384" s="244">
        <v>43626</v>
      </c>
      <c r="AV384" s="247" t="s">
        <v>6603</v>
      </c>
      <c r="AW384" s="248" t="s">
        <v>6621</v>
      </c>
      <c r="AX384" s="249" t="s">
        <v>3088</v>
      </c>
      <c r="AY384" s="250" t="s">
        <v>6944</v>
      </c>
    </row>
    <row r="385" spans="1:51" ht="24.75" customHeight="1" x14ac:dyDescent="0.35">
      <c r="A385" s="11">
        <v>384</v>
      </c>
      <c r="B385" s="241" t="s">
        <v>6956</v>
      </c>
      <c r="C385" s="8" t="s">
        <v>6957</v>
      </c>
      <c r="D385" s="10" t="s">
        <v>3088</v>
      </c>
      <c r="E385" s="10" t="s">
        <v>14</v>
      </c>
      <c r="F385" s="9">
        <v>41290</v>
      </c>
      <c r="G385" s="9">
        <v>41350</v>
      </c>
      <c r="H385" s="9"/>
      <c r="I385" s="9"/>
      <c r="J385" s="7" t="s">
        <v>1932</v>
      </c>
      <c r="K385" s="7"/>
      <c r="L385" s="10" t="s">
        <v>115</v>
      </c>
      <c r="M385" s="242" t="s">
        <v>2070</v>
      </c>
      <c r="N385" s="243" t="s">
        <v>1984</v>
      </c>
      <c r="O385" s="243" t="s">
        <v>493</v>
      </c>
      <c r="P385" s="10" t="s">
        <v>2231</v>
      </c>
      <c r="Q385" s="10"/>
      <c r="R385" s="10"/>
      <c r="S385" s="10"/>
      <c r="T385" s="10" t="s">
        <v>53</v>
      </c>
      <c r="U385" s="244">
        <v>28743</v>
      </c>
      <c r="V385" s="10" t="s">
        <v>6958</v>
      </c>
      <c r="W385" s="10" t="s">
        <v>2024</v>
      </c>
      <c r="X385" s="241" t="s">
        <v>1936</v>
      </c>
      <c r="Y385" s="8" t="s">
        <v>6959</v>
      </c>
      <c r="Z385" s="243">
        <v>38755</v>
      </c>
      <c r="AA385" s="10" t="s">
        <v>255</v>
      </c>
      <c r="AB385" s="10" t="s">
        <v>1938</v>
      </c>
      <c r="AC385" s="10" t="s">
        <v>3140</v>
      </c>
      <c r="AD385" s="10" t="s">
        <v>3461</v>
      </c>
      <c r="AE385" s="243" t="s">
        <v>1998</v>
      </c>
      <c r="AF385" s="10" t="s">
        <v>6960</v>
      </c>
      <c r="AG385" s="10" t="s">
        <v>6961</v>
      </c>
      <c r="AH385" s="242" t="s">
        <v>6960</v>
      </c>
      <c r="AI385" s="243" t="s">
        <v>6961</v>
      </c>
      <c r="AJ385" s="10" t="s">
        <v>6962</v>
      </c>
      <c r="AK385" s="10" t="s">
        <v>6963</v>
      </c>
      <c r="AL385" s="241" t="s">
        <v>1971</v>
      </c>
      <c r="AM385" s="8"/>
      <c r="AN385" s="8"/>
      <c r="AO385" s="8"/>
      <c r="AP385" s="8"/>
      <c r="AQ385" s="8" t="s">
        <v>3088</v>
      </c>
      <c r="AR385" s="245">
        <v>43665</v>
      </c>
      <c r="AS385" s="245">
        <v>43672</v>
      </c>
      <c r="AT385" s="246" t="s">
        <v>6964</v>
      </c>
      <c r="AU385" s="244">
        <v>43627</v>
      </c>
      <c r="AV385" s="247" t="s">
        <v>6603</v>
      </c>
      <c r="AW385" s="248" t="s">
        <v>3783</v>
      </c>
      <c r="AX385" s="249" t="s">
        <v>3088</v>
      </c>
      <c r="AY385" s="250" t="s">
        <v>6956</v>
      </c>
    </row>
    <row r="386" spans="1:51" ht="24.75" customHeight="1" x14ac:dyDescent="0.35">
      <c r="A386" s="11">
        <v>385</v>
      </c>
      <c r="B386" s="241" t="s">
        <v>6965</v>
      </c>
      <c r="C386" s="8" t="s">
        <v>6966</v>
      </c>
      <c r="D386" s="10" t="s">
        <v>3088</v>
      </c>
      <c r="E386" s="10" t="s">
        <v>32</v>
      </c>
      <c r="F386" s="9">
        <v>43252</v>
      </c>
      <c r="G386" s="9">
        <v>43311</v>
      </c>
      <c r="H386" s="9"/>
      <c r="I386" s="9">
        <v>43676</v>
      </c>
      <c r="J386" s="7" t="s">
        <v>3128</v>
      </c>
      <c r="K386" s="7"/>
      <c r="L386" s="10" t="s">
        <v>5682</v>
      </c>
      <c r="M386" s="242" t="s">
        <v>2151</v>
      </c>
      <c r="N386" s="243" t="s">
        <v>2050</v>
      </c>
      <c r="O386" s="243" t="s">
        <v>3165</v>
      </c>
      <c r="P386" s="10" t="s">
        <v>2061</v>
      </c>
      <c r="Q386" s="10"/>
      <c r="R386" s="10"/>
      <c r="S386" s="10"/>
      <c r="T386" s="10" t="s">
        <v>53</v>
      </c>
      <c r="U386" s="244">
        <v>30488</v>
      </c>
      <c r="V386" s="10" t="s">
        <v>79</v>
      </c>
      <c r="W386" s="10" t="s">
        <v>79</v>
      </c>
      <c r="X386" s="241" t="s">
        <v>1936</v>
      </c>
      <c r="Y386" s="8" t="s">
        <v>6967</v>
      </c>
      <c r="Z386" s="243">
        <v>42591</v>
      </c>
      <c r="AA386" s="10" t="s">
        <v>79</v>
      </c>
      <c r="AB386" s="10" t="s">
        <v>1938</v>
      </c>
      <c r="AC386" s="10" t="s">
        <v>3140</v>
      </c>
      <c r="AD386" s="10" t="s">
        <v>6968</v>
      </c>
      <c r="AE386" s="243" t="s">
        <v>6969</v>
      </c>
      <c r="AF386" s="10" t="s">
        <v>6970</v>
      </c>
      <c r="AG386" s="10" t="s">
        <v>6971</v>
      </c>
      <c r="AH386" s="242" t="s">
        <v>6970</v>
      </c>
      <c r="AI386" s="243" t="s">
        <v>6971</v>
      </c>
      <c r="AJ386" s="10" t="s">
        <v>3088</v>
      </c>
      <c r="AK386" s="10" t="s">
        <v>6972</v>
      </c>
      <c r="AL386" s="241" t="s">
        <v>2107</v>
      </c>
      <c r="AM386" s="8"/>
      <c r="AN386" s="8"/>
      <c r="AO386" s="8"/>
      <c r="AP386" s="8"/>
      <c r="AQ386" s="8" t="s">
        <v>3088</v>
      </c>
      <c r="AR386" s="245">
        <v>43676</v>
      </c>
      <c r="AS386" s="245">
        <v>43676</v>
      </c>
      <c r="AT386" s="246" t="s">
        <v>6973</v>
      </c>
      <c r="AU386" s="244"/>
      <c r="AV386" s="247" t="s">
        <v>6649</v>
      </c>
      <c r="AW386" s="248" t="s">
        <v>6650</v>
      </c>
      <c r="AX386" s="249" t="s">
        <v>3088</v>
      </c>
      <c r="AY386" s="250" t="s">
        <v>6965</v>
      </c>
    </row>
    <row r="387" spans="1:51" ht="24.75" customHeight="1" x14ac:dyDescent="0.35">
      <c r="A387" s="11">
        <v>386</v>
      </c>
      <c r="B387" s="241" t="s">
        <v>6974</v>
      </c>
      <c r="C387" s="8" t="s">
        <v>314</v>
      </c>
      <c r="D387" s="10" t="s">
        <v>3088</v>
      </c>
      <c r="E387" s="10" t="s">
        <v>176</v>
      </c>
      <c r="F387" s="9">
        <v>43322</v>
      </c>
      <c r="G387" s="9">
        <v>43381</v>
      </c>
      <c r="H387" s="9"/>
      <c r="I387" s="9">
        <v>43746</v>
      </c>
      <c r="J387" s="7" t="s">
        <v>3128</v>
      </c>
      <c r="K387" s="7"/>
      <c r="L387" s="10" t="s">
        <v>5790</v>
      </c>
      <c r="M387" s="242" t="s">
        <v>2122</v>
      </c>
      <c r="N387" s="243" t="s">
        <v>2050</v>
      </c>
      <c r="O387" s="243" t="s">
        <v>3165</v>
      </c>
      <c r="P387" s="10" t="s">
        <v>2061</v>
      </c>
      <c r="Q387" s="10"/>
      <c r="R387" s="10"/>
      <c r="S387" s="10"/>
      <c r="T387" s="10" t="s">
        <v>53</v>
      </c>
      <c r="U387" s="244">
        <v>31854</v>
      </c>
      <c r="V387" s="10" t="s">
        <v>176</v>
      </c>
      <c r="W387" s="10" t="s">
        <v>176</v>
      </c>
      <c r="X387" s="241" t="s">
        <v>1936</v>
      </c>
      <c r="Y387" s="8" t="s">
        <v>6975</v>
      </c>
      <c r="Z387" s="243">
        <v>41457</v>
      </c>
      <c r="AA387" s="10" t="s">
        <v>176</v>
      </c>
      <c r="AB387" s="10" t="s">
        <v>1938</v>
      </c>
      <c r="AC387" s="10" t="s">
        <v>3140</v>
      </c>
      <c r="AD387" s="10" t="s">
        <v>6976</v>
      </c>
      <c r="AE387" s="243" t="s">
        <v>1948</v>
      </c>
      <c r="AF387" s="10" t="s">
        <v>6977</v>
      </c>
      <c r="AG387" s="10" t="s">
        <v>6978</v>
      </c>
      <c r="AH387" s="242" t="s">
        <v>6977</v>
      </c>
      <c r="AI387" s="243" t="s">
        <v>6978</v>
      </c>
      <c r="AJ387" s="10" t="s">
        <v>6979</v>
      </c>
      <c r="AK387" s="10" t="s">
        <v>2788</v>
      </c>
      <c r="AL387" s="241" t="s">
        <v>1971</v>
      </c>
      <c r="AM387" s="8"/>
      <c r="AN387" s="8"/>
      <c r="AO387" s="8"/>
      <c r="AP387" s="8"/>
      <c r="AQ387" s="8" t="s">
        <v>3088</v>
      </c>
      <c r="AR387" s="245">
        <v>43677</v>
      </c>
      <c r="AS387" s="245">
        <v>43677</v>
      </c>
      <c r="AT387" s="246" t="s">
        <v>6980</v>
      </c>
      <c r="AU387" s="244">
        <v>43661</v>
      </c>
      <c r="AV387" s="247" t="s">
        <v>6649</v>
      </c>
      <c r="AW387" s="248" t="s">
        <v>3783</v>
      </c>
      <c r="AX387" s="249" t="s">
        <v>3088</v>
      </c>
      <c r="AY387" s="250" t="s">
        <v>6974</v>
      </c>
    </row>
    <row r="388" spans="1:51" ht="24.75" customHeight="1" x14ac:dyDescent="0.35">
      <c r="A388" s="11">
        <v>387</v>
      </c>
      <c r="B388" s="241" t="s">
        <v>6981</v>
      </c>
      <c r="C388" s="8" t="s">
        <v>6982</v>
      </c>
      <c r="D388" s="10" t="s">
        <v>6983</v>
      </c>
      <c r="E388" s="10" t="s">
        <v>14</v>
      </c>
      <c r="F388" s="9">
        <v>42675</v>
      </c>
      <c r="G388" s="9">
        <v>42734</v>
      </c>
      <c r="H388" s="9"/>
      <c r="I388" s="9"/>
      <c r="J388" s="7" t="s">
        <v>1932</v>
      </c>
      <c r="K388" s="7"/>
      <c r="L388" s="10" t="s">
        <v>115</v>
      </c>
      <c r="M388" s="242" t="s">
        <v>2118</v>
      </c>
      <c r="N388" s="243" t="s">
        <v>1990</v>
      </c>
      <c r="O388" s="243" t="s">
        <v>289</v>
      </c>
      <c r="P388" s="10" t="s">
        <v>2305</v>
      </c>
      <c r="Q388" s="10"/>
      <c r="R388" s="10"/>
      <c r="S388" s="10"/>
      <c r="T388" s="10" t="s">
        <v>53</v>
      </c>
      <c r="U388" s="244">
        <v>33477</v>
      </c>
      <c r="V388" s="10" t="s">
        <v>351</v>
      </c>
      <c r="W388" s="10" t="s">
        <v>1382</v>
      </c>
      <c r="X388" s="241" t="s">
        <v>1936</v>
      </c>
      <c r="Y388" s="8" t="s">
        <v>6984</v>
      </c>
      <c r="Z388" s="243">
        <v>40110</v>
      </c>
      <c r="AA388" s="10" t="s">
        <v>351</v>
      </c>
      <c r="AB388" s="10" t="s">
        <v>1938</v>
      </c>
      <c r="AC388" s="10" t="s">
        <v>3140</v>
      </c>
      <c r="AD388" s="10" t="s">
        <v>2120</v>
      </c>
      <c r="AE388" s="243" t="s">
        <v>2121</v>
      </c>
      <c r="AF388" s="10" t="s">
        <v>6985</v>
      </c>
      <c r="AG388" s="10" t="s">
        <v>6986</v>
      </c>
      <c r="AH388" s="242" t="s">
        <v>6987</v>
      </c>
      <c r="AI388" s="243" t="s">
        <v>6988</v>
      </c>
      <c r="AJ388" s="10" t="s">
        <v>6989</v>
      </c>
      <c r="AK388" s="10" t="s">
        <v>6990</v>
      </c>
      <c r="AL388" s="241" t="s">
        <v>1971</v>
      </c>
      <c r="AM388" s="8"/>
      <c r="AN388" s="8"/>
      <c r="AO388" s="8"/>
      <c r="AP388" s="8"/>
      <c r="AQ388" s="8" t="s">
        <v>3088</v>
      </c>
      <c r="AR388" s="245">
        <v>43677</v>
      </c>
      <c r="AS388" s="245">
        <v>43677</v>
      </c>
      <c r="AT388" s="246" t="s">
        <v>6991</v>
      </c>
      <c r="AU388" s="244">
        <v>43587</v>
      </c>
      <c r="AV388" s="247" t="s">
        <v>6603</v>
      </c>
      <c r="AW388" s="248" t="s">
        <v>3783</v>
      </c>
      <c r="AX388" s="249" t="s">
        <v>3088</v>
      </c>
      <c r="AY388" s="250" t="s">
        <v>6981</v>
      </c>
    </row>
    <row r="389" spans="1:51" ht="24.75" customHeight="1" x14ac:dyDescent="0.35">
      <c r="A389" s="11">
        <v>388</v>
      </c>
      <c r="B389" s="241" t="s">
        <v>6992</v>
      </c>
      <c r="C389" s="8" t="s">
        <v>6993</v>
      </c>
      <c r="D389" s="10" t="s">
        <v>3088</v>
      </c>
      <c r="E389" s="10" t="s">
        <v>32</v>
      </c>
      <c r="F389" s="9">
        <v>40157</v>
      </c>
      <c r="G389" s="9">
        <v>40218</v>
      </c>
      <c r="H389" s="9"/>
      <c r="I389" s="9"/>
      <c r="J389" s="7" t="s">
        <v>1932</v>
      </c>
      <c r="K389" s="7"/>
      <c r="L389" s="10" t="s">
        <v>35</v>
      </c>
      <c r="M389" s="242" t="s">
        <v>35</v>
      </c>
      <c r="N389" s="243" t="s">
        <v>2017</v>
      </c>
      <c r="O389" s="243" t="s">
        <v>125</v>
      </c>
      <c r="P389" s="10" t="s">
        <v>2018</v>
      </c>
      <c r="Q389" s="10"/>
      <c r="R389" s="10"/>
      <c r="S389" s="10"/>
      <c r="T389" s="10" t="s">
        <v>22</v>
      </c>
      <c r="U389" s="244">
        <v>28793</v>
      </c>
      <c r="V389" s="10" t="s">
        <v>1725</v>
      </c>
      <c r="W389" s="10" t="s">
        <v>1725</v>
      </c>
      <c r="X389" s="241" t="s">
        <v>1936</v>
      </c>
      <c r="Y389" s="8" t="s">
        <v>6994</v>
      </c>
      <c r="Z389" s="243">
        <v>39248</v>
      </c>
      <c r="AA389" s="10" t="s">
        <v>79</v>
      </c>
      <c r="AB389" s="10" t="s">
        <v>1938</v>
      </c>
      <c r="AC389" s="10" t="s">
        <v>3140</v>
      </c>
      <c r="AD389" s="10" t="s">
        <v>2072</v>
      </c>
      <c r="AE389" s="243" t="s">
        <v>2421</v>
      </c>
      <c r="AF389" s="10" t="s">
        <v>6995</v>
      </c>
      <c r="AG389" s="10" t="s">
        <v>6996</v>
      </c>
      <c r="AH389" s="242" t="s">
        <v>6997</v>
      </c>
      <c r="AI389" s="243" t="s">
        <v>6998</v>
      </c>
      <c r="AJ389" s="10" t="s">
        <v>6999</v>
      </c>
      <c r="AK389" s="10" t="s">
        <v>7000</v>
      </c>
      <c r="AL389" s="241" t="s">
        <v>1941</v>
      </c>
      <c r="AM389" s="8"/>
      <c r="AN389" s="8"/>
      <c r="AO389" s="8"/>
      <c r="AP389" s="8"/>
      <c r="AQ389" s="8" t="s">
        <v>3088</v>
      </c>
      <c r="AR389" s="245">
        <v>43668</v>
      </c>
      <c r="AS389" s="245">
        <v>43677</v>
      </c>
      <c r="AT389" s="246" t="s">
        <v>7001</v>
      </c>
      <c r="AU389" s="244">
        <v>43633</v>
      </c>
      <c r="AV389" s="247" t="s">
        <v>6603</v>
      </c>
      <c r="AW389" s="248" t="s">
        <v>6613</v>
      </c>
      <c r="AX389" s="249" t="s">
        <v>3088</v>
      </c>
      <c r="AY389" s="250" t="s">
        <v>6992</v>
      </c>
    </row>
    <row r="390" spans="1:51" ht="24.75" customHeight="1" x14ac:dyDescent="0.35">
      <c r="A390" s="11">
        <v>389</v>
      </c>
      <c r="B390" s="241" t="s">
        <v>7002</v>
      </c>
      <c r="C390" s="8" t="s">
        <v>7003</v>
      </c>
      <c r="D390" s="10" t="s">
        <v>3088</v>
      </c>
      <c r="E390" s="10" t="s">
        <v>14</v>
      </c>
      <c r="F390" s="9">
        <v>43171</v>
      </c>
      <c r="G390" s="9">
        <v>43230</v>
      </c>
      <c r="H390" s="9"/>
      <c r="I390" s="9">
        <v>43779</v>
      </c>
      <c r="J390" s="7" t="s">
        <v>3128</v>
      </c>
      <c r="K390" s="7"/>
      <c r="L390" s="10" t="s">
        <v>47</v>
      </c>
      <c r="M390" s="242" t="s">
        <v>2027</v>
      </c>
      <c r="N390" s="243" t="s">
        <v>2155</v>
      </c>
      <c r="O390" s="243" t="s">
        <v>5649</v>
      </c>
      <c r="P390" s="10" t="s">
        <v>5650</v>
      </c>
      <c r="Q390" s="10"/>
      <c r="R390" s="10"/>
      <c r="S390" s="10"/>
      <c r="T390" s="10" t="s">
        <v>22</v>
      </c>
      <c r="U390" s="244">
        <v>33876</v>
      </c>
      <c r="V390" s="10" t="s">
        <v>351</v>
      </c>
      <c r="W390" s="10" t="s">
        <v>79</v>
      </c>
      <c r="X390" s="241" t="s">
        <v>1936</v>
      </c>
      <c r="Y390" s="8" t="s">
        <v>7004</v>
      </c>
      <c r="Z390" s="243">
        <v>42725</v>
      </c>
      <c r="AA390" s="10" t="s">
        <v>255</v>
      </c>
      <c r="AB390" s="10" t="s">
        <v>1938</v>
      </c>
      <c r="AC390" s="10" t="s">
        <v>3140</v>
      </c>
      <c r="AD390" s="10" t="s">
        <v>2199</v>
      </c>
      <c r="AE390" s="243" t="s">
        <v>2208</v>
      </c>
      <c r="AF390" s="10" t="s">
        <v>7005</v>
      </c>
      <c r="AG390" s="10" t="s">
        <v>7006</v>
      </c>
      <c r="AH390" s="242" t="s">
        <v>7005</v>
      </c>
      <c r="AI390" s="243" t="s">
        <v>7006</v>
      </c>
      <c r="AJ390" s="10" t="s">
        <v>7007</v>
      </c>
      <c r="AK390" s="10" t="s">
        <v>7008</v>
      </c>
      <c r="AL390" s="241" t="s">
        <v>1953</v>
      </c>
      <c r="AM390" s="8"/>
      <c r="AN390" s="8"/>
      <c r="AO390" s="8"/>
      <c r="AP390" s="8"/>
      <c r="AQ390" s="8" t="s">
        <v>3088</v>
      </c>
      <c r="AR390" s="245">
        <v>43685</v>
      </c>
      <c r="AS390" s="245">
        <v>43685</v>
      </c>
      <c r="AT390" s="246" t="s">
        <v>7009</v>
      </c>
      <c r="AU390" s="244">
        <v>43678</v>
      </c>
      <c r="AV390" s="247" t="s">
        <v>6649</v>
      </c>
      <c r="AW390" s="248" t="s">
        <v>6650</v>
      </c>
      <c r="AX390" s="249" t="s">
        <v>3088</v>
      </c>
      <c r="AY390" s="250" t="s">
        <v>7002</v>
      </c>
    </row>
    <row r="391" spans="1:51" ht="24.75" customHeight="1" x14ac:dyDescent="0.35">
      <c r="A391" s="11">
        <v>390</v>
      </c>
      <c r="B391" s="241" t="s">
        <v>7010</v>
      </c>
      <c r="C391" s="8" t="s">
        <v>7011</v>
      </c>
      <c r="D391" s="10" t="s">
        <v>3088</v>
      </c>
      <c r="E391" s="10" t="s">
        <v>1558</v>
      </c>
      <c r="F391" s="9">
        <v>43467</v>
      </c>
      <c r="G391" s="9">
        <v>43526</v>
      </c>
      <c r="H391" s="9"/>
      <c r="I391" s="9">
        <v>43892</v>
      </c>
      <c r="J391" s="7" t="s">
        <v>3128</v>
      </c>
      <c r="K391" s="7"/>
      <c r="L391" s="10" t="s">
        <v>5682</v>
      </c>
      <c r="M391" s="242" t="s">
        <v>2151</v>
      </c>
      <c r="N391" s="243" t="s">
        <v>2050</v>
      </c>
      <c r="O391" s="243" t="s">
        <v>3165</v>
      </c>
      <c r="P391" s="10" t="s">
        <v>2061</v>
      </c>
      <c r="Q391" s="10"/>
      <c r="R391" s="10"/>
      <c r="S391" s="10"/>
      <c r="T391" s="10" t="s">
        <v>53</v>
      </c>
      <c r="U391" s="244">
        <v>34264</v>
      </c>
      <c r="V391" s="10" t="s">
        <v>1558</v>
      </c>
      <c r="W391" s="10" t="s">
        <v>1558</v>
      </c>
      <c r="X391" s="241" t="s">
        <v>1936</v>
      </c>
      <c r="Y391" s="8" t="s">
        <v>7012</v>
      </c>
      <c r="Z391" s="243">
        <v>42590</v>
      </c>
      <c r="AA391" s="10" t="s">
        <v>1558</v>
      </c>
      <c r="AB391" s="10" t="s">
        <v>1938</v>
      </c>
      <c r="AC391" s="10" t="s">
        <v>3140</v>
      </c>
      <c r="AD391" s="10" t="s">
        <v>2094</v>
      </c>
      <c r="AE391" s="243" t="s">
        <v>2095</v>
      </c>
      <c r="AF391" s="10" t="s">
        <v>7013</v>
      </c>
      <c r="AG391" s="10" t="s">
        <v>7014</v>
      </c>
      <c r="AH391" s="242" t="s">
        <v>7015</v>
      </c>
      <c r="AI391" s="243" t="s">
        <v>7014</v>
      </c>
      <c r="AJ391" s="10" t="s">
        <v>7016</v>
      </c>
      <c r="AK391" s="10" t="s">
        <v>7017</v>
      </c>
      <c r="AL391" s="241" t="s">
        <v>1971</v>
      </c>
      <c r="AM391" s="8"/>
      <c r="AN391" s="8"/>
      <c r="AO391" s="8"/>
      <c r="AP391" s="8"/>
      <c r="AQ391" s="8" t="s">
        <v>3088</v>
      </c>
      <c r="AR391" s="245">
        <v>43687</v>
      </c>
      <c r="AS391" s="245">
        <v>43687</v>
      </c>
      <c r="AT391" s="246" t="s">
        <v>7018</v>
      </c>
      <c r="AU391" s="244">
        <v>43682</v>
      </c>
      <c r="AV391" s="247" t="s">
        <v>6649</v>
      </c>
      <c r="AW391" s="248" t="s">
        <v>6621</v>
      </c>
      <c r="AX391" s="249" t="s">
        <v>3088</v>
      </c>
      <c r="AY391" s="250" t="s">
        <v>7010</v>
      </c>
    </row>
    <row r="392" spans="1:51" ht="24.75" customHeight="1" x14ac:dyDescent="0.35">
      <c r="A392" s="11">
        <v>391</v>
      </c>
      <c r="B392" s="241" t="s">
        <v>7019</v>
      </c>
      <c r="C392" s="8" t="s">
        <v>7020</v>
      </c>
      <c r="D392" s="10" t="s">
        <v>3088</v>
      </c>
      <c r="E392" s="10" t="s">
        <v>14</v>
      </c>
      <c r="F392" s="9">
        <v>40582</v>
      </c>
      <c r="G392" s="9">
        <v>40642</v>
      </c>
      <c r="H392" s="9"/>
      <c r="I392" s="9"/>
      <c r="J392" s="7" t="s">
        <v>1932</v>
      </c>
      <c r="K392" s="7"/>
      <c r="L392" s="10" t="s">
        <v>96</v>
      </c>
      <c r="M392" s="242" t="s">
        <v>96</v>
      </c>
      <c r="N392" s="243" t="s">
        <v>2050</v>
      </c>
      <c r="O392" s="243" t="s">
        <v>4116</v>
      </c>
      <c r="P392" s="10" t="s">
        <v>6654</v>
      </c>
      <c r="Q392" s="10"/>
      <c r="R392" s="10"/>
      <c r="S392" s="10"/>
      <c r="T392" s="10" t="s">
        <v>22</v>
      </c>
      <c r="U392" s="244">
        <v>32007</v>
      </c>
      <c r="V392" s="10" t="s">
        <v>255</v>
      </c>
      <c r="W392" s="10" t="s">
        <v>669</v>
      </c>
      <c r="X392" s="241" t="s">
        <v>1936</v>
      </c>
      <c r="Y392" s="8" t="s">
        <v>7021</v>
      </c>
      <c r="Z392" s="243">
        <v>38450</v>
      </c>
      <c r="AA392" s="10" t="s">
        <v>255</v>
      </c>
      <c r="AB392" s="10" t="s">
        <v>1956</v>
      </c>
      <c r="AC392" s="10" t="s">
        <v>3140</v>
      </c>
      <c r="AD392" s="10" t="s">
        <v>1987</v>
      </c>
      <c r="AE392" s="243" t="s">
        <v>7022</v>
      </c>
      <c r="AF392" s="10" t="s">
        <v>7023</v>
      </c>
      <c r="AG392" s="10" t="s">
        <v>7024</v>
      </c>
      <c r="AH392" s="242" t="s">
        <v>7023</v>
      </c>
      <c r="AI392" s="243" t="s">
        <v>7024</v>
      </c>
      <c r="AJ392" s="10" t="s">
        <v>7025</v>
      </c>
      <c r="AK392" s="10" t="s">
        <v>2373</v>
      </c>
      <c r="AL392" s="241" t="s">
        <v>1953</v>
      </c>
      <c r="AM392" s="8"/>
      <c r="AN392" s="8"/>
      <c r="AO392" s="8"/>
      <c r="AP392" s="8"/>
      <c r="AQ392" s="8" t="s">
        <v>3088</v>
      </c>
      <c r="AR392" s="245">
        <v>43691</v>
      </c>
      <c r="AS392" s="245">
        <v>43691</v>
      </c>
      <c r="AT392" s="246" t="s">
        <v>7026</v>
      </c>
      <c r="AU392" s="244">
        <v>43648</v>
      </c>
      <c r="AV392" s="247" t="s">
        <v>6603</v>
      </c>
      <c r="AW392" s="248" t="s">
        <v>6613</v>
      </c>
      <c r="AX392" s="249" t="s">
        <v>3088</v>
      </c>
      <c r="AY392" s="250" t="s">
        <v>7019</v>
      </c>
    </row>
    <row r="393" spans="1:51" ht="24.75" customHeight="1" x14ac:dyDescent="0.35">
      <c r="A393" s="11">
        <v>392</v>
      </c>
      <c r="B393" s="241" t="s">
        <v>7027</v>
      </c>
      <c r="C393" s="8" t="s">
        <v>7028</v>
      </c>
      <c r="D393" s="10" t="s">
        <v>3088</v>
      </c>
      <c r="E393" s="10" t="s">
        <v>14</v>
      </c>
      <c r="F393" s="9">
        <v>43269</v>
      </c>
      <c r="G393" s="9">
        <v>43328</v>
      </c>
      <c r="H393" s="9"/>
      <c r="I393" s="9">
        <v>43693</v>
      </c>
      <c r="J393" s="7" t="s">
        <v>3128</v>
      </c>
      <c r="K393" s="7"/>
      <c r="L393" s="10" t="s">
        <v>2404</v>
      </c>
      <c r="M393" s="242" t="s">
        <v>27</v>
      </c>
      <c r="N393" s="243" t="s">
        <v>2155</v>
      </c>
      <c r="O393" s="243" t="s">
        <v>5835</v>
      </c>
      <c r="P393" s="10" t="s">
        <v>5836</v>
      </c>
      <c r="Q393" s="10"/>
      <c r="R393" s="10"/>
      <c r="S393" s="10"/>
      <c r="T393" s="10" t="s">
        <v>22</v>
      </c>
      <c r="U393" s="244">
        <v>34730</v>
      </c>
      <c r="V393" s="10" t="s">
        <v>781</v>
      </c>
      <c r="W393" s="10" t="s">
        <v>781</v>
      </c>
      <c r="X393" s="241" t="s">
        <v>1936</v>
      </c>
      <c r="Y393" s="8" t="s">
        <v>7029</v>
      </c>
      <c r="Z393" s="243">
        <v>41678</v>
      </c>
      <c r="AA393" s="10" t="s">
        <v>781</v>
      </c>
      <c r="AB393" s="10" t="s">
        <v>1956</v>
      </c>
      <c r="AC393" s="10" t="s">
        <v>3140</v>
      </c>
      <c r="AD393" s="10" t="s">
        <v>7030</v>
      </c>
      <c r="AE393" s="243" t="s">
        <v>6447</v>
      </c>
      <c r="AF393" s="10" t="s">
        <v>7031</v>
      </c>
      <c r="AG393" s="10" t="s">
        <v>7032</v>
      </c>
      <c r="AH393" s="242" t="s">
        <v>7031</v>
      </c>
      <c r="AI393" s="243" t="s">
        <v>7032</v>
      </c>
      <c r="AJ393" s="10" t="s">
        <v>7033</v>
      </c>
      <c r="AK393" s="10" t="s">
        <v>7034</v>
      </c>
      <c r="AL393" s="241" t="s">
        <v>2107</v>
      </c>
      <c r="AM393" s="8"/>
      <c r="AN393" s="8"/>
      <c r="AO393" s="8"/>
      <c r="AP393" s="8"/>
      <c r="AQ393" s="8" t="s">
        <v>3088</v>
      </c>
      <c r="AR393" s="245">
        <v>43693</v>
      </c>
      <c r="AS393" s="245">
        <v>43693</v>
      </c>
      <c r="AT393" s="246" t="s">
        <v>7035</v>
      </c>
      <c r="AU393" s="244">
        <v>43665</v>
      </c>
      <c r="AV393" s="247" t="s">
        <v>6603</v>
      </c>
      <c r="AW393" s="248" t="s">
        <v>6604</v>
      </c>
      <c r="AX393" s="249" t="s">
        <v>3088</v>
      </c>
      <c r="AY393" s="250" t="s">
        <v>7027</v>
      </c>
    </row>
    <row r="394" spans="1:51" ht="24.75" customHeight="1" x14ac:dyDescent="0.35">
      <c r="A394" s="11">
        <v>393</v>
      </c>
      <c r="B394" s="241" t="s">
        <v>7036</v>
      </c>
      <c r="C394" s="8" t="s">
        <v>7037</v>
      </c>
      <c r="D394" s="10" t="s">
        <v>3088</v>
      </c>
      <c r="E394" s="10" t="s">
        <v>3195</v>
      </c>
      <c r="F394" s="9">
        <v>43605</v>
      </c>
      <c r="G394" s="9">
        <v>43664</v>
      </c>
      <c r="H394" s="9"/>
      <c r="I394" s="9">
        <v>44030</v>
      </c>
      <c r="J394" s="7" t="s">
        <v>3128</v>
      </c>
      <c r="K394" s="7"/>
      <c r="L394" s="10" t="s">
        <v>35</v>
      </c>
      <c r="M394" s="242" t="s">
        <v>35</v>
      </c>
      <c r="N394" s="243" t="s">
        <v>2126</v>
      </c>
      <c r="O394" s="243" t="s">
        <v>307</v>
      </c>
      <c r="P394" s="10" t="s">
        <v>2127</v>
      </c>
      <c r="Q394" s="10"/>
      <c r="R394" s="10"/>
      <c r="S394" s="10"/>
      <c r="T394" s="10" t="s">
        <v>22</v>
      </c>
      <c r="U394" s="244">
        <v>34460</v>
      </c>
      <c r="V394" s="10" t="s">
        <v>2048</v>
      </c>
      <c r="W394" s="10" t="s">
        <v>2048</v>
      </c>
      <c r="X394" s="241" t="s">
        <v>1936</v>
      </c>
      <c r="Y394" s="8" t="s">
        <v>7038</v>
      </c>
      <c r="Z394" s="243">
        <v>40526</v>
      </c>
      <c r="AA394" s="10" t="s">
        <v>2048</v>
      </c>
      <c r="AB394" s="10" t="s">
        <v>1956</v>
      </c>
      <c r="AC394" s="10" t="s">
        <v>1968</v>
      </c>
      <c r="AD394" s="10" t="s">
        <v>1992</v>
      </c>
      <c r="AE394" s="243" t="s">
        <v>7039</v>
      </c>
      <c r="AF394" s="10" t="s">
        <v>7040</v>
      </c>
      <c r="AG394" s="10" t="s">
        <v>7041</v>
      </c>
      <c r="AH394" s="242" t="s">
        <v>7042</v>
      </c>
      <c r="AI394" s="243" t="s">
        <v>7043</v>
      </c>
      <c r="AJ394" s="10" t="s">
        <v>7044</v>
      </c>
      <c r="AK394" s="10" t="s">
        <v>7045</v>
      </c>
      <c r="AL394" s="241" t="s">
        <v>2107</v>
      </c>
      <c r="AM394" s="8"/>
      <c r="AN394" s="8"/>
      <c r="AO394" s="8"/>
      <c r="AP394" s="8"/>
      <c r="AQ394" s="8"/>
      <c r="AR394" s="245">
        <v>43701</v>
      </c>
      <c r="AS394" s="245">
        <v>43701</v>
      </c>
      <c r="AT394" s="246" t="s">
        <v>7046</v>
      </c>
      <c r="AU394" s="244">
        <v>43669</v>
      </c>
      <c r="AV394" s="247" t="s">
        <v>6603</v>
      </c>
      <c r="AW394" s="248" t="s">
        <v>3783</v>
      </c>
      <c r="AX394" s="249" t="s">
        <v>3088</v>
      </c>
      <c r="AY394" s="250" t="s">
        <v>7036</v>
      </c>
    </row>
    <row r="395" spans="1:51" ht="24.75" customHeight="1" x14ac:dyDescent="0.35">
      <c r="A395" s="11">
        <v>394</v>
      </c>
      <c r="B395" s="241" t="s">
        <v>7047</v>
      </c>
      <c r="C395" s="8" t="s">
        <v>2307</v>
      </c>
      <c r="D395" s="10" t="s">
        <v>3088</v>
      </c>
      <c r="E395" s="10" t="s">
        <v>14</v>
      </c>
      <c r="F395" s="9">
        <v>42527</v>
      </c>
      <c r="G395" s="9">
        <v>42587</v>
      </c>
      <c r="H395" s="9"/>
      <c r="I395" s="9"/>
      <c r="J395" s="7" t="s">
        <v>1932</v>
      </c>
      <c r="K395" s="7"/>
      <c r="L395" s="10" t="s">
        <v>70</v>
      </c>
      <c r="M395" s="242" t="s">
        <v>6742</v>
      </c>
      <c r="N395" s="243" t="s">
        <v>1990</v>
      </c>
      <c r="O395" s="243" t="s">
        <v>940</v>
      </c>
      <c r="P395" s="10" t="s">
        <v>2411</v>
      </c>
      <c r="Q395" s="10"/>
      <c r="R395" s="10"/>
      <c r="S395" s="10"/>
      <c r="T395" s="10" t="s">
        <v>22</v>
      </c>
      <c r="U395" s="244">
        <v>30317</v>
      </c>
      <c r="V395" s="10" t="s">
        <v>1045</v>
      </c>
      <c r="W395" s="10" t="s">
        <v>2007</v>
      </c>
      <c r="X395" s="241" t="s">
        <v>1936</v>
      </c>
      <c r="Y395" s="8" t="s">
        <v>7048</v>
      </c>
      <c r="Z395" s="243">
        <v>41969</v>
      </c>
      <c r="AA395" s="10" t="s">
        <v>255</v>
      </c>
      <c r="AB395" s="10" t="s">
        <v>1938</v>
      </c>
      <c r="AC395" s="10" t="s">
        <v>3140</v>
      </c>
      <c r="AD395" s="10" t="s">
        <v>2363</v>
      </c>
      <c r="AE395" s="243" t="s">
        <v>2104</v>
      </c>
      <c r="AF395" s="10" t="s">
        <v>7049</v>
      </c>
      <c r="AG395" s="10" t="s">
        <v>7050</v>
      </c>
      <c r="AH395" s="242" t="s">
        <v>7051</v>
      </c>
      <c r="AI395" s="243" t="s">
        <v>7052</v>
      </c>
      <c r="AJ395" s="10" t="s">
        <v>7053</v>
      </c>
      <c r="AK395" s="10" t="s">
        <v>7054</v>
      </c>
      <c r="AL395" s="241" t="s">
        <v>1941</v>
      </c>
      <c r="AM395" s="8"/>
      <c r="AN395" s="8"/>
      <c r="AO395" s="8"/>
      <c r="AP395" s="8"/>
      <c r="AQ395" s="8" t="s">
        <v>3088</v>
      </c>
      <c r="AR395" s="245">
        <v>43700</v>
      </c>
      <c r="AS395" s="245">
        <v>43705</v>
      </c>
      <c r="AT395" s="246" t="s">
        <v>7055</v>
      </c>
      <c r="AU395" s="244">
        <v>43661</v>
      </c>
      <c r="AV395" s="247" t="s">
        <v>6603</v>
      </c>
      <c r="AW395" s="248" t="s">
        <v>6621</v>
      </c>
      <c r="AX395" s="249" t="s">
        <v>3088</v>
      </c>
      <c r="AY395" s="250" t="s">
        <v>7047</v>
      </c>
    </row>
    <row r="396" spans="1:51" ht="24.75" customHeight="1" x14ac:dyDescent="0.35">
      <c r="A396" s="11">
        <v>395</v>
      </c>
      <c r="B396" s="241" t="s">
        <v>7056</v>
      </c>
      <c r="C396" s="8" t="s">
        <v>7057</v>
      </c>
      <c r="D396" s="10" t="s">
        <v>7058</v>
      </c>
      <c r="E396" s="10" t="s">
        <v>669</v>
      </c>
      <c r="F396" s="9">
        <v>43539</v>
      </c>
      <c r="G396" s="9">
        <v>43598</v>
      </c>
      <c r="H396" s="9"/>
      <c r="I396" s="9">
        <v>43964</v>
      </c>
      <c r="J396" s="7" t="s">
        <v>3128</v>
      </c>
      <c r="K396" s="7"/>
      <c r="L396" s="10" t="s">
        <v>5938</v>
      </c>
      <c r="M396" s="242" t="s">
        <v>2298</v>
      </c>
      <c r="N396" s="243" t="s">
        <v>1990</v>
      </c>
      <c r="O396" s="243" t="s">
        <v>3187</v>
      </c>
      <c r="P396" s="10" t="s">
        <v>2061</v>
      </c>
      <c r="Q396" s="10"/>
      <c r="R396" s="10"/>
      <c r="S396" s="10"/>
      <c r="T396" s="10" t="s">
        <v>53</v>
      </c>
      <c r="U396" s="244">
        <v>27033</v>
      </c>
      <c r="V396" s="10" t="s">
        <v>501</v>
      </c>
      <c r="W396" s="10" t="s">
        <v>501</v>
      </c>
      <c r="X396" s="241" t="s">
        <v>1936</v>
      </c>
      <c r="Y396" s="8" t="s">
        <v>7059</v>
      </c>
      <c r="Z396" s="243">
        <v>43468</v>
      </c>
      <c r="AA396" s="10" t="s">
        <v>501</v>
      </c>
      <c r="AB396" s="10" t="s">
        <v>1956</v>
      </c>
      <c r="AC396" s="10" t="s">
        <v>3140</v>
      </c>
      <c r="AD396" s="10" t="s">
        <v>2072</v>
      </c>
      <c r="AE396" s="243" t="s">
        <v>2041</v>
      </c>
      <c r="AF396" s="10" t="s">
        <v>7060</v>
      </c>
      <c r="AG396" s="10" t="s">
        <v>7061</v>
      </c>
      <c r="AH396" s="242" t="s">
        <v>7060</v>
      </c>
      <c r="AI396" s="243" t="s">
        <v>7061</v>
      </c>
      <c r="AJ396" s="10" t="s">
        <v>7062</v>
      </c>
      <c r="AK396" s="10" t="s">
        <v>7063</v>
      </c>
      <c r="AL396" s="241" t="s">
        <v>1971</v>
      </c>
      <c r="AM396" s="8"/>
      <c r="AN396" s="8"/>
      <c r="AO396" s="8"/>
      <c r="AP396" s="8"/>
      <c r="AQ396" s="8"/>
      <c r="AR396" s="245">
        <v>43708</v>
      </c>
      <c r="AS396" s="245">
        <v>43708</v>
      </c>
      <c r="AT396" s="246" t="s">
        <v>7064</v>
      </c>
      <c r="AU396" s="244">
        <v>43708</v>
      </c>
      <c r="AV396" s="247" t="s">
        <v>6649</v>
      </c>
      <c r="AW396" s="248" t="s">
        <v>6650</v>
      </c>
      <c r="AX396" s="249" t="s">
        <v>3088</v>
      </c>
      <c r="AY396" s="250" t="s">
        <v>7056</v>
      </c>
    </row>
    <row r="397" spans="1:51" ht="24.75" customHeight="1" x14ac:dyDescent="0.35">
      <c r="A397" s="11">
        <v>396</v>
      </c>
      <c r="B397" s="241" t="s">
        <v>7065</v>
      </c>
      <c r="C397" s="8" t="s">
        <v>7066</v>
      </c>
      <c r="D397" s="10" t="s">
        <v>3088</v>
      </c>
      <c r="E397" s="10" t="s">
        <v>32</v>
      </c>
      <c r="F397" s="9">
        <v>43040</v>
      </c>
      <c r="G397" s="9">
        <v>43099</v>
      </c>
      <c r="H397" s="9"/>
      <c r="I397" s="9"/>
      <c r="J397" s="7" t="s">
        <v>1932</v>
      </c>
      <c r="K397" s="7"/>
      <c r="L397" s="10" t="s">
        <v>115</v>
      </c>
      <c r="M397" s="242" t="s">
        <v>2070</v>
      </c>
      <c r="N397" s="243" t="s">
        <v>2050</v>
      </c>
      <c r="O397" s="243" t="s">
        <v>247</v>
      </c>
      <c r="P397" s="10" t="s">
        <v>2091</v>
      </c>
      <c r="Q397" s="10"/>
      <c r="R397" s="10"/>
      <c r="S397" s="10"/>
      <c r="T397" s="10" t="s">
        <v>53</v>
      </c>
      <c r="U397" s="244">
        <v>33263</v>
      </c>
      <c r="V397" s="10" t="s">
        <v>1153</v>
      </c>
      <c r="W397" s="10" t="s">
        <v>1153</v>
      </c>
      <c r="X397" s="241" t="s">
        <v>1936</v>
      </c>
      <c r="Y397" s="8" t="s">
        <v>7067</v>
      </c>
      <c r="Z397" s="243">
        <v>42261</v>
      </c>
      <c r="AA397" s="10" t="s">
        <v>3088</v>
      </c>
      <c r="AB397" s="10" t="s">
        <v>1938</v>
      </c>
      <c r="AC397" s="10" t="s">
        <v>3140</v>
      </c>
      <c r="AD397" s="10" t="s">
        <v>7068</v>
      </c>
      <c r="AE397" s="243" t="s">
        <v>2041</v>
      </c>
      <c r="AF397" s="10" t="s">
        <v>7069</v>
      </c>
      <c r="AG397" s="10" t="s">
        <v>7070</v>
      </c>
      <c r="AH397" s="242" t="s">
        <v>7071</v>
      </c>
      <c r="AI397" s="243" t="s">
        <v>7072</v>
      </c>
      <c r="AJ397" s="10" t="s">
        <v>7073</v>
      </c>
      <c r="AK397" s="10" t="s">
        <v>7074</v>
      </c>
      <c r="AL397" s="241" t="s">
        <v>1953</v>
      </c>
      <c r="AM397" s="8"/>
      <c r="AN397" s="8"/>
      <c r="AO397" s="8"/>
      <c r="AP397" s="8"/>
      <c r="AQ397" s="8" t="s">
        <v>3088</v>
      </c>
      <c r="AR397" s="245">
        <v>43713</v>
      </c>
      <c r="AS397" s="245">
        <v>43713</v>
      </c>
      <c r="AT397" s="246" t="s">
        <v>7075</v>
      </c>
      <c r="AU397" s="244">
        <v>43670</v>
      </c>
      <c r="AV397" s="247" t="s">
        <v>6603</v>
      </c>
      <c r="AW397" s="248" t="s">
        <v>6613</v>
      </c>
      <c r="AX397" s="249" t="s">
        <v>3088</v>
      </c>
      <c r="AY397" s="250" t="s">
        <v>7065</v>
      </c>
    </row>
    <row r="398" spans="1:51" ht="24.75" customHeight="1" x14ac:dyDescent="0.35">
      <c r="A398" s="11">
        <v>397</v>
      </c>
      <c r="B398" s="241" t="s">
        <v>7076</v>
      </c>
      <c r="C398" s="8" t="s">
        <v>7077</v>
      </c>
      <c r="D398" s="10" t="s">
        <v>3088</v>
      </c>
      <c r="E398" s="10" t="s">
        <v>7078</v>
      </c>
      <c r="F398" s="9">
        <v>43703</v>
      </c>
      <c r="G398" s="9">
        <v>43762</v>
      </c>
      <c r="H398" s="9"/>
      <c r="I398" s="9"/>
      <c r="J398" s="7" t="s">
        <v>3128</v>
      </c>
      <c r="K398" s="7"/>
      <c r="L398" s="10" t="s">
        <v>6524</v>
      </c>
      <c r="M398" s="242" t="s">
        <v>7079</v>
      </c>
      <c r="N398" s="243" t="s">
        <v>2126</v>
      </c>
      <c r="O398" s="243" t="s">
        <v>7080</v>
      </c>
      <c r="P398" s="10" t="s">
        <v>6155</v>
      </c>
      <c r="Q398" s="10"/>
      <c r="R398" s="10"/>
      <c r="S398" s="10"/>
      <c r="T398" s="10" t="s">
        <v>22</v>
      </c>
      <c r="U398" s="244">
        <v>33342</v>
      </c>
      <c r="V398" s="10" t="s">
        <v>255</v>
      </c>
      <c r="W398" s="10" t="s">
        <v>255</v>
      </c>
      <c r="X398" s="241" t="s">
        <v>1936</v>
      </c>
      <c r="Y398" s="8" t="s">
        <v>7081</v>
      </c>
      <c r="Z398" s="243">
        <v>43264</v>
      </c>
      <c r="AA398" s="10" t="s">
        <v>255</v>
      </c>
      <c r="AB398" s="10" t="s">
        <v>1956</v>
      </c>
      <c r="AC398" s="10" t="s">
        <v>3140</v>
      </c>
      <c r="AD398" s="10" t="s">
        <v>7082</v>
      </c>
      <c r="AE398" s="243" t="s">
        <v>1948</v>
      </c>
      <c r="AF398" s="10" t="s">
        <v>7083</v>
      </c>
      <c r="AG398" s="10" t="s">
        <v>7084</v>
      </c>
      <c r="AH398" s="242" t="s">
        <v>7083</v>
      </c>
      <c r="AI398" s="243" t="s">
        <v>7084</v>
      </c>
      <c r="AJ398" s="10" t="s">
        <v>7085</v>
      </c>
      <c r="AK398" s="10" t="s">
        <v>7086</v>
      </c>
      <c r="AL398" s="241" t="s">
        <v>1953</v>
      </c>
      <c r="AM398" s="8"/>
      <c r="AN398" s="8"/>
      <c r="AO398" s="8"/>
      <c r="AP398" s="8"/>
      <c r="AQ398" s="8" t="s">
        <v>3088</v>
      </c>
      <c r="AR398" s="245">
        <v>43713</v>
      </c>
      <c r="AS398" s="245">
        <v>43713</v>
      </c>
      <c r="AT398" s="246" t="s">
        <v>3088</v>
      </c>
      <c r="AU398" s="244">
        <v>43714</v>
      </c>
      <c r="AV398" s="247" t="s">
        <v>4456</v>
      </c>
      <c r="AW398" s="248" t="s">
        <v>6650</v>
      </c>
      <c r="AX398" s="249" t="s">
        <v>3088</v>
      </c>
      <c r="AY398" s="250" t="s">
        <v>7076</v>
      </c>
    </row>
    <row r="399" spans="1:51" ht="24.75" customHeight="1" x14ac:dyDescent="0.35">
      <c r="A399" s="11">
        <v>398</v>
      </c>
      <c r="B399" s="241" t="s">
        <v>7087</v>
      </c>
      <c r="C399" s="8" t="s">
        <v>7088</v>
      </c>
      <c r="D399" s="10" t="s">
        <v>3088</v>
      </c>
      <c r="E399" s="10" t="s">
        <v>14</v>
      </c>
      <c r="F399" s="9">
        <v>43132</v>
      </c>
      <c r="G399" s="9"/>
      <c r="H399" s="9"/>
      <c r="I399" s="9"/>
      <c r="J399" s="7" t="s">
        <v>1932</v>
      </c>
      <c r="K399" s="7"/>
      <c r="L399" s="10" t="s">
        <v>70</v>
      </c>
      <c r="M399" s="242" t="s">
        <v>7089</v>
      </c>
      <c r="N399" s="243" t="s">
        <v>2126</v>
      </c>
      <c r="O399" s="243" t="s">
        <v>7090</v>
      </c>
      <c r="P399" s="10" t="s">
        <v>7091</v>
      </c>
      <c r="Q399" s="10"/>
      <c r="R399" s="10"/>
      <c r="S399" s="10"/>
      <c r="T399" s="10" t="s">
        <v>53</v>
      </c>
      <c r="U399" s="244">
        <v>33158</v>
      </c>
      <c r="V399" s="10" t="s">
        <v>2015</v>
      </c>
      <c r="W399" s="10" t="s">
        <v>2015</v>
      </c>
      <c r="X399" s="241" t="s">
        <v>1936</v>
      </c>
      <c r="Y399" s="8" t="s">
        <v>7092</v>
      </c>
      <c r="Z399" s="243">
        <v>42178</v>
      </c>
      <c r="AA399" s="10" t="s">
        <v>255</v>
      </c>
      <c r="AB399" s="10" t="s">
        <v>1938</v>
      </c>
      <c r="AC399" s="10" t="s">
        <v>1974</v>
      </c>
      <c r="AD399" s="10" t="s">
        <v>7093</v>
      </c>
      <c r="AE399" s="243" t="s">
        <v>1988</v>
      </c>
      <c r="AF399" s="10" t="s">
        <v>7094</v>
      </c>
      <c r="AG399" s="10" t="s">
        <v>7095</v>
      </c>
      <c r="AH399" s="242" t="s">
        <v>7094</v>
      </c>
      <c r="AI399" s="243" t="s">
        <v>7095</v>
      </c>
      <c r="AJ399" s="10" t="s">
        <v>7096</v>
      </c>
      <c r="AK399" s="10" t="s">
        <v>7097</v>
      </c>
      <c r="AL399" s="241" t="s">
        <v>2160</v>
      </c>
      <c r="AM399" s="8"/>
      <c r="AN399" s="8"/>
      <c r="AO399" s="8"/>
      <c r="AP399" s="8"/>
      <c r="AQ399" s="8" t="s">
        <v>3088</v>
      </c>
      <c r="AR399" s="245">
        <v>43714</v>
      </c>
      <c r="AS399" s="245">
        <v>43714</v>
      </c>
      <c r="AT399" s="246" t="s">
        <v>7098</v>
      </c>
      <c r="AU399" s="244">
        <v>43690</v>
      </c>
      <c r="AV399" s="247" t="s">
        <v>6603</v>
      </c>
      <c r="AW399" s="248" t="s">
        <v>6613</v>
      </c>
      <c r="AX399" s="249" t="s">
        <v>3088</v>
      </c>
      <c r="AY399" s="250" t="s">
        <v>7087</v>
      </c>
    </row>
    <row r="400" spans="1:51" ht="24.75" customHeight="1" x14ac:dyDescent="0.35">
      <c r="A400" s="11">
        <v>399</v>
      </c>
      <c r="B400" s="241" t="s">
        <v>7099</v>
      </c>
      <c r="C400" s="8" t="s">
        <v>7100</v>
      </c>
      <c r="D400" s="10" t="s">
        <v>3088</v>
      </c>
      <c r="E400" s="10" t="s">
        <v>14</v>
      </c>
      <c r="F400" s="9">
        <v>43689</v>
      </c>
      <c r="G400" s="9">
        <v>43748</v>
      </c>
      <c r="H400" s="9"/>
      <c r="I400" s="9"/>
      <c r="J400" s="7" t="s">
        <v>3128</v>
      </c>
      <c r="K400" s="7"/>
      <c r="L400" s="10" t="s">
        <v>751</v>
      </c>
      <c r="M400" s="242" t="s">
        <v>751</v>
      </c>
      <c r="N400" s="243" t="s">
        <v>2126</v>
      </c>
      <c r="O400" s="243" t="s">
        <v>7101</v>
      </c>
      <c r="P400" s="10" t="s">
        <v>7102</v>
      </c>
      <c r="Q400" s="10"/>
      <c r="R400" s="10"/>
      <c r="S400" s="10"/>
      <c r="T400" s="10" t="s">
        <v>22</v>
      </c>
      <c r="U400" s="244">
        <v>33817</v>
      </c>
      <c r="V400" s="10" t="s">
        <v>101</v>
      </c>
      <c r="W400" s="10" t="s">
        <v>141</v>
      </c>
      <c r="X400" s="241" t="s">
        <v>1936</v>
      </c>
      <c r="Y400" s="8" t="s">
        <v>7103</v>
      </c>
      <c r="Z400" s="243">
        <v>43582</v>
      </c>
      <c r="AA400" s="10" t="s">
        <v>101</v>
      </c>
      <c r="AB400" s="10" t="s">
        <v>1956</v>
      </c>
      <c r="AC400" s="10" t="s">
        <v>3140</v>
      </c>
      <c r="AD400" s="10" t="s">
        <v>2199</v>
      </c>
      <c r="AE400" s="243" t="s">
        <v>2615</v>
      </c>
      <c r="AF400" s="10" t="s">
        <v>7104</v>
      </c>
      <c r="AG400" s="10" t="s">
        <v>7105</v>
      </c>
      <c r="AH400" s="242" t="s">
        <v>7106</v>
      </c>
      <c r="AI400" s="243" t="s">
        <v>7107</v>
      </c>
      <c r="AJ400" s="10" t="s">
        <v>7108</v>
      </c>
      <c r="AK400" s="10" t="s">
        <v>7109</v>
      </c>
      <c r="AL400" s="241" t="s">
        <v>2160</v>
      </c>
      <c r="AM400" s="8"/>
      <c r="AN400" s="8"/>
      <c r="AO400" s="8"/>
      <c r="AP400" s="8"/>
      <c r="AQ400" s="8" t="s">
        <v>3088</v>
      </c>
      <c r="AR400" s="245">
        <v>43714</v>
      </c>
      <c r="AS400" s="245">
        <v>43714</v>
      </c>
      <c r="AT400" s="246" t="s">
        <v>3088</v>
      </c>
      <c r="AU400" s="244">
        <v>43714</v>
      </c>
      <c r="AV400" s="247" t="s">
        <v>4456</v>
      </c>
      <c r="AW400" s="248" t="s">
        <v>6650</v>
      </c>
      <c r="AX400" s="249" t="s">
        <v>3088</v>
      </c>
      <c r="AY400" s="250" t="s">
        <v>7099</v>
      </c>
    </row>
    <row r="401" spans="1:51" ht="24.75" customHeight="1" x14ac:dyDescent="0.35">
      <c r="A401" s="11">
        <v>400</v>
      </c>
      <c r="B401" s="241" t="s">
        <v>7110</v>
      </c>
      <c r="C401" s="8" t="s">
        <v>4695</v>
      </c>
      <c r="D401" s="10" t="s">
        <v>3088</v>
      </c>
      <c r="E401" s="10" t="s">
        <v>14</v>
      </c>
      <c r="F401" s="9">
        <v>42709</v>
      </c>
      <c r="G401" s="9">
        <v>42768</v>
      </c>
      <c r="H401" s="9"/>
      <c r="I401" s="9"/>
      <c r="J401" s="7" t="s">
        <v>1932</v>
      </c>
      <c r="K401" s="7"/>
      <c r="L401" s="10" t="s">
        <v>70</v>
      </c>
      <c r="M401" s="242" t="s">
        <v>6742</v>
      </c>
      <c r="N401" s="243" t="s">
        <v>1990</v>
      </c>
      <c r="O401" s="243" t="s">
        <v>940</v>
      </c>
      <c r="P401" s="10" t="s">
        <v>5160</v>
      </c>
      <c r="Q401" s="10"/>
      <c r="R401" s="10"/>
      <c r="S401" s="10"/>
      <c r="T401" s="10" t="s">
        <v>22</v>
      </c>
      <c r="U401" s="244">
        <v>30505</v>
      </c>
      <c r="V401" s="10" t="s">
        <v>255</v>
      </c>
      <c r="W401" s="10" t="s">
        <v>2109</v>
      </c>
      <c r="X401" s="241" t="s">
        <v>1936</v>
      </c>
      <c r="Y401" s="8" t="s">
        <v>7111</v>
      </c>
      <c r="Z401" s="243">
        <v>43273</v>
      </c>
      <c r="AA401" s="10" t="s">
        <v>3088</v>
      </c>
      <c r="AB401" s="10" t="s">
        <v>1956</v>
      </c>
      <c r="AC401" s="10" t="s">
        <v>3140</v>
      </c>
      <c r="AD401" s="10" t="s">
        <v>2098</v>
      </c>
      <c r="AE401" s="243" t="s">
        <v>2579</v>
      </c>
      <c r="AF401" s="10" t="s">
        <v>7112</v>
      </c>
      <c r="AG401" s="10" t="s">
        <v>7113</v>
      </c>
      <c r="AH401" s="242" t="s">
        <v>7112</v>
      </c>
      <c r="AI401" s="243" t="s">
        <v>7113</v>
      </c>
      <c r="AJ401" s="10" t="s">
        <v>4701</v>
      </c>
      <c r="AK401" s="10" t="s">
        <v>4702</v>
      </c>
      <c r="AL401" s="241" t="s">
        <v>1953</v>
      </c>
      <c r="AM401" s="8"/>
      <c r="AN401" s="8"/>
      <c r="AO401" s="8"/>
      <c r="AP401" s="8"/>
      <c r="AQ401" s="8" t="s">
        <v>3088</v>
      </c>
      <c r="AR401" s="245">
        <v>43708</v>
      </c>
      <c r="AS401" s="245">
        <v>43714</v>
      </c>
      <c r="AT401" s="246" t="s">
        <v>7114</v>
      </c>
      <c r="AU401" s="244">
        <v>43671</v>
      </c>
      <c r="AV401" s="247" t="s">
        <v>6603</v>
      </c>
      <c r="AW401" s="248" t="s">
        <v>6621</v>
      </c>
      <c r="AX401" s="249" t="s">
        <v>3088</v>
      </c>
      <c r="AY401" s="250" t="s">
        <v>7110</v>
      </c>
    </row>
    <row r="402" spans="1:51" ht="24.75" customHeight="1" x14ac:dyDescent="0.35">
      <c r="A402" s="11">
        <v>401</v>
      </c>
      <c r="B402" s="241" t="s">
        <v>7115</v>
      </c>
      <c r="C402" s="8" t="s">
        <v>7116</v>
      </c>
      <c r="D402" s="10" t="s">
        <v>3088</v>
      </c>
      <c r="E402" s="10" t="s">
        <v>141</v>
      </c>
      <c r="F402" s="9">
        <v>43298</v>
      </c>
      <c r="G402" s="9">
        <v>43357</v>
      </c>
      <c r="H402" s="9"/>
      <c r="I402" s="9">
        <v>43722</v>
      </c>
      <c r="J402" s="7" t="s">
        <v>3128</v>
      </c>
      <c r="K402" s="7"/>
      <c r="L402" s="10" t="s">
        <v>7117</v>
      </c>
      <c r="M402" s="242" t="s">
        <v>2052</v>
      </c>
      <c r="N402" s="243" t="s">
        <v>2050</v>
      </c>
      <c r="O402" s="243" t="s">
        <v>3165</v>
      </c>
      <c r="P402" s="10" t="s">
        <v>2061</v>
      </c>
      <c r="Q402" s="10"/>
      <c r="R402" s="10"/>
      <c r="S402" s="10"/>
      <c r="T402" s="10" t="s">
        <v>53</v>
      </c>
      <c r="U402" s="244">
        <v>31694</v>
      </c>
      <c r="V402" s="10" t="s">
        <v>141</v>
      </c>
      <c r="W402" s="10" t="s">
        <v>141</v>
      </c>
      <c r="X402" s="241" t="s">
        <v>1936</v>
      </c>
      <c r="Y402" s="8" t="s">
        <v>7118</v>
      </c>
      <c r="Z402" s="243">
        <v>42266</v>
      </c>
      <c r="AA402" s="10" t="s">
        <v>141</v>
      </c>
      <c r="AB402" s="10" t="s">
        <v>1956</v>
      </c>
      <c r="AC402" s="10" t="s">
        <v>3140</v>
      </c>
      <c r="AD402" s="10" t="s">
        <v>2139</v>
      </c>
      <c r="AE402" s="243" t="s">
        <v>2183</v>
      </c>
      <c r="AF402" s="10" t="s">
        <v>7119</v>
      </c>
      <c r="AG402" s="10" t="s">
        <v>7120</v>
      </c>
      <c r="AH402" s="242" t="s">
        <v>7119</v>
      </c>
      <c r="AI402" s="243" t="s">
        <v>7120</v>
      </c>
      <c r="AJ402" s="10" t="s">
        <v>7121</v>
      </c>
      <c r="AK402" s="10" t="s">
        <v>7122</v>
      </c>
      <c r="AL402" s="241" t="s">
        <v>1953</v>
      </c>
      <c r="AM402" s="8"/>
      <c r="AN402" s="8"/>
      <c r="AO402" s="8"/>
      <c r="AP402" s="8"/>
      <c r="AQ402" s="8" t="s">
        <v>3088</v>
      </c>
      <c r="AR402" s="245">
        <v>43722</v>
      </c>
      <c r="AS402" s="245">
        <v>43722</v>
      </c>
      <c r="AT402" s="246" t="s">
        <v>7123</v>
      </c>
      <c r="AU402" s="244"/>
      <c r="AV402" s="247" t="s">
        <v>6649</v>
      </c>
      <c r="AW402" s="248" t="s">
        <v>6650</v>
      </c>
      <c r="AX402" s="249" t="s">
        <v>3088</v>
      </c>
      <c r="AY402" s="250" t="s">
        <v>7115</v>
      </c>
    </row>
    <row r="403" spans="1:51" ht="24.75" customHeight="1" x14ac:dyDescent="0.35">
      <c r="A403" s="11">
        <v>402</v>
      </c>
      <c r="B403" s="241" t="s">
        <v>7124</v>
      </c>
      <c r="C403" s="8" t="s">
        <v>7125</v>
      </c>
      <c r="D403" s="10" t="s">
        <v>3088</v>
      </c>
      <c r="E403" s="10" t="s">
        <v>14</v>
      </c>
      <c r="F403" s="9">
        <v>41913</v>
      </c>
      <c r="G403" s="9">
        <v>41973</v>
      </c>
      <c r="H403" s="9"/>
      <c r="I403" s="9"/>
      <c r="J403" s="7" t="s">
        <v>1932</v>
      </c>
      <c r="K403" s="7"/>
      <c r="L403" s="10" t="s">
        <v>35</v>
      </c>
      <c r="M403" s="242" t="s">
        <v>2142</v>
      </c>
      <c r="N403" s="243" t="s">
        <v>1972</v>
      </c>
      <c r="O403" s="243" t="s">
        <v>347</v>
      </c>
      <c r="P403" s="10" t="s">
        <v>2143</v>
      </c>
      <c r="Q403" s="10"/>
      <c r="R403" s="10"/>
      <c r="S403" s="10"/>
      <c r="T403" s="10" t="s">
        <v>22</v>
      </c>
      <c r="U403" s="244">
        <v>31378</v>
      </c>
      <c r="V403" s="10" t="s">
        <v>255</v>
      </c>
      <c r="W403" s="10" t="s">
        <v>255</v>
      </c>
      <c r="X403" s="241" t="s">
        <v>1936</v>
      </c>
      <c r="Y403" s="8" t="s">
        <v>7126</v>
      </c>
      <c r="Z403" s="243">
        <v>40282</v>
      </c>
      <c r="AA403" s="10" t="s">
        <v>91</v>
      </c>
      <c r="AB403" s="10" t="s">
        <v>1956</v>
      </c>
      <c r="AC403" s="10" t="s">
        <v>3140</v>
      </c>
      <c r="AD403" s="10" t="s">
        <v>3800</v>
      </c>
      <c r="AE403" s="243" t="s">
        <v>1948</v>
      </c>
      <c r="AF403" s="10" t="s">
        <v>7127</v>
      </c>
      <c r="AG403" s="10" t="s">
        <v>7128</v>
      </c>
      <c r="AH403" s="242" t="s">
        <v>7129</v>
      </c>
      <c r="AI403" s="243" t="s">
        <v>7130</v>
      </c>
      <c r="AJ403" s="10" t="s">
        <v>7131</v>
      </c>
      <c r="AK403" s="10" t="s">
        <v>7132</v>
      </c>
      <c r="AL403" s="241" t="s">
        <v>1950</v>
      </c>
      <c r="AM403" s="8"/>
      <c r="AN403" s="8"/>
      <c r="AO403" s="8"/>
      <c r="AP403" s="8"/>
      <c r="AQ403" s="8" t="s">
        <v>3088</v>
      </c>
      <c r="AR403" s="245">
        <v>43713</v>
      </c>
      <c r="AS403" s="245">
        <v>43723</v>
      </c>
      <c r="AT403" s="246" t="s">
        <v>7133</v>
      </c>
      <c r="AU403" s="244">
        <v>43678</v>
      </c>
      <c r="AV403" s="247" t="s">
        <v>6603</v>
      </c>
      <c r="AW403" s="248" t="s">
        <v>7134</v>
      </c>
      <c r="AX403" s="249" t="s">
        <v>3088</v>
      </c>
      <c r="AY403" s="250" t="s">
        <v>7124</v>
      </c>
    </row>
    <row r="404" spans="1:51" ht="24.75" customHeight="1" x14ac:dyDescent="0.35">
      <c r="A404" s="11">
        <v>403</v>
      </c>
      <c r="B404" s="241" t="s">
        <v>7135</v>
      </c>
      <c r="C404" s="8" t="s">
        <v>7136</v>
      </c>
      <c r="D404" s="10" t="s">
        <v>3088</v>
      </c>
      <c r="E404" s="10" t="s">
        <v>14</v>
      </c>
      <c r="F404" s="9">
        <v>40695</v>
      </c>
      <c r="G404" s="9">
        <v>40755</v>
      </c>
      <c r="H404" s="9"/>
      <c r="I404" s="9"/>
      <c r="J404" s="7" t="s">
        <v>1932</v>
      </c>
      <c r="K404" s="7"/>
      <c r="L404" s="10" t="s">
        <v>2404</v>
      </c>
      <c r="M404" s="242" t="s">
        <v>27</v>
      </c>
      <c r="N404" s="243" t="s">
        <v>1984</v>
      </c>
      <c r="O404" s="243" t="s">
        <v>1140</v>
      </c>
      <c r="P404" s="10" t="s">
        <v>7137</v>
      </c>
      <c r="Q404" s="10"/>
      <c r="R404" s="10"/>
      <c r="S404" s="10"/>
      <c r="T404" s="10" t="s">
        <v>22</v>
      </c>
      <c r="U404" s="244">
        <v>30877</v>
      </c>
      <c r="V404" s="10" t="s">
        <v>255</v>
      </c>
      <c r="W404" s="10" t="s">
        <v>669</v>
      </c>
      <c r="X404" s="241" t="s">
        <v>1936</v>
      </c>
      <c r="Y404" s="8" t="s">
        <v>7138</v>
      </c>
      <c r="Z404" s="243">
        <v>41601</v>
      </c>
      <c r="AA404" s="10" t="s">
        <v>255</v>
      </c>
      <c r="AB404" s="10" t="s">
        <v>1938</v>
      </c>
      <c r="AC404" s="10" t="s">
        <v>3140</v>
      </c>
      <c r="AD404" s="10" t="s">
        <v>2010</v>
      </c>
      <c r="AE404" s="243" t="s">
        <v>1998</v>
      </c>
      <c r="AF404" s="10" t="s">
        <v>7139</v>
      </c>
      <c r="AG404" s="10" t="s">
        <v>7140</v>
      </c>
      <c r="AH404" s="242" t="s">
        <v>7141</v>
      </c>
      <c r="AI404" s="243" t="s">
        <v>7140</v>
      </c>
      <c r="AJ404" s="10" t="s">
        <v>7142</v>
      </c>
      <c r="AK404" s="10" t="s">
        <v>7143</v>
      </c>
      <c r="AL404" s="241" t="s">
        <v>1953</v>
      </c>
      <c r="AM404" s="8"/>
      <c r="AN404" s="8"/>
      <c r="AO404" s="8"/>
      <c r="AP404" s="8"/>
      <c r="AQ404" s="8" t="s">
        <v>3088</v>
      </c>
      <c r="AR404" s="245">
        <v>43729</v>
      </c>
      <c r="AS404" s="245">
        <v>43729</v>
      </c>
      <c r="AT404" s="246" t="s">
        <v>7144</v>
      </c>
      <c r="AU404" s="244">
        <v>43685</v>
      </c>
      <c r="AV404" s="247" t="s">
        <v>6603</v>
      </c>
      <c r="AW404" s="248" t="s">
        <v>7145</v>
      </c>
      <c r="AX404" s="249" t="s">
        <v>3088</v>
      </c>
      <c r="AY404" s="250" t="s">
        <v>7135</v>
      </c>
    </row>
    <row r="405" spans="1:51" ht="24.75" customHeight="1" x14ac:dyDescent="0.35">
      <c r="A405" s="11">
        <v>404</v>
      </c>
      <c r="B405" s="241" t="s">
        <v>7146</v>
      </c>
      <c r="C405" s="8" t="s">
        <v>7147</v>
      </c>
      <c r="D405" s="10" t="s">
        <v>3088</v>
      </c>
      <c r="E405" s="10" t="s">
        <v>14</v>
      </c>
      <c r="F405" s="9">
        <v>43360</v>
      </c>
      <c r="G405" s="9">
        <v>43419</v>
      </c>
      <c r="H405" s="9"/>
      <c r="I405" s="9">
        <v>43784</v>
      </c>
      <c r="J405" s="7" t="s">
        <v>3128</v>
      </c>
      <c r="K405" s="7"/>
      <c r="L405" s="10" t="s">
        <v>19</v>
      </c>
      <c r="M405" s="242" t="s">
        <v>5516</v>
      </c>
      <c r="N405" s="243" t="s">
        <v>1972</v>
      </c>
      <c r="O405" s="243" t="s">
        <v>7148</v>
      </c>
      <c r="P405" s="10" t="s">
        <v>7149</v>
      </c>
      <c r="Q405" s="10"/>
      <c r="R405" s="10"/>
      <c r="S405" s="10"/>
      <c r="T405" s="10" t="s">
        <v>22</v>
      </c>
      <c r="U405" s="244">
        <v>30142</v>
      </c>
      <c r="V405" s="10" t="s">
        <v>1045</v>
      </c>
      <c r="W405" s="10" t="s">
        <v>1045</v>
      </c>
      <c r="X405" s="241" t="s">
        <v>1936</v>
      </c>
      <c r="Y405" s="8" t="s">
        <v>7150</v>
      </c>
      <c r="Z405" s="243">
        <v>41519</v>
      </c>
      <c r="AA405" s="10" t="s">
        <v>1045</v>
      </c>
      <c r="AB405" s="10" t="s">
        <v>1956</v>
      </c>
      <c r="AC405" s="10" t="s">
        <v>3140</v>
      </c>
      <c r="AD405" s="10" t="s">
        <v>2004</v>
      </c>
      <c r="AE405" s="243" t="s">
        <v>2683</v>
      </c>
      <c r="AF405" s="10" t="s">
        <v>7151</v>
      </c>
      <c r="AG405" s="10" t="s">
        <v>7152</v>
      </c>
      <c r="AH405" s="242" t="s">
        <v>7151</v>
      </c>
      <c r="AI405" s="243" t="s">
        <v>7152</v>
      </c>
      <c r="AJ405" s="10" t="s">
        <v>6953</v>
      </c>
      <c r="AK405" s="10" t="s">
        <v>7153</v>
      </c>
      <c r="AL405" s="241" t="s">
        <v>2160</v>
      </c>
      <c r="AM405" s="8"/>
      <c r="AN405" s="8"/>
      <c r="AO405" s="8"/>
      <c r="AP405" s="8"/>
      <c r="AQ405" s="8" t="s">
        <v>3088</v>
      </c>
      <c r="AR405" s="245">
        <v>43737</v>
      </c>
      <c r="AS405" s="245">
        <v>43737</v>
      </c>
      <c r="AT405" s="246" t="s">
        <v>7154</v>
      </c>
      <c r="AU405" s="244">
        <v>43708</v>
      </c>
      <c r="AV405" s="247" t="s">
        <v>6649</v>
      </c>
      <c r="AW405" s="248" t="s">
        <v>6650</v>
      </c>
      <c r="AX405" s="249" t="s">
        <v>3088</v>
      </c>
      <c r="AY405" s="250" t="s">
        <v>7146</v>
      </c>
    </row>
    <row r="406" spans="1:51" ht="24.75" customHeight="1" x14ac:dyDescent="0.35">
      <c r="A406" s="11">
        <v>405</v>
      </c>
      <c r="B406" s="241" t="s">
        <v>7155</v>
      </c>
      <c r="C406" s="8" t="s">
        <v>7156</v>
      </c>
      <c r="D406" s="10" t="s">
        <v>3088</v>
      </c>
      <c r="E406" s="10" t="s">
        <v>2099</v>
      </c>
      <c r="F406" s="9">
        <v>43313</v>
      </c>
      <c r="G406" s="9">
        <v>43372</v>
      </c>
      <c r="H406" s="9"/>
      <c r="I406" s="9">
        <v>43737</v>
      </c>
      <c r="J406" s="7" t="s">
        <v>3128</v>
      </c>
      <c r="K406" s="7"/>
      <c r="L406" s="10" t="s">
        <v>5938</v>
      </c>
      <c r="M406" s="242" t="s">
        <v>2298</v>
      </c>
      <c r="N406" s="243" t="s">
        <v>2050</v>
      </c>
      <c r="O406" s="243" t="s">
        <v>3165</v>
      </c>
      <c r="P406" s="10" t="s">
        <v>2061</v>
      </c>
      <c r="Q406" s="10"/>
      <c r="R406" s="10"/>
      <c r="S406" s="10"/>
      <c r="T406" s="10" t="s">
        <v>53</v>
      </c>
      <c r="U406" s="244">
        <v>22820</v>
      </c>
      <c r="V406" s="10" t="s">
        <v>79</v>
      </c>
      <c r="W406" s="10" t="s">
        <v>79</v>
      </c>
      <c r="X406" s="241" t="s">
        <v>1936</v>
      </c>
      <c r="Y406" s="8" t="s">
        <v>7157</v>
      </c>
      <c r="Z406" s="243">
        <v>43207</v>
      </c>
      <c r="AA406" s="10" t="s">
        <v>2099</v>
      </c>
      <c r="AB406" s="10" t="s">
        <v>1938</v>
      </c>
      <c r="AC406" s="10" t="s">
        <v>3140</v>
      </c>
      <c r="AD406" s="10" t="s">
        <v>7158</v>
      </c>
      <c r="AE406" s="243" t="s">
        <v>7159</v>
      </c>
      <c r="AF406" s="10" t="s">
        <v>7160</v>
      </c>
      <c r="AG406" s="10" t="s">
        <v>7161</v>
      </c>
      <c r="AH406" s="242" t="s">
        <v>7160</v>
      </c>
      <c r="AI406" s="243" t="s">
        <v>7161</v>
      </c>
      <c r="AJ406" s="10" t="s">
        <v>7162</v>
      </c>
      <c r="AK406" s="10" t="s">
        <v>7163</v>
      </c>
      <c r="AL406" s="241" t="s">
        <v>5049</v>
      </c>
      <c r="AM406" s="8"/>
      <c r="AN406" s="8"/>
      <c r="AO406" s="8"/>
      <c r="AP406" s="8"/>
      <c r="AQ406" s="8" t="s">
        <v>3088</v>
      </c>
      <c r="AR406" s="245">
        <v>43737</v>
      </c>
      <c r="AS406" s="245">
        <v>43737</v>
      </c>
      <c r="AT406" s="246" t="s">
        <v>7164</v>
      </c>
      <c r="AU406" s="244"/>
      <c r="AV406" s="247" t="s">
        <v>6649</v>
      </c>
      <c r="AW406" s="248" t="s">
        <v>6650</v>
      </c>
      <c r="AX406" s="249" t="s">
        <v>3088</v>
      </c>
      <c r="AY406" s="250" t="s">
        <v>7155</v>
      </c>
    </row>
    <row r="407" spans="1:51" ht="24.75" customHeight="1" x14ac:dyDescent="0.35">
      <c r="A407" s="11">
        <v>406</v>
      </c>
      <c r="B407" s="241" t="s">
        <v>7165</v>
      </c>
      <c r="C407" s="8" t="s">
        <v>7166</v>
      </c>
      <c r="D407" s="10" t="s">
        <v>3088</v>
      </c>
      <c r="E407" s="10" t="s">
        <v>3195</v>
      </c>
      <c r="F407" s="9">
        <v>43437</v>
      </c>
      <c r="G407" s="9">
        <v>43496</v>
      </c>
      <c r="H407" s="9"/>
      <c r="I407" s="9">
        <v>43861</v>
      </c>
      <c r="J407" s="7" t="s">
        <v>3128</v>
      </c>
      <c r="K407" s="7"/>
      <c r="L407" s="10" t="s">
        <v>6524</v>
      </c>
      <c r="M407" s="242" t="s">
        <v>6525</v>
      </c>
      <c r="N407" s="243" t="s">
        <v>2155</v>
      </c>
      <c r="O407" s="243" t="s">
        <v>7167</v>
      </c>
      <c r="P407" s="10" t="s">
        <v>6527</v>
      </c>
      <c r="Q407" s="10"/>
      <c r="R407" s="10"/>
      <c r="S407" s="10"/>
      <c r="T407" s="10" t="s">
        <v>22</v>
      </c>
      <c r="U407" s="244">
        <v>32932</v>
      </c>
      <c r="V407" s="10" t="s">
        <v>255</v>
      </c>
      <c r="W407" s="10" t="s">
        <v>293</v>
      </c>
      <c r="X407" s="241" t="s">
        <v>1936</v>
      </c>
      <c r="Y407" s="8" t="s">
        <v>7168</v>
      </c>
      <c r="Z407" s="243">
        <v>43269</v>
      </c>
      <c r="AA407" s="10" t="s">
        <v>255</v>
      </c>
      <c r="AB407" s="10" t="s">
        <v>1956</v>
      </c>
      <c r="AC407" s="10" t="s">
        <v>1974</v>
      </c>
      <c r="AD407" s="10" t="s">
        <v>4859</v>
      </c>
      <c r="AE407" s="243" t="s">
        <v>5890</v>
      </c>
      <c r="AF407" s="10" t="s">
        <v>7169</v>
      </c>
      <c r="AG407" s="10" t="s">
        <v>7170</v>
      </c>
      <c r="AH407" s="242" t="s">
        <v>7171</v>
      </c>
      <c r="AI407" s="243" t="s">
        <v>7172</v>
      </c>
      <c r="AJ407" s="10" t="s">
        <v>7173</v>
      </c>
      <c r="AK407" s="10" t="s">
        <v>7174</v>
      </c>
      <c r="AL407" s="241" t="s">
        <v>1953</v>
      </c>
      <c r="AM407" s="8"/>
      <c r="AN407" s="8"/>
      <c r="AO407" s="8"/>
      <c r="AP407" s="8"/>
      <c r="AQ407" s="8" t="s">
        <v>3088</v>
      </c>
      <c r="AR407" s="245">
        <v>43738</v>
      </c>
      <c r="AS407" s="245">
        <v>43738</v>
      </c>
      <c r="AT407" s="246" t="s">
        <v>7175</v>
      </c>
      <c r="AU407" s="244">
        <v>43706</v>
      </c>
      <c r="AV407" s="247" t="s">
        <v>6603</v>
      </c>
      <c r="AW407" s="248" t="s">
        <v>3783</v>
      </c>
      <c r="AX407" s="249" t="s">
        <v>3088</v>
      </c>
      <c r="AY407" s="250" t="s">
        <v>7165</v>
      </c>
    </row>
    <row r="408" spans="1:51" ht="24.75" customHeight="1" x14ac:dyDescent="0.35">
      <c r="A408" s="11">
        <v>407</v>
      </c>
      <c r="B408" s="241" t="s">
        <v>7176</v>
      </c>
      <c r="C408" s="8" t="s">
        <v>7177</v>
      </c>
      <c r="D408" s="10" t="s">
        <v>7058</v>
      </c>
      <c r="E408" s="10" t="s">
        <v>2202</v>
      </c>
      <c r="F408" s="9">
        <v>43514</v>
      </c>
      <c r="G408" s="9">
        <v>43573</v>
      </c>
      <c r="H408" s="9"/>
      <c r="I408" s="9">
        <v>43939</v>
      </c>
      <c r="J408" s="7" t="s">
        <v>3128</v>
      </c>
      <c r="K408" s="7"/>
      <c r="L408" s="10" t="s">
        <v>5053</v>
      </c>
      <c r="M408" s="242" t="s">
        <v>5054</v>
      </c>
      <c r="N408" s="243" t="s">
        <v>1990</v>
      </c>
      <c r="O408" s="243" t="s">
        <v>3187</v>
      </c>
      <c r="P408" s="10" t="s">
        <v>2061</v>
      </c>
      <c r="Q408" s="10"/>
      <c r="R408" s="10"/>
      <c r="S408" s="10"/>
      <c r="T408" s="10" t="s">
        <v>53</v>
      </c>
      <c r="U408" s="244">
        <v>29959</v>
      </c>
      <c r="V408" s="10" t="s">
        <v>2202</v>
      </c>
      <c r="W408" s="10" t="s">
        <v>2202</v>
      </c>
      <c r="X408" s="241" t="s">
        <v>1936</v>
      </c>
      <c r="Y408" s="8" t="s">
        <v>7178</v>
      </c>
      <c r="Z408" s="243">
        <v>42730</v>
      </c>
      <c r="AA408" s="10" t="s">
        <v>2202</v>
      </c>
      <c r="AB408" s="10" t="s">
        <v>1938</v>
      </c>
      <c r="AC408" s="10" t="s">
        <v>3140</v>
      </c>
      <c r="AD408" s="10" t="s">
        <v>2154</v>
      </c>
      <c r="AE408" s="243" t="s">
        <v>3088</v>
      </c>
      <c r="AF408" s="10" t="s">
        <v>7179</v>
      </c>
      <c r="AG408" s="10" t="s">
        <v>7180</v>
      </c>
      <c r="AH408" s="242" t="s">
        <v>7179</v>
      </c>
      <c r="AI408" s="243" t="s">
        <v>7180</v>
      </c>
      <c r="AJ408" s="10" t="s">
        <v>7181</v>
      </c>
      <c r="AK408" s="10" t="s">
        <v>7182</v>
      </c>
      <c r="AL408" s="241" t="s">
        <v>1971</v>
      </c>
      <c r="AM408" s="8"/>
      <c r="AN408" s="8"/>
      <c r="AO408" s="8"/>
      <c r="AP408" s="8"/>
      <c r="AQ408" s="8"/>
      <c r="AR408" s="245">
        <v>43738</v>
      </c>
      <c r="AS408" s="245">
        <v>43738</v>
      </c>
      <c r="AT408" s="246" t="s">
        <v>7183</v>
      </c>
      <c r="AU408" s="244">
        <v>43722</v>
      </c>
      <c r="AV408" s="247" t="s">
        <v>6649</v>
      </c>
      <c r="AW408" s="248" t="s">
        <v>6650</v>
      </c>
      <c r="AX408" s="249" t="s">
        <v>3088</v>
      </c>
      <c r="AY408" s="250" t="s">
        <v>7176</v>
      </c>
    </row>
    <row r="409" spans="1:51" ht="24.75" customHeight="1" x14ac:dyDescent="0.35">
      <c r="A409" s="11">
        <v>408</v>
      </c>
      <c r="B409" s="241" t="s">
        <v>7184</v>
      </c>
      <c r="C409" s="8" t="s">
        <v>822</v>
      </c>
      <c r="D409" s="10" t="s">
        <v>3088</v>
      </c>
      <c r="E409" s="10" t="s">
        <v>14</v>
      </c>
      <c r="F409" s="9">
        <v>43696</v>
      </c>
      <c r="G409" s="9">
        <v>43755</v>
      </c>
      <c r="H409" s="9"/>
      <c r="I409" s="9"/>
      <c r="J409" s="7" t="s">
        <v>3128</v>
      </c>
      <c r="K409" s="7"/>
      <c r="L409" s="10" t="s">
        <v>35</v>
      </c>
      <c r="M409" s="242" t="s">
        <v>2225</v>
      </c>
      <c r="N409" s="243" t="s">
        <v>2126</v>
      </c>
      <c r="O409" s="243" t="s">
        <v>762</v>
      </c>
      <c r="P409" s="10" t="s">
        <v>2347</v>
      </c>
      <c r="Q409" s="10"/>
      <c r="R409" s="10"/>
      <c r="S409" s="10"/>
      <c r="T409" s="10" t="s">
        <v>22</v>
      </c>
      <c r="U409" s="244">
        <v>34302</v>
      </c>
      <c r="V409" s="10" t="s">
        <v>2521</v>
      </c>
      <c r="W409" s="10" t="s">
        <v>1967</v>
      </c>
      <c r="X409" s="241" t="s">
        <v>1936</v>
      </c>
      <c r="Y409" s="8" t="s">
        <v>7185</v>
      </c>
      <c r="Z409" s="243">
        <v>39917</v>
      </c>
      <c r="AA409" s="10" t="s">
        <v>2275</v>
      </c>
      <c r="AB409" s="10" t="s">
        <v>1938</v>
      </c>
      <c r="AC409" s="10" t="s">
        <v>1974</v>
      </c>
      <c r="AD409" s="10" t="s">
        <v>7186</v>
      </c>
      <c r="AE409" s="243" t="s">
        <v>5803</v>
      </c>
      <c r="AF409" s="10" t="s">
        <v>7187</v>
      </c>
      <c r="AG409" s="10" t="s">
        <v>7188</v>
      </c>
      <c r="AH409" s="242" t="s">
        <v>7189</v>
      </c>
      <c r="AI409" s="243" t="s">
        <v>7190</v>
      </c>
      <c r="AJ409" s="10" t="s">
        <v>7191</v>
      </c>
      <c r="AK409" s="10" t="s">
        <v>7192</v>
      </c>
      <c r="AL409" s="241" t="s">
        <v>1941</v>
      </c>
      <c r="AM409" s="8"/>
      <c r="AN409" s="8"/>
      <c r="AO409" s="8"/>
      <c r="AP409" s="8"/>
      <c r="AQ409" s="8"/>
      <c r="AR409" s="245">
        <v>43743</v>
      </c>
      <c r="AS409" s="245">
        <v>43743</v>
      </c>
      <c r="AT409" s="246" t="s">
        <v>3088</v>
      </c>
      <c r="AU409" s="244"/>
      <c r="AV409" s="247" t="s">
        <v>4456</v>
      </c>
      <c r="AW409" s="248" t="s">
        <v>3783</v>
      </c>
      <c r="AX409" s="249" t="s">
        <v>3088</v>
      </c>
      <c r="AY409" s="250" t="s">
        <v>7184</v>
      </c>
    </row>
    <row r="410" spans="1:51" ht="24.75" customHeight="1" x14ac:dyDescent="0.35">
      <c r="A410" s="11">
        <v>409</v>
      </c>
      <c r="B410" s="241" t="s">
        <v>7193</v>
      </c>
      <c r="C410" s="8" t="s">
        <v>7194</v>
      </c>
      <c r="D410" s="10" t="s">
        <v>3088</v>
      </c>
      <c r="E410" s="10" t="s">
        <v>1869</v>
      </c>
      <c r="F410" s="9">
        <v>43237</v>
      </c>
      <c r="G410" s="9">
        <v>43296</v>
      </c>
      <c r="H410" s="9"/>
      <c r="I410" s="9">
        <v>44027</v>
      </c>
      <c r="J410" s="7" t="s">
        <v>3128</v>
      </c>
      <c r="K410" s="7"/>
      <c r="L410" s="10" t="s">
        <v>5938</v>
      </c>
      <c r="M410" s="242" t="s">
        <v>2298</v>
      </c>
      <c r="N410" s="243" t="s">
        <v>2050</v>
      </c>
      <c r="O410" s="243" t="s">
        <v>3165</v>
      </c>
      <c r="P410" s="10" t="s">
        <v>2061</v>
      </c>
      <c r="Q410" s="10"/>
      <c r="R410" s="10"/>
      <c r="S410" s="10"/>
      <c r="T410" s="10" t="s">
        <v>53</v>
      </c>
      <c r="U410" s="244">
        <v>31096</v>
      </c>
      <c r="V410" s="10" t="s">
        <v>1869</v>
      </c>
      <c r="W410" s="10" t="s">
        <v>1153</v>
      </c>
      <c r="X410" s="241" t="s">
        <v>1936</v>
      </c>
      <c r="Y410" s="8" t="s">
        <v>7195</v>
      </c>
      <c r="Z410" s="243">
        <v>42047</v>
      </c>
      <c r="AA410" s="10" t="s">
        <v>1869</v>
      </c>
      <c r="AB410" s="10" t="s">
        <v>1938</v>
      </c>
      <c r="AC410" s="10" t="s">
        <v>3140</v>
      </c>
      <c r="AD410" s="10" t="s">
        <v>3593</v>
      </c>
      <c r="AE410" s="243" t="s">
        <v>5803</v>
      </c>
      <c r="AF410" s="10" t="s">
        <v>7196</v>
      </c>
      <c r="AG410" s="10" t="s">
        <v>7197</v>
      </c>
      <c r="AH410" s="242" t="s">
        <v>7196</v>
      </c>
      <c r="AI410" s="243" t="s">
        <v>7197</v>
      </c>
      <c r="AJ410" s="10" t="s">
        <v>7198</v>
      </c>
      <c r="AK410" s="10" t="s">
        <v>3590</v>
      </c>
      <c r="AL410" s="241" t="s">
        <v>2160</v>
      </c>
      <c r="AM410" s="8"/>
      <c r="AN410" s="8"/>
      <c r="AO410" s="8"/>
      <c r="AP410" s="8"/>
      <c r="AQ410" s="8" t="s">
        <v>3088</v>
      </c>
      <c r="AR410" s="245">
        <v>43743</v>
      </c>
      <c r="AS410" s="245">
        <v>43743</v>
      </c>
      <c r="AT410" s="246" t="s">
        <v>7199</v>
      </c>
      <c r="AU410" s="244">
        <v>43736</v>
      </c>
      <c r="AV410" s="247" t="s">
        <v>6603</v>
      </c>
      <c r="AW410" s="248" t="s">
        <v>6739</v>
      </c>
      <c r="AX410" s="249" t="s">
        <v>3088</v>
      </c>
      <c r="AY410" s="250" t="s">
        <v>7193</v>
      </c>
    </row>
    <row r="411" spans="1:51" ht="24.75" customHeight="1" x14ac:dyDescent="0.35">
      <c r="A411" s="11">
        <v>410</v>
      </c>
      <c r="B411" s="241" t="s">
        <v>7200</v>
      </c>
      <c r="C411" s="8" t="s">
        <v>7201</v>
      </c>
      <c r="D411" s="10" t="s">
        <v>3088</v>
      </c>
      <c r="E411" s="10" t="s">
        <v>14</v>
      </c>
      <c r="F411" s="9">
        <v>41477</v>
      </c>
      <c r="G411" s="9">
        <v>41537</v>
      </c>
      <c r="H411" s="9"/>
      <c r="I411" s="9"/>
      <c r="J411" s="7" t="s">
        <v>1932</v>
      </c>
      <c r="K411" s="7"/>
      <c r="L411" s="10" t="s">
        <v>70</v>
      </c>
      <c r="M411" s="242" t="s">
        <v>7089</v>
      </c>
      <c r="N411" s="243" t="s">
        <v>1990</v>
      </c>
      <c r="O411" s="243" t="s">
        <v>200</v>
      </c>
      <c r="P411" s="10" t="s">
        <v>7202</v>
      </c>
      <c r="Q411" s="10"/>
      <c r="R411" s="10"/>
      <c r="S411" s="10"/>
      <c r="T411" s="10" t="s">
        <v>53</v>
      </c>
      <c r="U411" s="244">
        <v>30734</v>
      </c>
      <c r="V411" s="10" t="s">
        <v>343</v>
      </c>
      <c r="W411" s="10" t="s">
        <v>343</v>
      </c>
      <c r="X411" s="241" t="s">
        <v>1936</v>
      </c>
      <c r="Y411" s="8" t="s">
        <v>7203</v>
      </c>
      <c r="Z411" s="243">
        <v>41197</v>
      </c>
      <c r="AA411" s="10" t="s">
        <v>255</v>
      </c>
      <c r="AB411" s="10" t="s">
        <v>1938</v>
      </c>
      <c r="AC411" s="10" t="s">
        <v>3140</v>
      </c>
      <c r="AD411" s="10" t="s">
        <v>2679</v>
      </c>
      <c r="AE411" s="243" t="s">
        <v>1988</v>
      </c>
      <c r="AF411" s="10" t="s">
        <v>7204</v>
      </c>
      <c r="AG411" s="10" t="s">
        <v>7205</v>
      </c>
      <c r="AH411" s="242" t="s">
        <v>7204</v>
      </c>
      <c r="AI411" s="243" t="s">
        <v>7206</v>
      </c>
      <c r="AJ411" s="10" t="s">
        <v>7207</v>
      </c>
      <c r="AK411" s="10" t="s">
        <v>7208</v>
      </c>
      <c r="AL411" s="241" t="s">
        <v>2160</v>
      </c>
      <c r="AM411" s="8"/>
      <c r="AN411" s="8"/>
      <c r="AO411" s="8"/>
      <c r="AP411" s="8"/>
      <c r="AQ411" s="8" t="s">
        <v>3088</v>
      </c>
      <c r="AR411" s="245">
        <v>43754</v>
      </c>
      <c r="AS411" s="245">
        <v>43754</v>
      </c>
      <c r="AT411" s="246" t="s">
        <v>7209</v>
      </c>
      <c r="AU411" s="244">
        <v>43727</v>
      </c>
      <c r="AV411" s="247" t="s">
        <v>6603</v>
      </c>
      <c r="AW411" s="248" t="s">
        <v>6613</v>
      </c>
      <c r="AX411" s="249" t="s">
        <v>3088</v>
      </c>
      <c r="AY411" s="250" t="s">
        <v>7200</v>
      </c>
    </row>
    <row r="412" spans="1:51" ht="24.75" customHeight="1" x14ac:dyDescent="0.35">
      <c r="A412" s="11">
        <v>411</v>
      </c>
      <c r="B412" s="241" t="s">
        <v>7210</v>
      </c>
      <c r="C412" s="8" t="s">
        <v>7211</v>
      </c>
      <c r="D412" s="10" t="s">
        <v>3088</v>
      </c>
      <c r="E412" s="10" t="s">
        <v>14</v>
      </c>
      <c r="F412" s="9">
        <v>43426</v>
      </c>
      <c r="G412" s="9">
        <v>43485</v>
      </c>
      <c r="H412" s="9"/>
      <c r="I412" s="9"/>
      <c r="J412" s="7" t="s">
        <v>1932</v>
      </c>
      <c r="K412" s="7"/>
      <c r="L412" s="10" t="s">
        <v>70</v>
      </c>
      <c r="M412" s="242" t="s">
        <v>70</v>
      </c>
      <c r="N412" s="243" t="s">
        <v>2097</v>
      </c>
      <c r="O412" s="243" t="s">
        <v>516</v>
      </c>
      <c r="P412" s="10" t="s">
        <v>2241</v>
      </c>
      <c r="Q412" s="10"/>
      <c r="R412" s="10"/>
      <c r="S412" s="10"/>
      <c r="T412" s="10" t="s">
        <v>53</v>
      </c>
      <c r="U412" s="244">
        <v>26572</v>
      </c>
      <c r="V412" s="10" t="s">
        <v>255</v>
      </c>
      <c r="W412" s="10" t="s">
        <v>255</v>
      </c>
      <c r="X412" s="241" t="s">
        <v>1936</v>
      </c>
      <c r="Y412" s="8" t="s">
        <v>7212</v>
      </c>
      <c r="Z412" s="243">
        <v>42801</v>
      </c>
      <c r="AA412" s="10" t="s">
        <v>255</v>
      </c>
      <c r="AB412" s="10" t="s">
        <v>1938</v>
      </c>
      <c r="AC412" s="10" t="s">
        <v>1968</v>
      </c>
      <c r="AD412" s="10" t="s">
        <v>5463</v>
      </c>
      <c r="AE412" s="243" t="s">
        <v>1948</v>
      </c>
      <c r="AF412" s="10" t="s">
        <v>7213</v>
      </c>
      <c r="AG412" s="10" t="s">
        <v>7214</v>
      </c>
      <c r="AH412" s="242" t="s">
        <v>7213</v>
      </c>
      <c r="AI412" s="243" t="s">
        <v>7214</v>
      </c>
      <c r="AJ412" s="10" t="s">
        <v>3088</v>
      </c>
      <c r="AK412" s="10" t="s">
        <v>7215</v>
      </c>
      <c r="AL412" s="241" t="s">
        <v>1953</v>
      </c>
      <c r="AM412" s="8"/>
      <c r="AN412" s="8"/>
      <c r="AO412" s="8"/>
      <c r="AP412" s="8"/>
      <c r="AQ412" s="8" t="s">
        <v>3088</v>
      </c>
      <c r="AR412" s="245">
        <v>43711</v>
      </c>
      <c r="AS412" s="245">
        <v>43755</v>
      </c>
      <c r="AT412" s="246" t="s">
        <v>7216</v>
      </c>
      <c r="AU412" s="244">
        <v>43711</v>
      </c>
      <c r="AV412" s="247" t="s">
        <v>6649</v>
      </c>
      <c r="AW412" s="248" t="s">
        <v>6650</v>
      </c>
      <c r="AX412" s="249" t="s">
        <v>3088</v>
      </c>
      <c r="AY412" s="250" t="s">
        <v>7210</v>
      </c>
    </row>
    <row r="413" spans="1:51" ht="24.75" customHeight="1" x14ac:dyDescent="0.35">
      <c r="A413" s="11">
        <v>412</v>
      </c>
      <c r="B413" s="241" t="s">
        <v>7217</v>
      </c>
      <c r="C413" s="8" t="s">
        <v>7218</v>
      </c>
      <c r="D413" s="10" t="s">
        <v>3088</v>
      </c>
      <c r="E413" s="10" t="s">
        <v>14</v>
      </c>
      <c r="F413" s="9">
        <v>43054</v>
      </c>
      <c r="G413" s="9">
        <v>43113</v>
      </c>
      <c r="H413" s="9"/>
      <c r="I413" s="9"/>
      <c r="J413" s="7" t="s">
        <v>1932</v>
      </c>
      <c r="K413" s="7"/>
      <c r="L413" s="10" t="s">
        <v>7219</v>
      </c>
      <c r="M413" s="242" t="s">
        <v>7219</v>
      </c>
      <c r="N413" s="243" t="s">
        <v>1979</v>
      </c>
      <c r="O413" s="243" t="s">
        <v>7220</v>
      </c>
      <c r="P413" s="10" t="s">
        <v>7221</v>
      </c>
      <c r="Q413" s="10"/>
      <c r="R413" s="10"/>
      <c r="S413" s="10"/>
      <c r="T413" s="10" t="s">
        <v>53</v>
      </c>
      <c r="U413" s="244">
        <v>26735</v>
      </c>
      <c r="V413" s="10" t="s">
        <v>1382</v>
      </c>
      <c r="W413" s="10" t="s">
        <v>1382</v>
      </c>
      <c r="X413" s="241" t="s">
        <v>1936</v>
      </c>
      <c r="Y413" s="8" t="s">
        <v>7222</v>
      </c>
      <c r="Z413" s="243">
        <v>43648</v>
      </c>
      <c r="AA413" s="10" t="s">
        <v>16</v>
      </c>
      <c r="AB413" s="10" t="s">
        <v>1938</v>
      </c>
      <c r="AC413" s="10" t="s">
        <v>1968</v>
      </c>
      <c r="AD413" s="10" t="s">
        <v>7223</v>
      </c>
      <c r="AE413" s="243" t="s">
        <v>7224</v>
      </c>
      <c r="AF413" s="10" t="s">
        <v>7225</v>
      </c>
      <c r="AG413" s="10" t="s">
        <v>7226</v>
      </c>
      <c r="AH413" s="242" t="s">
        <v>7225</v>
      </c>
      <c r="AI413" s="243" t="s">
        <v>7226</v>
      </c>
      <c r="AJ413" s="10" t="s">
        <v>7227</v>
      </c>
      <c r="AK413" s="10" t="s">
        <v>7228</v>
      </c>
      <c r="AL413" s="241" t="s">
        <v>1971</v>
      </c>
      <c r="AM413" s="8" t="s">
        <v>3088</v>
      </c>
      <c r="AN413" s="8"/>
      <c r="AO413" s="8"/>
      <c r="AP413" s="8"/>
      <c r="AQ413" s="8" t="s">
        <v>3088</v>
      </c>
      <c r="AR413" s="245">
        <v>43756</v>
      </c>
      <c r="AS413" s="245">
        <v>43765</v>
      </c>
      <c r="AT413" s="246" t="s">
        <v>7229</v>
      </c>
      <c r="AU413" s="244">
        <v>43720</v>
      </c>
      <c r="AV413" s="247" t="s">
        <v>6603</v>
      </c>
      <c r="AW413" s="248" t="s">
        <v>3783</v>
      </c>
      <c r="AX413" s="249" t="s">
        <v>3088</v>
      </c>
      <c r="AY413" s="250" t="s">
        <v>7217</v>
      </c>
    </row>
    <row r="414" spans="1:51" ht="24.75" customHeight="1" x14ac:dyDescent="0.35">
      <c r="A414" s="11">
        <v>413</v>
      </c>
      <c r="B414" s="241" t="s">
        <v>7230</v>
      </c>
      <c r="C414" s="8" t="s">
        <v>7231</v>
      </c>
      <c r="D414" s="10" t="s">
        <v>3088</v>
      </c>
      <c r="E414" s="10" t="s">
        <v>14</v>
      </c>
      <c r="F414" s="9">
        <v>41764</v>
      </c>
      <c r="G414" s="9">
        <v>41824</v>
      </c>
      <c r="H414" s="9"/>
      <c r="I414" s="9"/>
      <c r="J414" s="7" t="s">
        <v>1932</v>
      </c>
      <c r="K414" s="7"/>
      <c r="L414" s="10" t="s">
        <v>218</v>
      </c>
      <c r="M414" s="242" t="s">
        <v>2083</v>
      </c>
      <c r="N414" s="243" t="s">
        <v>2050</v>
      </c>
      <c r="O414" s="243" t="s">
        <v>1113</v>
      </c>
      <c r="P414" s="10" t="s">
        <v>7232</v>
      </c>
      <c r="Q414" s="10"/>
      <c r="R414" s="10"/>
      <c r="S414" s="10"/>
      <c r="T414" s="10" t="s">
        <v>22</v>
      </c>
      <c r="U414" s="244">
        <v>33534</v>
      </c>
      <c r="V414" s="10" t="s">
        <v>255</v>
      </c>
      <c r="W414" s="10" t="s">
        <v>91</v>
      </c>
      <c r="X414" s="241" t="s">
        <v>1936</v>
      </c>
      <c r="Y414" s="8" t="s">
        <v>7233</v>
      </c>
      <c r="Z414" s="243">
        <v>43490</v>
      </c>
      <c r="AA414" s="10" t="s">
        <v>91</v>
      </c>
      <c r="AB414" s="10" t="s">
        <v>1938</v>
      </c>
      <c r="AC414" s="10" t="s">
        <v>3140</v>
      </c>
      <c r="AD414" s="10" t="s">
        <v>7234</v>
      </c>
      <c r="AE414" s="243" t="s">
        <v>1948</v>
      </c>
      <c r="AF414" s="10" t="s">
        <v>7235</v>
      </c>
      <c r="AG414" s="10" t="s">
        <v>7236</v>
      </c>
      <c r="AH414" s="242" t="s">
        <v>7235</v>
      </c>
      <c r="AI414" s="243" t="s">
        <v>7236</v>
      </c>
      <c r="AJ414" s="10" t="s">
        <v>7237</v>
      </c>
      <c r="AK414" s="10" t="s">
        <v>2243</v>
      </c>
      <c r="AL414" s="241" t="s">
        <v>1953</v>
      </c>
      <c r="AM414" s="8" t="s">
        <v>3088</v>
      </c>
      <c r="AN414" s="8"/>
      <c r="AO414" s="8"/>
      <c r="AP414" s="8"/>
      <c r="AQ414" s="8" t="s">
        <v>3088</v>
      </c>
      <c r="AR414" s="245">
        <v>43762</v>
      </c>
      <c r="AS414" s="245">
        <v>43766</v>
      </c>
      <c r="AT414" s="246" t="s">
        <v>7238</v>
      </c>
      <c r="AU414" s="244">
        <v>43739</v>
      </c>
      <c r="AV414" s="247" t="s">
        <v>6603</v>
      </c>
      <c r="AW414" s="248" t="s">
        <v>6604</v>
      </c>
      <c r="AX414" s="249" t="s">
        <v>3088</v>
      </c>
      <c r="AY414" s="250" t="s">
        <v>7230</v>
      </c>
    </row>
    <row r="415" spans="1:51" ht="24.75" customHeight="1" x14ac:dyDescent="0.35">
      <c r="A415" s="11">
        <v>414</v>
      </c>
      <c r="B415" s="241" t="s">
        <v>7239</v>
      </c>
      <c r="C415" s="8" t="s">
        <v>7240</v>
      </c>
      <c r="D415" s="10" t="s">
        <v>3088</v>
      </c>
      <c r="E415" s="10" t="s">
        <v>14</v>
      </c>
      <c r="F415" s="9">
        <v>43733</v>
      </c>
      <c r="G415" s="9">
        <v>43792</v>
      </c>
      <c r="H415" s="251"/>
      <c r="I415" s="9"/>
      <c r="J415" s="7" t="s">
        <v>3128</v>
      </c>
      <c r="K415" s="7"/>
      <c r="L415" s="10" t="s">
        <v>19</v>
      </c>
      <c r="M415" s="242" t="s">
        <v>5618</v>
      </c>
      <c r="N415" s="252" t="s">
        <v>2017</v>
      </c>
      <c r="O415" s="252" t="s">
        <v>1526</v>
      </c>
      <c r="P415" s="252" t="s">
        <v>2648</v>
      </c>
      <c r="Q415" s="253"/>
      <c r="R415" s="253"/>
      <c r="S415" s="253"/>
      <c r="T415" s="253" t="s">
        <v>53</v>
      </c>
      <c r="U415" s="244">
        <v>34291</v>
      </c>
      <c r="V415" s="10" t="s">
        <v>255</v>
      </c>
      <c r="W415" s="10" t="s">
        <v>1658</v>
      </c>
      <c r="X415" s="241" t="s">
        <v>1936</v>
      </c>
      <c r="Y415" s="8" t="s">
        <v>7241</v>
      </c>
      <c r="Z415" s="243">
        <v>39615</v>
      </c>
      <c r="AA415" s="10" t="s">
        <v>255</v>
      </c>
      <c r="AB415" s="10" t="s">
        <v>1956</v>
      </c>
      <c r="AC415" s="10" t="s">
        <v>3140</v>
      </c>
      <c r="AD415" s="10" t="s">
        <v>4859</v>
      </c>
      <c r="AE415" s="243" t="s">
        <v>7242</v>
      </c>
      <c r="AF415" s="10" t="s">
        <v>7243</v>
      </c>
      <c r="AG415" s="10" t="s">
        <v>7244</v>
      </c>
      <c r="AH415" s="242" t="s">
        <v>7243</v>
      </c>
      <c r="AI415" s="243" t="s">
        <v>7244</v>
      </c>
      <c r="AJ415" s="10" t="s">
        <v>7245</v>
      </c>
      <c r="AK415" s="10" t="s">
        <v>7246</v>
      </c>
      <c r="AL415" s="241" t="s">
        <v>2160</v>
      </c>
      <c r="AM415" s="254" t="s">
        <v>3088</v>
      </c>
      <c r="AN415" s="8"/>
      <c r="AO415" s="10"/>
      <c r="AP415" s="10"/>
      <c r="AQ415" s="254"/>
      <c r="AR415" s="245">
        <v>43769</v>
      </c>
      <c r="AS415" s="245">
        <v>43769</v>
      </c>
      <c r="AT415" s="246" t="s">
        <v>3088</v>
      </c>
      <c r="AU415" s="244">
        <v>43767</v>
      </c>
      <c r="AV415" s="247" t="s">
        <v>4456</v>
      </c>
      <c r="AW415" s="248" t="s">
        <v>3783</v>
      </c>
      <c r="AX415" s="249" t="s">
        <v>3088</v>
      </c>
      <c r="AY415" s="250" t="s">
        <v>7239</v>
      </c>
    </row>
    <row r="416" spans="1:51" ht="24.75" customHeight="1" x14ac:dyDescent="0.35">
      <c r="A416" s="11">
        <v>415</v>
      </c>
      <c r="B416" s="241" t="s">
        <v>7247</v>
      </c>
      <c r="C416" s="8" t="s">
        <v>7248</v>
      </c>
      <c r="D416" s="10" t="s">
        <v>7249</v>
      </c>
      <c r="E416" s="10" t="s">
        <v>3195</v>
      </c>
      <c r="F416" s="9">
        <v>43102</v>
      </c>
      <c r="G416" s="9">
        <v>43161</v>
      </c>
      <c r="H416" s="9"/>
      <c r="I416" s="9">
        <v>44257</v>
      </c>
      <c r="J416" s="7" t="s">
        <v>3128</v>
      </c>
      <c r="K416" s="7"/>
      <c r="L416" s="10" t="s">
        <v>6524</v>
      </c>
      <c r="M416" s="242" t="s">
        <v>6525</v>
      </c>
      <c r="N416" s="243" t="s">
        <v>1942</v>
      </c>
      <c r="O416" s="243" t="s">
        <v>7250</v>
      </c>
      <c r="P416" s="10" t="s">
        <v>7251</v>
      </c>
      <c r="Q416" s="10"/>
      <c r="R416" s="10"/>
      <c r="S416" s="10"/>
      <c r="T416" s="10" t="s">
        <v>22</v>
      </c>
      <c r="U416" s="244">
        <v>28452</v>
      </c>
      <c r="V416" s="10" t="s">
        <v>255</v>
      </c>
      <c r="W416" s="10" t="s">
        <v>7252</v>
      </c>
      <c r="X416" s="241" t="s">
        <v>1936</v>
      </c>
      <c r="Y416" s="8" t="s">
        <v>7253</v>
      </c>
      <c r="Z416" s="243">
        <v>42906</v>
      </c>
      <c r="AA416" s="10" t="s">
        <v>255</v>
      </c>
      <c r="AB416" s="10" t="s">
        <v>1938</v>
      </c>
      <c r="AC416" s="10" t="s">
        <v>3140</v>
      </c>
      <c r="AD416" s="10" t="s">
        <v>2125</v>
      </c>
      <c r="AE416" s="243" t="s">
        <v>1962</v>
      </c>
      <c r="AF416" s="10" t="s">
        <v>7254</v>
      </c>
      <c r="AG416" s="10" t="s">
        <v>7255</v>
      </c>
      <c r="AH416" s="242" t="s">
        <v>7254</v>
      </c>
      <c r="AI416" s="243" t="s">
        <v>7255</v>
      </c>
      <c r="AJ416" s="10" t="s">
        <v>7256</v>
      </c>
      <c r="AK416" s="10" t="s">
        <v>7257</v>
      </c>
      <c r="AL416" s="241" t="s">
        <v>1941</v>
      </c>
      <c r="AM416" s="8" t="s">
        <v>3088</v>
      </c>
      <c r="AN416" s="8"/>
      <c r="AO416" s="8"/>
      <c r="AP416" s="8"/>
      <c r="AQ416" s="8" t="s">
        <v>3088</v>
      </c>
      <c r="AR416" s="245">
        <v>43769</v>
      </c>
      <c r="AS416" s="245">
        <v>43769</v>
      </c>
      <c r="AT416" s="246" t="s">
        <v>7258</v>
      </c>
      <c r="AU416" s="244">
        <v>43750</v>
      </c>
      <c r="AV416" s="247" t="s">
        <v>6603</v>
      </c>
      <c r="AW416" s="248" t="s">
        <v>3783</v>
      </c>
      <c r="AX416" s="249" t="s">
        <v>3088</v>
      </c>
      <c r="AY416" s="250" t="s">
        <v>7247</v>
      </c>
    </row>
    <row r="417" spans="1:51" ht="24.75" customHeight="1" x14ac:dyDescent="0.35">
      <c r="A417" s="11">
        <v>416</v>
      </c>
      <c r="B417" s="241" t="s">
        <v>7259</v>
      </c>
      <c r="C417" s="8" t="s">
        <v>7260</v>
      </c>
      <c r="D417" s="10" t="s">
        <v>3088</v>
      </c>
      <c r="E417" s="10" t="s">
        <v>14</v>
      </c>
      <c r="F417" s="9">
        <v>41289</v>
      </c>
      <c r="G417" s="9">
        <v>41349</v>
      </c>
      <c r="H417" s="9"/>
      <c r="I417" s="9"/>
      <c r="J417" s="7" t="s">
        <v>1932</v>
      </c>
      <c r="K417" s="7"/>
      <c r="L417" s="10" t="s">
        <v>3620</v>
      </c>
      <c r="M417" s="242" t="s">
        <v>3621</v>
      </c>
      <c r="N417" s="243" t="s">
        <v>1990</v>
      </c>
      <c r="O417" s="243" t="s">
        <v>7261</v>
      </c>
      <c r="P417" s="10" t="s">
        <v>7262</v>
      </c>
      <c r="Q417" s="10"/>
      <c r="R417" s="10"/>
      <c r="S417" s="10"/>
      <c r="T417" s="10" t="s">
        <v>22</v>
      </c>
      <c r="U417" s="244">
        <v>29680</v>
      </c>
      <c r="V417" s="10" t="s">
        <v>7263</v>
      </c>
      <c r="W417" s="10" t="s">
        <v>747</v>
      </c>
      <c r="X417" s="241" t="s">
        <v>1936</v>
      </c>
      <c r="Y417" s="8" t="s">
        <v>7264</v>
      </c>
      <c r="Z417" s="243">
        <v>35808</v>
      </c>
      <c r="AA417" s="10" t="s">
        <v>747</v>
      </c>
      <c r="AB417" s="10" t="s">
        <v>1956</v>
      </c>
      <c r="AC417" s="10" t="s">
        <v>3140</v>
      </c>
      <c r="AD417" s="10" t="s">
        <v>5672</v>
      </c>
      <c r="AE417" s="243" t="s">
        <v>1988</v>
      </c>
      <c r="AF417" s="10" t="s">
        <v>7265</v>
      </c>
      <c r="AG417" s="10" t="s">
        <v>7266</v>
      </c>
      <c r="AH417" s="242" t="s">
        <v>7267</v>
      </c>
      <c r="AI417" s="243" t="s">
        <v>7268</v>
      </c>
      <c r="AJ417" s="10" t="s">
        <v>7269</v>
      </c>
      <c r="AK417" s="10" t="s">
        <v>7270</v>
      </c>
      <c r="AL417" s="241" t="s">
        <v>1950</v>
      </c>
      <c r="AM417" s="8"/>
      <c r="AN417" s="8"/>
      <c r="AO417" s="8"/>
      <c r="AP417" s="8"/>
      <c r="AQ417" s="8" t="s">
        <v>3088</v>
      </c>
      <c r="AR417" s="245"/>
      <c r="AS417" s="245">
        <v>41943</v>
      </c>
      <c r="AT417" s="246" t="s">
        <v>3088</v>
      </c>
      <c r="AU417" s="244"/>
      <c r="AV417" s="247"/>
      <c r="AW417" s="248"/>
      <c r="AX417" s="249" t="s">
        <v>3088</v>
      </c>
      <c r="AY417" s="250" t="s">
        <v>7259</v>
      </c>
    </row>
    <row r="418" spans="1:51" ht="24.75" customHeight="1" x14ac:dyDescent="0.35">
      <c r="A418" s="11">
        <v>417</v>
      </c>
      <c r="B418" s="241" t="s">
        <v>7271</v>
      </c>
      <c r="C418" s="8" t="s">
        <v>7272</v>
      </c>
      <c r="D418" s="10" t="s">
        <v>3088</v>
      </c>
      <c r="E418" s="10" t="s">
        <v>14</v>
      </c>
      <c r="F418" s="9">
        <v>43678</v>
      </c>
      <c r="G418" s="9">
        <v>43737</v>
      </c>
      <c r="H418" s="9"/>
      <c r="I418" s="9">
        <v>44103</v>
      </c>
      <c r="J418" s="7" t="s">
        <v>3128</v>
      </c>
      <c r="K418" s="7"/>
      <c r="L418" s="10" t="s">
        <v>115</v>
      </c>
      <c r="M418" s="242" t="s">
        <v>2118</v>
      </c>
      <c r="N418" s="243" t="s">
        <v>2017</v>
      </c>
      <c r="O418" s="243" t="s">
        <v>289</v>
      </c>
      <c r="P418" s="10" t="s">
        <v>2211</v>
      </c>
      <c r="Q418" s="10"/>
      <c r="R418" s="10"/>
      <c r="S418" s="10"/>
      <c r="T418" s="10" t="s">
        <v>53</v>
      </c>
      <c r="U418" s="244">
        <v>33133</v>
      </c>
      <c r="V418" s="10" t="s">
        <v>255</v>
      </c>
      <c r="W418" s="10" t="s">
        <v>255</v>
      </c>
      <c r="X418" s="241" t="s">
        <v>1936</v>
      </c>
      <c r="Y418" s="8" t="s">
        <v>7273</v>
      </c>
      <c r="Z418" s="243">
        <v>38706</v>
      </c>
      <c r="AA418" s="10" t="s">
        <v>255</v>
      </c>
      <c r="AB418" s="10" t="s">
        <v>1938</v>
      </c>
      <c r="AC418" s="10" t="s">
        <v>3140</v>
      </c>
      <c r="AD418" s="10" t="s">
        <v>2678</v>
      </c>
      <c r="AE418" s="243" t="s">
        <v>2590</v>
      </c>
      <c r="AF418" s="10" t="s">
        <v>7274</v>
      </c>
      <c r="AG418" s="10" t="s">
        <v>7275</v>
      </c>
      <c r="AH418" s="242" t="s">
        <v>7276</v>
      </c>
      <c r="AI418" s="243" t="s">
        <v>7277</v>
      </c>
      <c r="AJ418" s="10" t="s">
        <v>7278</v>
      </c>
      <c r="AK418" s="10" t="s">
        <v>7279</v>
      </c>
      <c r="AL418" s="241" t="s">
        <v>1971</v>
      </c>
      <c r="AM418" s="8" t="s">
        <v>3088</v>
      </c>
      <c r="AN418" s="8"/>
      <c r="AO418" s="8"/>
      <c r="AP418" s="8"/>
      <c r="AQ418" s="8"/>
      <c r="AR418" s="245">
        <v>43769</v>
      </c>
      <c r="AS418" s="245">
        <v>43776</v>
      </c>
      <c r="AT418" s="246" t="s">
        <v>7280</v>
      </c>
      <c r="AU418" s="244">
        <v>43746</v>
      </c>
      <c r="AV418" s="247" t="s">
        <v>6603</v>
      </c>
      <c r="AW418" s="248" t="s">
        <v>6739</v>
      </c>
      <c r="AX418" s="249" t="s">
        <v>3088</v>
      </c>
      <c r="AY418" s="250" t="s">
        <v>7271</v>
      </c>
    </row>
    <row r="419" spans="1:51" ht="24.75" customHeight="1" x14ac:dyDescent="0.35">
      <c r="A419" s="11">
        <v>418</v>
      </c>
      <c r="B419" s="241" t="s">
        <v>7281</v>
      </c>
      <c r="C419" s="8" t="s">
        <v>7282</v>
      </c>
      <c r="D419" s="10" t="s">
        <v>3088</v>
      </c>
      <c r="E419" s="10" t="s">
        <v>14</v>
      </c>
      <c r="F419" s="9">
        <v>43774</v>
      </c>
      <c r="G419" s="9">
        <v>43833</v>
      </c>
      <c r="H419" s="9"/>
      <c r="I419" s="9"/>
      <c r="J419" s="7" t="s">
        <v>3128</v>
      </c>
      <c r="K419" s="7"/>
      <c r="L419" s="10" t="s">
        <v>2404</v>
      </c>
      <c r="M419" s="242" t="s">
        <v>27</v>
      </c>
      <c r="N419" s="243" t="s">
        <v>2050</v>
      </c>
      <c r="O419" s="243" t="s">
        <v>1078</v>
      </c>
      <c r="P419" s="10" t="s">
        <v>2471</v>
      </c>
      <c r="Q419" s="10"/>
      <c r="R419" s="10"/>
      <c r="S419" s="10"/>
      <c r="T419" s="10" t="s">
        <v>53</v>
      </c>
      <c r="U419" s="244">
        <v>30672</v>
      </c>
      <c r="V419" s="10" t="s">
        <v>255</v>
      </c>
      <c r="W419" s="10" t="s">
        <v>255</v>
      </c>
      <c r="X419" s="241" t="s">
        <v>1936</v>
      </c>
      <c r="Y419" s="8" t="s">
        <v>7283</v>
      </c>
      <c r="Z419" s="243">
        <v>42089</v>
      </c>
      <c r="AA419" s="10" t="s">
        <v>255</v>
      </c>
      <c r="AB419" s="10" t="s">
        <v>1938</v>
      </c>
      <c r="AC419" s="10" t="s">
        <v>3140</v>
      </c>
      <c r="AD419" s="10" t="s">
        <v>2010</v>
      </c>
      <c r="AE419" s="243" t="s">
        <v>1940</v>
      </c>
      <c r="AF419" s="10" t="s">
        <v>7284</v>
      </c>
      <c r="AG419" s="10" t="s">
        <v>7285</v>
      </c>
      <c r="AH419" s="242" t="s">
        <v>7286</v>
      </c>
      <c r="AI419" s="243" t="s">
        <v>7287</v>
      </c>
      <c r="AJ419" s="10" t="s">
        <v>7288</v>
      </c>
      <c r="AK419" s="10" t="s">
        <v>7289</v>
      </c>
      <c r="AL419" s="241" t="s">
        <v>1971</v>
      </c>
      <c r="AM419" s="8" t="s">
        <v>7290</v>
      </c>
      <c r="AN419" s="8"/>
      <c r="AO419" s="8"/>
      <c r="AP419" s="8"/>
      <c r="AQ419" s="8"/>
      <c r="AR419" s="245">
        <v>43777</v>
      </c>
      <c r="AS419" s="245">
        <v>43777</v>
      </c>
      <c r="AT419" s="246" t="s">
        <v>3088</v>
      </c>
      <c r="AU419" s="244">
        <v>43778</v>
      </c>
      <c r="AV419" s="247" t="s">
        <v>4456</v>
      </c>
      <c r="AW419" s="248" t="s">
        <v>6650</v>
      </c>
      <c r="AX419" s="249" t="s">
        <v>3088</v>
      </c>
      <c r="AY419" s="250" t="s">
        <v>7281</v>
      </c>
    </row>
    <row r="420" spans="1:51" ht="24.75" customHeight="1" x14ac:dyDescent="0.35">
      <c r="A420" s="11">
        <v>419</v>
      </c>
      <c r="B420" s="241" t="s">
        <v>7291</v>
      </c>
      <c r="C420" s="8" t="s">
        <v>7292</v>
      </c>
      <c r="D420" s="10" t="s">
        <v>3088</v>
      </c>
      <c r="E420" s="10" t="s">
        <v>14</v>
      </c>
      <c r="F420" s="9">
        <v>43003</v>
      </c>
      <c r="G420" s="9">
        <v>43062</v>
      </c>
      <c r="H420" s="9"/>
      <c r="I420" s="9"/>
      <c r="J420" s="7" t="s">
        <v>1932</v>
      </c>
      <c r="K420" s="7"/>
      <c r="L420" s="10" t="s">
        <v>2404</v>
      </c>
      <c r="M420" s="242" t="s">
        <v>27</v>
      </c>
      <c r="N420" s="243" t="s">
        <v>2155</v>
      </c>
      <c r="O420" s="243" t="s">
        <v>4889</v>
      </c>
      <c r="P420" s="10" t="s">
        <v>4890</v>
      </c>
      <c r="Q420" s="10"/>
      <c r="R420" s="10"/>
      <c r="S420" s="10"/>
      <c r="T420" s="10" t="s">
        <v>53</v>
      </c>
      <c r="U420" s="244">
        <v>34602</v>
      </c>
      <c r="V420" s="10" t="s">
        <v>747</v>
      </c>
      <c r="W420" s="10" t="s">
        <v>747</v>
      </c>
      <c r="X420" s="241" t="s">
        <v>1936</v>
      </c>
      <c r="Y420" s="8" t="s">
        <v>7293</v>
      </c>
      <c r="Z420" s="243">
        <v>42694</v>
      </c>
      <c r="AA420" s="10" t="s">
        <v>124</v>
      </c>
      <c r="AB420" s="10" t="s">
        <v>1956</v>
      </c>
      <c r="AC420" s="10" t="s">
        <v>3140</v>
      </c>
      <c r="AD420" s="10" t="s">
        <v>2172</v>
      </c>
      <c r="AE420" s="243" t="s">
        <v>2462</v>
      </c>
      <c r="AF420" s="10" t="s">
        <v>7294</v>
      </c>
      <c r="AG420" s="10" t="s">
        <v>7295</v>
      </c>
      <c r="AH420" s="242" t="s">
        <v>7296</v>
      </c>
      <c r="AI420" s="243" t="s">
        <v>7297</v>
      </c>
      <c r="AJ420" s="10" t="s">
        <v>7298</v>
      </c>
      <c r="AK420" s="10" t="s">
        <v>7299</v>
      </c>
      <c r="AL420" s="241" t="s">
        <v>2107</v>
      </c>
      <c r="AM420" s="8" t="s">
        <v>7300</v>
      </c>
      <c r="AN420" s="8"/>
      <c r="AO420" s="8"/>
      <c r="AP420" s="8"/>
      <c r="AQ420" s="8" t="s">
        <v>3088</v>
      </c>
      <c r="AR420" s="245">
        <v>43783</v>
      </c>
      <c r="AS420" s="245">
        <v>43783</v>
      </c>
      <c r="AT420" s="246" t="s">
        <v>7301</v>
      </c>
      <c r="AU420" s="244">
        <v>43731</v>
      </c>
      <c r="AV420" s="247" t="s">
        <v>6603</v>
      </c>
      <c r="AW420" s="248" t="s">
        <v>6604</v>
      </c>
      <c r="AX420" s="249" t="s">
        <v>3088</v>
      </c>
      <c r="AY420" s="250" t="s">
        <v>7291</v>
      </c>
    </row>
    <row r="421" spans="1:51" ht="24.75" customHeight="1" x14ac:dyDescent="0.35">
      <c r="A421" s="11">
        <v>420</v>
      </c>
      <c r="B421" s="241" t="s">
        <v>7302</v>
      </c>
      <c r="C421" s="8" t="s">
        <v>7303</v>
      </c>
      <c r="D421" s="10" t="s">
        <v>3088</v>
      </c>
      <c r="E421" s="10" t="s">
        <v>32</v>
      </c>
      <c r="F421" s="9">
        <v>41556</v>
      </c>
      <c r="G421" s="9">
        <v>41616</v>
      </c>
      <c r="H421" s="9"/>
      <c r="I421" s="9"/>
      <c r="J421" s="7" t="s">
        <v>1932</v>
      </c>
      <c r="K421" s="7"/>
      <c r="L421" s="10" t="s">
        <v>35</v>
      </c>
      <c r="M421" s="242" t="s">
        <v>35</v>
      </c>
      <c r="N421" s="243" t="s">
        <v>2050</v>
      </c>
      <c r="O421" s="243" t="s">
        <v>271</v>
      </c>
      <c r="P421" s="10" t="s">
        <v>2105</v>
      </c>
      <c r="Q421" s="10"/>
      <c r="R421" s="10"/>
      <c r="S421" s="10"/>
      <c r="T421" s="10" t="s">
        <v>22</v>
      </c>
      <c r="U421" s="244">
        <v>32556</v>
      </c>
      <c r="V421" s="10" t="s">
        <v>79</v>
      </c>
      <c r="W421" s="10" t="s">
        <v>1153</v>
      </c>
      <c r="X421" s="241" t="s">
        <v>1936</v>
      </c>
      <c r="Y421" s="8" t="s">
        <v>7304</v>
      </c>
      <c r="Z421" s="243">
        <v>37854</v>
      </c>
      <c r="AA421" s="10" t="s">
        <v>79</v>
      </c>
      <c r="AB421" s="10" t="s">
        <v>1938</v>
      </c>
      <c r="AC421" s="10" t="s">
        <v>3140</v>
      </c>
      <c r="AD421" s="10" t="s">
        <v>2624</v>
      </c>
      <c r="AE421" s="243" t="s">
        <v>2095</v>
      </c>
      <c r="AF421" s="10" t="s">
        <v>7305</v>
      </c>
      <c r="AG421" s="10" t="s">
        <v>7306</v>
      </c>
      <c r="AH421" s="242" t="s">
        <v>7305</v>
      </c>
      <c r="AI421" s="243" t="s">
        <v>7306</v>
      </c>
      <c r="AJ421" s="10" t="s">
        <v>7307</v>
      </c>
      <c r="AK421" s="10" t="s">
        <v>7308</v>
      </c>
      <c r="AL421" s="241" t="s">
        <v>2107</v>
      </c>
      <c r="AM421" s="8" t="s">
        <v>3088</v>
      </c>
      <c r="AN421" s="8"/>
      <c r="AO421" s="8"/>
      <c r="AP421" s="8"/>
      <c r="AQ421" s="8" t="s">
        <v>3088</v>
      </c>
      <c r="AR421" s="245">
        <v>43775</v>
      </c>
      <c r="AS421" s="245">
        <v>43784</v>
      </c>
      <c r="AT421" s="246" t="s">
        <v>7309</v>
      </c>
      <c r="AU421" s="244">
        <v>43742</v>
      </c>
      <c r="AV421" s="247" t="s">
        <v>6603</v>
      </c>
      <c r="AW421" s="248" t="s">
        <v>6613</v>
      </c>
      <c r="AX421" s="249" t="s">
        <v>3088</v>
      </c>
      <c r="AY421" s="250" t="s">
        <v>7302</v>
      </c>
    </row>
    <row r="422" spans="1:51" ht="24.75" customHeight="1" x14ac:dyDescent="0.35">
      <c r="A422" s="11">
        <v>421</v>
      </c>
      <c r="B422" s="241" t="s">
        <v>7310</v>
      </c>
      <c r="C422" s="8" t="s">
        <v>7311</v>
      </c>
      <c r="D422" s="10" t="s">
        <v>7312</v>
      </c>
      <c r="E422" s="10" t="s">
        <v>32</v>
      </c>
      <c r="F422" s="9">
        <v>43388</v>
      </c>
      <c r="G422" s="9">
        <v>43447</v>
      </c>
      <c r="H422" s="251"/>
      <c r="I422" s="9">
        <v>43812</v>
      </c>
      <c r="J422" s="7" t="s">
        <v>3128</v>
      </c>
      <c r="K422" s="7"/>
      <c r="L422" s="10" t="s">
        <v>115</v>
      </c>
      <c r="M422" s="242" t="s">
        <v>2070</v>
      </c>
      <c r="N422" s="252" t="s">
        <v>1990</v>
      </c>
      <c r="O422" s="252" t="s">
        <v>484</v>
      </c>
      <c r="P422" s="252" t="s">
        <v>2220</v>
      </c>
      <c r="Q422" s="253"/>
      <c r="R422" s="253"/>
      <c r="S422" s="253"/>
      <c r="T422" s="253" t="s">
        <v>53</v>
      </c>
      <c r="U422" s="244">
        <v>29577</v>
      </c>
      <c r="V422" s="10" t="s">
        <v>527</v>
      </c>
      <c r="W422" s="10" t="s">
        <v>527</v>
      </c>
      <c r="X422" s="241" t="s">
        <v>1936</v>
      </c>
      <c r="Y422" s="8" t="s">
        <v>7313</v>
      </c>
      <c r="Z422" s="243">
        <v>41373</v>
      </c>
      <c r="AA422" s="10" t="s">
        <v>527</v>
      </c>
      <c r="AB422" s="10" t="s">
        <v>1938</v>
      </c>
      <c r="AC422" s="10" t="s">
        <v>3140</v>
      </c>
      <c r="AD422" s="10" t="s">
        <v>7314</v>
      </c>
      <c r="AE422" s="243" t="s">
        <v>7315</v>
      </c>
      <c r="AF422" s="10" t="s">
        <v>7316</v>
      </c>
      <c r="AG422" s="10" t="s">
        <v>7317</v>
      </c>
      <c r="AH422" s="242" t="s">
        <v>7316</v>
      </c>
      <c r="AI422" s="243" t="s">
        <v>7317</v>
      </c>
      <c r="AJ422" s="10" t="s">
        <v>7318</v>
      </c>
      <c r="AK422" s="10" t="s">
        <v>7319</v>
      </c>
      <c r="AL422" s="241" t="s">
        <v>1971</v>
      </c>
      <c r="AM422" s="254" t="s">
        <v>7320</v>
      </c>
      <c r="AN422" s="8"/>
      <c r="AO422" s="10"/>
      <c r="AP422" s="10"/>
      <c r="AQ422" s="254" t="s">
        <v>3088</v>
      </c>
      <c r="AR422" s="245">
        <v>43794</v>
      </c>
      <c r="AS422" s="245">
        <v>43794</v>
      </c>
      <c r="AT422" s="246" t="s">
        <v>7321</v>
      </c>
      <c r="AU422" s="244">
        <v>43763</v>
      </c>
      <c r="AV422" s="247" t="s">
        <v>6603</v>
      </c>
      <c r="AW422" s="248" t="s">
        <v>6613</v>
      </c>
      <c r="AX422" s="249" t="s">
        <v>3088</v>
      </c>
      <c r="AY422" s="250" t="s">
        <v>7310</v>
      </c>
    </row>
    <row r="423" spans="1:51" ht="24.75" customHeight="1" x14ac:dyDescent="0.35">
      <c r="A423" s="11">
        <v>422</v>
      </c>
      <c r="B423" s="241" t="s">
        <v>7322</v>
      </c>
      <c r="C423" s="8" t="s">
        <v>7323</v>
      </c>
      <c r="D423" s="10" t="s">
        <v>3088</v>
      </c>
      <c r="E423" s="10" t="s">
        <v>79</v>
      </c>
      <c r="F423" s="9">
        <v>43705</v>
      </c>
      <c r="G423" s="9">
        <v>43764</v>
      </c>
      <c r="H423" s="9"/>
      <c r="I423" s="9">
        <v>44130</v>
      </c>
      <c r="J423" s="7" t="s">
        <v>3128</v>
      </c>
      <c r="K423" s="7"/>
      <c r="L423" s="10" t="s">
        <v>4683</v>
      </c>
      <c r="M423" s="242" t="s">
        <v>3475</v>
      </c>
      <c r="N423" s="243" t="s">
        <v>1972</v>
      </c>
      <c r="O423" s="243" t="s">
        <v>4748</v>
      </c>
      <c r="P423" s="10" t="s">
        <v>4749</v>
      </c>
      <c r="Q423" s="10"/>
      <c r="R423" s="10"/>
      <c r="S423" s="10"/>
      <c r="T423" s="10" t="s">
        <v>22</v>
      </c>
      <c r="U423" s="244">
        <v>30017</v>
      </c>
      <c r="V423" s="10" t="s">
        <v>1967</v>
      </c>
      <c r="W423" s="10" t="s">
        <v>1967</v>
      </c>
      <c r="X423" s="241" t="s">
        <v>1936</v>
      </c>
      <c r="Y423" s="8" t="s">
        <v>7324</v>
      </c>
      <c r="Z423" s="243">
        <v>41386</v>
      </c>
      <c r="AA423" s="10" t="s">
        <v>79</v>
      </c>
      <c r="AB423" s="10" t="s">
        <v>1938</v>
      </c>
      <c r="AC423" s="10" t="s">
        <v>3140</v>
      </c>
      <c r="AD423" s="10" t="s">
        <v>2072</v>
      </c>
      <c r="AE423" s="243" t="s">
        <v>2041</v>
      </c>
      <c r="AF423" s="10" t="s">
        <v>7325</v>
      </c>
      <c r="AG423" s="10" t="s">
        <v>7326</v>
      </c>
      <c r="AH423" s="242" t="s">
        <v>7325</v>
      </c>
      <c r="AI423" s="243" t="s">
        <v>7326</v>
      </c>
      <c r="AJ423" s="10" t="s">
        <v>7327</v>
      </c>
      <c r="AK423" s="10" t="s">
        <v>3781</v>
      </c>
      <c r="AL423" s="241" t="s">
        <v>1941</v>
      </c>
      <c r="AM423" s="8" t="s">
        <v>7328</v>
      </c>
      <c r="AN423" s="8"/>
      <c r="AO423" s="8"/>
      <c r="AP423" s="8"/>
      <c r="AQ423" s="8" t="s">
        <v>3088</v>
      </c>
      <c r="AR423" s="245">
        <v>43799</v>
      </c>
      <c r="AS423" s="245">
        <v>43799</v>
      </c>
      <c r="AT423" s="246" t="s">
        <v>7329</v>
      </c>
      <c r="AU423" s="244">
        <v>43784</v>
      </c>
      <c r="AV423" s="247" t="s">
        <v>6603</v>
      </c>
      <c r="AW423" s="248" t="s">
        <v>3783</v>
      </c>
      <c r="AX423" s="249" t="s">
        <v>3088</v>
      </c>
      <c r="AY423" s="250" t="s">
        <v>7322</v>
      </c>
    </row>
    <row r="424" spans="1:51" ht="24.75" customHeight="1" x14ac:dyDescent="0.35">
      <c r="A424" s="11">
        <v>423</v>
      </c>
      <c r="B424" s="241" t="s">
        <v>7330</v>
      </c>
      <c r="C424" s="8" t="s">
        <v>7331</v>
      </c>
      <c r="D424" s="10" t="s">
        <v>3088</v>
      </c>
      <c r="E424" s="10" t="s">
        <v>7332</v>
      </c>
      <c r="F424" s="9">
        <v>43689</v>
      </c>
      <c r="G424" s="9">
        <v>43748</v>
      </c>
      <c r="H424" s="251"/>
      <c r="I424" s="9">
        <v>44114</v>
      </c>
      <c r="J424" s="7" t="s">
        <v>3128</v>
      </c>
      <c r="K424" s="7"/>
      <c r="L424" s="10" t="s">
        <v>6524</v>
      </c>
      <c r="M424" s="242" t="s">
        <v>7079</v>
      </c>
      <c r="N424" s="252" t="s">
        <v>1990</v>
      </c>
      <c r="O424" s="252" t="s">
        <v>3187</v>
      </c>
      <c r="P424" s="252" t="s">
        <v>2061</v>
      </c>
      <c r="Q424" s="253"/>
      <c r="R424" s="253"/>
      <c r="S424" s="253"/>
      <c r="T424" s="253" t="s">
        <v>53</v>
      </c>
      <c r="U424" s="244">
        <v>31322</v>
      </c>
      <c r="V424" s="10" t="s">
        <v>317</v>
      </c>
      <c r="W424" s="10" t="s">
        <v>317</v>
      </c>
      <c r="X424" s="241" t="s">
        <v>1936</v>
      </c>
      <c r="Y424" s="8" t="s">
        <v>7333</v>
      </c>
      <c r="Z424" s="243">
        <v>43307</v>
      </c>
      <c r="AA424" s="10" t="s">
        <v>317</v>
      </c>
      <c r="AB424" s="10" t="s">
        <v>1956</v>
      </c>
      <c r="AC424" s="10" t="s">
        <v>3140</v>
      </c>
      <c r="AD424" s="10" t="s">
        <v>1992</v>
      </c>
      <c r="AE424" s="243" t="s">
        <v>2620</v>
      </c>
      <c r="AF424" s="10" t="s">
        <v>7334</v>
      </c>
      <c r="AG424" s="10" t="s">
        <v>7335</v>
      </c>
      <c r="AH424" s="242" t="s">
        <v>7336</v>
      </c>
      <c r="AI424" s="243" t="s">
        <v>7337</v>
      </c>
      <c r="AJ424" s="10" t="s">
        <v>7338</v>
      </c>
      <c r="AK424" s="10" t="s">
        <v>7339</v>
      </c>
      <c r="AL424" s="241" t="s">
        <v>2107</v>
      </c>
      <c r="AM424" s="254" t="s">
        <v>7340</v>
      </c>
      <c r="AN424" s="8"/>
      <c r="AO424" s="10"/>
      <c r="AP424" s="10"/>
      <c r="AQ424" s="254" t="s">
        <v>3088</v>
      </c>
      <c r="AR424" s="245">
        <v>43799</v>
      </c>
      <c r="AS424" s="245">
        <v>43799</v>
      </c>
      <c r="AT424" s="246" t="s">
        <v>7341</v>
      </c>
      <c r="AU424" s="244">
        <v>43791</v>
      </c>
      <c r="AV424" s="247" t="s">
        <v>6603</v>
      </c>
      <c r="AW424" s="248" t="s">
        <v>6613</v>
      </c>
      <c r="AX424" s="249" t="s">
        <v>3088</v>
      </c>
      <c r="AY424" s="250" t="s">
        <v>7330</v>
      </c>
    </row>
    <row r="425" spans="1:51" ht="24.75" customHeight="1" x14ac:dyDescent="0.35">
      <c r="A425" s="11">
        <v>424</v>
      </c>
      <c r="B425" s="241" t="s">
        <v>7342</v>
      </c>
      <c r="C425" s="8" t="s">
        <v>7343</v>
      </c>
      <c r="D425" s="10" t="s">
        <v>3088</v>
      </c>
      <c r="E425" s="10" t="s">
        <v>501</v>
      </c>
      <c r="F425" s="9">
        <v>43459</v>
      </c>
      <c r="G425" s="9">
        <v>43518</v>
      </c>
      <c r="H425" s="9"/>
      <c r="I425" s="9">
        <v>43883</v>
      </c>
      <c r="J425" s="7" t="s">
        <v>3128</v>
      </c>
      <c r="K425" s="7"/>
      <c r="L425" s="10" t="s">
        <v>6235</v>
      </c>
      <c r="M425" s="242" t="s">
        <v>2133</v>
      </c>
      <c r="N425" s="243" t="s">
        <v>2050</v>
      </c>
      <c r="O425" s="243" t="s">
        <v>3165</v>
      </c>
      <c r="P425" s="10" t="s">
        <v>2061</v>
      </c>
      <c r="Q425" s="10"/>
      <c r="R425" s="10"/>
      <c r="S425" s="10"/>
      <c r="T425" s="10" t="s">
        <v>53</v>
      </c>
      <c r="U425" s="244">
        <v>33116</v>
      </c>
      <c r="V425" s="10" t="s">
        <v>501</v>
      </c>
      <c r="W425" s="10" t="s">
        <v>501</v>
      </c>
      <c r="X425" s="241" t="s">
        <v>1936</v>
      </c>
      <c r="Y425" s="8" t="s">
        <v>7344</v>
      </c>
      <c r="Z425" s="243">
        <v>39321</v>
      </c>
      <c r="AA425" s="10" t="s">
        <v>501</v>
      </c>
      <c r="AB425" s="10" t="s">
        <v>1938</v>
      </c>
      <c r="AC425" s="10" t="s">
        <v>1974</v>
      </c>
      <c r="AD425" s="10" t="s">
        <v>2214</v>
      </c>
      <c r="AE425" s="243" t="s">
        <v>1948</v>
      </c>
      <c r="AF425" s="10" t="s">
        <v>7345</v>
      </c>
      <c r="AG425" s="10" t="s">
        <v>7346</v>
      </c>
      <c r="AH425" s="242" t="s">
        <v>7345</v>
      </c>
      <c r="AI425" s="243" t="s">
        <v>7346</v>
      </c>
      <c r="AJ425" s="10" t="s">
        <v>3088</v>
      </c>
      <c r="AK425" s="10" t="s">
        <v>7347</v>
      </c>
      <c r="AL425" s="241" t="s">
        <v>2107</v>
      </c>
      <c r="AM425" s="8" t="s">
        <v>7348</v>
      </c>
      <c r="AN425" s="8"/>
      <c r="AO425" s="8"/>
      <c r="AP425" s="8"/>
      <c r="AQ425" s="8"/>
      <c r="AR425" s="245">
        <v>43799</v>
      </c>
      <c r="AS425" s="245">
        <v>43799</v>
      </c>
      <c r="AT425" s="246" t="s">
        <v>7349</v>
      </c>
      <c r="AU425" s="244">
        <v>43784</v>
      </c>
      <c r="AV425" s="247" t="s">
        <v>6649</v>
      </c>
      <c r="AW425" s="248" t="s">
        <v>6650</v>
      </c>
      <c r="AX425" s="249" t="s">
        <v>3088</v>
      </c>
      <c r="AY425" s="250" t="s">
        <v>7342</v>
      </c>
    </row>
    <row r="426" spans="1:51" ht="24.75" customHeight="1" x14ac:dyDescent="0.35">
      <c r="A426" s="11">
        <v>425</v>
      </c>
      <c r="B426" s="241" t="s">
        <v>7350</v>
      </c>
      <c r="C426" s="8" t="s">
        <v>7351</v>
      </c>
      <c r="D426" s="10" t="s">
        <v>3088</v>
      </c>
      <c r="E426" s="10" t="s">
        <v>14</v>
      </c>
      <c r="F426" s="9">
        <v>43787</v>
      </c>
      <c r="G426" s="9">
        <v>43846</v>
      </c>
      <c r="H426" s="9"/>
      <c r="I426" s="9"/>
      <c r="J426" s="7" t="s">
        <v>3128</v>
      </c>
      <c r="K426" s="7"/>
      <c r="L426" s="10" t="s">
        <v>218</v>
      </c>
      <c r="M426" s="242" t="s">
        <v>2083</v>
      </c>
      <c r="N426" s="243" t="s">
        <v>2126</v>
      </c>
      <c r="O426" s="243" t="s">
        <v>7352</v>
      </c>
      <c r="P426" s="10" t="s">
        <v>7353</v>
      </c>
      <c r="Q426" s="10"/>
      <c r="R426" s="10"/>
      <c r="S426" s="10"/>
      <c r="T426" s="10" t="s">
        <v>53</v>
      </c>
      <c r="U426" s="244">
        <v>33324</v>
      </c>
      <c r="V426" s="10" t="s">
        <v>1866</v>
      </c>
      <c r="W426" s="10" t="s">
        <v>1866</v>
      </c>
      <c r="X426" s="241" t="s">
        <v>1936</v>
      </c>
      <c r="Y426" s="8" t="s">
        <v>7354</v>
      </c>
      <c r="Z426" s="243">
        <v>43034</v>
      </c>
      <c r="AA426" s="10" t="s">
        <v>3088</v>
      </c>
      <c r="AB426" s="10" t="s">
        <v>1956</v>
      </c>
      <c r="AC426" s="10" t="s">
        <v>3140</v>
      </c>
      <c r="AD426" s="10" t="s">
        <v>7355</v>
      </c>
      <c r="AE426" s="243" t="s">
        <v>751</v>
      </c>
      <c r="AF426" s="10" t="s">
        <v>7356</v>
      </c>
      <c r="AG426" s="10" t="s">
        <v>7357</v>
      </c>
      <c r="AH426" s="242" t="s">
        <v>7356</v>
      </c>
      <c r="AI426" s="243" t="s">
        <v>7357</v>
      </c>
      <c r="AJ426" s="10" t="s">
        <v>3088</v>
      </c>
      <c r="AK426" s="10" t="s">
        <v>3088</v>
      </c>
      <c r="AL426" s="241" t="s">
        <v>3088</v>
      </c>
      <c r="AM426" s="8" t="s">
        <v>7358</v>
      </c>
      <c r="AN426" s="8"/>
      <c r="AO426" s="8"/>
      <c r="AP426" s="8"/>
      <c r="AQ426" s="8" t="s">
        <v>3088</v>
      </c>
      <c r="AR426" s="245">
        <v>43808</v>
      </c>
      <c r="AS426" s="245">
        <v>43808</v>
      </c>
      <c r="AT426" s="246" t="s">
        <v>3088</v>
      </c>
      <c r="AU426" s="244"/>
      <c r="AV426" s="247" t="s">
        <v>4456</v>
      </c>
      <c r="AW426" s="248" t="s">
        <v>6650</v>
      </c>
      <c r="AX426" s="249" t="s">
        <v>3088</v>
      </c>
      <c r="AY426" s="250" t="s">
        <v>7350</v>
      </c>
    </row>
    <row r="427" spans="1:51" ht="24.75" customHeight="1" x14ac:dyDescent="0.35">
      <c r="A427" s="11">
        <v>426</v>
      </c>
      <c r="B427" s="241" t="s">
        <v>7359</v>
      </c>
      <c r="C427" s="8" t="s">
        <v>7360</v>
      </c>
      <c r="D427" s="10" t="s">
        <v>3088</v>
      </c>
      <c r="E427" s="10" t="s">
        <v>32</v>
      </c>
      <c r="F427" s="9">
        <v>43489</v>
      </c>
      <c r="G427" s="9">
        <v>43548</v>
      </c>
      <c r="H427" s="9"/>
      <c r="I427" s="9"/>
      <c r="J427" s="7" t="s">
        <v>1932</v>
      </c>
      <c r="K427" s="7"/>
      <c r="L427" s="10" t="s">
        <v>3225</v>
      </c>
      <c r="M427" s="242" t="s">
        <v>3225</v>
      </c>
      <c r="N427" s="243" t="s">
        <v>1964</v>
      </c>
      <c r="O427" s="243" t="s">
        <v>7361</v>
      </c>
      <c r="P427" s="10" t="s">
        <v>7362</v>
      </c>
      <c r="Q427" s="10"/>
      <c r="R427" s="10"/>
      <c r="S427" s="10"/>
      <c r="T427" s="10" t="s">
        <v>53</v>
      </c>
      <c r="U427" s="244">
        <v>27011</v>
      </c>
      <c r="V427" s="10" t="s">
        <v>293</v>
      </c>
      <c r="W427" s="10" t="s">
        <v>141</v>
      </c>
      <c r="X427" s="241" t="s">
        <v>1936</v>
      </c>
      <c r="Y427" s="8" t="s">
        <v>7363</v>
      </c>
      <c r="Z427" s="243">
        <v>40358</v>
      </c>
      <c r="AA427" s="10" t="s">
        <v>79</v>
      </c>
      <c r="AB427" s="10" t="s">
        <v>1946</v>
      </c>
      <c r="AC427" s="10" t="s">
        <v>3140</v>
      </c>
      <c r="AD427" s="10" t="s">
        <v>2072</v>
      </c>
      <c r="AE427" s="243" t="s">
        <v>2095</v>
      </c>
      <c r="AF427" s="10" t="s">
        <v>7364</v>
      </c>
      <c r="AG427" s="10" t="s">
        <v>7365</v>
      </c>
      <c r="AH427" s="242" t="s">
        <v>7364</v>
      </c>
      <c r="AI427" s="243" t="s">
        <v>7365</v>
      </c>
      <c r="AJ427" s="10" t="s">
        <v>7366</v>
      </c>
      <c r="AK427" s="10" t="s">
        <v>7367</v>
      </c>
      <c r="AL427" s="241" t="s">
        <v>2107</v>
      </c>
      <c r="AM427" s="8" t="s">
        <v>7368</v>
      </c>
      <c r="AN427" s="8"/>
      <c r="AO427" s="8"/>
      <c r="AP427" s="8"/>
      <c r="AQ427" s="8"/>
      <c r="AR427" s="245">
        <v>43808</v>
      </c>
      <c r="AS427" s="245">
        <v>43808</v>
      </c>
      <c r="AT427" s="246" t="s">
        <v>7369</v>
      </c>
      <c r="AU427" s="244">
        <v>43797</v>
      </c>
      <c r="AV427" s="247" t="s">
        <v>6603</v>
      </c>
      <c r="AW427" s="248" t="s">
        <v>6613</v>
      </c>
      <c r="AX427" s="249" t="s">
        <v>3088</v>
      </c>
      <c r="AY427" s="250" t="s">
        <v>7359</v>
      </c>
    </row>
    <row r="428" spans="1:51" ht="24.75" customHeight="1" x14ac:dyDescent="0.35">
      <c r="A428" s="11">
        <v>427</v>
      </c>
      <c r="B428" s="241" t="s">
        <v>7370</v>
      </c>
      <c r="C428" s="8" t="s">
        <v>7371</v>
      </c>
      <c r="D428" s="10" t="s">
        <v>3088</v>
      </c>
      <c r="E428" s="10" t="s">
        <v>14</v>
      </c>
      <c r="F428" s="9">
        <v>42310</v>
      </c>
      <c r="G428" s="9">
        <v>42370</v>
      </c>
      <c r="H428" s="9"/>
      <c r="I428" s="9"/>
      <c r="J428" s="7" t="s">
        <v>1932</v>
      </c>
      <c r="K428" s="7"/>
      <c r="L428" s="10" t="s">
        <v>35</v>
      </c>
      <c r="M428" s="242" t="s">
        <v>35</v>
      </c>
      <c r="N428" s="243" t="s">
        <v>1984</v>
      </c>
      <c r="O428" s="243" t="s">
        <v>243</v>
      </c>
      <c r="P428" s="10" t="s">
        <v>2089</v>
      </c>
      <c r="Q428" s="10"/>
      <c r="R428" s="10"/>
      <c r="S428" s="10"/>
      <c r="T428" s="10" t="s">
        <v>22</v>
      </c>
      <c r="U428" s="244">
        <v>28324</v>
      </c>
      <c r="V428" s="10" t="s">
        <v>1382</v>
      </c>
      <c r="W428" s="10" t="s">
        <v>176</v>
      </c>
      <c r="X428" s="241" t="s">
        <v>1936</v>
      </c>
      <c r="Y428" s="8" t="s">
        <v>7372</v>
      </c>
      <c r="Z428" s="243">
        <v>40078</v>
      </c>
      <c r="AA428" s="10" t="s">
        <v>255</v>
      </c>
      <c r="AB428" s="10" t="s">
        <v>1938</v>
      </c>
      <c r="AC428" s="10" t="s">
        <v>3140</v>
      </c>
      <c r="AD428" s="10" t="s">
        <v>7373</v>
      </c>
      <c r="AE428" s="243" t="s">
        <v>1948</v>
      </c>
      <c r="AF428" s="10" t="s">
        <v>7374</v>
      </c>
      <c r="AG428" s="10" t="s">
        <v>7375</v>
      </c>
      <c r="AH428" s="242" t="s">
        <v>7374</v>
      </c>
      <c r="AI428" s="243" t="s">
        <v>7375</v>
      </c>
      <c r="AJ428" s="10" t="s">
        <v>7376</v>
      </c>
      <c r="AK428" s="10" t="s">
        <v>7377</v>
      </c>
      <c r="AL428" s="241" t="s">
        <v>1941</v>
      </c>
      <c r="AM428" s="8" t="s">
        <v>7378</v>
      </c>
      <c r="AN428" s="8"/>
      <c r="AO428" s="8"/>
      <c r="AP428" s="8"/>
      <c r="AQ428" s="8" t="s">
        <v>3088</v>
      </c>
      <c r="AR428" s="245">
        <v>43812</v>
      </c>
      <c r="AS428" s="245">
        <v>43812</v>
      </c>
      <c r="AT428" s="246" t="s">
        <v>7379</v>
      </c>
      <c r="AU428" s="244">
        <v>43774</v>
      </c>
      <c r="AV428" s="247" t="s">
        <v>6649</v>
      </c>
      <c r="AW428" s="248" t="s">
        <v>6650</v>
      </c>
      <c r="AX428" s="249" t="s">
        <v>3088</v>
      </c>
      <c r="AY428" s="250" t="s">
        <v>7370</v>
      </c>
    </row>
    <row r="429" spans="1:51" ht="24.75" customHeight="1" x14ac:dyDescent="0.35">
      <c r="A429" s="11">
        <v>428</v>
      </c>
      <c r="B429" s="241" t="s">
        <v>7380</v>
      </c>
      <c r="C429" s="8" t="s">
        <v>7381</v>
      </c>
      <c r="D429" s="10" t="s">
        <v>7382</v>
      </c>
      <c r="E429" s="10" t="s">
        <v>32</v>
      </c>
      <c r="F429" s="9">
        <v>43488</v>
      </c>
      <c r="G429" s="9">
        <v>43547</v>
      </c>
      <c r="H429" s="9"/>
      <c r="I429" s="9"/>
      <c r="J429" s="7" t="s">
        <v>1932</v>
      </c>
      <c r="K429" s="7"/>
      <c r="L429" s="10" t="s">
        <v>4683</v>
      </c>
      <c r="M429" s="242" t="s">
        <v>3475</v>
      </c>
      <c r="N429" s="243" t="s">
        <v>1942</v>
      </c>
      <c r="O429" s="243" t="s">
        <v>7383</v>
      </c>
      <c r="P429" s="10" t="s">
        <v>7384</v>
      </c>
      <c r="Q429" s="10"/>
      <c r="R429" s="10"/>
      <c r="S429" s="10"/>
      <c r="T429" s="10" t="s">
        <v>53</v>
      </c>
      <c r="U429" s="244">
        <v>26877</v>
      </c>
      <c r="V429" s="10" t="s">
        <v>7385</v>
      </c>
      <c r="W429" s="10" t="s">
        <v>7385</v>
      </c>
      <c r="X429" s="241" t="s">
        <v>1936</v>
      </c>
      <c r="Y429" s="8" t="s">
        <v>7386</v>
      </c>
      <c r="Z429" s="243">
        <v>41088</v>
      </c>
      <c r="AA429" s="10" t="s">
        <v>79</v>
      </c>
      <c r="AB429" s="10" t="s">
        <v>1938</v>
      </c>
      <c r="AC429" s="10" t="s">
        <v>1968</v>
      </c>
      <c r="AD429" s="10" t="s">
        <v>2072</v>
      </c>
      <c r="AE429" s="243" t="s">
        <v>1948</v>
      </c>
      <c r="AF429" s="10" t="s">
        <v>7387</v>
      </c>
      <c r="AG429" s="10" t="s">
        <v>7388</v>
      </c>
      <c r="AH429" s="242" t="s">
        <v>7389</v>
      </c>
      <c r="AI429" s="243" t="s">
        <v>7390</v>
      </c>
      <c r="AJ429" s="10" t="s">
        <v>7391</v>
      </c>
      <c r="AK429" s="10" t="s">
        <v>7392</v>
      </c>
      <c r="AL429" s="241" t="s">
        <v>1971</v>
      </c>
      <c r="AM429" s="8" t="s">
        <v>7393</v>
      </c>
      <c r="AN429" s="8"/>
      <c r="AO429" s="8"/>
      <c r="AP429" s="8"/>
      <c r="AQ429" s="8"/>
      <c r="AR429" s="245">
        <v>43820</v>
      </c>
      <c r="AS429" s="245">
        <v>43820</v>
      </c>
      <c r="AT429" s="246" t="s">
        <v>7394</v>
      </c>
      <c r="AU429" s="244">
        <v>43798</v>
      </c>
      <c r="AV429" s="247" t="s">
        <v>6603</v>
      </c>
      <c r="AW429" s="248" t="s">
        <v>6613</v>
      </c>
      <c r="AX429" s="249" t="s">
        <v>3088</v>
      </c>
      <c r="AY429" s="250" t="s">
        <v>7380</v>
      </c>
    </row>
    <row r="430" spans="1:51" ht="24.75" customHeight="1" x14ac:dyDescent="0.35">
      <c r="A430" s="11">
        <v>429</v>
      </c>
      <c r="B430" s="241" t="s">
        <v>7395</v>
      </c>
      <c r="C430" s="8" t="s">
        <v>7396</v>
      </c>
      <c r="D430" s="10" t="s">
        <v>3088</v>
      </c>
      <c r="E430" s="10" t="s">
        <v>3298</v>
      </c>
      <c r="F430" s="9">
        <v>41276</v>
      </c>
      <c r="G430" s="9">
        <v>41336</v>
      </c>
      <c r="H430" s="9"/>
      <c r="I430" s="9"/>
      <c r="J430" s="7" t="s">
        <v>1932</v>
      </c>
      <c r="K430" s="7"/>
      <c r="L430" s="10" t="s">
        <v>5778</v>
      </c>
      <c r="M430" s="242" t="s">
        <v>2060</v>
      </c>
      <c r="N430" s="243" t="s">
        <v>1964</v>
      </c>
      <c r="O430" s="243" t="s">
        <v>7397</v>
      </c>
      <c r="P430" s="10" t="s">
        <v>2053</v>
      </c>
      <c r="Q430" s="10"/>
      <c r="R430" s="10"/>
      <c r="S430" s="10"/>
      <c r="T430" s="10" t="s">
        <v>53</v>
      </c>
      <c r="U430" s="244">
        <v>24203</v>
      </c>
      <c r="V430" s="10" t="s">
        <v>501</v>
      </c>
      <c r="W430" s="10" t="s">
        <v>501</v>
      </c>
      <c r="X430" s="241" t="s">
        <v>1936</v>
      </c>
      <c r="Y430" s="8" t="s">
        <v>7398</v>
      </c>
      <c r="Z430" s="243">
        <v>37838</v>
      </c>
      <c r="AA430" s="10" t="s">
        <v>3298</v>
      </c>
      <c r="AB430" s="10" t="s">
        <v>1938</v>
      </c>
      <c r="AC430" s="10" t="s">
        <v>3140</v>
      </c>
      <c r="AD430" s="10" t="s">
        <v>2062</v>
      </c>
      <c r="AE430" s="243" t="s">
        <v>1948</v>
      </c>
      <c r="AF430" s="10" t="s">
        <v>7399</v>
      </c>
      <c r="AG430" s="10" t="s">
        <v>7400</v>
      </c>
      <c r="AH430" s="242" t="s">
        <v>7399</v>
      </c>
      <c r="AI430" s="243" t="s">
        <v>7400</v>
      </c>
      <c r="AJ430" s="10" t="s">
        <v>7401</v>
      </c>
      <c r="AK430" s="10" t="s">
        <v>7402</v>
      </c>
      <c r="AL430" s="241" t="s">
        <v>1971</v>
      </c>
      <c r="AM430" s="8" t="s">
        <v>7403</v>
      </c>
      <c r="AN430" s="8"/>
      <c r="AO430" s="8"/>
      <c r="AP430" s="8"/>
      <c r="AQ430" s="8" t="s">
        <v>3088</v>
      </c>
      <c r="AR430" s="245">
        <v>43794</v>
      </c>
      <c r="AS430" s="245">
        <v>43830</v>
      </c>
      <c r="AT430" s="246" t="s">
        <v>7341</v>
      </c>
      <c r="AU430" s="244">
        <v>43788</v>
      </c>
      <c r="AV430" s="247" t="s">
        <v>6649</v>
      </c>
      <c r="AW430" s="248" t="s">
        <v>6650</v>
      </c>
      <c r="AX430" s="249" t="s">
        <v>3088</v>
      </c>
      <c r="AY430" s="250" t="s">
        <v>7395</v>
      </c>
    </row>
    <row r="431" spans="1:51" ht="24.75" customHeight="1" x14ac:dyDescent="0.35">
      <c r="A431" s="11">
        <v>430</v>
      </c>
      <c r="B431" s="241" t="s">
        <v>7404</v>
      </c>
      <c r="C431" s="8" t="s">
        <v>7405</v>
      </c>
      <c r="D431" s="10" t="s">
        <v>7406</v>
      </c>
      <c r="E431" s="10" t="s">
        <v>293</v>
      </c>
      <c r="F431" s="9">
        <v>43711</v>
      </c>
      <c r="G431" s="9">
        <v>43770</v>
      </c>
      <c r="H431" s="9"/>
      <c r="I431" s="9">
        <v>44136</v>
      </c>
      <c r="J431" s="7" t="s">
        <v>3128</v>
      </c>
      <c r="K431" s="7"/>
      <c r="L431" s="10" t="s">
        <v>5682</v>
      </c>
      <c r="M431" s="242" t="s">
        <v>2151</v>
      </c>
      <c r="N431" s="243" t="s">
        <v>1972</v>
      </c>
      <c r="O431" s="243" t="s">
        <v>3092</v>
      </c>
      <c r="P431" s="10" t="s">
        <v>3247</v>
      </c>
      <c r="Q431" s="10"/>
      <c r="R431" s="10"/>
      <c r="S431" s="10"/>
      <c r="T431" s="10" t="s">
        <v>53</v>
      </c>
      <c r="U431" s="244">
        <v>30099</v>
      </c>
      <c r="V431" s="10" t="s">
        <v>544</v>
      </c>
      <c r="W431" s="10" t="s">
        <v>544</v>
      </c>
      <c r="X431" s="241" t="s">
        <v>1936</v>
      </c>
      <c r="Y431" s="8" t="s">
        <v>7407</v>
      </c>
      <c r="Z431" s="243">
        <v>42296</v>
      </c>
      <c r="AA431" s="10" t="s">
        <v>544</v>
      </c>
      <c r="AB431" s="10" t="s">
        <v>1946</v>
      </c>
      <c r="AC431" s="10" t="s">
        <v>3140</v>
      </c>
      <c r="AD431" s="10" t="s">
        <v>2272</v>
      </c>
      <c r="AE431" s="243" t="s">
        <v>1948</v>
      </c>
      <c r="AF431" s="10" t="s">
        <v>7408</v>
      </c>
      <c r="AG431" s="10" t="s">
        <v>7409</v>
      </c>
      <c r="AH431" s="242" t="s">
        <v>7408</v>
      </c>
      <c r="AI431" s="243" t="s">
        <v>7409</v>
      </c>
      <c r="AJ431" s="10" t="s">
        <v>7410</v>
      </c>
      <c r="AK431" s="10" t="s">
        <v>7411</v>
      </c>
      <c r="AL431" s="241" t="s">
        <v>2107</v>
      </c>
      <c r="AM431" s="8" t="s">
        <v>7412</v>
      </c>
      <c r="AN431" s="8"/>
      <c r="AO431" s="8"/>
      <c r="AP431" s="8"/>
      <c r="AQ431" s="8"/>
      <c r="AR431" s="245">
        <v>43836</v>
      </c>
      <c r="AS431" s="245">
        <v>43836</v>
      </c>
      <c r="AT431" s="246" t="s">
        <v>7413</v>
      </c>
      <c r="AU431" s="244">
        <v>43836</v>
      </c>
      <c r="AV431" s="247" t="s">
        <v>6603</v>
      </c>
      <c r="AW431" s="248" t="s">
        <v>6739</v>
      </c>
      <c r="AX431" s="249" t="s">
        <v>3088</v>
      </c>
      <c r="AY431" s="250" t="s">
        <v>7404</v>
      </c>
    </row>
    <row r="432" spans="1:51" ht="24.75" customHeight="1" x14ac:dyDescent="0.35">
      <c r="A432" s="11">
        <v>431</v>
      </c>
      <c r="B432" s="241" t="s">
        <v>7414</v>
      </c>
      <c r="C432" s="8" t="s">
        <v>7415</v>
      </c>
      <c r="D432" s="10" t="s">
        <v>3088</v>
      </c>
      <c r="E432" s="10" t="s">
        <v>343</v>
      </c>
      <c r="F432" s="9">
        <v>43558</v>
      </c>
      <c r="G432" s="9">
        <v>43617</v>
      </c>
      <c r="H432" s="9"/>
      <c r="I432" s="9">
        <v>43983</v>
      </c>
      <c r="J432" s="7" t="s">
        <v>3128</v>
      </c>
      <c r="K432" s="7"/>
      <c r="L432" s="10" t="s">
        <v>5539</v>
      </c>
      <c r="M432" s="242" t="s">
        <v>2141</v>
      </c>
      <c r="N432" s="243" t="s">
        <v>2050</v>
      </c>
      <c r="O432" s="243" t="s">
        <v>3187</v>
      </c>
      <c r="P432" s="10" t="s">
        <v>2061</v>
      </c>
      <c r="Q432" s="10"/>
      <c r="R432" s="10"/>
      <c r="S432" s="10"/>
      <c r="T432" s="10" t="s">
        <v>53</v>
      </c>
      <c r="U432" s="244">
        <v>33501</v>
      </c>
      <c r="V432" s="10" t="s">
        <v>1382</v>
      </c>
      <c r="W432" s="10" t="s">
        <v>1382</v>
      </c>
      <c r="X432" s="241" t="s">
        <v>1936</v>
      </c>
      <c r="Y432" s="8" t="s">
        <v>7416</v>
      </c>
      <c r="Z432" s="243">
        <v>42011</v>
      </c>
      <c r="AA432" s="10" t="s">
        <v>1382</v>
      </c>
      <c r="AB432" s="10" t="s">
        <v>1938</v>
      </c>
      <c r="AC432" s="10" t="s">
        <v>3140</v>
      </c>
      <c r="AD432" s="10" t="s">
        <v>2090</v>
      </c>
      <c r="AE432" s="243" t="s">
        <v>1948</v>
      </c>
      <c r="AF432" s="10" t="s">
        <v>7417</v>
      </c>
      <c r="AG432" s="10" t="s">
        <v>7418</v>
      </c>
      <c r="AH432" s="242" t="s">
        <v>7417</v>
      </c>
      <c r="AI432" s="243" t="s">
        <v>7418</v>
      </c>
      <c r="AJ432" s="10" t="s">
        <v>7419</v>
      </c>
      <c r="AK432" s="10" t="s">
        <v>7420</v>
      </c>
      <c r="AL432" s="241" t="s">
        <v>1971</v>
      </c>
      <c r="AM432" s="8" t="s">
        <v>7421</v>
      </c>
      <c r="AN432" s="8"/>
      <c r="AO432" s="8"/>
      <c r="AP432" s="8"/>
      <c r="AQ432" s="8"/>
      <c r="AR432" s="245">
        <v>43838</v>
      </c>
      <c r="AS432" s="245">
        <v>43838</v>
      </c>
      <c r="AT432" s="246" t="s">
        <v>7422</v>
      </c>
      <c r="AU432" s="244">
        <v>43836</v>
      </c>
      <c r="AV432" s="247" t="s">
        <v>6649</v>
      </c>
      <c r="AW432" s="248" t="s">
        <v>6650</v>
      </c>
      <c r="AX432" s="249" t="s">
        <v>3088</v>
      </c>
      <c r="AY432" s="250" t="s">
        <v>7414</v>
      </c>
    </row>
    <row r="433" spans="1:51" ht="24.75" customHeight="1" x14ac:dyDescent="0.35">
      <c r="A433" s="11">
        <v>432</v>
      </c>
      <c r="B433" s="241" t="s">
        <v>7423</v>
      </c>
      <c r="C433" s="8" t="s">
        <v>7424</v>
      </c>
      <c r="D433" s="10" t="s">
        <v>3088</v>
      </c>
      <c r="E433" s="10" t="s">
        <v>14</v>
      </c>
      <c r="F433" s="9">
        <v>43788</v>
      </c>
      <c r="G433" s="9">
        <v>43847</v>
      </c>
      <c r="H433" s="9"/>
      <c r="I433" s="9"/>
      <c r="J433" s="7" t="s">
        <v>3128</v>
      </c>
      <c r="K433" s="7"/>
      <c r="L433" s="10" t="s">
        <v>70</v>
      </c>
      <c r="M433" s="242" t="s">
        <v>6742</v>
      </c>
      <c r="N433" s="243" t="s">
        <v>2017</v>
      </c>
      <c r="O433" s="243" t="s">
        <v>816</v>
      </c>
      <c r="P433" s="10" t="s">
        <v>2367</v>
      </c>
      <c r="Q433" s="10"/>
      <c r="R433" s="10"/>
      <c r="S433" s="10"/>
      <c r="T433" s="10" t="s">
        <v>22</v>
      </c>
      <c r="U433" s="244">
        <v>31217</v>
      </c>
      <c r="V433" s="10" t="s">
        <v>101</v>
      </c>
      <c r="W433" s="10" t="s">
        <v>101</v>
      </c>
      <c r="X433" s="241" t="s">
        <v>1936</v>
      </c>
      <c r="Y433" s="8" t="s">
        <v>7425</v>
      </c>
      <c r="Z433" s="243">
        <v>42251</v>
      </c>
      <c r="AA433" s="10" t="s">
        <v>101</v>
      </c>
      <c r="AB433" s="10" t="s">
        <v>1956</v>
      </c>
      <c r="AC433" s="10" t="s">
        <v>3140</v>
      </c>
      <c r="AD433" s="10" t="s">
        <v>5463</v>
      </c>
      <c r="AE433" s="243" t="s">
        <v>2150</v>
      </c>
      <c r="AF433" s="10" t="s">
        <v>7426</v>
      </c>
      <c r="AG433" s="10" t="s">
        <v>7427</v>
      </c>
      <c r="AH433" s="242" t="s">
        <v>7426</v>
      </c>
      <c r="AI433" s="243" t="s">
        <v>7427</v>
      </c>
      <c r="AJ433" s="10" t="s">
        <v>7428</v>
      </c>
      <c r="AK433" s="10" t="s">
        <v>7429</v>
      </c>
      <c r="AL433" s="241" t="s">
        <v>2160</v>
      </c>
      <c r="AM433" s="8" t="s">
        <v>7430</v>
      </c>
      <c r="AN433" s="8"/>
      <c r="AO433" s="8"/>
      <c r="AP433" s="8"/>
      <c r="AQ433" s="8" t="s">
        <v>3088</v>
      </c>
      <c r="AR433" s="245">
        <v>43847</v>
      </c>
      <c r="AS433" s="245">
        <v>43847</v>
      </c>
      <c r="AT433" s="246" t="s">
        <v>3088</v>
      </c>
      <c r="AU433" s="244">
        <v>43837</v>
      </c>
      <c r="AV433" s="247" t="s">
        <v>4456</v>
      </c>
      <c r="AW433" s="248" t="s">
        <v>3783</v>
      </c>
      <c r="AX433" s="249" t="s">
        <v>3088</v>
      </c>
      <c r="AY433" s="250" t="s">
        <v>7423</v>
      </c>
    </row>
    <row r="434" spans="1:51" ht="24.75" customHeight="1" x14ac:dyDescent="0.35">
      <c r="A434" s="11">
        <v>433</v>
      </c>
      <c r="B434" s="241" t="s">
        <v>7431</v>
      </c>
      <c r="C434" s="8" t="s">
        <v>7432</v>
      </c>
      <c r="D434" s="10" t="s">
        <v>3088</v>
      </c>
      <c r="E434" s="10" t="s">
        <v>32</v>
      </c>
      <c r="F434" s="9">
        <v>43794</v>
      </c>
      <c r="G434" s="9">
        <v>43853</v>
      </c>
      <c r="H434" s="9"/>
      <c r="I434" s="9"/>
      <c r="J434" s="7" t="s">
        <v>3128</v>
      </c>
      <c r="K434" s="7"/>
      <c r="L434" s="10" t="s">
        <v>35</v>
      </c>
      <c r="M434" s="242" t="s">
        <v>35</v>
      </c>
      <c r="N434" s="243" t="s">
        <v>2126</v>
      </c>
      <c r="O434" s="243" t="s">
        <v>307</v>
      </c>
      <c r="P434" s="10" t="s">
        <v>2127</v>
      </c>
      <c r="Q434" s="10"/>
      <c r="R434" s="10"/>
      <c r="S434" s="10"/>
      <c r="T434" s="10" t="s">
        <v>22</v>
      </c>
      <c r="U434" s="244">
        <v>34324</v>
      </c>
      <c r="V434" s="10" t="s">
        <v>79</v>
      </c>
      <c r="W434" s="10" t="s">
        <v>79</v>
      </c>
      <c r="X434" s="241" t="s">
        <v>1936</v>
      </c>
      <c r="Y434" s="8" t="s">
        <v>7433</v>
      </c>
      <c r="Z434" s="243">
        <v>39599</v>
      </c>
      <c r="AA434" s="10" t="s">
        <v>79</v>
      </c>
      <c r="AB434" s="10" t="s">
        <v>1956</v>
      </c>
      <c r="AC434" s="10" t="s">
        <v>3140</v>
      </c>
      <c r="AD434" s="10" t="s">
        <v>7434</v>
      </c>
      <c r="AE434" s="243" t="s">
        <v>1948</v>
      </c>
      <c r="AF434" s="10" t="s">
        <v>7435</v>
      </c>
      <c r="AG434" s="10" t="s">
        <v>7436</v>
      </c>
      <c r="AH434" s="242" t="s">
        <v>7435</v>
      </c>
      <c r="AI434" s="243" t="s">
        <v>7436</v>
      </c>
      <c r="AJ434" s="10" t="s">
        <v>7437</v>
      </c>
      <c r="AK434" s="10" t="s">
        <v>7438</v>
      </c>
      <c r="AL434" s="241" t="s">
        <v>2107</v>
      </c>
      <c r="AM434" s="8" t="s">
        <v>7439</v>
      </c>
      <c r="AN434" s="8"/>
      <c r="AO434" s="8"/>
      <c r="AP434" s="8"/>
      <c r="AQ434" s="8" t="s">
        <v>3088</v>
      </c>
      <c r="AR434" s="245">
        <v>43853</v>
      </c>
      <c r="AS434" s="245">
        <v>43853</v>
      </c>
      <c r="AT434" s="246" t="s">
        <v>3088</v>
      </c>
      <c r="AU434" s="244">
        <v>43845</v>
      </c>
      <c r="AV434" s="247" t="s">
        <v>4456</v>
      </c>
      <c r="AW434" s="248" t="s">
        <v>3783</v>
      </c>
      <c r="AX434" s="249" t="s">
        <v>3088</v>
      </c>
      <c r="AY434" s="250" t="s">
        <v>7431</v>
      </c>
    </row>
    <row r="435" spans="1:51" ht="24.75" customHeight="1" x14ac:dyDescent="0.35">
      <c r="A435" s="11">
        <v>434</v>
      </c>
      <c r="B435" s="241" t="s">
        <v>7440</v>
      </c>
      <c r="C435" s="8" t="s">
        <v>7441</v>
      </c>
      <c r="D435" s="10" t="s">
        <v>3088</v>
      </c>
      <c r="E435" s="10" t="s">
        <v>162</v>
      </c>
      <c r="F435" s="9">
        <v>43808</v>
      </c>
      <c r="G435" s="9">
        <v>43867</v>
      </c>
      <c r="H435" s="9"/>
      <c r="I435" s="9"/>
      <c r="J435" s="7" t="s">
        <v>3128</v>
      </c>
      <c r="K435" s="7"/>
      <c r="L435" s="10" t="s">
        <v>4683</v>
      </c>
      <c r="M435" s="242" t="s">
        <v>3475</v>
      </c>
      <c r="N435" s="243" t="s">
        <v>2050</v>
      </c>
      <c r="O435" s="243" t="s">
        <v>5000</v>
      </c>
      <c r="P435" s="10" t="s">
        <v>6624</v>
      </c>
      <c r="Q435" s="10"/>
      <c r="R435" s="10"/>
      <c r="S435" s="10"/>
      <c r="T435" s="10" t="s">
        <v>53</v>
      </c>
      <c r="U435" s="244">
        <v>32966</v>
      </c>
      <c r="V435" s="10" t="s">
        <v>162</v>
      </c>
      <c r="W435" s="10" t="s">
        <v>7442</v>
      </c>
      <c r="X435" s="241" t="s">
        <v>7443</v>
      </c>
      <c r="Y435" s="8" t="s">
        <v>7444</v>
      </c>
      <c r="Z435" s="243">
        <v>42851</v>
      </c>
      <c r="AA435" s="10" t="s">
        <v>162</v>
      </c>
      <c r="AB435" s="10" t="s">
        <v>1938</v>
      </c>
      <c r="AC435" s="10" t="s">
        <v>3140</v>
      </c>
      <c r="AD435" s="10" t="s">
        <v>2240</v>
      </c>
      <c r="AE435" s="243" t="s">
        <v>7445</v>
      </c>
      <c r="AF435" s="10" t="s">
        <v>7446</v>
      </c>
      <c r="AG435" s="10" t="s">
        <v>7447</v>
      </c>
      <c r="AH435" s="242" t="s">
        <v>7446</v>
      </c>
      <c r="AI435" s="243" t="s">
        <v>7447</v>
      </c>
      <c r="AJ435" s="10" t="s">
        <v>7448</v>
      </c>
      <c r="AK435" s="10" t="s">
        <v>7449</v>
      </c>
      <c r="AL435" s="241" t="s">
        <v>1971</v>
      </c>
      <c r="AM435" s="8" t="s">
        <v>7450</v>
      </c>
      <c r="AN435" s="8"/>
      <c r="AO435" s="8"/>
      <c r="AP435" s="8"/>
      <c r="AQ435" s="8"/>
      <c r="AR435" s="245">
        <v>43861</v>
      </c>
      <c r="AS435" s="245">
        <v>43861</v>
      </c>
      <c r="AT435" s="246" t="s">
        <v>3088</v>
      </c>
      <c r="AU435" s="244">
        <v>43865</v>
      </c>
      <c r="AV435" s="247" t="s">
        <v>4456</v>
      </c>
      <c r="AW435" s="248" t="s">
        <v>3783</v>
      </c>
      <c r="AX435" s="249" t="s">
        <v>3088</v>
      </c>
      <c r="AY435" s="250" t="s">
        <v>7440</v>
      </c>
    </row>
    <row r="436" spans="1:51" ht="24.75" customHeight="1" x14ac:dyDescent="0.35">
      <c r="A436" s="11">
        <v>435</v>
      </c>
      <c r="B436" s="241" t="s">
        <v>7451</v>
      </c>
      <c r="C436" s="8" t="s">
        <v>1478</v>
      </c>
      <c r="D436" s="10" t="s">
        <v>3088</v>
      </c>
      <c r="E436" s="10" t="s">
        <v>1679</v>
      </c>
      <c r="F436" s="9">
        <v>43437</v>
      </c>
      <c r="G436" s="9">
        <v>43496</v>
      </c>
      <c r="H436" s="9"/>
      <c r="I436" s="9">
        <v>43861</v>
      </c>
      <c r="J436" s="7" t="s">
        <v>3128</v>
      </c>
      <c r="K436" s="7"/>
      <c r="L436" s="10" t="s">
        <v>5539</v>
      </c>
      <c r="M436" s="242" t="s">
        <v>2141</v>
      </c>
      <c r="N436" s="243" t="s">
        <v>1972</v>
      </c>
      <c r="O436" s="243" t="s">
        <v>3187</v>
      </c>
      <c r="P436" s="10" t="s">
        <v>2061</v>
      </c>
      <c r="Q436" s="10"/>
      <c r="R436" s="10"/>
      <c r="S436" s="10"/>
      <c r="T436" s="10" t="s">
        <v>53</v>
      </c>
      <c r="U436" s="244">
        <v>28657</v>
      </c>
      <c r="V436" s="10" t="s">
        <v>1679</v>
      </c>
      <c r="W436" s="10" t="s">
        <v>1679</v>
      </c>
      <c r="X436" s="241" t="s">
        <v>1936</v>
      </c>
      <c r="Y436" s="8" t="s">
        <v>7452</v>
      </c>
      <c r="Z436" s="243">
        <v>40051</v>
      </c>
      <c r="AA436" s="10" t="s">
        <v>101</v>
      </c>
      <c r="AB436" s="10" t="s">
        <v>1938</v>
      </c>
      <c r="AC436" s="10" t="s">
        <v>3140</v>
      </c>
      <c r="AD436" s="10" t="s">
        <v>2004</v>
      </c>
      <c r="AE436" s="243" t="s">
        <v>1948</v>
      </c>
      <c r="AF436" s="10" t="s">
        <v>7453</v>
      </c>
      <c r="AG436" s="10" t="s">
        <v>7454</v>
      </c>
      <c r="AH436" s="242" t="s">
        <v>7453</v>
      </c>
      <c r="AI436" s="243" t="s">
        <v>7454</v>
      </c>
      <c r="AJ436" s="10" t="s">
        <v>7455</v>
      </c>
      <c r="AK436" s="10" t="s">
        <v>7456</v>
      </c>
      <c r="AL436" s="241" t="s">
        <v>1971</v>
      </c>
      <c r="AM436" s="8" t="s">
        <v>7457</v>
      </c>
      <c r="AN436" s="8"/>
      <c r="AO436" s="8"/>
      <c r="AP436" s="8"/>
      <c r="AQ436" s="8" t="s">
        <v>3088</v>
      </c>
      <c r="AR436" s="245">
        <v>43861</v>
      </c>
      <c r="AS436" s="245">
        <v>43861</v>
      </c>
      <c r="AT436" s="246" t="s">
        <v>7458</v>
      </c>
      <c r="AU436" s="244"/>
      <c r="AV436" s="247" t="s">
        <v>6649</v>
      </c>
      <c r="AW436" s="248" t="s">
        <v>6650</v>
      </c>
      <c r="AX436" s="249" t="s">
        <v>3088</v>
      </c>
      <c r="AY436" s="250" t="s">
        <v>7451</v>
      </c>
    </row>
    <row r="437" spans="1:51" ht="24.75" customHeight="1" x14ac:dyDescent="0.35">
      <c r="A437" s="11">
        <v>436</v>
      </c>
      <c r="B437" s="241" t="s">
        <v>7459</v>
      </c>
      <c r="C437" s="8" t="s">
        <v>7460</v>
      </c>
      <c r="D437" s="10" t="s">
        <v>7461</v>
      </c>
      <c r="E437" s="10" t="s">
        <v>501</v>
      </c>
      <c r="F437" s="9">
        <v>43444</v>
      </c>
      <c r="G437" s="9">
        <v>43503</v>
      </c>
      <c r="H437" s="9"/>
      <c r="I437" s="9">
        <v>43868</v>
      </c>
      <c r="J437" s="7" t="s">
        <v>3128</v>
      </c>
      <c r="K437" s="7"/>
      <c r="L437" s="10" t="s">
        <v>7462</v>
      </c>
      <c r="M437" s="242" t="s">
        <v>7463</v>
      </c>
      <c r="N437" s="243" t="s">
        <v>2050</v>
      </c>
      <c r="O437" s="243" t="s">
        <v>3187</v>
      </c>
      <c r="P437" s="10" t="s">
        <v>2061</v>
      </c>
      <c r="Q437" s="10"/>
      <c r="R437" s="10"/>
      <c r="S437" s="10"/>
      <c r="T437" s="10" t="s">
        <v>53</v>
      </c>
      <c r="U437" s="244">
        <v>30297</v>
      </c>
      <c r="V437" s="10" t="s">
        <v>7464</v>
      </c>
      <c r="W437" s="10" t="s">
        <v>501</v>
      </c>
      <c r="X437" s="241" t="s">
        <v>1936</v>
      </c>
      <c r="Y437" s="8" t="s">
        <v>7465</v>
      </c>
      <c r="Z437" s="243">
        <v>41809</v>
      </c>
      <c r="AA437" s="10" t="s">
        <v>501</v>
      </c>
      <c r="AB437" s="10" t="s">
        <v>1938</v>
      </c>
      <c r="AC437" s="10" t="s">
        <v>1968</v>
      </c>
      <c r="AD437" s="10" t="s">
        <v>2235</v>
      </c>
      <c r="AE437" s="243" t="s">
        <v>7466</v>
      </c>
      <c r="AF437" s="10" t="s">
        <v>7467</v>
      </c>
      <c r="AG437" s="10" t="s">
        <v>7468</v>
      </c>
      <c r="AH437" s="242" t="s">
        <v>7469</v>
      </c>
      <c r="AI437" s="243" t="s">
        <v>7470</v>
      </c>
      <c r="AJ437" s="10" t="s">
        <v>7471</v>
      </c>
      <c r="AK437" s="10" t="s">
        <v>7472</v>
      </c>
      <c r="AL437" s="241" t="s">
        <v>1971</v>
      </c>
      <c r="AM437" s="8" t="s">
        <v>7473</v>
      </c>
      <c r="AN437" s="8"/>
      <c r="AO437" s="8"/>
      <c r="AP437" s="8"/>
      <c r="AQ437" s="8" t="s">
        <v>3088</v>
      </c>
      <c r="AR437" s="245">
        <v>43861</v>
      </c>
      <c r="AS437" s="245">
        <v>43861</v>
      </c>
      <c r="AT437" s="246" t="s">
        <v>7474</v>
      </c>
      <c r="AU437" s="244">
        <v>43851</v>
      </c>
      <c r="AV437" s="247" t="s">
        <v>6649</v>
      </c>
      <c r="AW437" s="248" t="s">
        <v>6650</v>
      </c>
      <c r="AX437" s="249" t="s">
        <v>3088</v>
      </c>
      <c r="AY437" s="250" t="s">
        <v>7459</v>
      </c>
    </row>
    <row r="438" spans="1:51" ht="24.75" customHeight="1" x14ac:dyDescent="0.35">
      <c r="A438" s="11">
        <v>437</v>
      </c>
      <c r="B438" s="241" t="s">
        <v>7475</v>
      </c>
      <c r="C438" s="8" t="s">
        <v>7476</v>
      </c>
      <c r="D438" s="10" t="s">
        <v>3088</v>
      </c>
      <c r="E438" s="10" t="s">
        <v>548</v>
      </c>
      <c r="F438" s="9">
        <v>42948</v>
      </c>
      <c r="G438" s="9">
        <v>43007</v>
      </c>
      <c r="H438" s="9"/>
      <c r="I438" s="9"/>
      <c r="J438" s="7" t="s">
        <v>1932</v>
      </c>
      <c r="K438" s="7"/>
      <c r="L438" s="10" t="s">
        <v>5778</v>
      </c>
      <c r="M438" s="242" t="s">
        <v>2060</v>
      </c>
      <c r="N438" s="243" t="s">
        <v>1990</v>
      </c>
      <c r="O438" s="243" t="s">
        <v>3187</v>
      </c>
      <c r="P438" s="10" t="s">
        <v>2061</v>
      </c>
      <c r="Q438" s="10"/>
      <c r="R438" s="10"/>
      <c r="S438" s="10"/>
      <c r="T438" s="10" t="s">
        <v>53</v>
      </c>
      <c r="U438" s="244">
        <v>33093</v>
      </c>
      <c r="V438" s="10" t="s">
        <v>3298</v>
      </c>
      <c r="W438" s="10" t="s">
        <v>141</v>
      </c>
      <c r="X438" s="241" t="s">
        <v>1936</v>
      </c>
      <c r="Y438" s="8" t="s">
        <v>7477</v>
      </c>
      <c r="Z438" s="243">
        <v>42453</v>
      </c>
      <c r="AA438" s="10" t="s">
        <v>3298</v>
      </c>
      <c r="AB438" s="10" t="s">
        <v>1956</v>
      </c>
      <c r="AC438" s="10" t="s">
        <v>3140</v>
      </c>
      <c r="AD438" s="10" t="s">
        <v>7478</v>
      </c>
      <c r="AE438" s="243" t="s">
        <v>1948</v>
      </c>
      <c r="AF438" s="10" t="s">
        <v>7479</v>
      </c>
      <c r="AG438" s="10" t="s">
        <v>7480</v>
      </c>
      <c r="AH438" s="242" t="s">
        <v>7481</v>
      </c>
      <c r="AI438" s="243" t="s">
        <v>7482</v>
      </c>
      <c r="AJ438" s="10" t="s">
        <v>7483</v>
      </c>
      <c r="AK438" s="10" t="s">
        <v>7484</v>
      </c>
      <c r="AL438" s="241" t="s">
        <v>1953</v>
      </c>
      <c r="AM438" s="8" t="s">
        <v>7485</v>
      </c>
      <c r="AN438" s="8"/>
      <c r="AO438" s="8"/>
      <c r="AP438" s="8"/>
      <c r="AQ438" s="8" t="s">
        <v>3088</v>
      </c>
      <c r="AR438" s="245">
        <v>43861</v>
      </c>
      <c r="AS438" s="245">
        <v>43861</v>
      </c>
      <c r="AT438" s="246" t="s">
        <v>7486</v>
      </c>
      <c r="AU438" s="244">
        <v>43851</v>
      </c>
      <c r="AV438" s="247" t="s">
        <v>6603</v>
      </c>
      <c r="AW438" s="248" t="s">
        <v>6739</v>
      </c>
      <c r="AX438" s="249" t="s">
        <v>3088</v>
      </c>
      <c r="AY438" s="250" t="s">
        <v>7475</v>
      </c>
    </row>
    <row r="439" spans="1:51" ht="24.75" customHeight="1" x14ac:dyDescent="0.35">
      <c r="A439" s="11">
        <v>438</v>
      </c>
      <c r="B439" s="241" t="s">
        <v>7487</v>
      </c>
      <c r="C439" s="8" t="s">
        <v>7488</v>
      </c>
      <c r="D439" s="10" t="s">
        <v>3088</v>
      </c>
      <c r="E439" s="10" t="s">
        <v>14</v>
      </c>
      <c r="F439" s="9">
        <v>43711</v>
      </c>
      <c r="G439" s="9">
        <v>43770</v>
      </c>
      <c r="H439" s="9"/>
      <c r="I439" s="9">
        <v>44136</v>
      </c>
      <c r="J439" s="7" t="s">
        <v>3128</v>
      </c>
      <c r="K439" s="7"/>
      <c r="L439" s="10" t="s">
        <v>41</v>
      </c>
      <c r="M439" s="242" t="s">
        <v>6719</v>
      </c>
      <c r="N439" s="243" t="s">
        <v>2050</v>
      </c>
      <c r="O439" s="243" t="s">
        <v>7489</v>
      </c>
      <c r="P439" s="10" t="s">
        <v>7490</v>
      </c>
      <c r="Q439" s="10"/>
      <c r="R439" s="10"/>
      <c r="S439" s="10"/>
      <c r="T439" s="10" t="s">
        <v>53</v>
      </c>
      <c r="U439" s="244">
        <v>34322</v>
      </c>
      <c r="V439" s="10" t="s">
        <v>2114</v>
      </c>
      <c r="W439" s="10" t="s">
        <v>2114</v>
      </c>
      <c r="X439" s="241" t="s">
        <v>1936</v>
      </c>
      <c r="Y439" s="8" t="s">
        <v>7491</v>
      </c>
      <c r="Z439" s="243">
        <v>39613</v>
      </c>
      <c r="AA439" s="10" t="s">
        <v>2114</v>
      </c>
      <c r="AB439" s="10" t="s">
        <v>1956</v>
      </c>
      <c r="AC439" s="10" t="s">
        <v>3140</v>
      </c>
      <c r="AD439" s="10" t="s">
        <v>2233</v>
      </c>
      <c r="AE439" s="243" t="s">
        <v>6723</v>
      </c>
      <c r="AF439" s="10" t="s">
        <v>7492</v>
      </c>
      <c r="AG439" s="10" t="s">
        <v>7493</v>
      </c>
      <c r="AH439" s="242" t="s">
        <v>7492</v>
      </c>
      <c r="AI439" s="243" t="s">
        <v>7493</v>
      </c>
      <c r="AJ439" s="10" t="s">
        <v>7494</v>
      </c>
      <c r="AK439" s="10" t="s">
        <v>7495</v>
      </c>
      <c r="AL439" s="241" t="s">
        <v>1953</v>
      </c>
      <c r="AM439" s="8" t="s">
        <v>7496</v>
      </c>
      <c r="AN439" s="8"/>
      <c r="AO439" s="8"/>
      <c r="AP439" s="8"/>
      <c r="AQ439" s="8"/>
      <c r="AR439" s="245">
        <v>43852</v>
      </c>
      <c r="AS439" s="245">
        <v>43861</v>
      </c>
      <c r="AT439" s="246" t="s">
        <v>7497</v>
      </c>
      <c r="AU439" s="244">
        <v>43843</v>
      </c>
      <c r="AV439" s="247" t="s">
        <v>6649</v>
      </c>
      <c r="AW439" s="248" t="s">
        <v>6650</v>
      </c>
      <c r="AX439" s="249" t="s">
        <v>3088</v>
      </c>
      <c r="AY439" s="250" t="s">
        <v>7487</v>
      </c>
    </row>
    <row r="440" spans="1:51" ht="24.75" customHeight="1" x14ac:dyDescent="0.35">
      <c r="A440" s="11">
        <v>439</v>
      </c>
      <c r="B440" s="241" t="s">
        <v>7498</v>
      </c>
      <c r="C440" s="8" t="s">
        <v>575</v>
      </c>
      <c r="D440" s="10" t="s">
        <v>3088</v>
      </c>
      <c r="E440" s="10" t="s">
        <v>14</v>
      </c>
      <c r="F440" s="9">
        <v>43804</v>
      </c>
      <c r="G440" s="9">
        <v>43863</v>
      </c>
      <c r="H440" s="9"/>
      <c r="I440" s="9">
        <v>44229</v>
      </c>
      <c r="J440" s="7" t="s">
        <v>3128</v>
      </c>
      <c r="K440" s="7"/>
      <c r="L440" s="10" t="s">
        <v>115</v>
      </c>
      <c r="M440" s="242" t="s">
        <v>2118</v>
      </c>
      <c r="N440" s="243" t="s">
        <v>2017</v>
      </c>
      <c r="O440" s="243" t="s">
        <v>289</v>
      </c>
      <c r="P440" s="10" t="s">
        <v>2211</v>
      </c>
      <c r="Q440" s="10"/>
      <c r="R440" s="10"/>
      <c r="S440" s="10"/>
      <c r="T440" s="10" t="s">
        <v>22</v>
      </c>
      <c r="U440" s="244">
        <v>31054</v>
      </c>
      <c r="V440" s="10" t="s">
        <v>1045</v>
      </c>
      <c r="W440" s="10" t="s">
        <v>669</v>
      </c>
      <c r="X440" s="241" t="s">
        <v>1936</v>
      </c>
      <c r="Y440" s="8" t="s">
        <v>7499</v>
      </c>
      <c r="Z440" s="243">
        <v>42161</v>
      </c>
      <c r="AA440" s="10" t="s">
        <v>1045</v>
      </c>
      <c r="AB440" s="10" t="s">
        <v>1938</v>
      </c>
      <c r="AC440" s="10" t="s">
        <v>3140</v>
      </c>
      <c r="AD440" s="10" t="s">
        <v>2265</v>
      </c>
      <c r="AE440" s="243" t="s">
        <v>2266</v>
      </c>
      <c r="AF440" s="10" t="s">
        <v>7500</v>
      </c>
      <c r="AG440" s="10" t="s">
        <v>7501</v>
      </c>
      <c r="AH440" s="242" t="s">
        <v>7500</v>
      </c>
      <c r="AI440" s="243" t="s">
        <v>7501</v>
      </c>
      <c r="AJ440" s="10" t="s">
        <v>2267</v>
      </c>
      <c r="AK440" s="10" t="s">
        <v>2268</v>
      </c>
      <c r="AL440" s="241" t="s">
        <v>1941</v>
      </c>
      <c r="AM440" s="8" t="s">
        <v>576</v>
      </c>
      <c r="AN440" s="8"/>
      <c r="AO440" s="8"/>
      <c r="AP440" s="8"/>
      <c r="AQ440" s="8"/>
      <c r="AR440" s="245">
        <v>43864</v>
      </c>
      <c r="AS440" s="245">
        <v>43864</v>
      </c>
      <c r="AT440" s="246" t="s">
        <v>3088</v>
      </c>
      <c r="AU440" s="244">
        <v>43873</v>
      </c>
      <c r="AV440" s="247" t="s">
        <v>4456</v>
      </c>
      <c r="AW440" s="248" t="s">
        <v>3783</v>
      </c>
      <c r="AX440" s="249" t="s">
        <v>3088</v>
      </c>
      <c r="AY440" s="250" t="s">
        <v>7498</v>
      </c>
    </row>
    <row r="441" spans="1:51" ht="24.75" customHeight="1" x14ac:dyDescent="0.35">
      <c r="A441" s="11">
        <v>440</v>
      </c>
      <c r="B441" s="241" t="s">
        <v>7502</v>
      </c>
      <c r="C441" s="8" t="s">
        <v>7503</v>
      </c>
      <c r="D441" s="10" t="s">
        <v>3088</v>
      </c>
      <c r="E441" s="10" t="s">
        <v>14</v>
      </c>
      <c r="F441" s="9">
        <v>41074</v>
      </c>
      <c r="G441" s="9">
        <v>41134</v>
      </c>
      <c r="H441" s="9"/>
      <c r="I441" s="9"/>
      <c r="J441" s="7" t="s">
        <v>1932</v>
      </c>
      <c r="K441" s="7"/>
      <c r="L441" s="10" t="s">
        <v>70</v>
      </c>
      <c r="M441" s="242" t="s">
        <v>6742</v>
      </c>
      <c r="N441" s="243" t="s">
        <v>2050</v>
      </c>
      <c r="O441" s="243" t="s">
        <v>6743</v>
      </c>
      <c r="P441" s="10" t="s">
        <v>7504</v>
      </c>
      <c r="Q441" s="10"/>
      <c r="R441" s="10"/>
      <c r="S441" s="10"/>
      <c r="T441" s="10" t="s">
        <v>22</v>
      </c>
      <c r="U441" s="244">
        <v>32841</v>
      </c>
      <c r="V441" s="10" t="s">
        <v>2562</v>
      </c>
      <c r="W441" s="10" t="s">
        <v>2562</v>
      </c>
      <c r="X441" s="241" t="s">
        <v>1936</v>
      </c>
      <c r="Y441" s="8" t="s">
        <v>7505</v>
      </c>
      <c r="Z441" s="243">
        <v>40757</v>
      </c>
      <c r="AA441" s="10" t="s">
        <v>2562</v>
      </c>
      <c r="AB441" s="10" t="s">
        <v>1938</v>
      </c>
      <c r="AC441" s="10" t="s">
        <v>3140</v>
      </c>
      <c r="AD441" s="10" t="s">
        <v>2544</v>
      </c>
      <c r="AE441" s="243" t="s">
        <v>1988</v>
      </c>
      <c r="AF441" s="10" t="s">
        <v>7506</v>
      </c>
      <c r="AG441" s="10" t="s">
        <v>7507</v>
      </c>
      <c r="AH441" s="242" t="s">
        <v>7508</v>
      </c>
      <c r="AI441" s="243" t="s">
        <v>7509</v>
      </c>
      <c r="AJ441" s="10" t="s">
        <v>7510</v>
      </c>
      <c r="AK441" s="10" t="s">
        <v>7511</v>
      </c>
      <c r="AL441" s="241" t="s">
        <v>1950</v>
      </c>
      <c r="AM441" s="8" t="s">
        <v>7512</v>
      </c>
      <c r="AN441" s="8"/>
      <c r="AO441" s="8"/>
      <c r="AP441" s="8"/>
      <c r="AQ441" s="8" t="s">
        <v>3088</v>
      </c>
      <c r="AR441" s="245">
        <v>43873</v>
      </c>
      <c r="AS441" s="245">
        <v>43875</v>
      </c>
      <c r="AT441" s="246" t="s">
        <v>7513</v>
      </c>
      <c r="AU441" s="244">
        <v>43832</v>
      </c>
      <c r="AV441" s="247" t="s">
        <v>6603</v>
      </c>
      <c r="AW441" s="248" t="s">
        <v>3783</v>
      </c>
      <c r="AX441" s="249" t="s">
        <v>3088</v>
      </c>
      <c r="AY441" s="250" t="s">
        <v>7502</v>
      </c>
    </row>
    <row r="442" spans="1:51" ht="24.75" customHeight="1" x14ac:dyDescent="0.35">
      <c r="A442" s="11">
        <v>441</v>
      </c>
      <c r="B442" s="241" t="s">
        <v>7514</v>
      </c>
      <c r="C442" s="8" t="s">
        <v>4738</v>
      </c>
      <c r="D442" s="10" t="s">
        <v>7515</v>
      </c>
      <c r="E442" s="10" t="s">
        <v>32</v>
      </c>
      <c r="F442" s="9">
        <v>42948</v>
      </c>
      <c r="G442" s="9">
        <v>43007</v>
      </c>
      <c r="H442" s="9"/>
      <c r="I442" s="9"/>
      <c r="J442" s="7" t="s">
        <v>1932</v>
      </c>
      <c r="K442" s="7"/>
      <c r="L442" s="10" t="s">
        <v>5682</v>
      </c>
      <c r="M442" s="242" t="s">
        <v>2151</v>
      </c>
      <c r="N442" s="243" t="s">
        <v>1972</v>
      </c>
      <c r="O442" s="243" t="s">
        <v>3187</v>
      </c>
      <c r="P442" s="10" t="s">
        <v>2438</v>
      </c>
      <c r="Q442" s="10"/>
      <c r="R442" s="10"/>
      <c r="S442" s="10"/>
      <c r="T442" s="10" t="s">
        <v>53</v>
      </c>
      <c r="U442" s="244">
        <v>28138</v>
      </c>
      <c r="V442" s="10" t="s">
        <v>544</v>
      </c>
      <c r="W442" s="10" t="s">
        <v>544</v>
      </c>
      <c r="X442" s="241" t="s">
        <v>1936</v>
      </c>
      <c r="Y442" s="8" t="s">
        <v>7516</v>
      </c>
      <c r="Z442" s="243">
        <v>38224</v>
      </c>
      <c r="AA442" s="10" t="s">
        <v>544</v>
      </c>
      <c r="AB442" s="10" t="s">
        <v>1938</v>
      </c>
      <c r="AC442" s="10" t="s">
        <v>3140</v>
      </c>
      <c r="AD442" s="10" t="s">
        <v>7517</v>
      </c>
      <c r="AE442" s="243" t="s">
        <v>1948</v>
      </c>
      <c r="AF442" s="10" t="s">
        <v>7518</v>
      </c>
      <c r="AG442" s="10" t="s">
        <v>7519</v>
      </c>
      <c r="AH442" s="242" t="s">
        <v>7520</v>
      </c>
      <c r="AI442" s="243" t="s">
        <v>7521</v>
      </c>
      <c r="AJ442" s="10" t="s">
        <v>7522</v>
      </c>
      <c r="AK442" s="10" t="s">
        <v>2081</v>
      </c>
      <c r="AL442" s="241" t="s">
        <v>1971</v>
      </c>
      <c r="AM442" s="8" t="s">
        <v>7523</v>
      </c>
      <c r="AN442" s="8"/>
      <c r="AO442" s="8"/>
      <c r="AP442" s="8"/>
      <c r="AQ442" s="8" t="s">
        <v>3088</v>
      </c>
      <c r="AR442" s="245">
        <v>43876</v>
      </c>
      <c r="AS442" s="245">
        <v>43876</v>
      </c>
      <c r="AT442" s="246" t="s">
        <v>7524</v>
      </c>
      <c r="AU442" s="244">
        <v>43864</v>
      </c>
      <c r="AV442" s="247" t="s">
        <v>6649</v>
      </c>
      <c r="AW442" s="248" t="s">
        <v>6650</v>
      </c>
      <c r="AX442" s="249" t="s">
        <v>3088</v>
      </c>
      <c r="AY442" s="250" t="s">
        <v>7514</v>
      </c>
    </row>
    <row r="443" spans="1:51" ht="24.75" customHeight="1" x14ac:dyDescent="0.35">
      <c r="A443" s="11">
        <v>442</v>
      </c>
      <c r="B443" s="241" t="s">
        <v>7525</v>
      </c>
      <c r="C443" s="8" t="s">
        <v>7526</v>
      </c>
      <c r="D443" s="10" t="s">
        <v>3088</v>
      </c>
      <c r="E443" s="10" t="s">
        <v>14</v>
      </c>
      <c r="F443" s="9">
        <v>43689</v>
      </c>
      <c r="G443" s="9">
        <v>43748</v>
      </c>
      <c r="H443" s="251"/>
      <c r="I443" s="9">
        <v>44114</v>
      </c>
      <c r="J443" s="7" t="s">
        <v>3128</v>
      </c>
      <c r="K443" s="7"/>
      <c r="L443" s="10" t="s">
        <v>4683</v>
      </c>
      <c r="M443" s="242" t="s">
        <v>7527</v>
      </c>
      <c r="N443" s="252" t="s">
        <v>1972</v>
      </c>
      <c r="O443" s="252" t="s">
        <v>4748</v>
      </c>
      <c r="P443" s="252" t="s">
        <v>4749</v>
      </c>
      <c r="Q443" s="253"/>
      <c r="R443" s="253"/>
      <c r="S443" s="253"/>
      <c r="T443" s="253" t="s">
        <v>53</v>
      </c>
      <c r="U443" s="244">
        <v>32879</v>
      </c>
      <c r="V443" s="10" t="s">
        <v>1658</v>
      </c>
      <c r="W443" s="10" t="s">
        <v>1658</v>
      </c>
      <c r="X443" s="241" t="s">
        <v>1936</v>
      </c>
      <c r="Y443" s="8" t="s">
        <v>7528</v>
      </c>
      <c r="Z443" s="243">
        <v>41904</v>
      </c>
      <c r="AA443" s="10" t="s">
        <v>1658</v>
      </c>
      <c r="AB443" s="10" t="s">
        <v>1956</v>
      </c>
      <c r="AC443" s="10" t="s">
        <v>3140</v>
      </c>
      <c r="AD443" s="10" t="s">
        <v>2154</v>
      </c>
      <c r="AE443" s="243" t="s">
        <v>6283</v>
      </c>
      <c r="AF443" s="10" t="s">
        <v>7529</v>
      </c>
      <c r="AG443" s="10" t="s">
        <v>7530</v>
      </c>
      <c r="AH443" s="242" t="s">
        <v>7531</v>
      </c>
      <c r="AI443" s="243" t="s">
        <v>7532</v>
      </c>
      <c r="AJ443" s="10" t="s">
        <v>7533</v>
      </c>
      <c r="AK443" s="10" t="s">
        <v>7534</v>
      </c>
      <c r="AL443" s="241" t="s">
        <v>1953</v>
      </c>
      <c r="AM443" s="254" t="s">
        <v>7535</v>
      </c>
      <c r="AN443" s="8"/>
      <c r="AO443" s="10"/>
      <c r="AP443" s="10"/>
      <c r="AQ443" s="254"/>
      <c r="AR443" s="245">
        <v>43878</v>
      </c>
      <c r="AS443" s="245">
        <v>43878</v>
      </c>
      <c r="AT443" s="246" t="s">
        <v>7536</v>
      </c>
      <c r="AU443" s="244">
        <v>43848</v>
      </c>
      <c r="AV443" s="247" t="s">
        <v>6603</v>
      </c>
      <c r="AW443" s="248" t="s">
        <v>6604</v>
      </c>
      <c r="AX443" s="249" t="s">
        <v>3088</v>
      </c>
      <c r="AY443" s="250" t="s">
        <v>7525</v>
      </c>
    </row>
    <row r="444" spans="1:51" ht="24.75" customHeight="1" x14ac:dyDescent="0.35">
      <c r="A444" s="11">
        <v>443</v>
      </c>
      <c r="B444" s="241" t="s">
        <v>7537</v>
      </c>
      <c r="C444" s="8" t="s">
        <v>5969</v>
      </c>
      <c r="D444" s="10" t="s">
        <v>3088</v>
      </c>
      <c r="E444" s="10" t="s">
        <v>32</v>
      </c>
      <c r="F444" s="9">
        <v>43824</v>
      </c>
      <c r="G444" s="9">
        <v>43883</v>
      </c>
      <c r="H444" s="9"/>
      <c r="I444" s="9"/>
      <c r="J444" s="7" t="s">
        <v>3128</v>
      </c>
      <c r="K444" s="7"/>
      <c r="L444" s="10" t="s">
        <v>4683</v>
      </c>
      <c r="M444" s="242" t="s">
        <v>3475</v>
      </c>
      <c r="N444" s="243" t="s">
        <v>1972</v>
      </c>
      <c r="O444" s="243" t="s">
        <v>4748</v>
      </c>
      <c r="P444" s="10" t="s">
        <v>4749</v>
      </c>
      <c r="Q444" s="10"/>
      <c r="R444" s="10"/>
      <c r="S444" s="10"/>
      <c r="T444" s="10" t="s">
        <v>22</v>
      </c>
      <c r="U444" s="244">
        <v>27587</v>
      </c>
      <c r="V444" s="10" t="s">
        <v>79</v>
      </c>
      <c r="W444" s="10" t="s">
        <v>1997</v>
      </c>
      <c r="X444" s="241" t="s">
        <v>1936</v>
      </c>
      <c r="Y444" s="8" t="s">
        <v>7538</v>
      </c>
      <c r="Z444" s="243">
        <v>41137</v>
      </c>
      <c r="AA444" s="10" t="s">
        <v>79</v>
      </c>
      <c r="AB444" s="10" t="s">
        <v>1938</v>
      </c>
      <c r="AC444" s="10" t="s">
        <v>3140</v>
      </c>
      <c r="AD444" s="10" t="s">
        <v>2272</v>
      </c>
      <c r="AE444" s="243" t="s">
        <v>1948</v>
      </c>
      <c r="AF444" s="10" t="s">
        <v>7539</v>
      </c>
      <c r="AG444" s="10" t="s">
        <v>7540</v>
      </c>
      <c r="AH444" s="242" t="s">
        <v>7539</v>
      </c>
      <c r="AI444" s="243" t="s">
        <v>7540</v>
      </c>
      <c r="AJ444" s="10" t="s">
        <v>7541</v>
      </c>
      <c r="AK444" s="10" t="s">
        <v>7542</v>
      </c>
      <c r="AL444" s="241" t="s">
        <v>1941</v>
      </c>
      <c r="AM444" s="8" t="s">
        <v>7543</v>
      </c>
      <c r="AN444" s="8"/>
      <c r="AO444" s="8"/>
      <c r="AP444" s="8"/>
      <c r="AQ444" s="8" t="s">
        <v>3088</v>
      </c>
      <c r="AR444" s="245">
        <v>43883</v>
      </c>
      <c r="AS444" s="245">
        <v>43883</v>
      </c>
      <c r="AT444" s="246" t="s">
        <v>3088</v>
      </c>
      <c r="AU444" s="244">
        <v>43880</v>
      </c>
      <c r="AV444" s="247" t="s">
        <v>4456</v>
      </c>
      <c r="AW444" s="248" t="s">
        <v>6613</v>
      </c>
      <c r="AX444" s="249" t="s">
        <v>3088</v>
      </c>
      <c r="AY444" s="250" t="s">
        <v>7537</v>
      </c>
    </row>
    <row r="445" spans="1:51" ht="24.75" customHeight="1" x14ac:dyDescent="0.35">
      <c r="A445" s="11">
        <v>444</v>
      </c>
      <c r="B445" s="241" t="s">
        <v>7544</v>
      </c>
      <c r="C445" s="8" t="s">
        <v>7545</v>
      </c>
      <c r="D445" s="10" t="s">
        <v>3088</v>
      </c>
      <c r="E445" s="10" t="s">
        <v>14</v>
      </c>
      <c r="F445" s="9">
        <v>42618</v>
      </c>
      <c r="G445" s="9">
        <v>42678</v>
      </c>
      <c r="H445" s="9"/>
      <c r="I445" s="9"/>
      <c r="J445" s="7" t="s">
        <v>1932</v>
      </c>
      <c r="K445" s="7"/>
      <c r="L445" s="10" t="s">
        <v>35</v>
      </c>
      <c r="M445" s="242" t="s">
        <v>1989</v>
      </c>
      <c r="N445" s="243" t="s">
        <v>2017</v>
      </c>
      <c r="O445" s="243" t="s">
        <v>7546</v>
      </c>
      <c r="P445" s="10" t="s">
        <v>2660</v>
      </c>
      <c r="Q445" s="10"/>
      <c r="R445" s="10"/>
      <c r="S445" s="10"/>
      <c r="T445" s="10" t="s">
        <v>22</v>
      </c>
      <c r="U445" s="244">
        <v>29532</v>
      </c>
      <c r="V445" s="10" t="s">
        <v>255</v>
      </c>
      <c r="W445" s="10" t="s">
        <v>1382</v>
      </c>
      <c r="X445" s="241" t="s">
        <v>1936</v>
      </c>
      <c r="Y445" s="8" t="s">
        <v>7547</v>
      </c>
      <c r="Z445" s="243">
        <v>40660</v>
      </c>
      <c r="AA445" s="10" t="s">
        <v>255</v>
      </c>
      <c r="AB445" s="10" t="s">
        <v>1956</v>
      </c>
      <c r="AC445" s="10" t="s">
        <v>3140</v>
      </c>
      <c r="AD445" s="10" t="s">
        <v>2098</v>
      </c>
      <c r="AE445" s="243" t="s">
        <v>2579</v>
      </c>
      <c r="AF445" s="10" t="s">
        <v>7548</v>
      </c>
      <c r="AG445" s="10" t="s">
        <v>7549</v>
      </c>
      <c r="AH445" s="242" t="s">
        <v>7548</v>
      </c>
      <c r="AI445" s="243" t="s">
        <v>7549</v>
      </c>
      <c r="AJ445" s="10" t="s">
        <v>7550</v>
      </c>
      <c r="AK445" s="10" t="s">
        <v>7551</v>
      </c>
      <c r="AL445" s="241" t="s">
        <v>7552</v>
      </c>
      <c r="AM445" s="8" t="s">
        <v>7553</v>
      </c>
      <c r="AN445" s="8"/>
      <c r="AO445" s="8"/>
      <c r="AP445" s="8"/>
      <c r="AQ445" s="8" t="s">
        <v>3088</v>
      </c>
      <c r="AR445" s="245">
        <v>43888</v>
      </c>
      <c r="AS445" s="245">
        <v>43888</v>
      </c>
      <c r="AT445" s="246" t="s">
        <v>7554</v>
      </c>
      <c r="AU445" s="244">
        <v>43844</v>
      </c>
      <c r="AV445" s="247" t="s">
        <v>6603</v>
      </c>
      <c r="AW445" s="248" t="s">
        <v>3783</v>
      </c>
      <c r="AX445" s="249" t="s">
        <v>3088</v>
      </c>
      <c r="AY445" s="250" t="s">
        <v>7544</v>
      </c>
    </row>
    <row r="446" spans="1:51" ht="24.75" customHeight="1" x14ac:dyDescent="0.35">
      <c r="A446" s="11">
        <v>445</v>
      </c>
      <c r="B446" s="241" t="s">
        <v>7555</v>
      </c>
      <c r="C446" s="8" t="s">
        <v>7556</v>
      </c>
      <c r="D446" s="10" t="s">
        <v>3088</v>
      </c>
      <c r="E446" s="10" t="s">
        <v>14</v>
      </c>
      <c r="F446" s="9">
        <v>43748</v>
      </c>
      <c r="G446" s="9"/>
      <c r="H446" s="9"/>
      <c r="I446" s="9">
        <v>44113</v>
      </c>
      <c r="J446" s="7" t="s">
        <v>3128</v>
      </c>
      <c r="K446" s="7"/>
      <c r="L446" s="10" t="s">
        <v>115</v>
      </c>
      <c r="M446" s="242" t="s">
        <v>2042</v>
      </c>
      <c r="N446" s="243" t="s">
        <v>2155</v>
      </c>
      <c r="O446" s="243" t="s">
        <v>572</v>
      </c>
      <c r="P446" s="10" t="s">
        <v>2264</v>
      </c>
      <c r="Q446" s="10"/>
      <c r="R446" s="10"/>
      <c r="S446" s="10"/>
      <c r="T446" s="10" t="s">
        <v>53</v>
      </c>
      <c r="U446" s="244">
        <v>33623</v>
      </c>
      <c r="V446" s="10" t="s">
        <v>255</v>
      </c>
      <c r="W446" s="10" t="s">
        <v>2015</v>
      </c>
      <c r="X446" s="241" t="s">
        <v>1936</v>
      </c>
      <c r="Y446" s="8" t="s">
        <v>7557</v>
      </c>
      <c r="Z446" s="243">
        <v>43514</v>
      </c>
      <c r="AA446" s="10" t="s">
        <v>255</v>
      </c>
      <c r="AB446" s="10" t="s">
        <v>1956</v>
      </c>
      <c r="AC446" s="10" t="s">
        <v>3140</v>
      </c>
      <c r="AD446" s="10" t="s">
        <v>7558</v>
      </c>
      <c r="AE446" s="243" t="s">
        <v>3088</v>
      </c>
      <c r="AF446" s="10" t="s">
        <v>7559</v>
      </c>
      <c r="AG446" s="10" t="s">
        <v>7560</v>
      </c>
      <c r="AH446" s="242" t="s">
        <v>7559</v>
      </c>
      <c r="AI446" s="243" t="s">
        <v>7560</v>
      </c>
      <c r="AJ446" s="10" t="s">
        <v>7561</v>
      </c>
      <c r="AK446" s="10" t="s">
        <v>7562</v>
      </c>
      <c r="AL446" s="241" t="s">
        <v>1953</v>
      </c>
      <c r="AM446" s="8" t="s">
        <v>7563</v>
      </c>
      <c r="AN446" s="8"/>
      <c r="AO446" s="8"/>
      <c r="AP446" s="8"/>
      <c r="AQ446" s="8"/>
      <c r="AR446" s="245">
        <v>43906</v>
      </c>
      <c r="AS446" s="245">
        <v>43906</v>
      </c>
      <c r="AT446" s="246" t="s">
        <v>3088</v>
      </c>
      <c r="AU446" s="244">
        <v>43556</v>
      </c>
      <c r="AV446" s="247" t="s">
        <v>6649</v>
      </c>
      <c r="AW446" s="248" t="s">
        <v>7564</v>
      </c>
      <c r="AX446" s="249" t="s">
        <v>3088</v>
      </c>
      <c r="AY446" s="250" t="s">
        <v>7555</v>
      </c>
    </row>
    <row r="447" spans="1:51" ht="24.75" customHeight="1" x14ac:dyDescent="0.35">
      <c r="A447" s="11">
        <v>446</v>
      </c>
      <c r="B447" s="241" t="s">
        <v>7565</v>
      </c>
      <c r="C447" s="8" t="s">
        <v>890</v>
      </c>
      <c r="D447" s="10" t="s">
        <v>3088</v>
      </c>
      <c r="E447" s="10" t="s">
        <v>14</v>
      </c>
      <c r="F447" s="9">
        <v>42983</v>
      </c>
      <c r="G447" s="9">
        <v>43042</v>
      </c>
      <c r="H447" s="9"/>
      <c r="I447" s="9"/>
      <c r="J447" s="7" t="s">
        <v>1932</v>
      </c>
      <c r="K447" s="7"/>
      <c r="L447" s="10" t="s">
        <v>4683</v>
      </c>
      <c r="M447" s="242" t="s">
        <v>7527</v>
      </c>
      <c r="N447" s="243" t="s">
        <v>2155</v>
      </c>
      <c r="O447" s="243" t="s">
        <v>4856</v>
      </c>
      <c r="P447" s="10" t="s">
        <v>4857</v>
      </c>
      <c r="Q447" s="10"/>
      <c r="R447" s="10"/>
      <c r="S447" s="10"/>
      <c r="T447" s="10" t="s">
        <v>53</v>
      </c>
      <c r="U447" s="244">
        <v>34987</v>
      </c>
      <c r="V447" s="10" t="s">
        <v>2114</v>
      </c>
      <c r="W447" s="10" t="s">
        <v>2114</v>
      </c>
      <c r="X447" s="241" t="s">
        <v>1936</v>
      </c>
      <c r="Y447" s="8" t="s">
        <v>7566</v>
      </c>
      <c r="Z447" s="243">
        <v>40389</v>
      </c>
      <c r="AA447" s="10" t="s">
        <v>2114</v>
      </c>
      <c r="AB447" s="10" t="s">
        <v>1956</v>
      </c>
      <c r="AC447" s="10" t="s">
        <v>3140</v>
      </c>
      <c r="AD447" s="10" t="s">
        <v>7567</v>
      </c>
      <c r="AE447" s="243" t="s">
        <v>7568</v>
      </c>
      <c r="AF447" s="10" t="s">
        <v>7569</v>
      </c>
      <c r="AG447" s="10" t="s">
        <v>7570</v>
      </c>
      <c r="AH447" s="242" t="s">
        <v>7571</v>
      </c>
      <c r="AI447" s="243" t="s">
        <v>7572</v>
      </c>
      <c r="AJ447" s="10" t="s">
        <v>7573</v>
      </c>
      <c r="AK447" s="10" t="s">
        <v>2357</v>
      </c>
      <c r="AL447" s="241" t="s">
        <v>1953</v>
      </c>
      <c r="AM447" s="8" t="s">
        <v>892</v>
      </c>
      <c r="AN447" s="8"/>
      <c r="AO447" s="8"/>
      <c r="AP447" s="8"/>
      <c r="AQ447" s="8" t="s">
        <v>3088</v>
      </c>
      <c r="AR447" s="245">
        <v>43907</v>
      </c>
      <c r="AS447" s="245">
        <v>43907</v>
      </c>
      <c r="AT447" s="246" t="s">
        <v>7536</v>
      </c>
      <c r="AU447" s="244">
        <v>43880</v>
      </c>
      <c r="AV447" s="247" t="s">
        <v>6603</v>
      </c>
      <c r="AW447" s="248" t="s">
        <v>6604</v>
      </c>
      <c r="AX447" s="249" t="s">
        <v>3088</v>
      </c>
      <c r="AY447" s="250" t="s">
        <v>7565</v>
      </c>
    </row>
    <row r="448" spans="1:51" ht="24.75" customHeight="1" x14ac:dyDescent="0.35">
      <c r="A448" s="11">
        <v>447</v>
      </c>
      <c r="B448" s="241" t="s">
        <v>7574</v>
      </c>
      <c r="C448" s="8" t="s">
        <v>2373</v>
      </c>
      <c r="D448" s="10" t="s">
        <v>3088</v>
      </c>
      <c r="E448" s="10" t="s">
        <v>14</v>
      </c>
      <c r="F448" s="9">
        <v>42983</v>
      </c>
      <c r="G448" s="9">
        <v>43042</v>
      </c>
      <c r="H448" s="9"/>
      <c r="I448" s="9"/>
      <c r="J448" s="7" t="s">
        <v>1932</v>
      </c>
      <c r="K448" s="7"/>
      <c r="L448" s="10" t="s">
        <v>115</v>
      </c>
      <c r="M448" s="242" t="s">
        <v>2070</v>
      </c>
      <c r="N448" s="243" t="s">
        <v>1942</v>
      </c>
      <c r="O448" s="243" t="s">
        <v>5735</v>
      </c>
      <c r="P448" s="10" t="s">
        <v>5736</v>
      </c>
      <c r="Q448" s="10"/>
      <c r="R448" s="10"/>
      <c r="S448" s="10"/>
      <c r="T448" s="10" t="s">
        <v>22</v>
      </c>
      <c r="U448" s="244">
        <v>23822</v>
      </c>
      <c r="V448" s="10" t="s">
        <v>255</v>
      </c>
      <c r="W448" s="10" t="s">
        <v>91</v>
      </c>
      <c r="X448" s="241" t="s">
        <v>1936</v>
      </c>
      <c r="Y448" s="8" t="s">
        <v>7575</v>
      </c>
      <c r="Z448" s="243">
        <v>40288</v>
      </c>
      <c r="AA448" s="10" t="s">
        <v>255</v>
      </c>
      <c r="AB448" s="10" t="s">
        <v>1938</v>
      </c>
      <c r="AC448" s="10" t="s">
        <v>3140</v>
      </c>
      <c r="AD448" s="10" t="s">
        <v>2098</v>
      </c>
      <c r="AE448" s="243" t="s">
        <v>1962</v>
      </c>
      <c r="AF448" s="10" t="s">
        <v>7576</v>
      </c>
      <c r="AG448" s="10" t="s">
        <v>7577</v>
      </c>
      <c r="AH448" s="242" t="s">
        <v>7576</v>
      </c>
      <c r="AI448" s="243" t="s">
        <v>7577</v>
      </c>
      <c r="AJ448" s="10" t="s">
        <v>7578</v>
      </c>
      <c r="AK448" s="10" t="s">
        <v>7579</v>
      </c>
      <c r="AL448" s="241" t="s">
        <v>1941</v>
      </c>
      <c r="AM448" s="8" t="s">
        <v>7580</v>
      </c>
      <c r="AN448" s="8"/>
      <c r="AO448" s="8"/>
      <c r="AP448" s="8"/>
      <c r="AQ448" s="8" t="s">
        <v>3088</v>
      </c>
      <c r="AR448" s="245">
        <v>43910</v>
      </c>
      <c r="AS448" s="245">
        <v>43910</v>
      </c>
      <c r="AT448" s="246" t="s">
        <v>7581</v>
      </c>
      <c r="AU448" s="244"/>
      <c r="AV448" s="247" t="s">
        <v>6603</v>
      </c>
      <c r="AW448" s="248" t="s">
        <v>7582</v>
      </c>
      <c r="AX448" s="249" t="s">
        <v>3088</v>
      </c>
      <c r="AY448" s="250" t="s">
        <v>7574</v>
      </c>
    </row>
    <row r="449" spans="1:51" ht="24.75" customHeight="1" x14ac:dyDescent="0.35">
      <c r="A449" s="11">
        <v>448</v>
      </c>
      <c r="B449" s="241" t="s">
        <v>7583</v>
      </c>
      <c r="C449" s="8" t="s">
        <v>7584</v>
      </c>
      <c r="D449" s="10" t="s">
        <v>3088</v>
      </c>
      <c r="E449" s="10" t="s">
        <v>14</v>
      </c>
      <c r="F449" s="9">
        <v>43696</v>
      </c>
      <c r="G449" s="9">
        <v>43755</v>
      </c>
      <c r="H449" s="9"/>
      <c r="I449" s="9">
        <v>44121</v>
      </c>
      <c r="J449" s="7" t="s">
        <v>3128</v>
      </c>
      <c r="K449" s="7"/>
      <c r="L449" s="10" t="s">
        <v>47</v>
      </c>
      <c r="M449" s="242" t="s">
        <v>2027</v>
      </c>
      <c r="N449" s="243" t="s">
        <v>2155</v>
      </c>
      <c r="O449" s="243" t="s">
        <v>5649</v>
      </c>
      <c r="P449" s="10" t="s">
        <v>5650</v>
      </c>
      <c r="Q449" s="10"/>
      <c r="R449" s="10"/>
      <c r="S449" s="10"/>
      <c r="T449" s="10" t="s">
        <v>22</v>
      </c>
      <c r="U449" s="244">
        <v>35445</v>
      </c>
      <c r="V449" s="10" t="s">
        <v>311</v>
      </c>
      <c r="W449" s="10" t="s">
        <v>311</v>
      </c>
      <c r="X449" s="241" t="s">
        <v>1936</v>
      </c>
      <c r="Y449" s="8" t="s">
        <v>7585</v>
      </c>
      <c r="Z449" s="243">
        <v>41872</v>
      </c>
      <c r="AA449" s="10" t="s">
        <v>311</v>
      </c>
      <c r="AB449" s="10" t="s">
        <v>1956</v>
      </c>
      <c r="AC449" s="10" t="s">
        <v>3140</v>
      </c>
      <c r="AD449" s="10" t="s">
        <v>1992</v>
      </c>
      <c r="AE449" s="243" t="s">
        <v>3574</v>
      </c>
      <c r="AF449" s="10" t="s">
        <v>7586</v>
      </c>
      <c r="AG449" s="10" t="s">
        <v>7587</v>
      </c>
      <c r="AH449" s="242" t="s">
        <v>7588</v>
      </c>
      <c r="AI449" s="243" t="s">
        <v>7589</v>
      </c>
      <c r="AJ449" s="10" t="s">
        <v>7590</v>
      </c>
      <c r="AK449" s="10" t="s">
        <v>4807</v>
      </c>
      <c r="AL449" s="241" t="s">
        <v>2107</v>
      </c>
      <c r="AM449" s="8" t="s">
        <v>7591</v>
      </c>
      <c r="AN449" s="8"/>
      <c r="AO449" s="8"/>
      <c r="AP449" s="8"/>
      <c r="AQ449" s="8"/>
      <c r="AR449" s="245">
        <v>43910</v>
      </c>
      <c r="AS449" s="245">
        <v>43914</v>
      </c>
      <c r="AT449" s="246" t="s">
        <v>7592</v>
      </c>
      <c r="AU449" s="244">
        <v>43886</v>
      </c>
      <c r="AV449" s="247" t="s">
        <v>6603</v>
      </c>
      <c r="AW449" s="248" t="s">
        <v>3783</v>
      </c>
      <c r="AX449" s="249" t="s">
        <v>3088</v>
      </c>
      <c r="AY449" s="250" t="s">
        <v>7583</v>
      </c>
    </row>
    <row r="450" spans="1:51" ht="24.75" customHeight="1" x14ac:dyDescent="0.35">
      <c r="A450" s="11">
        <v>449</v>
      </c>
      <c r="B450" s="241" t="s">
        <v>7593</v>
      </c>
      <c r="C450" s="8" t="s">
        <v>7594</v>
      </c>
      <c r="D450" s="10" t="s">
        <v>3088</v>
      </c>
      <c r="E450" s="10" t="s">
        <v>14</v>
      </c>
      <c r="F450" s="9">
        <v>41214</v>
      </c>
      <c r="G450" s="9"/>
      <c r="H450" s="9"/>
      <c r="I450" s="9"/>
      <c r="J450" s="7" t="s">
        <v>1932</v>
      </c>
      <c r="K450" s="7"/>
      <c r="L450" s="10" t="s">
        <v>26</v>
      </c>
      <c r="M450" s="242" t="s">
        <v>26</v>
      </c>
      <c r="N450" s="243" t="s">
        <v>3207</v>
      </c>
      <c r="O450" s="243" t="s">
        <v>7595</v>
      </c>
      <c r="P450" s="10" t="s">
        <v>7596</v>
      </c>
      <c r="Q450" s="10"/>
      <c r="R450" s="10"/>
      <c r="S450" s="10"/>
      <c r="T450" s="10" t="s">
        <v>53</v>
      </c>
      <c r="U450" s="244">
        <v>23484</v>
      </c>
      <c r="V450" s="10" t="s">
        <v>255</v>
      </c>
      <c r="W450" s="10" t="s">
        <v>2195</v>
      </c>
      <c r="X450" s="241" t="s">
        <v>1936</v>
      </c>
      <c r="Y450" s="8" t="s">
        <v>7597</v>
      </c>
      <c r="Z450" s="243">
        <v>40987</v>
      </c>
      <c r="AA450" s="10" t="s">
        <v>2195</v>
      </c>
      <c r="AB450" s="10" t="s">
        <v>1938</v>
      </c>
      <c r="AC450" s="10" t="s">
        <v>3140</v>
      </c>
      <c r="AD450" s="10" t="s">
        <v>7598</v>
      </c>
      <c r="AE450" s="243" t="s">
        <v>1948</v>
      </c>
      <c r="AF450" s="10" t="s">
        <v>7599</v>
      </c>
      <c r="AG450" s="10" t="s">
        <v>3088</v>
      </c>
      <c r="AH450" s="242" t="s">
        <v>7600</v>
      </c>
      <c r="AI450" s="243" t="s">
        <v>7601</v>
      </c>
      <c r="AJ450" s="10" t="s">
        <v>3088</v>
      </c>
      <c r="AK450" s="10" t="s">
        <v>7602</v>
      </c>
      <c r="AL450" s="241" t="s">
        <v>1971</v>
      </c>
      <c r="AM450" s="8" t="s">
        <v>7603</v>
      </c>
      <c r="AN450" s="8"/>
      <c r="AO450" s="8"/>
      <c r="AP450" s="8"/>
      <c r="AQ450" s="8" t="s">
        <v>3088</v>
      </c>
      <c r="AR450" s="245">
        <v>43920</v>
      </c>
      <c r="AS450" s="245">
        <v>43920</v>
      </c>
      <c r="AT450" s="246" t="s">
        <v>3088</v>
      </c>
      <c r="AU450" s="244"/>
      <c r="AV450" s="247" t="s">
        <v>3711</v>
      </c>
      <c r="AW450" s="248" t="s">
        <v>3711</v>
      </c>
      <c r="AX450" s="249"/>
      <c r="AY450" s="250" t="s">
        <v>7593</v>
      </c>
    </row>
    <row r="451" spans="1:51" ht="24.75" customHeight="1" x14ac:dyDescent="0.35">
      <c r="A451" s="11">
        <v>450</v>
      </c>
      <c r="B451" s="241" t="s">
        <v>7604</v>
      </c>
      <c r="C451" s="8" t="s">
        <v>7605</v>
      </c>
      <c r="D451" s="10" t="s">
        <v>3088</v>
      </c>
      <c r="E451" s="10" t="s">
        <v>79</v>
      </c>
      <c r="F451" s="9">
        <v>43661</v>
      </c>
      <c r="G451" s="9">
        <v>43720</v>
      </c>
      <c r="H451" s="9"/>
      <c r="I451" s="9">
        <v>44086</v>
      </c>
      <c r="J451" s="7" t="s">
        <v>3128</v>
      </c>
      <c r="K451" s="7"/>
      <c r="L451" s="10" t="s">
        <v>5682</v>
      </c>
      <c r="M451" s="242" t="s">
        <v>2151</v>
      </c>
      <c r="N451" s="243" t="s">
        <v>2017</v>
      </c>
      <c r="O451" s="243" t="s">
        <v>3187</v>
      </c>
      <c r="P451" s="10" t="s">
        <v>2061</v>
      </c>
      <c r="Q451" s="10"/>
      <c r="R451" s="10"/>
      <c r="S451" s="10"/>
      <c r="T451" s="10" t="s">
        <v>53</v>
      </c>
      <c r="U451" s="244">
        <v>31017</v>
      </c>
      <c r="V451" s="10" t="s">
        <v>1725</v>
      </c>
      <c r="W451" s="10" t="s">
        <v>1725</v>
      </c>
      <c r="X451" s="241" t="s">
        <v>1936</v>
      </c>
      <c r="Y451" s="8" t="s">
        <v>7606</v>
      </c>
      <c r="Z451" s="243">
        <v>40784</v>
      </c>
      <c r="AA451" s="10" t="s">
        <v>1725</v>
      </c>
      <c r="AB451" s="10" t="s">
        <v>1938</v>
      </c>
      <c r="AC451" s="10" t="s">
        <v>3140</v>
      </c>
      <c r="AD451" s="10" t="s">
        <v>7607</v>
      </c>
      <c r="AE451" s="243" t="s">
        <v>2104</v>
      </c>
      <c r="AF451" s="10" t="s">
        <v>7608</v>
      </c>
      <c r="AG451" s="10" t="s">
        <v>7609</v>
      </c>
      <c r="AH451" s="242" t="s">
        <v>7608</v>
      </c>
      <c r="AI451" s="243" t="s">
        <v>7609</v>
      </c>
      <c r="AJ451" s="10" t="s">
        <v>7610</v>
      </c>
      <c r="AK451" s="10" t="s">
        <v>7611</v>
      </c>
      <c r="AL451" s="241" t="s">
        <v>1971</v>
      </c>
      <c r="AM451" s="8" t="s">
        <v>7612</v>
      </c>
      <c r="AN451" s="8"/>
      <c r="AO451" s="8"/>
      <c r="AP451" s="8"/>
      <c r="AQ451" s="8" t="s">
        <v>3088</v>
      </c>
      <c r="AR451" s="245">
        <v>43921</v>
      </c>
      <c r="AS451" s="245">
        <v>43921</v>
      </c>
      <c r="AT451" s="246" t="s">
        <v>7613</v>
      </c>
      <c r="AU451" s="244"/>
      <c r="AV451" s="247" t="s">
        <v>6603</v>
      </c>
      <c r="AW451" s="248" t="s">
        <v>6613</v>
      </c>
      <c r="AX451" s="249" t="s">
        <v>3088</v>
      </c>
      <c r="AY451" s="250" t="s">
        <v>7604</v>
      </c>
    </row>
    <row r="452" spans="1:51" ht="24.75" customHeight="1" x14ac:dyDescent="0.35">
      <c r="A452" s="11">
        <v>451</v>
      </c>
      <c r="B452" s="241" t="s">
        <v>7614</v>
      </c>
      <c r="C452" s="8" t="s">
        <v>7615</v>
      </c>
      <c r="D452" s="10" t="s">
        <v>3088</v>
      </c>
      <c r="E452" s="10" t="s">
        <v>32</v>
      </c>
      <c r="F452" s="9">
        <v>43668</v>
      </c>
      <c r="G452" s="9">
        <v>43727</v>
      </c>
      <c r="H452" s="9"/>
      <c r="I452" s="9">
        <v>44093</v>
      </c>
      <c r="J452" s="7" t="s">
        <v>3128</v>
      </c>
      <c r="K452" s="7"/>
      <c r="L452" s="10" t="s">
        <v>35</v>
      </c>
      <c r="M452" s="242" t="s">
        <v>35</v>
      </c>
      <c r="N452" s="243" t="s">
        <v>1972</v>
      </c>
      <c r="O452" s="243" t="s">
        <v>60</v>
      </c>
      <c r="P452" s="10" t="s">
        <v>2020</v>
      </c>
      <c r="Q452" s="10"/>
      <c r="R452" s="10"/>
      <c r="S452" s="10"/>
      <c r="T452" s="10" t="s">
        <v>22</v>
      </c>
      <c r="U452" s="244">
        <v>33168</v>
      </c>
      <c r="V452" s="10" t="s">
        <v>141</v>
      </c>
      <c r="W452" s="10" t="s">
        <v>343</v>
      </c>
      <c r="X452" s="241" t="s">
        <v>1936</v>
      </c>
      <c r="Y452" s="8" t="s">
        <v>7616</v>
      </c>
      <c r="Z452" s="243">
        <v>43193</v>
      </c>
      <c r="AA452" s="10" t="s">
        <v>79</v>
      </c>
      <c r="AB452" s="10" t="s">
        <v>1938</v>
      </c>
      <c r="AC452" s="10" t="s">
        <v>3140</v>
      </c>
      <c r="AD452" s="10" t="s">
        <v>2239</v>
      </c>
      <c r="AE452" s="243" t="s">
        <v>2095</v>
      </c>
      <c r="AF452" s="10" t="s">
        <v>7617</v>
      </c>
      <c r="AG452" s="10" t="s">
        <v>7618</v>
      </c>
      <c r="AH452" s="242" t="s">
        <v>7617</v>
      </c>
      <c r="AI452" s="243" t="s">
        <v>7618</v>
      </c>
      <c r="AJ452" s="10" t="s">
        <v>7619</v>
      </c>
      <c r="AK452" s="10" t="s">
        <v>7620</v>
      </c>
      <c r="AL452" s="241" t="s">
        <v>1941</v>
      </c>
      <c r="AM452" s="8" t="s">
        <v>7621</v>
      </c>
      <c r="AN452" s="8"/>
      <c r="AO452" s="8"/>
      <c r="AP452" s="8"/>
      <c r="AQ452" s="8" t="s">
        <v>3088</v>
      </c>
      <c r="AR452" s="245">
        <v>43930</v>
      </c>
      <c r="AS452" s="245">
        <v>43930</v>
      </c>
      <c r="AT452" s="246" t="s">
        <v>7622</v>
      </c>
      <c r="AU452" s="244">
        <v>43900</v>
      </c>
      <c r="AV452" s="247" t="s">
        <v>6603</v>
      </c>
      <c r="AW452" s="248" t="s">
        <v>6613</v>
      </c>
      <c r="AX452" s="249" t="s">
        <v>3088</v>
      </c>
      <c r="AY452" s="250" t="s">
        <v>7614</v>
      </c>
    </row>
    <row r="453" spans="1:51" ht="24.75" customHeight="1" x14ac:dyDescent="0.35">
      <c r="A453" s="11">
        <v>452</v>
      </c>
      <c r="B453" s="241" t="s">
        <v>7623</v>
      </c>
      <c r="C453" s="8" t="s">
        <v>7624</v>
      </c>
      <c r="D453" s="10" t="s">
        <v>7625</v>
      </c>
      <c r="E453" s="10" t="s">
        <v>1071</v>
      </c>
      <c r="F453" s="9">
        <v>43507</v>
      </c>
      <c r="G453" s="9">
        <v>43566</v>
      </c>
      <c r="H453" s="9"/>
      <c r="I453" s="9">
        <v>43932</v>
      </c>
      <c r="J453" s="7" t="s">
        <v>3128</v>
      </c>
      <c r="K453" s="7"/>
      <c r="L453" s="10" t="s">
        <v>5053</v>
      </c>
      <c r="M453" s="242" t="s">
        <v>5054</v>
      </c>
      <c r="N453" s="243" t="s">
        <v>1972</v>
      </c>
      <c r="O453" s="243" t="s">
        <v>3092</v>
      </c>
      <c r="P453" s="10" t="s">
        <v>3247</v>
      </c>
      <c r="Q453" s="10"/>
      <c r="R453" s="10"/>
      <c r="S453" s="10"/>
      <c r="T453" s="10" t="s">
        <v>53</v>
      </c>
      <c r="U453" s="244">
        <v>26492</v>
      </c>
      <c r="V453" s="10" t="s">
        <v>2114</v>
      </c>
      <c r="W453" s="10" t="s">
        <v>101</v>
      </c>
      <c r="X453" s="241" t="s">
        <v>1936</v>
      </c>
      <c r="Y453" s="8" t="s">
        <v>7626</v>
      </c>
      <c r="Z453" s="243">
        <v>42563</v>
      </c>
      <c r="AA453" s="10" t="s">
        <v>2114</v>
      </c>
      <c r="AB453" s="10" t="s">
        <v>1938</v>
      </c>
      <c r="AC453" s="10" t="s">
        <v>3140</v>
      </c>
      <c r="AD453" s="10" t="s">
        <v>2098</v>
      </c>
      <c r="AE453" s="243" t="s">
        <v>7627</v>
      </c>
      <c r="AF453" s="10" t="s">
        <v>7628</v>
      </c>
      <c r="AG453" s="10" t="s">
        <v>7629</v>
      </c>
      <c r="AH453" s="242" t="s">
        <v>7628</v>
      </c>
      <c r="AI453" s="243" t="s">
        <v>7629</v>
      </c>
      <c r="AJ453" s="10" t="s">
        <v>7630</v>
      </c>
      <c r="AK453" s="10" t="s">
        <v>7631</v>
      </c>
      <c r="AL453" s="241" t="s">
        <v>1971</v>
      </c>
      <c r="AM453" s="8" t="s">
        <v>7632</v>
      </c>
      <c r="AN453" s="8"/>
      <c r="AO453" s="8"/>
      <c r="AP453" s="8"/>
      <c r="AQ453" s="8" t="s">
        <v>3088</v>
      </c>
      <c r="AR453" s="245">
        <v>43932</v>
      </c>
      <c r="AS453" s="245">
        <v>43932</v>
      </c>
      <c r="AT453" s="246" t="s">
        <v>7633</v>
      </c>
      <c r="AU453" s="244"/>
      <c r="AV453" s="247" t="s">
        <v>6649</v>
      </c>
      <c r="AW453" s="248" t="s">
        <v>6650</v>
      </c>
      <c r="AX453" s="249" t="s">
        <v>3088</v>
      </c>
      <c r="AY453" s="250" t="s">
        <v>7623</v>
      </c>
    </row>
    <row r="454" spans="1:51" ht="24.75" customHeight="1" x14ac:dyDescent="0.35">
      <c r="A454" s="11">
        <v>453</v>
      </c>
      <c r="B454" s="241" t="s">
        <v>7634</v>
      </c>
      <c r="C454" s="8" t="s">
        <v>7635</v>
      </c>
      <c r="D454" s="10" t="s">
        <v>3088</v>
      </c>
      <c r="E454" s="10" t="s">
        <v>14</v>
      </c>
      <c r="F454" s="9">
        <v>40161</v>
      </c>
      <c r="G454" s="9">
        <v>40222</v>
      </c>
      <c r="H454" s="9"/>
      <c r="I454" s="9"/>
      <c r="J454" s="7" t="s">
        <v>1932</v>
      </c>
      <c r="K454" s="7"/>
      <c r="L454" s="10" t="s">
        <v>115</v>
      </c>
      <c r="M454" s="242" t="s">
        <v>2042</v>
      </c>
      <c r="N454" s="243" t="s">
        <v>1990</v>
      </c>
      <c r="O454" s="243" t="s">
        <v>204</v>
      </c>
      <c r="P454" s="10" t="s">
        <v>7636</v>
      </c>
      <c r="Q454" s="10"/>
      <c r="R454" s="10"/>
      <c r="S454" s="10"/>
      <c r="T454" s="10" t="s">
        <v>22</v>
      </c>
      <c r="U454" s="244">
        <v>30992</v>
      </c>
      <c r="V454" s="10" t="s">
        <v>255</v>
      </c>
      <c r="W454" s="10" t="s">
        <v>1382</v>
      </c>
      <c r="X454" s="241" t="s">
        <v>1936</v>
      </c>
      <c r="Y454" s="8" t="s">
        <v>7637</v>
      </c>
      <c r="Z454" s="243">
        <v>41827</v>
      </c>
      <c r="AA454" s="10" t="s">
        <v>255</v>
      </c>
      <c r="AB454" s="10" t="s">
        <v>1938</v>
      </c>
      <c r="AC454" s="10" t="s">
        <v>3140</v>
      </c>
      <c r="AD454" s="10" t="s">
        <v>2149</v>
      </c>
      <c r="AE454" s="243" t="s">
        <v>7638</v>
      </c>
      <c r="AF454" s="10" t="s">
        <v>7639</v>
      </c>
      <c r="AG454" s="10" t="s">
        <v>7640</v>
      </c>
      <c r="AH454" s="242" t="s">
        <v>7641</v>
      </c>
      <c r="AI454" s="243" t="s">
        <v>7642</v>
      </c>
      <c r="AJ454" s="10" t="s">
        <v>7643</v>
      </c>
      <c r="AK454" s="10" t="s">
        <v>7644</v>
      </c>
      <c r="AL454" s="241" t="s">
        <v>1941</v>
      </c>
      <c r="AM454" s="8" t="s">
        <v>7645</v>
      </c>
      <c r="AN454" s="8"/>
      <c r="AO454" s="8"/>
      <c r="AP454" s="8"/>
      <c r="AQ454" s="8" t="s">
        <v>3088</v>
      </c>
      <c r="AR454" s="245">
        <v>43937</v>
      </c>
      <c r="AS454" s="245">
        <v>43938</v>
      </c>
      <c r="AT454" s="246" t="s">
        <v>7646</v>
      </c>
      <c r="AU454" s="244">
        <v>43899</v>
      </c>
      <c r="AV454" s="247" t="s">
        <v>6603</v>
      </c>
      <c r="AW454" s="248" t="s">
        <v>7134</v>
      </c>
      <c r="AX454" s="249" t="s">
        <v>3088</v>
      </c>
      <c r="AY454" s="250" t="s">
        <v>7634</v>
      </c>
    </row>
    <row r="455" spans="1:51" ht="24.75" customHeight="1" x14ac:dyDescent="0.35">
      <c r="A455" s="11">
        <v>454</v>
      </c>
      <c r="B455" s="241" t="s">
        <v>7647</v>
      </c>
      <c r="C455" s="8" t="s">
        <v>1598</v>
      </c>
      <c r="D455" s="10" t="s">
        <v>3088</v>
      </c>
      <c r="E455" s="10" t="s">
        <v>14</v>
      </c>
      <c r="F455" s="9">
        <v>41927</v>
      </c>
      <c r="G455" s="9">
        <v>41987</v>
      </c>
      <c r="H455" s="9"/>
      <c r="I455" s="9"/>
      <c r="J455" s="7" t="s">
        <v>1932</v>
      </c>
      <c r="K455" s="7"/>
      <c r="L455" s="10" t="s">
        <v>19</v>
      </c>
      <c r="M455" s="242" t="s">
        <v>5618</v>
      </c>
      <c r="N455" s="243" t="s">
        <v>1990</v>
      </c>
      <c r="O455" s="243" t="s">
        <v>1119</v>
      </c>
      <c r="P455" s="10" t="s">
        <v>5619</v>
      </c>
      <c r="Q455" s="10"/>
      <c r="R455" s="10"/>
      <c r="S455" s="10"/>
      <c r="T455" s="10" t="s">
        <v>22</v>
      </c>
      <c r="U455" s="244">
        <v>33506</v>
      </c>
      <c r="V455" s="10" t="s">
        <v>2024</v>
      </c>
      <c r="W455" s="10" t="s">
        <v>2024</v>
      </c>
      <c r="X455" s="241" t="s">
        <v>1936</v>
      </c>
      <c r="Y455" s="8" t="s">
        <v>2689</v>
      </c>
      <c r="Z455" s="243">
        <v>43509</v>
      </c>
      <c r="AA455" s="10" t="s">
        <v>16</v>
      </c>
      <c r="AB455" s="10" t="s">
        <v>1956</v>
      </c>
      <c r="AC455" s="10" t="s">
        <v>1968</v>
      </c>
      <c r="AD455" s="10" t="s">
        <v>7648</v>
      </c>
      <c r="AE455" s="243" t="s">
        <v>2377</v>
      </c>
      <c r="AF455" s="10" t="s">
        <v>7649</v>
      </c>
      <c r="AG455" s="10" t="s">
        <v>7650</v>
      </c>
      <c r="AH455" s="242" t="s">
        <v>7651</v>
      </c>
      <c r="AI455" s="243" t="s">
        <v>7652</v>
      </c>
      <c r="AJ455" s="10" t="s">
        <v>2690</v>
      </c>
      <c r="AK455" s="10" t="s">
        <v>2691</v>
      </c>
      <c r="AL455" s="241" t="s">
        <v>1950</v>
      </c>
      <c r="AM455" s="8" t="s">
        <v>7653</v>
      </c>
      <c r="AN455" s="8"/>
      <c r="AO455" s="8"/>
      <c r="AP455" s="8"/>
      <c r="AQ455" s="8" t="s">
        <v>3088</v>
      </c>
      <c r="AR455" s="245">
        <v>43945</v>
      </c>
      <c r="AS455" s="245">
        <v>43945</v>
      </c>
      <c r="AT455" s="246" t="s">
        <v>7654</v>
      </c>
      <c r="AU455" s="244">
        <v>43903</v>
      </c>
      <c r="AV455" s="247" t="s">
        <v>6603</v>
      </c>
      <c r="AW455" s="248" t="s">
        <v>6604</v>
      </c>
      <c r="AX455" s="249" t="s">
        <v>3088</v>
      </c>
      <c r="AY455" s="250" t="s">
        <v>7647</v>
      </c>
    </row>
    <row r="456" spans="1:51" ht="24.75" customHeight="1" x14ac:dyDescent="0.35">
      <c r="A456" s="11">
        <v>455</v>
      </c>
      <c r="B456" s="241" t="s">
        <v>7655</v>
      </c>
      <c r="C456" s="8" t="s">
        <v>7656</v>
      </c>
      <c r="D456" s="10" t="s">
        <v>3088</v>
      </c>
      <c r="E456" s="10" t="s">
        <v>14</v>
      </c>
      <c r="F456" s="9">
        <v>43927</v>
      </c>
      <c r="G456" s="9">
        <v>43986</v>
      </c>
      <c r="H456" s="9"/>
      <c r="I456" s="9"/>
      <c r="J456" s="7" t="s">
        <v>3128</v>
      </c>
      <c r="K456" s="7"/>
      <c r="L456" s="10" t="s">
        <v>47</v>
      </c>
      <c r="M456" s="242" t="s">
        <v>2027</v>
      </c>
      <c r="N456" s="243" t="s">
        <v>2155</v>
      </c>
      <c r="O456" s="243" t="s">
        <v>1445</v>
      </c>
      <c r="P456" s="10" t="s">
        <v>2608</v>
      </c>
      <c r="Q456" s="10"/>
      <c r="R456" s="10"/>
      <c r="S456" s="10"/>
      <c r="T456" s="10" t="s">
        <v>22</v>
      </c>
      <c r="U456" s="244">
        <v>35654</v>
      </c>
      <c r="V456" s="10" t="s">
        <v>255</v>
      </c>
      <c r="W456" s="10" t="s">
        <v>1725</v>
      </c>
      <c r="X456" s="241" t="s">
        <v>1936</v>
      </c>
      <c r="Y456" s="8" t="s">
        <v>7657</v>
      </c>
      <c r="Z456" s="243">
        <v>43675</v>
      </c>
      <c r="AA456" s="10" t="s">
        <v>255</v>
      </c>
      <c r="AB456" s="10" t="s">
        <v>1956</v>
      </c>
      <c r="AC456" s="10" t="s">
        <v>3140</v>
      </c>
      <c r="AD456" s="10" t="s">
        <v>2363</v>
      </c>
      <c r="AE456" s="243" t="s">
        <v>1998</v>
      </c>
      <c r="AF456" s="10" t="s">
        <v>7658</v>
      </c>
      <c r="AG456" s="10" t="s">
        <v>7659</v>
      </c>
      <c r="AH456" s="242" t="s">
        <v>7658</v>
      </c>
      <c r="AI456" s="243" t="s">
        <v>7659</v>
      </c>
      <c r="AJ456" s="10" t="s">
        <v>7660</v>
      </c>
      <c r="AK456" s="10" t="s">
        <v>7661</v>
      </c>
      <c r="AL456" s="241" t="s">
        <v>1953</v>
      </c>
      <c r="AM456" s="8" t="s">
        <v>7662</v>
      </c>
      <c r="AN456" s="8"/>
      <c r="AO456" s="8"/>
      <c r="AP456" s="8"/>
      <c r="AQ456" s="8" t="s">
        <v>3088</v>
      </c>
      <c r="AR456" s="245">
        <v>43945</v>
      </c>
      <c r="AS456" s="245">
        <v>43945</v>
      </c>
      <c r="AT456" s="246" t="s">
        <v>3088</v>
      </c>
      <c r="AU456" s="244">
        <v>43945</v>
      </c>
      <c r="AV456" s="247" t="s">
        <v>4456</v>
      </c>
      <c r="AW456" s="248" t="s">
        <v>6650</v>
      </c>
      <c r="AX456" s="249" t="s">
        <v>3088</v>
      </c>
      <c r="AY456" s="250" t="s">
        <v>7655</v>
      </c>
    </row>
    <row r="457" spans="1:51" ht="24.75" customHeight="1" x14ac:dyDescent="0.35">
      <c r="A457" s="11">
        <v>456</v>
      </c>
      <c r="B457" s="241" t="s">
        <v>7663</v>
      </c>
      <c r="C457" s="8" t="s">
        <v>7664</v>
      </c>
      <c r="D457" s="10" t="s">
        <v>3088</v>
      </c>
      <c r="E457" s="10" t="s">
        <v>1382</v>
      </c>
      <c r="F457" s="9">
        <v>43675</v>
      </c>
      <c r="G457" s="9">
        <v>43734</v>
      </c>
      <c r="H457" s="9"/>
      <c r="I457" s="9">
        <v>44100</v>
      </c>
      <c r="J457" s="7" t="s">
        <v>3128</v>
      </c>
      <c r="K457" s="7"/>
      <c r="L457" s="10" t="s">
        <v>4683</v>
      </c>
      <c r="M457" s="242" t="s">
        <v>3384</v>
      </c>
      <c r="N457" s="243" t="s">
        <v>2050</v>
      </c>
      <c r="O457" s="243" t="s">
        <v>5000</v>
      </c>
      <c r="P457" s="10" t="s">
        <v>6624</v>
      </c>
      <c r="Q457" s="10"/>
      <c r="R457" s="10"/>
      <c r="S457" s="10"/>
      <c r="T457" s="10" t="s">
        <v>53</v>
      </c>
      <c r="U457" s="244">
        <v>31962</v>
      </c>
      <c r="V457" s="10" t="s">
        <v>2205</v>
      </c>
      <c r="W457" s="10" t="s">
        <v>2205</v>
      </c>
      <c r="X457" s="241" t="s">
        <v>1936</v>
      </c>
      <c r="Y457" s="8" t="s">
        <v>7665</v>
      </c>
      <c r="Z457" s="243">
        <v>42214</v>
      </c>
      <c r="AA457" s="10" t="s">
        <v>2205</v>
      </c>
      <c r="AB457" s="10" t="s">
        <v>1938</v>
      </c>
      <c r="AC457" s="10" t="s">
        <v>3140</v>
      </c>
      <c r="AD457" s="10" t="s">
        <v>2049</v>
      </c>
      <c r="AE457" s="243" t="s">
        <v>6701</v>
      </c>
      <c r="AF457" s="10" t="s">
        <v>7666</v>
      </c>
      <c r="AG457" s="10" t="s">
        <v>7667</v>
      </c>
      <c r="AH457" s="242" t="s">
        <v>7666</v>
      </c>
      <c r="AI457" s="243" t="s">
        <v>7667</v>
      </c>
      <c r="AJ457" s="10" t="s">
        <v>7668</v>
      </c>
      <c r="AK457" s="10" t="s">
        <v>7669</v>
      </c>
      <c r="AL457" s="241" t="s">
        <v>1971</v>
      </c>
      <c r="AM457" s="8" t="s">
        <v>7670</v>
      </c>
      <c r="AN457" s="8"/>
      <c r="AO457" s="8"/>
      <c r="AP457" s="8"/>
      <c r="AQ457" s="8"/>
      <c r="AR457" s="245">
        <v>43950</v>
      </c>
      <c r="AS457" s="245">
        <v>43950</v>
      </c>
      <c r="AT457" s="246" t="s">
        <v>7671</v>
      </c>
      <c r="AU457" s="244">
        <v>43944</v>
      </c>
      <c r="AV457" s="247" t="s">
        <v>6603</v>
      </c>
      <c r="AW457" s="248" t="s">
        <v>6613</v>
      </c>
      <c r="AX457" s="249" t="s">
        <v>3088</v>
      </c>
      <c r="AY457" s="250" t="s">
        <v>7663</v>
      </c>
    </row>
    <row r="458" spans="1:51" ht="24.75" customHeight="1" x14ac:dyDescent="0.35">
      <c r="A458" s="11">
        <v>457</v>
      </c>
      <c r="B458" s="241" t="s">
        <v>7672</v>
      </c>
      <c r="C458" s="8" t="s">
        <v>7673</v>
      </c>
      <c r="D458" s="10" t="s">
        <v>3088</v>
      </c>
      <c r="E458" s="10" t="s">
        <v>255</v>
      </c>
      <c r="F458" s="9">
        <v>43630</v>
      </c>
      <c r="G458" s="9">
        <v>43689</v>
      </c>
      <c r="H458" s="9"/>
      <c r="I458" s="9">
        <v>44055</v>
      </c>
      <c r="J458" s="7" t="s">
        <v>3128</v>
      </c>
      <c r="K458" s="7"/>
      <c r="L458" s="10" t="s">
        <v>6524</v>
      </c>
      <c r="M458" s="242" t="s">
        <v>7674</v>
      </c>
      <c r="N458" s="243" t="s">
        <v>2017</v>
      </c>
      <c r="O458" s="243" t="s">
        <v>5580</v>
      </c>
      <c r="P458" s="10" t="s">
        <v>6907</v>
      </c>
      <c r="Q458" s="10"/>
      <c r="R458" s="10"/>
      <c r="S458" s="10"/>
      <c r="T458" s="10" t="s">
        <v>53</v>
      </c>
      <c r="U458" s="244">
        <v>31182</v>
      </c>
      <c r="V458" s="10" t="s">
        <v>747</v>
      </c>
      <c r="W458" s="10" t="s">
        <v>747</v>
      </c>
      <c r="X458" s="241" t="s">
        <v>1936</v>
      </c>
      <c r="Y458" s="8" t="s">
        <v>7675</v>
      </c>
      <c r="Z458" s="243">
        <v>42289</v>
      </c>
      <c r="AA458" s="10" t="s">
        <v>7676</v>
      </c>
      <c r="AB458" s="10" t="s">
        <v>1956</v>
      </c>
      <c r="AC458" s="10" t="s">
        <v>3140</v>
      </c>
      <c r="AD458" s="10" t="s">
        <v>2010</v>
      </c>
      <c r="AE458" s="243" t="s">
        <v>1948</v>
      </c>
      <c r="AF458" s="10" t="s">
        <v>7677</v>
      </c>
      <c r="AG458" s="10" t="s">
        <v>7678</v>
      </c>
      <c r="AH458" s="242" t="s">
        <v>7679</v>
      </c>
      <c r="AI458" s="243" t="s">
        <v>7680</v>
      </c>
      <c r="AJ458" s="10" t="s">
        <v>7681</v>
      </c>
      <c r="AK458" s="10" t="s">
        <v>7682</v>
      </c>
      <c r="AL458" s="241" t="s">
        <v>7683</v>
      </c>
      <c r="AM458" s="8" t="s">
        <v>7684</v>
      </c>
      <c r="AN458" s="8"/>
      <c r="AO458" s="8"/>
      <c r="AP458" s="8"/>
      <c r="AQ458" s="8"/>
      <c r="AR458" s="245">
        <v>43950</v>
      </c>
      <c r="AS458" s="245">
        <v>43950</v>
      </c>
      <c r="AT458" s="246" t="s">
        <v>7685</v>
      </c>
      <c r="AU458" s="244">
        <v>43920</v>
      </c>
      <c r="AV458" s="247" t="s">
        <v>6603</v>
      </c>
      <c r="AW458" s="248" t="s">
        <v>6739</v>
      </c>
      <c r="AX458" s="249" t="s">
        <v>3088</v>
      </c>
      <c r="AY458" s="250" t="s">
        <v>7672</v>
      </c>
    </row>
    <row r="459" spans="1:51" ht="24.75" customHeight="1" x14ac:dyDescent="0.35">
      <c r="A459" s="11">
        <v>458</v>
      </c>
      <c r="B459" s="241" t="s">
        <v>7686</v>
      </c>
      <c r="C459" s="8" t="s">
        <v>7687</v>
      </c>
      <c r="D459" s="10" t="s">
        <v>3088</v>
      </c>
      <c r="E459" s="10" t="s">
        <v>14</v>
      </c>
      <c r="F459" s="9">
        <v>43717</v>
      </c>
      <c r="G459" s="9">
        <v>43776</v>
      </c>
      <c r="H459" s="9"/>
      <c r="I459" s="9">
        <v>44142</v>
      </c>
      <c r="J459" s="7" t="s">
        <v>3128</v>
      </c>
      <c r="K459" s="7"/>
      <c r="L459" s="10" t="s">
        <v>7688</v>
      </c>
      <c r="M459" s="242" t="s">
        <v>2281</v>
      </c>
      <c r="N459" s="243" t="s">
        <v>2017</v>
      </c>
      <c r="O459" s="243" t="s">
        <v>7689</v>
      </c>
      <c r="P459" s="10" t="s">
        <v>7690</v>
      </c>
      <c r="Q459" s="10"/>
      <c r="R459" s="10"/>
      <c r="S459" s="10"/>
      <c r="T459" s="10" t="s">
        <v>22</v>
      </c>
      <c r="U459" s="244">
        <v>31914</v>
      </c>
      <c r="V459" s="10" t="s">
        <v>255</v>
      </c>
      <c r="W459" s="10" t="s">
        <v>255</v>
      </c>
      <c r="X459" s="241" t="s">
        <v>1936</v>
      </c>
      <c r="Y459" s="8" t="s">
        <v>7691</v>
      </c>
      <c r="Z459" s="243">
        <v>42978</v>
      </c>
      <c r="AA459" s="10" t="s">
        <v>255</v>
      </c>
      <c r="AB459" s="10" t="s">
        <v>1938</v>
      </c>
      <c r="AC459" s="10" t="s">
        <v>3140</v>
      </c>
      <c r="AD459" s="10" t="s">
        <v>2203</v>
      </c>
      <c r="AE459" s="243" t="s">
        <v>2312</v>
      </c>
      <c r="AF459" s="10" t="s">
        <v>7692</v>
      </c>
      <c r="AG459" s="10" t="s">
        <v>7693</v>
      </c>
      <c r="AH459" s="242" t="s">
        <v>7694</v>
      </c>
      <c r="AI459" s="243" t="s">
        <v>7695</v>
      </c>
      <c r="AJ459" s="10" t="s">
        <v>7696</v>
      </c>
      <c r="AK459" s="10" t="s">
        <v>7697</v>
      </c>
      <c r="AL459" s="241" t="s">
        <v>1941</v>
      </c>
      <c r="AM459" s="8" t="s">
        <v>7698</v>
      </c>
      <c r="AN459" s="8"/>
      <c r="AO459" s="8"/>
      <c r="AP459" s="8"/>
      <c r="AQ459" s="8"/>
      <c r="AR459" s="245">
        <v>43948</v>
      </c>
      <c r="AS459" s="245">
        <v>43950</v>
      </c>
      <c r="AT459" s="246" t="s">
        <v>7699</v>
      </c>
      <c r="AU459" s="244">
        <v>43937</v>
      </c>
      <c r="AV459" s="247" t="s">
        <v>6649</v>
      </c>
      <c r="AW459" s="248" t="s">
        <v>6650</v>
      </c>
      <c r="AX459" s="249" t="s">
        <v>3088</v>
      </c>
      <c r="AY459" s="250" t="s">
        <v>7686</v>
      </c>
    </row>
    <row r="460" spans="1:51" ht="24.75" customHeight="1" x14ac:dyDescent="0.35">
      <c r="A460" s="11">
        <v>459</v>
      </c>
      <c r="B460" s="241" t="s">
        <v>7700</v>
      </c>
      <c r="C460" s="8" t="s">
        <v>7701</v>
      </c>
      <c r="D460" s="10" t="s">
        <v>3088</v>
      </c>
      <c r="E460" s="10" t="s">
        <v>141</v>
      </c>
      <c r="F460" s="9">
        <v>43678</v>
      </c>
      <c r="G460" s="9">
        <v>43737</v>
      </c>
      <c r="H460" s="9"/>
      <c r="I460" s="9">
        <v>44103</v>
      </c>
      <c r="J460" s="7" t="s">
        <v>3128</v>
      </c>
      <c r="K460" s="7"/>
      <c r="L460" s="10" t="s">
        <v>4683</v>
      </c>
      <c r="M460" s="242" t="s">
        <v>3475</v>
      </c>
      <c r="N460" s="243" t="s">
        <v>2050</v>
      </c>
      <c r="O460" s="243" t="s">
        <v>5000</v>
      </c>
      <c r="P460" s="10" t="s">
        <v>6624</v>
      </c>
      <c r="Q460" s="10"/>
      <c r="R460" s="10"/>
      <c r="S460" s="10"/>
      <c r="T460" s="10" t="s">
        <v>53</v>
      </c>
      <c r="U460" s="244">
        <v>33377</v>
      </c>
      <c r="V460" s="10" t="s">
        <v>141</v>
      </c>
      <c r="W460" s="10" t="s">
        <v>141</v>
      </c>
      <c r="X460" s="241" t="s">
        <v>1936</v>
      </c>
      <c r="Y460" s="8" t="s">
        <v>7702</v>
      </c>
      <c r="Z460" s="243">
        <v>41197</v>
      </c>
      <c r="AA460" s="10" t="s">
        <v>141</v>
      </c>
      <c r="AB460" s="10" t="s">
        <v>1956</v>
      </c>
      <c r="AC460" s="10" t="s">
        <v>3140</v>
      </c>
      <c r="AD460" s="10" t="s">
        <v>7703</v>
      </c>
      <c r="AE460" s="243" t="s">
        <v>2069</v>
      </c>
      <c r="AF460" s="10" t="s">
        <v>7704</v>
      </c>
      <c r="AG460" s="10" t="s">
        <v>7705</v>
      </c>
      <c r="AH460" s="242" t="s">
        <v>7704</v>
      </c>
      <c r="AI460" s="243" t="s">
        <v>7705</v>
      </c>
      <c r="AJ460" s="10" t="s">
        <v>7706</v>
      </c>
      <c r="AK460" s="10" t="s">
        <v>7707</v>
      </c>
      <c r="AL460" s="241" t="s">
        <v>2107</v>
      </c>
      <c r="AM460" s="8" t="s">
        <v>7708</v>
      </c>
      <c r="AN460" s="8"/>
      <c r="AO460" s="8"/>
      <c r="AP460" s="8"/>
      <c r="AQ460" s="8" t="s">
        <v>3088</v>
      </c>
      <c r="AR460" s="245">
        <v>43951</v>
      </c>
      <c r="AS460" s="245">
        <v>43951</v>
      </c>
      <c r="AT460" s="246" t="s">
        <v>7709</v>
      </c>
      <c r="AU460" s="244">
        <v>43943</v>
      </c>
      <c r="AV460" s="247" t="s">
        <v>6603</v>
      </c>
      <c r="AW460" s="248" t="s">
        <v>6689</v>
      </c>
      <c r="AX460" s="249" t="s">
        <v>3088</v>
      </c>
      <c r="AY460" s="250" t="s">
        <v>7700</v>
      </c>
    </row>
    <row r="461" spans="1:51" ht="24.75" customHeight="1" x14ac:dyDescent="0.35">
      <c r="A461" s="11">
        <v>460</v>
      </c>
      <c r="B461" s="241" t="s">
        <v>7710</v>
      </c>
      <c r="C461" s="8" t="s">
        <v>7711</v>
      </c>
      <c r="D461" s="10" t="s">
        <v>3088</v>
      </c>
      <c r="E461" s="10" t="s">
        <v>2048</v>
      </c>
      <c r="F461" s="9">
        <v>43528</v>
      </c>
      <c r="G461" s="9">
        <v>43587</v>
      </c>
      <c r="H461" s="9"/>
      <c r="I461" s="9">
        <v>43953</v>
      </c>
      <c r="J461" s="7" t="s">
        <v>3128</v>
      </c>
      <c r="K461" s="7"/>
      <c r="L461" s="10" t="s">
        <v>5790</v>
      </c>
      <c r="M461" s="242" t="s">
        <v>2122</v>
      </c>
      <c r="N461" s="243" t="s">
        <v>1990</v>
      </c>
      <c r="O461" s="243" t="s">
        <v>3187</v>
      </c>
      <c r="P461" s="10" t="s">
        <v>2061</v>
      </c>
      <c r="Q461" s="10"/>
      <c r="R461" s="10"/>
      <c r="S461" s="10"/>
      <c r="T461" s="10" t="s">
        <v>53</v>
      </c>
      <c r="U461" s="244">
        <v>34336</v>
      </c>
      <c r="V461" s="10" t="s">
        <v>2205</v>
      </c>
      <c r="W461" s="10" t="s">
        <v>2205</v>
      </c>
      <c r="X461" s="241" t="s">
        <v>1936</v>
      </c>
      <c r="Y461" s="8" t="s">
        <v>7712</v>
      </c>
      <c r="Z461" s="243">
        <v>43126</v>
      </c>
      <c r="AA461" s="10" t="s">
        <v>2205</v>
      </c>
      <c r="AB461" s="10" t="s">
        <v>1956</v>
      </c>
      <c r="AC461" s="10" t="s">
        <v>3140</v>
      </c>
      <c r="AD461" s="10" t="s">
        <v>7713</v>
      </c>
      <c r="AE461" s="243" t="s">
        <v>2041</v>
      </c>
      <c r="AF461" s="10" t="s">
        <v>7714</v>
      </c>
      <c r="AG461" s="10" t="s">
        <v>7715</v>
      </c>
      <c r="AH461" s="242" t="s">
        <v>7714</v>
      </c>
      <c r="AI461" s="243" t="s">
        <v>7715</v>
      </c>
      <c r="AJ461" s="10" t="s">
        <v>7716</v>
      </c>
      <c r="AK461" s="10" t="s">
        <v>7717</v>
      </c>
      <c r="AL461" s="241" t="s">
        <v>2107</v>
      </c>
      <c r="AM461" s="8" t="s">
        <v>7718</v>
      </c>
      <c r="AN461" s="8"/>
      <c r="AO461" s="8"/>
      <c r="AP461" s="8"/>
      <c r="AQ461" s="8"/>
      <c r="AR461" s="245">
        <v>43953</v>
      </c>
      <c r="AS461" s="245">
        <v>43953</v>
      </c>
      <c r="AT461" s="246" t="s">
        <v>7719</v>
      </c>
      <c r="AU461" s="244">
        <v>43938</v>
      </c>
      <c r="AV461" s="247" t="s">
        <v>6649</v>
      </c>
      <c r="AW461" s="248" t="s">
        <v>6650</v>
      </c>
      <c r="AX461" s="249" t="s">
        <v>3088</v>
      </c>
      <c r="AY461" s="250" t="s">
        <v>7710</v>
      </c>
    </row>
    <row r="462" spans="1:51" ht="24.75" customHeight="1" x14ac:dyDescent="0.35">
      <c r="A462" s="11">
        <v>461</v>
      </c>
      <c r="B462" s="241" t="s">
        <v>7720</v>
      </c>
      <c r="C462" s="8" t="s">
        <v>1139</v>
      </c>
      <c r="D462" s="10" t="s">
        <v>3088</v>
      </c>
      <c r="E462" s="10" t="s">
        <v>32</v>
      </c>
      <c r="F462" s="9">
        <v>40098</v>
      </c>
      <c r="G462" s="9">
        <v>40158</v>
      </c>
      <c r="H462" s="9"/>
      <c r="I462" s="9"/>
      <c r="J462" s="7" t="s">
        <v>1932</v>
      </c>
      <c r="K462" s="7"/>
      <c r="L462" s="10" t="s">
        <v>115</v>
      </c>
      <c r="M462" s="242" t="s">
        <v>2070</v>
      </c>
      <c r="N462" s="243" t="s">
        <v>1972</v>
      </c>
      <c r="O462" s="243" t="s">
        <v>801</v>
      </c>
      <c r="P462" s="10" t="s">
        <v>2362</v>
      </c>
      <c r="Q462" s="10"/>
      <c r="R462" s="10"/>
      <c r="S462" s="10"/>
      <c r="T462" s="10" t="s">
        <v>22</v>
      </c>
      <c r="U462" s="244">
        <v>30821</v>
      </c>
      <c r="V462" s="10" t="s">
        <v>501</v>
      </c>
      <c r="W462" s="10" t="s">
        <v>501</v>
      </c>
      <c r="X462" s="241" t="s">
        <v>1936</v>
      </c>
      <c r="Y462" s="8" t="s">
        <v>2490</v>
      </c>
      <c r="Z462" s="243">
        <v>42821</v>
      </c>
      <c r="AA462" s="10" t="s">
        <v>16</v>
      </c>
      <c r="AB462" s="10" t="s">
        <v>1938</v>
      </c>
      <c r="AC462" s="10" t="s">
        <v>3140</v>
      </c>
      <c r="AD462" s="10" t="s">
        <v>2040</v>
      </c>
      <c r="AE462" s="243" t="s">
        <v>2300</v>
      </c>
      <c r="AF462" s="10" t="s">
        <v>7721</v>
      </c>
      <c r="AG462" s="10" t="s">
        <v>7722</v>
      </c>
      <c r="AH462" s="242" t="s">
        <v>7723</v>
      </c>
      <c r="AI462" s="243" t="s">
        <v>7724</v>
      </c>
      <c r="AJ462" s="10" t="s">
        <v>7725</v>
      </c>
      <c r="AK462" s="10" t="s">
        <v>2491</v>
      </c>
      <c r="AL462" s="241" t="s">
        <v>1941</v>
      </c>
      <c r="AM462" s="8" t="s">
        <v>1141</v>
      </c>
      <c r="AN462" s="8"/>
      <c r="AO462" s="8"/>
      <c r="AP462" s="8"/>
      <c r="AQ462" s="8" t="s">
        <v>3088</v>
      </c>
      <c r="AR462" s="245">
        <v>43955</v>
      </c>
      <c r="AS462" s="245">
        <v>43955</v>
      </c>
      <c r="AT462" s="246" t="s">
        <v>7726</v>
      </c>
      <c r="AU462" s="244">
        <v>43922</v>
      </c>
      <c r="AV462" s="247" t="s">
        <v>6603</v>
      </c>
      <c r="AW462" s="248" t="s">
        <v>3783</v>
      </c>
      <c r="AX462" s="249" t="s">
        <v>3088</v>
      </c>
      <c r="AY462" s="250" t="s">
        <v>7720</v>
      </c>
    </row>
    <row r="463" spans="1:51" ht="24.75" customHeight="1" x14ac:dyDescent="0.35">
      <c r="A463" s="11">
        <v>462</v>
      </c>
      <c r="B463" s="241" t="s">
        <v>7727</v>
      </c>
      <c r="C463" s="8" t="s">
        <v>7260</v>
      </c>
      <c r="D463" s="10" t="s">
        <v>3088</v>
      </c>
      <c r="E463" s="10" t="s">
        <v>14</v>
      </c>
      <c r="F463" s="9">
        <v>42464</v>
      </c>
      <c r="G463" s="9">
        <v>42524</v>
      </c>
      <c r="H463" s="9"/>
      <c r="I463" s="9"/>
      <c r="J463" s="7" t="s">
        <v>1932</v>
      </c>
      <c r="K463" s="7"/>
      <c r="L463" s="10" t="s">
        <v>19</v>
      </c>
      <c r="M463" s="242" t="s">
        <v>5618</v>
      </c>
      <c r="N463" s="243" t="s">
        <v>1933</v>
      </c>
      <c r="O463" s="243" t="s">
        <v>20</v>
      </c>
      <c r="P463" s="10" t="s">
        <v>7728</v>
      </c>
      <c r="Q463" s="10"/>
      <c r="R463" s="10"/>
      <c r="S463" s="10"/>
      <c r="T463" s="10" t="s">
        <v>22</v>
      </c>
      <c r="U463" s="244">
        <v>29680</v>
      </c>
      <c r="V463" s="10" t="s">
        <v>747</v>
      </c>
      <c r="W463" s="10" t="s">
        <v>747</v>
      </c>
      <c r="X463" s="241" t="s">
        <v>1936</v>
      </c>
      <c r="Y463" s="8" t="s">
        <v>7729</v>
      </c>
      <c r="Z463" s="243">
        <v>41666</v>
      </c>
      <c r="AA463" s="10" t="s">
        <v>747</v>
      </c>
      <c r="AB463" s="10" t="s">
        <v>1956</v>
      </c>
      <c r="AC463" s="10" t="s">
        <v>3140</v>
      </c>
      <c r="AD463" s="10" t="s">
        <v>2707</v>
      </c>
      <c r="AE463" s="243" t="s">
        <v>2579</v>
      </c>
      <c r="AF463" s="10" t="s">
        <v>7730</v>
      </c>
      <c r="AG463" s="10" t="s">
        <v>7731</v>
      </c>
      <c r="AH463" s="242" t="s">
        <v>7732</v>
      </c>
      <c r="AI463" s="243" t="s">
        <v>7733</v>
      </c>
      <c r="AJ463" s="10" t="s">
        <v>7734</v>
      </c>
      <c r="AK463" s="10" t="s">
        <v>7735</v>
      </c>
      <c r="AL463" s="241" t="s">
        <v>1953</v>
      </c>
      <c r="AM463" s="8" t="s">
        <v>7736</v>
      </c>
      <c r="AN463" s="8"/>
      <c r="AO463" s="8"/>
      <c r="AP463" s="8"/>
      <c r="AQ463" s="8" t="s">
        <v>3088</v>
      </c>
      <c r="AR463" s="245">
        <v>43962</v>
      </c>
      <c r="AS463" s="245">
        <v>43962</v>
      </c>
      <c r="AT463" s="246" t="s">
        <v>7737</v>
      </c>
      <c r="AU463" s="244">
        <v>43920</v>
      </c>
      <c r="AV463" s="247" t="s">
        <v>6603</v>
      </c>
      <c r="AW463" s="248" t="s">
        <v>6604</v>
      </c>
      <c r="AX463" s="249" t="s">
        <v>3088</v>
      </c>
      <c r="AY463" s="250" t="s">
        <v>7727</v>
      </c>
    </row>
    <row r="464" spans="1:51" ht="24.75" customHeight="1" x14ac:dyDescent="0.35">
      <c r="A464" s="11">
        <v>463</v>
      </c>
      <c r="B464" s="241" t="s">
        <v>7738</v>
      </c>
      <c r="C464" s="8" t="s">
        <v>7739</v>
      </c>
      <c r="D464" s="10" t="s">
        <v>3088</v>
      </c>
      <c r="E464" s="10" t="s">
        <v>2247</v>
      </c>
      <c r="F464" s="9">
        <v>43637</v>
      </c>
      <c r="G464" s="9">
        <v>43696</v>
      </c>
      <c r="H464" s="9"/>
      <c r="I464" s="9">
        <v>44062</v>
      </c>
      <c r="J464" s="7" t="s">
        <v>3128</v>
      </c>
      <c r="K464" s="7"/>
      <c r="L464" s="10" t="s">
        <v>5938</v>
      </c>
      <c r="M464" s="242" t="s">
        <v>2298</v>
      </c>
      <c r="N464" s="243" t="s">
        <v>2050</v>
      </c>
      <c r="O464" s="243" t="s">
        <v>3187</v>
      </c>
      <c r="P464" s="10" t="s">
        <v>2061</v>
      </c>
      <c r="Q464" s="10"/>
      <c r="R464" s="10"/>
      <c r="S464" s="10"/>
      <c r="T464" s="10" t="s">
        <v>53</v>
      </c>
      <c r="U464" s="244">
        <v>31647</v>
      </c>
      <c r="V464" s="10" t="s">
        <v>527</v>
      </c>
      <c r="W464" s="10" t="s">
        <v>527</v>
      </c>
      <c r="X464" s="241" t="s">
        <v>1936</v>
      </c>
      <c r="Y464" s="8" t="s">
        <v>7740</v>
      </c>
      <c r="Z464" s="243">
        <v>43073</v>
      </c>
      <c r="AA464" s="10" t="s">
        <v>527</v>
      </c>
      <c r="AB464" s="10" t="s">
        <v>1938</v>
      </c>
      <c r="AC464" s="10" t="s">
        <v>3140</v>
      </c>
      <c r="AD464" s="10" t="s">
        <v>2239</v>
      </c>
      <c r="AE464" s="243" t="s">
        <v>2041</v>
      </c>
      <c r="AF464" s="10" t="s">
        <v>7741</v>
      </c>
      <c r="AG464" s="10" t="s">
        <v>7742</v>
      </c>
      <c r="AH464" s="242" t="s">
        <v>7741</v>
      </c>
      <c r="AI464" s="243" t="s">
        <v>7742</v>
      </c>
      <c r="AJ464" s="10" t="s">
        <v>7743</v>
      </c>
      <c r="AK464" s="10" t="s">
        <v>7744</v>
      </c>
      <c r="AL464" s="241" t="s">
        <v>2107</v>
      </c>
      <c r="AM464" s="8" t="s">
        <v>7745</v>
      </c>
      <c r="AN464" s="8"/>
      <c r="AO464" s="8"/>
      <c r="AP464" s="8"/>
      <c r="AQ464" s="8" t="s">
        <v>3088</v>
      </c>
      <c r="AR464" s="245">
        <v>43963</v>
      </c>
      <c r="AS464" s="245">
        <v>43963</v>
      </c>
      <c r="AT464" s="246" t="s">
        <v>7746</v>
      </c>
      <c r="AU464" s="244">
        <v>43942</v>
      </c>
      <c r="AV464" s="247" t="s">
        <v>6603</v>
      </c>
      <c r="AW464" s="248" t="s">
        <v>6739</v>
      </c>
      <c r="AX464" s="249" t="s">
        <v>3088</v>
      </c>
      <c r="AY464" s="250" t="s">
        <v>7738</v>
      </c>
    </row>
    <row r="465" spans="1:51" ht="24.75" customHeight="1" x14ac:dyDescent="0.35">
      <c r="A465" s="11">
        <v>464</v>
      </c>
      <c r="B465" s="241" t="s">
        <v>7747</v>
      </c>
      <c r="C465" s="8" t="s">
        <v>7748</v>
      </c>
      <c r="D465" s="10" t="s">
        <v>3088</v>
      </c>
      <c r="E465" s="10" t="s">
        <v>14</v>
      </c>
      <c r="F465" s="9">
        <v>42632</v>
      </c>
      <c r="G465" s="9">
        <v>42692</v>
      </c>
      <c r="H465" s="9"/>
      <c r="I465" s="9"/>
      <c r="J465" s="7" t="s">
        <v>1932</v>
      </c>
      <c r="K465" s="7"/>
      <c r="L465" s="10" t="s">
        <v>3118</v>
      </c>
      <c r="M465" s="242" t="s">
        <v>3118</v>
      </c>
      <c r="N465" s="243" t="s">
        <v>1990</v>
      </c>
      <c r="O465" s="243" t="s">
        <v>7749</v>
      </c>
      <c r="P465" s="10" t="s">
        <v>7750</v>
      </c>
      <c r="Q465" s="10"/>
      <c r="R465" s="10"/>
      <c r="S465" s="10"/>
      <c r="T465" s="10" t="s">
        <v>22</v>
      </c>
      <c r="U465" s="244">
        <v>33591</v>
      </c>
      <c r="V465" s="10" t="s">
        <v>747</v>
      </c>
      <c r="W465" s="10" t="s">
        <v>747</v>
      </c>
      <c r="X465" s="241" t="s">
        <v>1936</v>
      </c>
      <c r="Y465" s="8" t="s">
        <v>7751</v>
      </c>
      <c r="Z465" s="243">
        <v>38891</v>
      </c>
      <c r="AA465" s="10" t="s">
        <v>747</v>
      </c>
      <c r="AB465" s="10" t="s">
        <v>1956</v>
      </c>
      <c r="AC465" s="10" t="s">
        <v>3140</v>
      </c>
      <c r="AD465" s="10" t="s">
        <v>2363</v>
      </c>
      <c r="AE465" s="243" t="s">
        <v>1940</v>
      </c>
      <c r="AF465" s="10" t="s">
        <v>7752</v>
      </c>
      <c r="AG465" s="10" t="s">
        <v>7753</v>
      </c>
      <c r="AH465" s="242" t="s">
        <v>7754</v>
      </c>
      <c r="AI465" s="243" t="s">
        <v>7755</v>
      </c>
      <c r="AJ465" s="10" t="s">
        <v>7756</v>
      </c>
      <c r="AK465" s="10" t="s">
        <v>7757</v>
      </c>
      <c r="AL465" s="241" t="s">
        <v>2224</v>
      </c>
      <c r="AM465" s="8" t="s">
        <v>7758</v>
      </c>
      <c r="AN465" s="8"/>
      <c r="AO465" s="8"/>
      <c r="AP465" s="8"/>
      <c r="AQ465" s="8" t="s">
        <v>3088</v>
      </c>
      <c r="AR465" s="245">
        <v>43959</v>
      </c>
      <c r="AS465" s="245">
        <v>43963</v>
      </c>
      <c r="AT465" s="246" t="s">
        <v>7759</v>
      </c>
      <c r="AU465" s="244">
        <v>43922</v>
      </c>
      <c r="AV465" s="247" t="s">
        <v>6603</v>
      </c>
      <c r="AW465" s="248" t="s">
        <v>6613</v>
      </c>
      <c r="AX465" s="249" t="s">
        <v>3088</v>
      </c>
      <c r="AY465" s="250" t="s">
        <v>7747</v>
      </c>
    </row>
    <row r="466" spans="1:51" ht="24.75" customHeight="1" x14ac:dyDescent="0.35">
      <c r="A466" s="11">
        <v>465</v>
      </c>
      <c r="B466" s="241" t="s">
        <v>7760</v>
      </c>
      <c r="C466" s="8" t="s">
        <v>6308</v>
      </c>
      <c r="D466" s="10" t="s">
        <v>3088</v>
      </c>
      <c r="E466" s="10" t="s">
        <v>14</v>
      </c>
      <c r="F466" s="9">
        <v>43598</v>
      </c>
      <c r="G466" s="9">
        <v>43657</v>
      </c>
      <c r="H466" s="9"/>
      <c r="I466" s="9">
        <v>44023</v>
      </c>
      <c r="J466" s="7" t="s">
        <v>3128</v>
      </c>
      <c r="K466" s="7"/>
      <c r="L466" s="10" t="s">
        <v>41</v>
      </c>
      <c r="M466" s="242" t="s">
        <v>6754</v>
      </c>
      <c r="N466" s="243" t="s">
        <v>2017</v>
      </c>
      <c r="O466" s="243" t="s">
        <v>7761</v>
      </c>
      <c r="P466" s="10" t="s">
        <v>7762</v>
      </c>
      <c r="Q466" s="10"/>
      <c r="R466" s="10"/>
      <c r="S466" s="10"/>
      <c r="T466" s="10" t="s">
        <v>22</v>
      </c>
      <c r="U466" s="244">
        <v>32666</v>
      </c>
      <c r="V466" s="10" t="s">
        <v>255</v>
      </c>
      <c r="W466" s="10" t="s">
        <v>255</v>
      </c>
      <c r="X466" s="241" t="s">
        <v>1936</v>
      </c>
      <c r="Y466" s="8" t="s">
        <v>7763</v>
      </c>
      <c r="Z466" s="243">
        <v>42808</v>
      </c>
      <c r="AA466" s="10" t="s">
        <v>255</v>
      </c>
      <c r="AB466" s="10" t="s">
        <v>1956</v>
      </c>
      <c r="AC466" s="10" t="s">
        <v>3140</v>
      </c>
      <c r="AD466" s="10" t="s">
        <v>2098</v>
      </c>
      <c r="AE466" s="243" t="s">
        <v>1948</v>
      </c>
      <c r="AF466" s="10" t="s">
        <v>7764</v>
      </c>
      <c r="AG466" s="10" t="s">
        <v>7765</v>
      </c>
      <c r="AH466" s="242" t="s">
        <v>7764</v>
      </c>
      <c r="AI466" s="243" t="s">
        <v>7765</v>
      </c>
      <c r="AJ466" s="10" t="s">
        <v>7766</v>
      </c>
      <c r="AK466" s="10" t="s">
        <v>7767</v>
      </c>
      <c r="AL466" s="241" t="s">
        <v>2107</v>
      </c>
      <c r="AM466" s="8" t="s">
        <v>7768</v>
      </c>
      <c r="AN466" s="8"/>
      <c r="AO466" s="8"/>
      <c r="AP466" s="8"/>
      <c r="AQ466" s="8" t="s">
        <v>3088</v>
      </c>
      <c r="AR466" s="245">
        <v>43966</v>
      </c>
      <c r="AS466" s="245">
        <v>43966</v>
      </c>
      <c r="AT466" s="246" t="s">
        <v>7769</v>
      </c>
      <c r="AU466" s="244">
        <v>43937</v>
      </c>
      <c r="AV466" s="247" t="s">
        <v>6603</v>
      </c>
      <c r="AW466" s="248" t="s">
        <v>3783</v>
      </c>
      <c r="AX466" s="249" t="s">
        <v>3088</v>
      </c>
      <c r="AY466" s="250" t="s">
        <v>7760</v>
      </c>
    </row>
    <row r="467" spans="1:51" ht="24.75" customHeight="1" x14ac:dyDescent="0.35">
      <c r="A467" s="11">
        <v>466</v>
      </c>
      <c r="B467" s="241" t="s">
        <v>7770</v>
      </c>
      <c r="C467" s="8" t="s">
        <v>7771</v>
      </c>
      <c r="D467" s="10" t="s">
        <v>3088</v>
      </c>
      <c r="E467" s="10" t="s">
        <v>14</v>
      </c>
      <c r="F467" s="9">
        <v>43920</v>
      </c>
      <c r="G467" s="9">
        <v>43979</v>
      </c>
      <c r="H467" s="9"/>
      <c r="I467" s="9"/>
      <c r="J467" s="7" t="s">
        <v>3128</v>
      </c>
      <c r="K467" s="7"/>
      <c r="L467" s="10" t="s">
        <v>35</v>
      </c>
      <c r="M467" s="242" t="s">
        <v>2225</v>
      </c>
      <c r="N467" s="243" t="s">
        <v>2155</v>
      </c>
      <c r="O467" s="243" t="s">
        <v>1231</v>
      </c>
      <c r="P467" s="10" t="s">
        <v>2543</v>
      </c>
      <c r="Q467" s="10"/>
      <c r="R467" s="10"/>
      <c r="S467" s="10"/>
      <c r="T467" s="10" t="s">
        <v>22</v>
      </c>
      <c r="U467" s="244">
        <v>34693</v>
      </c>
      <c r="V467" s="10" t="s">
        <v>255</v>
      </c>
      <c r="W467" s="10" t="s">
        <v>91</v>
      </c>
      <c r="X467" s="241" t="s">
        <v>1936</v>
      </c>
      <c r="Y467" s="8" t="s">
        <v>7772</v>
      </c>
      <c r="Z467" s="243">
        <v>43325</v>
      </c>
      <c r="AA467" s="10" t="s">
        <v>255</v>
      </c>
      <c r="AB467" s="10" t="s">
        <v>1938</v>
      </c>
      <c r="AC467" s="10" t="s">
        <v>1974</v>
      </c>
      <c r="AD467" s="10" t="s">
        <v>7773</v>
      </c>
      <c r="AE467" s="243" t="s">
        <v>1948</v>
      </c>
      <c r="AF467" s="10" t="s">
        <v>7774</v>
      </c>
      <c r="AG467" s="10" t="s">
        <v>7775</v>
      </c>
      <c r="AH467" s="242" t="s">
        <v>7774</v>
      </c>
      <c r="AI467" s="243" t="s">
        <v>7775</v>
      </c>
      <c r="AJ467" s="10" t="s">
        <v>7776</v>
      </c>
      <c r="AK467" s="10" t="s">
        <v>7777</v>
      </c>
      <c r="AL467" s="241" t="s">
        <v>1953</v>
      </c>
      <c r="AM467" s="8" t="s">
        <v>7778</v>
      </c>
      <c r="AN467" s="8"/>
      <c r="AO467" s="8"/>
      <c r="AP467" s="8"/>
      <c r="AQ467" s="8" t="s">
        <v>3088</v>
      </c>
      <c r="AR467" s="245">
        <v>43976</v>
      </c>
      <c r="AS467" s="245">
        <v>43976</v>
      </c>
      <c r="AT467" s="246" t="s">
        <v>3088</v>
      </c>
      <c r="AU467" s="244">
        <v>43957</v>
      </c>
      <c r="AV467" s="247" t="s">
        <v>6603</v>
      </c>
      <c r="AW467" s="248" t="s">
        <v>3783</v>
      </c>
      <c r="AX467" s="249" t="s">
        <v>3088</v>
      </c>
      <c r="AY467" s="250" t="s">
        <v>7770</v>
      </c>
    </row>
    <row r="468" spans="1:51" ht="24.75" customHeight="1" x14ac:dyDescent="0.35">
      <c r="A468" s="11">
        <v>467</v>
      </c>
      <c r="B468" s="241" t="s">
        <v>7779</v>
      </c>
      <c r="C468" s="8" t="s">
        <v>1081</v>
      </c>
      <c r="D468" s="10" t="s">
        <v>3088</v>
      </c>
      <c r="E468" s="10" t="s">
        <v>14</v>
      </c>
      <c r="F468" s="9">
        <v>43013</v>
      </c>
      <c r="G468" s="9"/>
      <c r="H468" s="9"/>
      <c r="I468" s="9"/>
      <c r="J468" s="7" t="s">
        <v>1932</v>
      </c>
      <c r="K468" s="7"/>
      <c r="L468" s="10" t="s">
        <v>35</v>
      </c>
      <c r="M468" s="242" t="s">
        <v>2225</v>
      </c>
      <c r="N468" s="243" t="s">
        <v>2126</v>
      </c>
      <c r="O468" s="243" t="s">
        <v>762</v>
      </c>
      <c r="P468" s="10" t="s">
        <v>2347</v>
      </c>
      <c r="Q468" s="10"/>
      <c r="R468" s="10"/>
      <c r="S468" s="10"/>
      <c r="T468" s="10" t="s">
        <v>22</v>
      </c>
      <c r="U468" s="244">
        <v>32557</v>
      </c>
      <c r="V468" s="10" t="s">
        <v>1045</v>
      </c>
      <c r="W468" s="10" t="s">
        <v>669</v>
      </c>
      <c r="X468" s="241" t="s">
        <v>1936</v>
      </c>
      <c r="Y468" s="8" t="s">
        <v>7780</v>
      </c>
      <c r="Z468" s="243">
        <v>41023</v>
      </c>
      <c r="AA468" s="10" t="s">
        <v>1045</v>
      </c>
      <c r="AB468" s="10" t="s">
        <v>1938</v>
      </c>
      <c r="AC468" s="10" t="s">
        <v>1974</v>
      </c>
      <c r="AD468" s="10" t="s">
        <v>1975</v>
      </c>
      <c r="AE468" s="243" t="s">
        <v>5170</v>
      </c>
      <c r="AF468" s="10" t="s">
        <v>7781</v>
      </c>
      <c r="AG468" s="10" t="s">
        <v>7782</v>
      </c>
      <c r="AH468" s="242" t="s">
        <v>7783</v>
      </c>
      <c r="AI468" s="243" t="s">
        <v>7784</v>
      </c>
      <c r="AJ468" s="10" t="s">
        <v>2472</v>
      </c>
      <c r="AK468" s="10" t="s">
        <v>2473</v>
      </c>
      <c r="AL468" s="241" t="s">
        <v>1941</v>
      </c>
      <c r="AM468" s="8" t="s">
        <v>1082</v>
      </c>
      <c r="AN468" s="8"/>
      <c r="AO468" s="8"/>
      <c r="AP468" s="8"/>
      <c r="AQ468" s="8" t="s">
        <v>3088</v>
      </c>
      <c r="AR468" s="245">
        <v>43982</v>
      </c>
      <c r="AS468" s="245">
        <v>43982</v>
      </c>
      <c r="AT468" s="246" t="s">
        <v>7785</v>
      </c>
      <c r="AU468" s="244">
        <v>43937</v>
      </c>
      <c r="AV468" s="247" t="s">
        <v>6603</v>
      </c>
      <c r="AW468" s="248" t="s">
        <v>3783</v>
      </c>
      <c r="AX468" s="249" t="s">
        <v>3088</v>
      </c>
      <c r="AY468" s="250" t="s">
        <v>7779</v>
      </c>
    </row>
    <row r="469" spans="1:51" ht="24.75" customHeight="1" x14ac:dyDescent="0.35">
      <c r="A469" s="11">
        <v>468</v>
      </c>
      <c r="B469" s="241" t="s">
        <v>7786</v>
      </c>
      <c r="C469" s="8" t="s">
        <v>7787</v>
      </c>
      <c r="D469" s="10" t="s">
        <v>3088</v>
      </c>
      <c r="E469" s="10" t="s">
        <v>91</v>
      </c>
      <c r="F469" s="9">
        <v>40360</v>
      </c>
      <c r="G469" s="9">
        <v>40420</v>
      </c>
      <c r="H469" s="9"/>
      <c r="I469" s="9"/>
      <c r="J469" s="7" t="s">
        <v>1932</v>
      </c>
      <c r="K469" s="7"/>
      <c r="L469" s="10" t="s">
        <v>4901</v>
      </c>
      <c r="M469" s="242" t="s">
        <v>4902</v>
      </c>
      <c r="N469" s="243" t="s">
        <v>1942</v>
      </c>
      <c r="O469" s="243" t="s">
        <v>7397</v>
      </c>
      <c r="P469" s="10" t="s">
        <v>2053</v>
      </c>
      <c r="Q469" s="10"/>
      <c r="R469" s="10"/>
      <c r="S469" s="10"/>
      <c r="T469" s="10" t="s">
        <v>22</v>
      </c>
      <c r="U469" s="244">
        <v>24426</v>
      </c>
      <c r="V469" s="10" t="s">
        <v>1153</v>
      </c>
      <c r="W469" s="10" t="s">
        <v>1153</v>
      </c>
      <c r="X469" s="241" t="s">
        <v>1936</v>
      </c>
      <c r="Y469" s="8" t="s">
        <v>7788</v>
      </c>
      <c r="Z469" s="243">
        <v>38379</v>
      </c>
      <c r="AA469" s="10" t="s">
        <v>91</v>
      </c>
      <c r="AB469" s="10" t="s">
        <v>1938</v>
      </c>
      <c r="AC469" s="10" t="s">
        <v>1974</v>
      </c>
      <c r="AD469" s="10" t="s">
        <v>7789</v>
      </c>
      <c r="AE469" s="243" t="s">
        <v>2041</v>
      </c>
      <c r="AF469" s="10" t="s">
        <v>7790</v>
      </c>
      <c r="AG469" s="10" t="s">
        <v>7791</v>
      </c>
      <c r="AH469" s="242" t="s">
        <v>7792</v>
      </c>
      <c r="AI469" s="243" t="s">
        <v>7791</v>
      </c>
      <c r="AJ469" s="10" t="s">
        <v>7793</v>
      </c>
      <c r="AK469" s="10" t="s">
        <v>7794</v>
      </c>
      <c r="AL469" s="241" t="s">
        <v>1941</v>
      </c>
      <c r="AM469" s="8" t="s">
        <v>7795</v>
      </c>
      <c r="AN469" s="8"/>
      <c r="AO469" s="8"/>
      <c r="AP469" s="8"/>
      <c r="AQ469" s="8" t="s">
        <v>3088</v>
      </c>
      <c r="AR469" s="245">
        <v>43981</v>
      </c>
      <c r="AS469" s="245">
        <v>43982</v>
      </c>
      <c r="AT469" s="246" t="s">
        <v>7796</v>
      </c>
      <c r="AU469" s="244">
        <v>43962</v>
      </c>
      <c r="AV469" s="247" t="s">
        <v>6649</v>
      </c>
      <c r="AW469" s="248" t="s">
        <v>7797</v>
      </c>
      <c r="AX469" s="249" t="s">
        <v>3088</v>
      </c>
      <c r="AY469" s="250" t="s">
        <v>7786</v>
      </c>
    </row>
    <row r="470" spans="1:51" ht="24.75" customHeight="1" x14ac:dyDescent="0.35">
      <c r="A470" s="11">
        <v>469</v>
      </c>
      <c r="B470" s="241" t="s">
        <v>7798</v>
      </c>
      <c r="C470" s="8" t="s">
        <v>7799</v>
      </c>
      <c r="D470" s="10" t="s">
        <v>7800</v>
      </c>
      <c r="E470" s="10" t="s">
        <v>255</v>
      </c>
      <c r="F470" s="9">
        <v>43843</v>
      </c>
      <c r="G470" s="9">
        <v>43902</v>
      </c>
      <c r="H470" s="9"/>
      <c r="I470" s="9">
        <v>44267</v>
      </c>
      <c r="J470" s="7" t="s">
        <v>3128</v>
      </c>
      <c r="K470" s="7"/>
      <c r="L470" s="10" t="s">
        <v>6524</v>
      </c>
      <c r="M470" s="242" t="s">
        <v>7079</v>
      </c>
      <c r="N470" s="243" t="s">
        <v>1972</v>
      </c>
      <c r="O470" s="243" t="s">
        <v>3092</v>
      </c>
      <c r="P470" s="10" t="s">
        <v>3247</v>
      </c>
      <c r="Q470" s="10"/>
      <c r="R470" s="10"/>
      <c r="S470" s="10"/>
      <c r="T470" s="10" t="s">
        <v>53</v>
      </c>
      <c r="U470" s="244">
        <v>28017</v>
      </c>
      <c r="V470" s="10" t="s">
        <v>2015</v>
      </c>
      <c r="W470" s="10" t="s">
        <v>2015</v>
      </c>
      <c r="X470" s="241" t="s">
        <v>1936</v>
      </c>
      <c r="Y470" s="8" t="s">
        <v>7801</v>
      </c>
      <c r="Z470" s="243">
        <v>40870</v>
      </c>
      <c r="AA470" s="10" t="s">
        <v>2015</v>
      </c>
      <c r="AB470" s="10" t="s">
        <v>1956</v>
      </c>
      <c r="AC470" s="10" t="s">
        <v>3140</v>
      </c>
      <c r="AD470" s="10" t="s">
        <v>2098</v>
      </c>
      <c r="AE470" s="243" t="s">
        <v>1948</v>
      </c>
      <c r="AF470" s="10" t="s">
        <v>7802</v>
      </c>
      <c r="AG470" s="10" t="s">
        <v>7803</v>
      </c>
      <c r="AH470" s="242" t="s">
        <v>7804</v>
      </c>
      <c r="AI470" s="243" t="s">
        <v>7805</v>
      </c>
      <c r="AJ470" s="10" t="s">
        <v>7806</v>
      </c>
      <c r="AK470" s="10" t="s">
        <v>7807</v>
      </c>
      <c r="AL470" s="241" t="s">
        <v>2160</v>
      </c>
      <c r="AM470" s="8" t="s">
        <v>7808</v>
      </c>
      <c r="AN470" s="8"/>
      <c r="AO470" s="8"/>
      <c r="AP470" s="8"/>
      <c r="AQ470" s="8" t="s">
        <v>3088</v>
      </c>
      <c r="AR470" s="245">
        <v>43982</v>
      </c>
      <c r="AS470" s="245">
        <v>43983</v>
      </c>
      <c r="AT470" s="246" t="s">
        <v>7809</v>
      </c>
      <c r="AU470" s="244">
        <v>43982</v>
      </c>
      <c r="AV470" s="247" t="s">
        <v>6649</v>
      </c>
      <c r="AW470" s="248" t="s">
        <v>6650</v>
      </c>
      <c r="AX470" s="249" t="s">
        <v>3088</v>
      </c>
      <c r="AY470" s="250" t="s">
        <v>7798</v>
      </c>
    </row>
    <row r="471" spans="1:51" ht="24.75" customHeight="1" x14ac:dyDescent="0.35">
      <c r="A471" s="11">
        <v>470</v>
      </c>
      <c r="B471" s="241" t="s">
        <v>7810</v>
      </c>
      <c r="C471" s="8" t="s">
        <v>5251</v>
      </c>
      <c r="D471" s="10" t="s">
        <v>3088</v>
      </c>
      <c r="E471" s="10" t="s">
        <v>14</v>
      </c>
      <c r="F471" s="9">
        <v>39862</v>
      </c>
      <c r="G471" s="9">
        <v>39920</v>
      </c>
      <c r="H471" s="9"/>
      <c r="I471" s="9"/>
      <c r="J471" s="7" t="s">
        <v>1932</v>
      </c>
      <c r="K471" s="7"/>
      <c r="L471" s="10" t="s">
        <v>35</v>
      </c>
      <c r="M471" s="242" t="s">
        <v>35</v>
      </c>
      <c r="N471" s="243" t="s">
        <v>1942</v>
      </c>
      <c r="O471" s="243" t="s">
        <v>599</v>
      </c>
      <c r="P471" s="10" t="s">
        <v>2277</v>
      </c>
      <c r="Q471" s="10"/>
      <c r="R471" s="10"/>
      <c r="S471" s="10"/>
      <c r="T471" s="10" t="s">
        <v>22</v>
      </c>
      <c r="U471" s="244">
        <v>29531</v>
      </c>
      <c r="V471" s="10" t="s">
        <v>255</v>
      </c>
      <c r="W471" s="10" t="s">
        <v>1153</v>
      </c>
      <c r="X471" s="241" t="s">
        <v>1936</v>
      </c>
      <c r="Y471" s="8" t="s">
        <v>7811</v>
      </c>
      <c r="Z471" s="243">
        <v>41985</v>
      </c>
      <c r="AA471" s="10" t="s">
        <v>255</v>
      </c>
      <c r="AB471" s="10" t="s">
        <v>1938</v>
      </c>
      <c r="AC471" s="10" t="s">
        <v>1974</v>
      </c>
      <c r="AD471" s="10" t="s">
        <v>5463</v>
      </c>
      <c r="AE471" s="243" t="s">
        <v>4291</v>
      </c>
      <c r="AF471" s="10" t="s">
        <v>7812</v>
      </c>
      <c r="AG471" s="10" t="s">
        <v>7813</v>
      </c>
      <c r="AH471" s="242" t="s">
        <v>7814</v>
      </c>
      <c r="AI471" s="243" t="s">
        <v>7815</v>
      </c>
      <c r="AJ471" s="10" t="s">
        <v>7816</v>
      </c>
      <c r="AK471" s="10" t="s">
        <v>7817</v>
      </c>
      <c r="AL471" s="241" t="s">
        <v>1941</v>
      </c>
      <c r="AM471" s="8" t="s">
        <v>7818</v>
      </c>
      <c r="AN471" s="8"/>
      <c r="AO471" s="8"/>
      <c r="AP471" s="8"/>
      <c r="AQ471" s="8" t="s">
        <v>3088</v>
      </c>
      <c r="AR471" s="245">
        <v>43990</v>
      </c>
      <c r="AS471" s="245">
        <v>43991</v>
      </c>
      <c r="AT471" s="246" t="s">
        <v>7819</v>
      </c>
      <c r="AU471" s="244">
        <v>43983</v>
      </c>
      <c r="AV471" s="247" t="s">
        <v>6603</v>
      </c>
      <c r="AW471" s="248" t="s">
        <v>3783</v>
      </c>
      <c r="AX471" s="249" t="s">
        <v>3088</v>
      </c>
      <c r="AY471" s="250" t="s">
        <v>7810</v>
      </c>
    </row>
    <row r="472" spans="1:51" ht="24.75" customHeight="1" x14ac:dyDescent="0.35">
      <c r="A472" s="11">
        <v>471</v>
      </c>
      <c r="B472" s="241" t="s">
        <v>7820</v>
      </c>
      <c r="C472" s="8" t="s">
        <v>1728</v>
      </c>
      <c r="D472" s="10" t="s">
        <v>7821</v>
      </c>
      <c r="E472" s="10" t="s">
        <v>14</v>
      </c>
      <c r="F472" s="9">
        <v>41487</v>
      </c>
      <c r="G472" s="9"/>
      <c r="H472" s="251"/>
      <c r="I472" s="9"/>
      <c r="J472" s="7" t="s">
        <v>1932</v>
      </c>
      <c r="K472" s="7"/>
      <c r="L472" s="10" t="s">
        <v>96</v>
      </c>
      <c r="M472" s="242" t="s">
        <v>96</v>
      </c>
      <c r="N472" s="252" t="s">
        <v>1990</v>
      </c>
      <c r="O472" s="252" t="s">
        <v>6878</v>
      </c>
      <c r="P472" s="252" t="s">
        <v>4117</v>
      </c>
      <c r="Q472" s="253"/>
      <c r="R472" s="253"/>
      <c r="S472" s="253"/>
      <c r="T472" s="253" t="s">
        <v>53</v>
      </c>
      <c r="U472" s="244">
        <v>32414</v>
      </c>
      <c r="V472" s="10" t="s">
        <v>2015</v>
      </c>
      <c r="W472" s="10" t="s">
        <v>2015</v>
      </c>
      <c r="X472" s="241" t="s">
        <v>1936</v>
      </c>
      <c r="Y472" s="8" t="s">
        <v>7822</v>
      </c>
      <c r="Z472" s="243">
        <v>40774</v>
      </c>
      <c r="AA472" s="10" t="s">
        <v>2015</v>
      </c>
      <c r="AB472" s="10" t="s">
        <v>1938</v>
      </c>
      <c r="AC472" s="10" t="s">
        <v>1968</v>
      </c>
      <c r="AD472" s="10" t="s">
        <v>2686</v>
      </c>
      <c r="AE472" s="243" t="s">
        <v>96</v>
      </c>
      <c r="AF472" s="10" t="s">
        <v>7823</v>
      </c>
      <c r="AG472" s="10" t="s">
        <v>7824</v>
      </c>
      <c r="AH472" s="242" t="s">
        <v>7825</v>
      </c>
      <c r="AI472" s="243" t="s">
        <v>7826</v>
      </c>
      <c r="AJ472" s="10" t="s">
        <v>2718</v>
      </c>
      <c r="AK472" s="10" t="s">
        <v>7827</v>
      </c>
      <c r="AL472" s="241" t="s">
        <v>2107</v>
      </c>
      <c r="AM472" s="254" t="s">
        <v>1729</v>
      </c>
      <c r="AN472" s="8"/>
      <c r="AO472" s="10"/>
      <c r="AP472" s="10"/>
      <c r="AQ472" s="254" t="s">
        <v>3088</v>
      </c>
      <c r="AR472" s="245">
        <v>43987</v>
      </c>
      <c r="AS472" s="245">
        <v>43991</v>
      </c>
      <c r="AT472" s="246" t="s">
        <v>7828</v>
      </c>
      <c r="AU472" s="244">
        <v>43945</v>
      </c>
      <c r="AV472" s="247" t="s">
        <v>6603</v>
      </c>
      <c r="AW472" s="248" t="s">
        <v>6613</v>
      </c>
      <c r="AX472" s="249" t="s">
        <v>3088</v>
      </c>
      <c r="AY472" s="250" t="s">
        <v>7820</v>
      </c>
    </row>
    <row r="473" spans="1:51" ht="24.75" customHeight="1" x14ac:dyDescent="0.35">
      <c r="A473" s="11">
        <v>472</v>
      </c>
      <c r="B473" s="241" t="s">
        <v>7829</v>
      </c>
      <c r="C473" s="8" t="s">
        <v>5629</v>
      </c>
      <c r="D473" s="10" t="s">
        <v>3088</v>
      </c>
      <c r="E473" s="10" t="s">
        <v>343</v>
      </c>
      <c r="F473" s="9">
        <v>43598</v>
      </c>
      <c r="G473" s="9">
        <v>43657</v>
      </c>
      <c r="H473" s="9"/>
      <c r="I473" s="9">
        <v>44023</v>
      </c>
      <c r="J473" s="7" t="s">
        <v>3128</v>
      </c>
      <c r="K473" s="7"/>
      <c r="L473" s="10" t="s">
        <v>5539</v>
      </c>
      <c r="M473" s="242" t="s">
        <v>2141</v>
      </c>
      <c r="N473" s="243" t="s">
        <v>1990</v>
      </c>
      <c r="O473" s="243" t="s">
        <v>3187</v>
      </c>
      <c r="P473" s="10" t="s">
        <v>2061</v>
      </c>
      <c r="Q473" s="10"/>
      <c r="R473" s="10"/>
      <c r="S473" s="10"/>
      <c r="T473" s="10" t="s">
        <v>53</v>
      </c>
      <c r="U473" s="244">
        <v>29665</v>
      </c>
      <c r="V473" s="10" t="s">
        <v>141</v>
      </c>
      <c r="W473" s="10" t="s">
        <v>141</v>
      </c>
      <c r="X473" s="241" t="s">
        <v>1936</v>
      </c>
      <c r="Y473" s="8" t="s">
        <v>5632</v>
      </c>
      <c r="Z473" s="243">
        <v>41890</v>
      </c>
      <c r="AA473" s="10" t="s">
        <v>141</v>
      </c>
      <c r="AB473" s="10" t="s">
        <v>1938</v>
      </c>
      <c r="AC473" s="10" t="s">
        <v>3140</v>
      </c>
      <c r="AD473" s="10" t="s">
        <v>2010</v>
      </c>
      <c r="AE473" s="243" t="s">
        <v>1948</v>
      </c>
      <c r="AF473" s="10" t="s">
        <v>5633</v>
      </c>
      <c r="AG473" s="10" t="s">
        <v>5634</v>
      </c>
      <c r="AH473" s="242" t="s">
        <v>5635</v>
      </c>
      <c r="AI473" s="243" t="s">
        <v>5636</v>
      </c>
      <c r="AJ473" s="10" t="s">
        <v>5637</v>
      </c>
      <c r="AK473" s="10" t="s">
        <v>5638</v>
      </c>
      <c r="AL473" s="241" t="s">
        <v>1971</v>
      </c>
      <c r="AM473" s="8" t="s">
        <v>7830</v>
      </c>
      <c r="AN473" s="8"/>
      <c r="AO473" s="8"/>
      <c r="AP473" s="8"/>
      <c r="AQ473" s="8"/>
      <c r="AR473" s="245">
        <v>43992</v>
      </c>
      <c r="AS473" s="245">
        <v>43993</v>
      </c>
      <c r="AT473" s="246" t="s">
        <v>7831</v>
      </c>
      <c r="AU473" s="244">
        <v>43992</v>
      </c>
      <c r="AV473" s="247" t="s">
        <v>6603</v>
      </c>
      <c r="AW473" s="248" t="s">
        <v>6613</v>
      </c>
      <c r="AX473" s="249" t="s">
        <v>3088</v>
      </c>
      <c r="AY473" s="250" t="s">
        <v>7829</v>
      </c>
    </row>
    <row r="474" spans="1:51" ht="24.75" customHeight="1" x14ac:dyDescent="0.35">
      <c r="A474" s="11">
        <v>473</v>
      </c>
      <c r="B474" s="241" t="s">
        <v>7832</v>
      </c>
      <c r="C474" s="8" t="s">
        <v>7833</v>
      </c>
      <c r="D474" s="10" t="s">
        <v>3088</v>
      </c>
      <c r="E474" s="10" t="s">
        <v>32</v>
      </c>
      <c r="F474" s="9">
        <v>43353</v>
      </c>
      <c r="G474" s="9">
        <v>43412</v>
      </c>
      <c r="H474" s="251"/>
      <c r="I474" s="9"/>
      <c r="J474" s="7" t="s">
        <v>1932</v>
      </c>
      <c r="K474" s="7"/>
      <c r="L474" s="10" t="s">
        <v>4683</v>
      </c>
      <c r="M474" s="242" t="s">
        <v>3475</v>
      </c>
      <c r="N474" s="252" t="s">
        <v>1984</v>
      </c>
      <c r="O474" s="252" t="s">
        <v>4684</v>
      </c>
      <c r="P474" s="252" t="s">
        <v>4685</v>
      </c>
      <c r="Q474" s="253"/>
      <c r="R474" s="253"/>
      <c r="S474" s="253"/>
      <c r="T474" s="253" t="s">
        <v>53</v>
      </c>
      <c r="U474" s="244">
        <v>29674</v>
      </c>
      <c r="V474" s="10" t="s">
        <v>79</v>
      </c>
      <c r="W474" s="10" t="s">
        <v>79</v>
      </c>
      <c r="X474" s="241" t="s">
        <v>1936</v>
      </c>
      <c r="Y474" s="8" t="s">
        <v>7834</v>
      </c>
      <c r="Z474" s="243">
        <v>42584</v>
      </c>
      <c r="AA474" s="10" t="s">
        <v>79</v>
      </c>
      <c r="AB474" s="10" t="s">
        <v>1938</v>
      </c>
      <c r="AC474" s="10" t="s">
        <v>3140</v>
      </c>
      <c r="AD474" s="10" t="s">
        <v>5153</v>
      </c>
      <c r="AE474" s="243" t="s">
        <v>7835</v>
      </c>
      <c r="AF474" s="10" t="s">
        <v>7836</v>
      </c>
      <c r="AG474" s="10" t="s">
        <v>7837</v>
      </c>
      <c r="AH474" s="242" t="s">
        <v>7836</v>
      </c>
      <c r="AI474" s="243" t="s">
        <v>7837</v>
      </c>
      <c r="AJ474" s="10" t="s">
        <v>7838</v>
      </c>
      <c r="AK474" s="10" t="s">
        <v>7839</v>
      </c>
      <c r="AL474" s="241" t="s">
        <v>1971</v>
      </c>
      <c r="AM474" s="254" t="s">
        <v>7840</v>
      </c>
      <c r="AN474" s="8"/>
      <c r="AO474" s="10"/>
      <c r="AP474" s="10"/>
      <c r="AQ474" s="254" t="s">
        <v>3088</v>
      </c>
      <c r="AR474" s="245">
        <v>44001</v>
      </c>
      <c r="AS474" s="245">
        <v>44002</v>
      </c>
      <c r="AT474" s="246" t="s">
        <v>7841</v>
      </c>
      <c r="AU474" s="244">
        <v>43963</v>
      </c>
      <c r="AV474" s="247" t="s">
        <v>6649</v>
      </c>
      <c r="AW474" s="248" t="s">
        <v>6650</v>
      </c>
      <c r="AX474" s="249" t="s">
        <v>3088</v>
      </c>
      <c r="AY474" s="250" t="s">
        <v>7832</v>
      </c>
    </row>
    <row r="475" spans="1:51" ht="24.75" customHeight="1" x14ac:dyDescent="0.35">
      <c r="A475" s="11">
        <v>474</v>
      </c>
      <c r="B475" s="241" t="s">
        <v>7842</v>
      </c>
      <c r="C475" s="8" t="s">
        <v>1783</v>
      </c>
      <c r="D475" s="10" t="s">
        <v>3088</v>
      </c>
      <c r="E475" s="10" t="s">
        <v>141</v>
      </c>
      <c r="F475" s="9">
        <v>43577</v>
      </c>
      <c r="G475" s="9">
        <v>43636</v>
      </c>
      <c r="H475" s="9"/>
      <c r="I475" s="9"/>
      <c r="J475" s="7" t="s">
        <v>1932</v>
      </c>
      <c r="K475" s="7"/>
      <c r="L475" s="10" t="s">
        <v>4683</v>
      </c>
      <c r="M475" s="242" t="s">
        <v>3475</v>
      </c>
      <c r="N475" s="243" t="s">
        <v>2050</v>
      </c>
      <c r="O475" s="243" t="s">
        <v>5000</v>
      </c>
      <c r="P475" s="10" t="s">
        <v>6624</v>
      </c>
      <c r="Q475" s="10"/>
      <c r="R475" s="10"/>
      <c r="S475" s="10"/>
      <c r="T475" s="10" t="s">
        <v>53</v>
      </c>
      <c r="U475" s="244">
        <v>33469</v>
      </c>
      <c r="V475" s="10" t="s">
        <v>334</v>
      </c>
      <c r="W475" s="10" t="s">
        <v>334</v>
      </c>
      <c r="X475" s="241" t="s">
        <v>1936</v>
      </c>
      <c r="Y475" s="8" t="s">
        <v>7843</v>
      </c>
      <c r="Z475" s="243">
        <v>39823</v>
      </c>
      <c r="AA475" s="10" t="s">
        <v>334</v>
      </c>
      <c r="AB475" s="10" t="s">
        <v>1956</v>
      </c>
      <c r="AC475" s="10" t="s">
        <v>3140</v>
      </c>
      <c r="AD475" s="10" t="s">
        <v>2280</v>
      </c>
      <c r="AE475" s="243" t="s">
        <v>5920</v>
      </c>
      <c r="AF475" s="10" t="s">
        <v>7844</v>
      </c>
      <c r="AG475" s="10" t="s">
        <v>7845</v>
      </c>
      <c r="AH475" s="242" t="s">
        <v>7846</v>
      </c>
      <c r="AI475" s="243" t="s">
        <v>7847</v>
      </c>
      <c r="AJ475" s="10" t="s">
        <v>7848</v>
      </c>
      <c r="AK475" s="10" t="s">
        <v>2243</v>
      </c>
      <c r="AL475" s="241" t="s">
        <v>1953</v>
      </c>
      <c r="AM475" s="8" t="s">
        <v>7849</v>
      </c>
      <c r="AN475" s="8"/>
      <c r="AO475" s="8"/>
      <c r="AP475" s="8"/>
      <c r="AQ475" s="8"/>
      <c r="AR475" s="245">
        <v>44002</v>
      </c>
      <c r="AS475" s="245">
        <v>44003</v>
      </c>
      <c r="AT475" s="246" t="s">
        <v>7850</v>
      </c>
      <c r="AU475" s="244">
        <v>44002</v>
      </c>
      <c r="AV475" s="247" t="s">
        <v>6603</v>
      </c>
      <c r="AW475" s="248" t="s">
        <v>6613</v>
      </c>
      <c r="AX475" s="249" t="s">
        <v>3088</v>
      </c>
      <c r="AY475" s="250" t="s">
        <v>7842</v>
      </c>
    </row>
    <row r="476" spans="1:51" ht="24.75" customHeight="1" x14ac:dyDescent="0.35">
      <c r="A476" s="11">
        <v>475</v>
      </c>
      <c r="B476" s="241" t="s">
        <v>7851</v>
      </c>
      <c r="C476" s="8" t="s">
        <v>1070</v>
      </c>
      <c r="D476" s="10" t="s">
        <v>3088</v>
      </c>
      <c r="E476" s="10" t="s">
        <v>1071</v>
      </c>
      <c r="F476" s="9">
        <v>43675</v>
      </c>
      <c r="G476" s="9">
        <v>43734</v>
      </c>
      <c r="H476" s="9"/>
      <c r="I476" s="9">
        <v>44100</v>
      </c>
      <c r="J476" s="7" t="s">
        <v>3128</v>
      </c>
      <c r="K476" s="7"/>
      <c r="L476" s="10" t="s">
        <v>35</v>
      </c>
      <c r="M476" s="242" t="s">
        <v>35</v>
      </c>
      <c r="N476" s="243" t="s">
        <v>2126</v>
      </c>
      <c r="O476" s="243" t="s">
        <v>307</v>
      </c>
      <c r="P476" s="10" t="s">
        <v>2127</v>
      </c>
      <c r="Q476" s="10"/>
      <c r="R476" s="10"/>
      <c r="S476" s="10"/>
      <c r="T476" s="10" t="s">
        <v>22</v>
      </c>
      <c r="U476" s="244">
        <v>32964</v>
      </c>
      <c r="V476" s="10" t="s">
        <v>1658</v>
      </c>
      <c r="W476" s="10" t="s">
        <v>1658</v>
      </c>
      <c r="X476" s="241" t="s">
        <v>1936</v>
      </c>
      <c r="Y476" s="8" t="s">
        <v>7852</v>
      </c>
      <c r="Z476" s="243">
        <v>42749</v>
      </c>
      <c r="AA476" s="10" t="s">
        <v>1658</v>
      </c>
      <c r="AB476" s="10" t="s">
        <v>1938</v>
      </c>
      <c r="AC476" s="10" t="s">
        <v>3140</v>
      </c>
      <c r="AD476" s="10" t="s">
        <v>2272</v>
      </c>
      <c r="AE476" s="243" t="s">
        <v>2041</v>
      </c>
      <c r="AF476" s="10" t="s">
        <v>7853</v>
      </c>
      <c r="AG476" s="10" t="s">
        <v>2467</v>
      </c>
      <c r="AH476" s="242" t="s">
        <v>7853</v>
      </c>
      <c r="AI476" s="243" t="s">
        <v>2467</v>
      </c>
      <c r="AJ476" s="10" t="s">
        <v>2468</v>
      </c>
      <c r="AK476" s="10" t="s">
        <v>2469</v>
      </c>
      <c r="AL476" s="241" t="s">
        <v>1941</v>
      </c>
      <c r="AM476" s="8" t="s">
        <v>1072</v>
      </c>
      <c r="AN476" s="8"/>
      <c r="AO476" s="8"/>
      <c r="AP476" s="8"/>
      <c r="AQ476" s="8"/>
      <c r="AR476" s="245">
        <v>44002</v>
      </c>
      <c r="AS476" s="245">
        <v>44003</v>
      </c>
      <c r="AT476" s="246" t="s">
        <v>7854</v>
      </c>
      <c r="AU476" s="244"/>
      <c r="AV476" s="247" t="s">
        <v>4547</v>
      </c>
      <c r="AW476" s="248" t="s">
        <v>7855</v>
      </c>
      <c r="AX476" s="249" t="s">
        <v>3088</v>
      </c>
      <c r="AY476" s="250" t="s">
        <v>7851</v>
      </c>
    </row>
    <row r="477" spans="1:51" ht="24.75" customHeight="1" x14ac:dyDescent="0.35">
      <c r="A477" s="11">
        <v>476</v>
      </c>
      <c r="B477" s="241" t="s">
        <v>7856</v>
      </c>
      <c r="C477" s="8" t="s">
        <v>7857</v>
      </c>
      <c r="D477" s="10" t="s">
        <v>3088</v>
      </c>
      <c r="E477" s="10" t="s">
        <v>2228</v>
      </c>
      <c r="F477" s="9">
        <v>43437</v>
      </c>
      <c r="G477" s="9">
        <v>43496</v>
      </c>
      <c r="H477" s="9"/>
      <c r="I477" s="9"/>
      <c r="J477" s="7" t="s">
        <v>1932</v>
      </c>
      <c r="K477" s="7"/>
      <c r="L477" s="10" t="s">
        <v>4683</v>
      </c>
      <c r="M477" s="242" t="s">
        <v>3384</v>
      </c>
      <c r="N477" s="243" t="s">
        <v>2017</v>
      </c>
      <c r="O477" s="243" t="s">
        <v>5580</v>
      </c>
      <c r="P477" s="10" t="s">
        <v>6907</v>
      </c>
      <c r="Q477" s="10"/>
      <c r="R477" s="10"/>
      <c r="S477" s="10"/>
      <c r="T477" s="10" t="s">
        <v>22</v>
      </c>
      <c r="U477" s="244">
        <v>30022</v>
      </c>
      <c r="V477" s="10" t="s">
        <v>7858</v>
      </c>
      <c r="W477" s="10" t="s">
        <v>2228</v>
      </c>
      <c r="X477" s="241" t="s">
        <v>1936</v>
      </c>
      <c r="Y477" s="8" t="s">
        <v>7859</v>
      </c>
      <c r="Z477" s="243">
        <v>40308</v>
      </c>
      <c r="AA477" s="10" t="s">
        <v>2228</v>
      </c>
      <c r="AB477" s="10" t="s">
        <v>1946</v>
      </c>
      <c r="AC477" s="10" t="s">
        <v>3140</v>
      </c>
      <c r="AD477" s="10" t="s">
        <v>7860</v>
      </c>
      <c r="AE477" s="243" t="s">
        <v>1962</v>
      </c>
      <c r="AF477" s="10" t="s">
        <v>7861</v>
      </c>
      <c r="AG477" s="10" t="s">
        <v>7862</v>
      </c>
      <c r="AH477" s="242" t="s">
        <v>7863</v>
      </c>
      <c r="AI477" s="243" t="s">
        <v>7864</v>
      </c>
      <c r="AJ477" s="10" t="s">
        <v>7865</v>
      </c>
      <c r="AK477" s="10" t="s">
        <v>7866</v>
      </c>
      <c r="AL477" s="241" t="s">
        <v>2160</v>
      </c>
      <c r="AM477" s="8" t="s">
        <v>7867</v>
      </c>
      <c r="AN477" s="8"/>
      <c r="AO477" s="8"/>
      <c r="AP477" s="8"/>
      <c r="AQ477" s="8" t="s">
        <v>3088</v>
      </c>
      <c r="AR477" s="245">
        <v>44006</v>
      </c>
      <c r="AS477" s="245">
        <v>44007</v>
      </c>
      <c r="AT477" s="246" t="s">
        <v>7868</v>
      </c>
      <c r="AU477" s="244">
        <v>44004</v>
      </c>
      <c r="AV477" s="247" t="s">
        <v>6649</v>
      </c>
      <c r="AW477" s="248" t="s">
        <v>6621</v>
      </c>
      <c r="AX477" s="249" t="s">
        <v>3088</v>
      </c>
      <c r="AY477" s="250" t="s">
        <v>7856</v>
      </c>
    </row>
    <row r="478" spans="1:51" ht="24.75" customHeight="1" x14ac:dyDescent="0.35">
      <c r="A478" s="11">
        <v>477</v>
      </c>
      <c r="B478" s="241" t="s">
        <v>7869</v>
      </c>
      <c r="C478" s="8" t="s">
        <v>7870</v>
      </c>
      <c r="D478" s="10" t="s">
        <v>3088</v>
      </c>
      <c r="E478" s="10" t="s">
        <v>501</v>
      </c>
      <c r="F478" s="9">
        <v>43347</v>
      </c>
      <c r="G478" s="9">
        <v>43406</v>
      </c>
      <c r="H478" s="9"/>
      <c r="I478" s="9"/>
      <c r="J478" s="7" t="s">
        <v>1932</v>
      </c>
      <c r="K478" s="7"/>
      <c r="L478" s="10" t="s">
        <v>7462</v>
      </c>
      <c r="M478" s="242" t="s">
        <v>7463</v>
      </c>
      <c r="N478" s="243" t="s">
        <v>2017</v>
      </c>
      <c r="O478" s="243" t="s">
        <v>3187</v>
      </c>
      <c r="P478" s="10" t="s">
        <v>2061</v>
      </c>
      <c r="Q478" s="10"/>
      <c r="R478" s="10"/>
      <c r="S478" s="10"/>
      <c r="T478" s="10" t="s">
        <v>53</v>
      </c>
      <c r="U478" s="244">
        <v>31552</v>
      </c>
      <c r="V478" s="10" t="s">
        <v>501</v>
      </c>
      <c r="W478" s="10" t="s">
        <v>501</v>
      </c>
      <c r="X478" s="241" t="s">
        <v>1936</v>
      </c>
      <c r="Y478" s="8" t="s">
        <v>7871</v>
      </c>
      <c r="Z478" s="243">
        <v>39760</v>
      </c>
      <c r="AA478" s="10" t="s">
        <v>501</v>
      </c>
      <c r="AB478" s="10" t="s">
        <v>1956</v>
      </c>
      <c r="AC478" s="10" t="s">
        <v>3140</v>
      </c>
      <c r="AD478" s="10" t="s">
        <v>7872</v>
      </c>
      <c r="AE478" s="243" t="s">
        <v>7873</v>
      </c>
      <c r="AF478" s="10" t="s">
        <v>7874</v>
      </c>
      <c r="AG478" s="10" t="s">
        <v>7875</v>
      </c>
      <c r="AH478" s="242" t="s">
        <v>7875</v>
      </c>
      <c r="AI478" s="243" t="s">
        <v>7875</v>
      </c>
      <c r="AJ478" s="10" t="s">
        <v>7876</v>
      </c>
      <c r="AK478" s="10" t="s">
        <v>7877</v>
      </c>
      <c r="AL478" s="241" t="s">
        <v>1953</v>
      </c>
      <c r="AM478" s="8" t="s">
        <v>7878</v>
      </c>
      <c r="AN478" s="8"/>
      <c r="AO478" s="8"/>
      <c r="AP478" s="8"/>
      <c r="AQ478" s="8" t="s">
        <v>3088</v>
      </c>
      <c r="AR478" s="245">
        <v>44006</v>
      </c>
      <c r="AS478" s="245">
        <v>44007</v>
      </c>
      <c r="AT478" s="246" t="s">
        <v>7879</v>
      </c>
      <c r="AU478" s="244">
        <v>43997</v>
      </c>
      <c r="AV478" s="247" t="s">
        <v>6603</v>
      </c>
      <c r="AW478" s="248" t="s">
        <v>6613</v>
      </c>
      <c r="AX478" s="249" t="s">
        <v>3088</v>
      </c>
      <c r="AY478" s="250" t="s">
        <v>7869</v>
      </c>
    </row>
    <row r="479" spans="1:51" ht="24.75" customHeight="1" x14ac:dyDescent="0.35">
      <c r="A479" s="11">
        <v>478</v>
      </c>
      <c r="B479" s="241" t="s">
        <v>7880</v>
      </c>
      <c r="C479" s="8" t="s">
        <v>7881</v>
      </c>
      <c r="D479" s="10" t="s">
        <v>7882</v>
      </c>
      <c r="E479" s="10" t="s">
        <v>14</v>
      </c>
      <c r="F479" s="9">
        <v>43255</v>
      </c>
      <c r="G479" s="9">
        <v>43314</v>
      </c>
      <c r="H479" s="9"/>
      <c r="I479" s="9"/>
      <c r="J479" s="7" t="s">
        <v>1932</v>
      </c>
      <c r="K479" s="7"/>
      <c r="L479" s="10" t="s">
        <v>3118</v>
      </c>
      <c r="M479" s="242" t="s">
        <v>2112</v>
      </c>
      <c r="N479" s="243" t="s">
        <v>2050</v>
      </c>
      <c r="O479" s="243" t="s">
        <v>7883</v>
      </c>
      <c r="P479" s="10" t="s">
        <v>7884</v>
      </c>
      <c r="Q479" s="10"/>
      <c r="R479" s="10"/>
      <c r="S479" s="10"/>
      <c r="T479" s="10" t="s">
        <v>22</v>
      </c>
      <c r="U479" s="244">
        <v>29741</v>
      </c>
      <c r="V479" s="10" t="s">
        <v>2313</v>
      </c>
      <c r="W479" s="10" t="s">
        <v>2109</v>
      </c>
      <c r="X479" s="241" t="s">
        <v>1936</v>
      </c>
      <c r="Y479" s="8" t="s">
        <v>7885</v>
      </c>
      <c r="Z479" s="243">
        <v>41407</v>
      </c>
      <c r="AA479" s="10" t="s">
        <v>2109</v>
      </c>
      <c r="AB479" s="10" t="s">
        <v>1938</v>
      </c>
      <c r="AC479" s="10" t="s">
        <v>3140</v>
      </c>
      <c r="AD479" s="10" t="s">
        <v>2199</v>
      </c>
      <c r="AE479" s="243" t="s">
        <v>2041</v>
      </c>
      <c r="AF479" s="10" t="s">
        <v>7886</v>
      </c>
      <c r="AG479" s="10" t="s">
        <v>7887</v>
      </c>
      <c r="AH479" s="242" t="s">
        <v>7888</v>
      </c>
      <c r="AI479" s="243" t="s">
        <v>7889</v>
      </c>
      <c r="AJ479" s="10" t="s">
        <v>7890</v>
      </c>
      <c r="AK479" s="10" t="s">
        <v>7891</v>
      </c>
      <c r="AL479" s="241" t="s">
        <v>1941</v>
      </c>
      <c r="AM479" s="8" t="s">
        <v>7892</v>
      </c>
      <c r="AN479" s="8"/>
      <c r="AO479" s="8"/>
      <c r="AP479" s="8"/>
      <c r="AQ479" s="8" t="s">
        <v>3088</v>
      </c>
      <c r="AR479" s="245">
        <v>44008</v>
      </c>
      <c r="AS479" s="245">
        <v>44009</v>
      </c>
      <c r="AT479" s="246" t="s">
        <v>7893</v>
      </c>
      <c r="AU479" s="244">
        <v>43962</v>
      </c>
      <c r="AV479" s="247" t="s">
        <v>6603</v>
      </c>
      <c r="AW479" s="248" t="s">
        <v>6613</v>
      </c>
      <c r="AX479" s="249" t="s">
        <v>3088</v>
      </c>
      <c r="AY479" s="250" t="s">
        <v>7880</v>
      </c>
    </row>
    <row r="480" spans="1:51" ht="24.75" customHeight="1" x14ac:dyDescent="0.35">
      <c r="A480" s="11">
        <v>479</v>
      </c>
      <c r="B480" s="241" t="s">
        <v>7894</v>
      </c>
      <c r="C480" s="8" t="s">
        <v>7895</v>
      </c>
      <c r="D480" s="10" t="s">
        <v>3088</v>
      </c>
      <c r="E480" s="10" t="s">
        <v>14</v>
      </c>
      <c r="F480" s="9">
        <v>42527</v>
      </c>
      <c r="G480" s="9">
        <v>42587</v>
      </c>
      <c r="H480" s="9"/>
      <c r="I480" s="9"/>
      <c r="J480" s="7" t="s">
        <v>1932</v>
      </c>
      <c r="K480" s="7"/>
      <c r="L480" s="10" t="s">
        <v>3118</v>
      </c>
      <c r="M480" s="242" t="s">
        <v>2330</v>
      </c>
      <c r="N480" s="243" t="s">
        <v>2126</v>
      </c>
      <c r="O480" s="243" t="s">
        <v>1816</v>
      </c>
      <c r="P480" s="10" t="s">
        <v>2751</v>
      </c>
      <c r="Q480" s="10"/>
      <c r="R480" s="10"/>
      <c r="S480" s="10"/>
      <c r="T480" s="10" t="s">
        <v>22</v>
      </c>
      <c r="U480" s="244">
        <v>32654</v>
      </c>
      <c r="V480" s="10" t="s">
        <v>124</v>
      </c>
      <c r="W480" s="10" t="s">
        <v>343</v>
      </c>
      <c r="X480" s="241" t="s">
        <v>1936</v>
      </c>
      <c r="Y480" s="8" t="s">
        <v>7896</v>
      </c>
      <c r="Z480" s="243">
        <v>38953</v>
      </c>
      <c r="AA480" s="10" t="s">
        <v>124</v>
      </c>
      <c r="AB480" s="10" t="s">
        <v>1938</v>
      </c>
      <c r="AC480" s="10" t="s">
        <v>3140</v>
      </c>
      <c r="AD480" s="10" t="s">
        <v>2363</v>
      </c>
      <c r="AE480" s="243" t="s">
        <v>2104</v>
      </c>
      <c r="AF480" s="10" t="s">
        <v>7897</v>
      </c>
      <c r="AG480" s="10" t="s">
        <v>7898</v>
      </c>
      <c r="AH480" s="242" t="s">
        <v>7899</v>
      </c>
      <c r="AI480" s="243" t="s">
        <v>7900</v>
      </c>
      <c r="AJ480" s="10" t="s">
        <v>7901</v>
      </c>
      <c r="AK480" s="10" t="s">
        <v>7902</v>
      </c>
      <c r="AL480" s="241" t="s">
        <v>1941</v>
      </c>
      <c r="AM480" s="8" t="s">
        <v>7903</v>
      </c>
      <c r="AN480" s="8"/>
      <c r="AO480" s="8"/>
      <c r="AP480" s="8"/>
      <c r="AQ480" s="8" t="s">
        <v>3088</v>
      </c>
      <c r="AR480" s="245">
        <v>44010</v>
      </c>
      <c r="AS480" s="245">
        <v>44011</v>
      </c>
      <c r="AT480" s="246" t="s">
        <v>7904</v>
      </c>
      <c r="AU480" s="244">
        <v>43969</v>
      </c>
      <c r="AV480" s="247" t="s">
        <v>6603</v>
      </c>
      <c r="AW480" s="248" t="s">
        <v>6613</v>
      </c>
      <c r="AX480" s="249" t="s">
        <v>3088</v>
      </c>
      <c r="AY480" s="250" t="s">
        <v>7894</v>
      </c>
    </row>
    <row r="481" spans="1:51" ht="24.75" customHeight="1" x14ac:dyDescent="0.35">
      <c r="A481" s="11">
        <v>480</v>
      </c>
      <c r="B481" s="241" t="s">
        <v>7905</v>
      </c>
      <c r="C481" s="8" t="s">
        <v>7906</v>
      </c>
      <c r="D481" s="10" t="s">
        <v>3088</v>
      </c>
      <c r="E481" s="10" t="s">
        <v>14</v>
      </c>
      <c r="F481" s="9">
        <v>43437</v>
      </c>
      <c r="G481" s="9">
        <v>43496</v>
      </c>
      <c r="H481" s="251"/>
      <c r="I481" s="9"/>
      <c r="J481" s="7" t="s">
        <v>1932</v>
      </c>
      <c r="K481" s="7"/>
      <c r="L481" s="10" t="s">
        <v>218</v>
      </c>
      <c r="M481" s="242" t="s">
        <v>7907</v>
      </c>
      <c r="N481" s="252" t="s">
        <v>1942</v>
      </c>
      <c r="O481" s="252" t="s">
        <v>7908</v>
      </c>
      <c r="P481" s="252" t="s">
        <v>7909</v>
      </c>
      <c r="Q481" s="253"/>
      <c r="R481" s="253"/>
      <c r="S481" s="253"/>
      <c r="T481" s="253" t="s">
        <v>53</v>
      </c>
      <c r="U481" s="244">
        <v>29838</v>
      </c>
      <c r="V481" s="10" t="s">
        <v>129</v>
      </c>
      <c r="W481" s="10" t="s">
        <v>129</v>
      </c>
      <c r="X481" s="241" t="s">
        <v>1936</v>
      </c>
      <c r="Y481" s="8" t="s">
        <v>7910</v>
      </c>
      <c r="Z481" s="243">
        <v>40142</v>
      </c>
      <c r="AA481" s="10" t="s">
        <v>255</v>
      </c>
      <c r="AB481" s="10" t="s">
        <v>1956</v>
      </c>
      <c r="AC481" s="10" t="s">
        <v>1968</v>
      </c>
      <c r="AD481" s="10" t="s">
        <v>2010</v>
      </c>
      <c r="AE481" s="243" t="s">
        <v>1948</v>
      </c>
      <c r="AF481" s="10" t="s">
        <v>7911</v>
      </c>
      <c r="AG481" s="10" t="s">
        <v>7912</v>
      </c>
      <c r="AH481" s="242" t="s">
        <v>7911</v>
      </c>
      <c r="AI481" s="243" t="s">
        <v>7912</v>
      </c>
      <c r="AJ481" s="10" t="s">
        <v>7913</v>
      </c>
      <c r="AK481" s="10" t="s">
        <v>7914</v>
      </c>
      <c r="AL481" s="241" t="s">
        <v>1950</v>
      </c>
      <c r="AM481" s="254" t="s">
        <v>7915</v>
      </c>
      <c r="AN481" s="8"/>
      <c r="AO481" s="10"/>
      <c r="AP481" s="10"/>
      <c r="AQ481" s="254" t="s">
        <v>3088</v>
      </c>
      <c r="AR481" s="245">
        <v>44012</v>
      </c>
      <c r="AS481" s="245">
        <v>44012</v>
      </c>
      <c r="AT481" s="246" t="s">
        <v>7916</v>
      </c>
      <c r="AU481" s="244">
        <v>43963</v>
      </c>
      <c r="AV481" s="247" t="s">
        <v>6649</v>
      </c>
      <c r="AW481" s="248" t="s">
        <v>6650</v>
      </c>
      <c r="AX481" s="249" t="s">
        <v>3088</v>
      </c>
      <c r="AY481" s="250" t="s">
        <v>7905</v>
      </c>
    </row>
    <row r="482" spans="1:51" ht="24.75" customHeight="1" x14ac:dyDescent="0.35">
      <c r="A482" s="11">
        <v>481</v>
      </c>
      <c r="B482" s="241" t="s">
        <v>7917</v>
      </c>
      <c r="C482" s="8" t="s">
        <v>1551</v>
      </c>
      <c r="D482" s="10" t="s">
        <v>3088</v>
      </c>
      <c r="E482" s="10" t="s">
        <v>544</v>
      </c>
      <c r="F482" s="9">
        <v>43808</v>
      </c>
      <c r="G482" s="9">
        <v>43867</v>
      </c>
      <c r="H482" s="9"/>
      <c r="I482" s="9">
        <v>44233</v>
      </c>
      <c r="J482" s="7" t="s">
        <v>3128</v>
      </c>
      <c r="K482" s="7"/>
      <c r="L482" s="10" t="s">
        <v>4683</v>
      </c>
      <c r="M482" s="242" t="s">
        <v>3475</v>
      </c>
      <c r="N482" s="243" t="s">
        <v>2017</v>
      </c>
      <c r="O482" s="243" t="s">
        <v>5580</v>
      </c>
      <c r="P482" s="10" t="s">
        <v>6907</v>
      </c>
      <c r="Q482" s="10"/>
      <c r="R482" s="10"/>
      <c r="S482" s="10"/>
      <c r="T482" s="10" t="s">
        <v>22</v>
      </c>
      <c r="U482" s="244">
        <v>32175</v>
      </c>
      <c r="V482" s="10" t="s">
        <v>544</v>
      </c>
      <c r="W482" s="10" t="s">
        <v>7918</v>
      </c>
      <c r="X482" s="241" t="s">
        <v>7443</v>
      </c>
      <c r="Y482" s="8" t="s">
        <v>7919</v>
      </c>
      <c r="Z482" s="243">
        <v>43076</v>
      </c>
      <c r="AA482" s="10" t="s">
        <v>544</v>
      </c>
      <c r="AB482" s="10" t="s">
        <v>1946</v>
      </c>
      <c r="AC482" s="10" t="s">
        <v>3140</v>
      </c>
      <c r="AD482" s="10" t="s">
        <v>7920</v>
      </c>
      <c r="AE482" s="243" t="s">
        <v>2041</v>
      </c>
      <c r="AF482" s="10" t="s">
        <v>7921</v>
      </c>
      <c r="AG482" s="10" t="s">
        <v>7922</v>
      </c>
      <c r="AH482" s="242" t="s">
        <v>7923</v>
      </c>
      <c r="AI482" s="243" t="s">
        <v>7924</v>
      </c>
      <c r="AJ482" s="10" t="s">
        <v>7925</v>
      </c>
      <c r="AK482" s="10" t="s">
        <v>1525</v>
      </c>
      <c r="AL482" s="241" t="s">
        <v>1953</v>
      </c>
      <c r="AM482" s="8" t="s">
        <v>7926</v>
      </c>
      <c r="AN482" s="8"/>
      <c r="AO482" s="8"/>
      <c r="AP482" s="8"/>
      <c r="AQ482" s="8"/>
      <c r="AR482" s="245">
        <v>44012</v>
      </c>
      <c r="AS482" s="245">
        <v>44012</v>
      </c>
      <c r="AT482" s="246" t="s">
        <v>7927</v>
      </c>
      <c r="AU482" s="244">
        <v>44001</v>
      </c>
      <c r="AV482" s="247" t="s">
        <v>6603</v>
      </c>
      <c r="AW482" s="248" t="s">
        <v>6613</v>
      </c>
      <c r="AX482" s="249" t="s">
        <v>3088</v>
      </c>
      <c r="AY482" s="250" t="s">
        <v>7917</v>
      </c>
    </row>
    <row r="483" spans="1:51" ht="24.75" customHeight="1" x14ac:dyDescent="0.35">
      <c r="A483" s="11">
        <v>482</v>
      </c>
      <c r="B483" s="241" t="s">
        <v>7928</v>
      </c>
      <c r="C483" s="8" t="s">
        <v>7929</v>
      </c>
      <c r="D483" s="10" t="s">
        <v>3088</v>
      </c>
      <c r="E483" s="10" t="s">
        <v>162</v>
      </c>
      <c r="F483" s="9">
        <v>43102</v>
      </c>
      <c r="G483" s="9">
        <v>43161</v>
      </c>
      <c r="H483" s="251"/>
      <c r="I483" s="9"/>
      <c r="J483" s="7" t="s">
        <v>1932</v>
      </c>
      <c r="K483" s="7"/>
      <c r="L483" s="10" t="s">
        <v>35</v>
      </c>
      <c r="M483" s="242" t="s">
        <v>35</v>
      </c>
      <c r="N483" s="252" t="s">
        <v>2155</v>
      </c>
      <c r="O483" s="252" t="s">
        <v>626</v>
      </c>
      <c r="P483" s="252" t="s">
        <v>2285</v>
      </c>
      <c r="Q483" s="253"/>
      <c r="R483" s="253"/>
      <c r="S483" s="253"/>
      <c r="T483" s="253" t="s">
        <v>22</v>
      </c>
      <c r="U483" s="244">
        <v>35171</v>
      </c>
      <c r="V483" s="10" t="s">
        <v>162</v>
      </c>
      <c r="W483" s="10" t="s">
        <v>162</v>
      </c>
      <c r="X483" s="241" t="s">
        <v>1936</v>
      </c>
      <c r="Y483" s="8" t="s">
        <v>7930</v>
      </c>
      <c r="Z483" s="243">
        <v>42745</v>
      </c>
      <c r="AA483" s="10" t="s">
        <v>162</v>
      </c>
      <c r="AB483" s="10" t="s">
        <v>1938</v>
      </c>
      <c r="AC483" s="10" t="s">
        <v>3140</v>
      </c>
      <c r="AD483" s="10" t="s">
        <v>2649</v>
      </c>
      <c r="AE483" s="243" t="s">
        <v>2041</v>
      </c>
      <c r="AF483" s="10" t="s">
        <v>7931</v>
      </c>
      <c r="AG483" s="10" t="s">
        <v>7932</v>
      </c>
      <c r="AH483" s="242" t="s">
        <v>7931</v>
      </c>
      <c r="AI483" s="243" t="s">
        <v>7932</v>
      </c>
      <c r="AJ483" s="10" t="s">
        <v>7933</v>
      </c>
      <c r="AK483" s="10" t="s">
        <v>7934</v>
      </c>
      <c r="AL483" s="241" t="s">
        <v>2107</v>
      </c>
      <c r="AM483" s="254" t="s">
        <v>7935</v>
      </c>
      <c r="AN483" s="8"/>
      <c r="AO483" s="10"/>
      <c r="AP483" s="10"/>
      <c r="AQ483" s="254" t="s">
        <v>3088</v>
      </c>
      <c r="AR483" s="245">
        <v>44012</v>
      </c>
      <c r="AS483" s="245">
        <v>44012</v>
      </c>
      <c r="AT483" s="246" t="s">
        <v>7936</v>
      </c>
      <c r="AU483" s="244">
        <v>43967</v>
      </c>
      <c r="AV483" s="247" t="s">
        <v>6603</v>
      </c>
      <c r="AW483" s="248" t="s">
        <v>3783</v>
      </c>
      <c r="AX483" s="249" t="s">
        <v>3088</v>
      </c>
      <c r="AY483" s="250" t="s">
        <v>7928</v>
      </c>
    </row>
    <row r="484" spans="1:51" ht="24.75" customHeight="1" x14ac:dyDescent="0.35">
      <c r="A484" s="11">
        <v>483</v>
      </c>
      <c r="B484" s="241" t="s">
        <v>7937</v>
      </c>
      <c r="C484" s="8" t="s">
        <v>7938</v>
      </c>
      <c r="D484" s="10" t="s">
        <v>7939</v>
      </c>
      <c r="E484" s="10" t="s">
        <v>351</v>
      </c>
      <c r="F484" s="9">
        <v>43437</v>
      </c>
      <c r="G484" s="9">
        <v>43496</v>
      </c>
      <c r="H484" s="9"/>
      <c r="I484" s="9">
        <v>44227</v>
      </c>
      <c r="J484" s="7" t="s">
        <v>3128</v>
      </c>
      <c r="K484" s="7"/>
      <c r="L484" s="10" t="s">
        <v>5093</v>
      </c>
      <c r="M484" s="242" t="s">
        <v>5094</v>
      </c>
      <c r="N484" s="243" t="s">
        <v>1990</v>
      </c>
      <c r="O484" s="243" t="s">
        <v>3187</v>
      </c>
      <c r="P484" s="10" t="s">
        <v>2061</v>
      </c>
      <c r="Q484" s="10"/>
      <c r="R484" s="10"/>
      <c r="S484" s="10"/>
      <c r="T484" s="10" t="s">
        <v>53</v>
      </c>
      <c r="U484" s="244">
        <v>28357</v>
      </c>
      <c r="V484" s="10" t="s">
        <v>2205</v>
      </c>
      <c r="W484" s="10" t="s">
        <v>2205</v>
      </c>
      <c r="X484" s="241" t="s">
        <v>1936</v>
      </c>
      <c r="Y484" s="8" t="s">
        <v>7940</v>
      </c>
      <c r="Z484" s="243">
        <v>42790</v>
      </c>
      <c r="AA484" s="10" t="s">
        <v>2270</v>
      </c>
      <c r="AB484" s="10" t="s">
        <v>1938</v>
      </c>
      <c r="AC484" s="10" t="s">
        <v>3140</v>
      </c>
      <c r="AD484" s="10" t="s">
        <v>2049</v>
      </c>
      <c r="AE484" s="243" t="s">
        <v>1948</v>
      </c>
      <c r="AF484" s="10" t="s">
        <v>7941</v>
      </c>
      <c r="AG484" s="10" t="s">
        <v>7942</v>
      </c>
      <c r="AH484" s="242" t="s">
        <v>7941</v>
      </c>
      <c r="AI484" s="243" t="s">
        <v>7942</v>
      </c>
      <c r="AJ484" s="10" t="s">
        <v>7943</v>
      </c>
      <c r="AK484" s="10" t="s">
        <v>7944</v>
      </c>
      <c r="AL484" s="241" t="s">
        <v>1971</v>
      </c>
      <c r="AM484" s="8" t="s">
        <v>7945</v>
      </c>
      <c r="AN484" s="8"/>
      <c r="AO484" s="8"/>
      <c r="AP484" s="8"/>
      <c r="AQ484" s="8" t="s">
        <v>3088</v>
      </c>
      <c r="AR484" s="245">
        <v>44011</v>
      </c>
      <c r="AS484" s="245">
        <v>44012</v>
      </c>
      <c r="AT484" s="246" t="s">
        <v>7879</v>
      </c>
      <c r="AU484" s="244">
        <v>43997</v>
      </c>
      <c r="AV484" s="247" t="s">
        <v>6603</v>
      </c>
      <c r="AW484" s="248" t="s">
        <v>6613</v>
      </c>
      <c r="AX484" s="249" t="s">
        <v>3088</v>
      </c>
      <c r="AY484" s="250" t="s">
        <v>7937</v>
      </c>
    </row>
    <row r="485" spans="1:51" ht="24.75" customHeight="1" x14ac:dyDescent="0.35">
      <c r="A485" s="11">
        <v>484</v>
      </c>
      <c r="B485" s="241" t="s">
        <v>7946</v>
      </c>
      <c r="C485" s="8" t="s">
        <v>7947</v>
      </c>
      <c r="D485" s="10" t="s">
        <v>3088</v>
      </c>
      <c r="E485" s="10" t="s">
        <v>162</v>
      </c>
      <c r="F485" s="9">
        <v>43711</v>
      </c>
      <c r="G485" s="9">
        <v>43770</v>
      </c>
      <c r="H485" s="9"/>
      <c r="I485" s="9">
        <v>44136</v>
      </c>
      <c r="J485" s="7" t="s">
        <v>3128</v>
      </c>
      <c r="K485" s="7"/>
      <c r="L485" s="10" t="s">
        <v>6082</v>
      </c>
      <c r="M485" s="242" t="s">
        <v>2038</v>
      </c>
      <c r="N485" s="243" t="s">
        <v>2017</v>
      </c>
      <c r="O485" s="243" t="s">
        <v>3187</v>
      </c>
      <c r="P485" s="10" t="s">
        <v>2061</v>
      </c>
      <c r="Q485" s="10"/>
      <c r="R485" s="10"/>
      <c r="S485" s="10"/>
      <c r="T485" s="10" t="s">
        <v>53</v>
      </c>
      <c r="U485" s="244">
        <v>33170</v>
      </c>
      <c r="V485" s="10" t="s">
        <v>162</v>
      </c>
      <c r="W485" s="10" t="s">
        <v>162</v>
      </c>
      <c r="X485" s="241" t="s">
        <v>1936</v>
      </c>
      <c r="Y485" s="8" t="s">
        <v>7948</v>
      </c>
      <c r="Z485" s="243">
        <v>41701</v>
      </c>
      <c r="AA485" s="10" t="s">
        <v>162</v>
      </c>
      <c r="AB485" s="10" t="s">
        <v>1956</v>
      </c>
      <c r="AC485" s="10" t="s">
        <v>3140</v>
      </c>
      <c r="AD485" s="10" t="s">
        <v>2254</v>
      </c>
      <c r="AE485" s="243" t="s">
        <v>2421</v>
      </c>
      <c r="AF485" s="10" t="s">
        <v>7949</v>
      </c>
      <c r="AG485" s="10" t="s">
        <v>7950</v>
      </c>
      <c r="AH485" s="242" t="s">
        <v>7949</v>
      </c>
      <c r="AI485" s="243" t="s">
        <v>7950</v>
      </c>
      <c r="AJ485" s="10" t="s">
        <v>7951</v>
      </c>
      <c r="AK485" s="10" t="s">
        <v>7952</v>
      </c>
      <c r="AL485" s="241" t="s">
        <v>1971</v>
      </c>
      <c r="AM485" s="8" t="s">
        <v>7953</v>
      </c>
      <c r="AN485" s="8"/>
      <c r="AO485" s="8"/>
      <c r="AP485" s="8"/>
      <c r="AQ485" s="8"/>
      <c r="AR485" s="245">
        <v>44012</v>
      </c>
      <c r="AS485" s="245">
        <v>44013</v>
      </c>
      <c r="AT485" s="246" t="s">
        <v>7954</v>
      </c>
      <c r="AU485" s="244">
        <v>44001</v>
      </c>
      <c r="AV485" s="247" t="s">
        <v>6603</v>
      </c>
      <c r="AW485" s="248" t="s">
        <v>6613</v>
      </c>
      <c r="AX485" s="249" t="s">
        <v>3088</v>
      </c>
      <c r="AY485" s="250" t="s">
        <v>7946</v>
      </c>
    </row>
    <row r="486" spans="1:51" ht="24.75" customHeight="1" x14ac:dyDescent="0.35">
      <c r="A486" s="11">
        <v>485</v>
      </c>
      <c r="B486" s="241" t="s">
        <v>7955</v>
      </c>
      <c r="C486" s="8" t="s">
        <v>7956</v>
      </c>
      <c r="D486" s="10" t="s">
        <v>3088</v>
      </c>
      <c r="E486" s="10" t="s">
        <v>14</v>
      </c>
      <c r="F486" s="9">
        <v>43957</v>
      </c>
      <c r="G486" s="9">
        <v>44016</v>
      </c>
      <c r="H486" s="9"/>
      <c r="I486" s="9"/>
      <c r="J486" s="7" t="s">
        <v>3128</v>
      </c>
      <c r="K486" s="7"/>
      <c r="L486" s="10" t="s">
        <v>41</v>
      </c>
      <c r="M486" s="242" t="s">
        <v>6754</v>
      </c>
      <c r="N486" s="243" t="s">
        <v>2017</v>
      </c>
      <c r="O486" s="243" t="s">
        <v>7761</v>
      </c>
      <c r="P486" s="10" t="s">
        <v>7762</v>
      </c>
      <c r="Q486" s="10"/>
      <c r="R486" s="10"/>
      <c r="S486" s="10"/>
      <c r="T486" s="10" t="s">
        <v>22</v>
      </c>
      <c r="U486" s="244">
        <v>32243</v>
      </c>
      <c r="V486" s="10" t="s">
        <v>351</v>
      </c>
      <c r="W486" s="10" t="s">
        <v>747</v>
      </c>
      <c r="X486" s="241" t="s">
        <v>1936</v>
      </c>
      <c r="Y486" s="8" t="s">
        <v>7957</v>
      </c>
      <c r="Z486" s="243">
        <v>41352</v>
      </c>
      <c r="AA486" s="10" t="s">
        <v>255</v>
      </c>
      <c r="AB486" s="10" t="s">
        <v>1938</v>
      </c>
      <c r="AC486" s="10" t="s">
        <v>3140</v>
      </c>
      <c r="AD486" s="10" t="s">
        <v>7958</v>
      </c>
      <c r="AE486" s="243" t="s">
        <v>3088</v>
      </c>
      <c r="AF486" s="10" t="s">
        <v>7959</v>
      </c>
      <c r="AG486" s="10" t="s">
        <v>7960</v>
      </c>
      <c r="AH486" s="242" t="s">
        <v>7959</v>
      </c>
      <c r="AI486" s="243" t="s">
        <v>7960</v>
      </c>
      <c r="AJ486" s="10" t="s">
        <v>3088</v>
      </c>
      <c r="AK486" s="10" t="s">
        <v>7961</v>
      </c>
      <c r="AL486" s="241" t="s">
        <v>1941</v>
      </c>
      <c r="AM486" s="8" t="s">
        <v>7962</v>
      </c>
      <c r="AN486" s="8"/>
      <c r="AO486" s="8"/>
      <c r="AP486" s="8"/>
      <c r="AQ486" s="8" t="s">
        <v>3088</v>
      </c>
      <c r="AR486" s="245">
        <v>44016</v>
      </c>
      <c r="AS486" s="245">
        <v>44016</v>
      </c>
      <c r="AT486" s="246" t="s">
        <v>3088</v>
      </c>
      <c r="AU486" s="244"/>
      <c r="AV486" s="247" t="s">
        <v>6649</v>
      </c>
      <c r="AW486" s="248" t="s">
        <v>6650</v>
      </c>
      <c r="AX486" s="249" t="s">
        <v>3088</v>
      </c>
      <c r="AY486" s="250" t="s">
        <v>7955</v>
      </c>
    </row>
    <row r="487" spans="1:51" ht="24.75" customHeight="1" x14ac:dyDescent="0.35">
      <c r="A487" s="11">
        <v>486</v>
      </c>
      <c r="B487" s="241" t="s">
        <v>7963</v>
      </c>
      <c r="C487" s="8" t="s">
        <v>7964</v>
      </c>
      <c r="D487" s="10" t="s">
        <v>3088</v>
      </c>
      <c r="E487" s="10" t="s">
        <v>501</v>
      </c>
      <c r="F487" s="9">
        <v>43313</v>
      </c>
      <c r="G487" s="9">
        <v>43372</v>
      </c>
      <c r="H487" s="9"/>
      <c r="I487" s="9">
        <v>44833</v>
      </c>
      <c r="J487" s="7" t="s">
        <v>3128</v>
      </c>
      <c r="K487" s="7"/>
      <c r="L487" s="10" t="s">
        <v>7462</v>
      </c>
      <c r="M487" s="242" t="s">
        <v>7463</v>
      </c>
      <c r="N487" s="243" t="s">
        <v>2050</v>
      </c>
      <c r="O487" s="243" t="s">
        <v>3187</v>
      </c>
      <c r="P487" s="10" t="s">
        <v>2061</v>
      </c>
      <c r="Q487" s="10"/>
      <c r="R487" s="10"/>
      <c r="S487" s="10"/>
      <c r="T487" s="10" t="s">
        <v>53</v>
      </c>
      <c r="U487" s="244">
        <v>32914</v>
      </c>
      <c r="V487" s="10" t="s">
        <v>501</v>
      </c>
      <c r="W487" s="10" t="s">
        <v>501</v>
      </c>
      <c r="X487" s="241" t="s">
        <v>1936</v>
      </c>
      <c r="Y487" s="8" t="s">
        <v>7965</v>
      </c>
      <c r="Z487" s="243">
        <v>39393</v>
      </c>
      <c r="AA487" s="10" t="s">
        <v>501</v>
      </c>
      <c r="AB487" s="10" t="s">
        <v>1938</v>
      </c>
      <c r="AC487" s="10" t="s">
        <v>3140</v>
      </c>
      <c r="AD487" s="10" t="s">
        <v>2235</v>
      </c>
      <c r="AE487" s="243" t="s">
        <v>7966</v>
      </c>
      <c r="AF487" s="10" t="s">
        <v>7967</v>
      </c>
      <c r="AG487" s="10" t="s">
        <v>7968</v>
      </c>
      <c r="AH487" s="242" t="s">
        <v>7967</v>
      </c>
      <c r="AI487" s="243" t="s">
        <v>7968</v>
      </c>
      <c r="AJ487" s="10" t="s">
        <v>7969</v>
      </c>
      <c r="AK487" s="10" t="s">
        <v>7970</v>
      </c>
      <c r="AL487" s="241" t="s">
        <v>1971</v>
      </c>
      <c r="AM487" s="8" t="s">
        <v>7971</v>
      </c>
      <c r="AN487" s="8"/>
      <c r="AO487" s="8"/>
      <c r="AP487" s="8"/>
      <c r="AQ487" s="8" t="s">
        <v>3088</v>
      </c>
      <c r="AR487" s="245">
        <v>44017</v>
      </c>
      <c r="AS487" s="245">
        <v>44017</v>
      </c>
      <c r="AT487" s="246" t="s">
        <v>7972</v>
      </c>
      <c r="AU487" s="244">
        <v>44014</v>
      </c>
      <c r="AV487" s="247" t="s">
        <v>6603</v>
      </c>
      <c r="AW487" s="248" t="s">
        <v>6613</v>
      </c>
      <c r="AX487" s="249" t="s">
        <v>3088</v>
      </c>
      <c r="AY487" s="250" t="s">
        <v>7963</v>
      </c>
    </row>
    <row r="488" spans="1:51" ht="24.75" customHeight="1" x14ac:dyDescent="0.35">
      <c r="A488" s="11">
        <v>487</v>
      </c>
      <c r="B488" s="241" t="s">
        <v>7973</v>
      </c>
      <c r="C488" s="8" t="s">
        <v>7974</v>
      </c>
      <c r="D488" s="10" t="s">
        <v>3088</v>
      </c>
      <c r="E488" s="10" t="s">
        <v>1558</v>
      </c>
      <c r="F488" s="9">
        <v>43696</v>
      </c>
      <c r="G488" s="9">
        <v>43755</v>
      </c>
      <c r="H488" s="9"/>
      <c r="I488" s="9">
        <v>44121</v>
      </c>
      <c r="J488" s="7" t="s">
        <v>3128</v>
      </c>
      <c r="K488" s="7"/>
      <c r="L488" s="10" t="s">
        <v>5682</v>
      </c>
      <c r="M488" s="242" t="s">
        <v>2151</v>
      </c>
      <c r="N488" s="243" t="s">
        <v>2017</v>
      </c>
      <c r="O488" s="243" t="s">
        <v>3187</v>
      </c>
      <c r="P488" s="10" t="s">
        <v>2061</v>
      </c>
      <c r="Q488" s="10"/>
      <c r="R488" s="10"/>
      <c r="S488" s="10"/>
      <c r="T488" s="10" t="s">
        <v>53</v>
      </c>
      <c r="U488" s="244">
        <v>30499</v>
      </c>
      <c r="V488" s="10" t="s">
        <v>1153</v>
      </c>
      <c r="W488" s="10" t="s">
        <v>1153</v>
      </c>
      <c r="X488" s="241" t="s">
        <v>1936</v>
      </c>
      <c r="Y488" s="8" t="s">
        <v>7975</v>
      </c>
      <c r="Z488" s="243">
        <v>42570</v>
      </c>
      <c r="AA488" s="10" t="s">
        <v>3088</v>
      </c>
      <c r="AB488" s="10" t="s">
        <v>1956</v>
      </c>
      <c r="AC488" s="10" t="s">
        <v>3140</v>
      </c>
      <c r="AD488" s="10" t="s">
        <v>2253</v>
      </c>
      <c r="AE488" s="243" t="s">
        <v>1998</v>
      </c>
      <c r="AF488" s="10" t="s">
        <v>7976</v>
      </c>
      <c r="AG488" s="10" t="s">
        <v>7977</v>
      </c>
      <c r="AH488" s="242" t="s">
        <v>7978</v>
      </c>
      <c r="AI488" s="243" t="s">
        <v>7979</v>
      </c>
      <c r="AJ488" s="10" t="s">
        <v>7980</v>
      </c>
      <c r="AK488" s="10" t="s">
        <v>7981</v>
      </c>
      <c r="AL488" s="241" t="s">
        <v>1971</v>
      </c>
      <c r="AM488" s="8" t="s">
        <v>7982</v>
      </c>
      <c r="AN488" s="8"/>
      <c r="AO488" s="8"/>
      <c r="AP488" s="8"/>
      <c r="AQ488" s="8" t="s">
        <v>3088</v>
      </c>
      <c r="AR488" s="245">
        <v>44018</v>
      </c>
      <c r="AS488" s="245">
        <v>44018</v>
      </c>
      <c r="AT488" s="246" t="s">
        <v>7983</v>
      </c>
      <c r="AU488" s="244">
        <v>44018</v>
      </c>
      <c r="AV488" s="247" t="s">
        <v>6603</v>
      </c>
      <c r="AW488" s="248" t="s">
        <v>6613</v>
      </c>
      <c r="AX488" s="249" t="s">
        <v>3088</v>
      </c>
      <c r="AY488" s="250" t="s">
        <v>7973</v>
      </c>
    </row>
    <row r="489" spans="1:51" ht="24.75" customHeight="1" x14ac:dyDescent="0.35">
      <c r="A489" s="11">
        <v>488</v>
      </c>
      <c r="B489" s="241" t="s">
        <v>7984</v>
      </c>
      <c r="C489" s="8" t="s">
        <v>7985</v>
      </c>
      <c r="D489" s="10" t="s">
        <v>3088</v>
      </c>
      <c r="E489" s="10" t="s">
        <v>124</v>
      </c>
      <c r="F489" s="9">
        <v>43230</v>
      </c>
      <c r="G489" s="9">
        <v>43289</v>
      </c>
      <c r="H489" s="9"/>
      <c r="I489" s="9"/>
      <c r="J489" s="7" t="s">
        <v>1932</v>
      </c>
      <c r="K489" s="7"/>
      <c r="L489" s="10" t="s">
        <v>7986</v>
      </c>
      <c r="M489" s="242" t="s">
        <v>3384</v>
      </c>
      <c r="N489" s="243" t="s">
        <v>2050</v>
      </c>
      <c r="O489" s="243" t="s">
        <v>5000</v>
      </c>
      <c r="P489" s="10" t="s">
        <v>6624</v>
      </c>
      <c r="Q489" s="10"/>
      <c r="R489" s="10"/>
      <c r="S489" s="10"/>
      <c r="T489" s="10" t="s">
        <v>53</v>
      </c>
      <c r="U489" s="244">
        <v>32200</v>
      </c>
      <c r="V489" s="10" t="s">
        <v>141</v>
      </c>
      <c r="W489" s="10" t="s">
        <v>141</v>
      </c>
      <c r="X489" s="241" t="s">
        <v>1936</v>
      </c>
      <c r="Y489" s="8" t="s">
        <v>7987</v>
      </c>
      <c r="Z489" s="243">
        <v>40785</v>
      </c>
      <c r="AA489" s="10" t="s">
        <v>124</v>
      </c>
      <c r="AB489" s="10" t="s">
        <v>1938</v>
      </c>
      <c r="AC489" s="10" t="s">
        <v>3140</v>
      </c>
      <c r="AD489" s="10" t="s">
        <v>4238</v>
      </c>
      <c r="AE489" s="243" t="s">
        <v>2095</v>
      </c>
      <c r="AF489" s="10" t="s">
        <v>7988</v>
      </c>
      <c r="AG489" s="10" t="s">
        <v>7989</v>
      </c>
      <c r="AH489" s="242" t="s">
        <v>7988</v>
      </c>
      <c r="AI489" s="243" t="s">
        <v>7989</v>
      </c>
      <c r="AJ489" s="10" t="s">
        <v>7990</v>
      </c>
      <c r="AK489" s="10" t="s">
        <v>7991</v>
      </c>
      <c r="AL489" s="241" t="s">
        <v>1953</v>
      </c>
      <c r="AM489" s="8" t="s">
        <v>7992</v>
      </c>
      <c r="AN489" s="8"/>
      <c r="AO489" s="8"/>
      <c r="AP489" s="8"/>
      <c r="AQ489" s="8" t="s">
        <v>3088</v>
      </c>
      <c r="AR489" s="245">
        <v>44021</v>
      </c>
      <c r="AS489" s="245">
        <v>44021</v>
      </c>
      <c r="AT489" s="246" t="s">
        <v>7993</v>
      </c>
      <c r="AU489" s="244">
        <v>44014</v>
      </c>
      <c r="AV489" s="247" t="s">
        <v>6603</v>
      </c>
      <c r="AW489" s="248" t="s">
        <v>6613</v>
      </c>
      <c r="AX489" s="249" t="s">
        <v>3088</v>
      </c>
      <c r="AY489" s="250" t="s">
        <v>7984</v>
      </c>
    </row>
    <row r="490" spans="1:51" ht="24.75" customHeight="1" x14ac:dyDescent="0.35">
      <c r="A490" s="11">
        <v>489</v>
      </c>
      <c r="B490" s="241" t="s">
        <v>7994</v>
      </c>
      <c r="C490" s="8" t="s">
        <v>7995</v>
      </c>
      <c r="D490" s="10" t="s">
        <v>3088</v>
      </c>
      <c r="E490" s="10" t="s">
        <v>781</v>
      </c>
      <c r="F490" s="9">
        <v>43805</v>
      </c>
      <c r="G490" s="9">
        <v>43864</v>
      </c>
      <c r="H490" s="9"/>
      <c r="I490" s="9">
        <v>44230</v>
      </c>
      <c r="J490" s="7" t="s">
        <v>3128</v>
      </c>
      <c r="K490" s="7"/>
      <c r="L490" s="10" t="s">
        <v>7117</v>
      </c>
      <c r="M490" s="242" t="s">
        <v>2052</v>
      </c>
      <c r="N490" s="243" t="s">
        <v>2050</v>
      </c>
      <c r="O490" s="243" t="s">
        <v>3187</v>
      </c>
      <c r="P490" s="10" t="s">
        <v>2061</v>
      </c>
      <c r="Q490" s="10"/>
      <c r="R490" s="10"/>
      <c r="S490" s="10"/>
      <c r="T490" s="10" t="s">
        <v>53</v>
      </c>
      <c r="U490" s="244">
        <v>29876</v>
      </c>
      <c r="V490" s="10" t="s">
        <v>176</v>
      </c>
      <c r="W490" s="10" t="s">
        <v>7996</v>
      </c>
      <c r="X490" s="241" t="s">
        <v>7443</v>
      </c>
      <c r="Y490" s="8" t="s">
        <v>7997</v>
      </c>
      <c r="Z490" s="243">
        <v>40751</v>
      </c>
      <c r="AA490" s="10" t="s">
        <v>781</v>
      </c>
      <c r="AB490" s="10" t="s">
        <v>1938</v>
      </c>
      <c r="AC490" s="10" t="s">
        <v>3140</v>
      </c>
      <c r="AD490" s="10" t="s">
        <v>7998</v>
      </c>
      <c r="AE490" s="243" t="s">
        <v>7999</v>
      </c>
      <c r="AF490" s="10" t="s">
        <v>8000</v>
      </c>
      <c r="AG490" s="10" t="s">
        <v>8001</v>
      </c>
      <c r="AH490" s="242" t="s">
        <v>8000</v>
      </c>
      <c r="AI490" s="243" t="s">
        <v>8001</v>
      </c>
      <c r="AJ490" s="10" t="s">
        <v>8002</v>
      </c>
      <c r="AK490" s="10" t="s">
        <v>8003</v>
      </c>
      <c r="AL490" s="241" t="s">
        <v>1953</v>
      </c>
      <c r="AM490" s="8" t="s">
        <v>8004</v>
      </c>
      <c r="AN490" s="8"/>
      <c r="AO490" s="8"/>
      <c r="AP490" s="8"/>
      <c r="AQ490" s="8"/>
      <c r="AR490" s="245">
        <v>44027</v>
      </c>
      <c r="AS490" s="245">
        <v>44027</v>
      </c>
      <c r="AT490" s="246" t="s">
        <v>8005</v>
      </c>
      <c r="AU490" s="244"/>
      <c r="AV490" s="247" t="s">
        <v>6603</v>
      </c>
      <c r="AW490" s="248" t="s">
        <v>6613</v>
      </c>
      <c r="AX490" s="249" t="s">
        <v>3088</v>
      </c>
      <c r="AY490" s="250" t="s">
        <v>7994</v>
      </c>
    </row>
    <row r="491" spans="1:51" ht="24.75" customHeight="1" x14ac:dyDescent="0.35">
      <c r="A491" s="11">
        <v>490</v>
      </c>
      <c r="B491" s="241" t="s">
        <v>8006</v>
      </c>
      <c r="C491" s="8" t="s">
        <v>2204</v>
      </c>
      <c r="D491" s="10" t="s">
        <v>3088</v>
      </c>
      <c r="E491" s="10" t="s">
        <v>14</v>
      </c>
      <c r="F491" s="9">
        <v>43689</v>
      </c>
      <c r="G491" s="9">
        <v>43748</v>
      </c>
      <c r="H491" s="9"/>
      <c r="I491" s="9">
        <v>44114</v>
      </c>
      <c r="J491" s="7" t="s">
        <v>3128</v>
      </c>
      <c r="K491" s="7"/>
      <c r="L491" s="10" t="s">
        <v>19</v>
      </c>
      <c r="M491" s="242" t="s">
        <v>6926</v>
      </c>
      <c r="N491" s="243" t="s">
        <v>2155</v>
      </c>
      <c r="O491" s="243" t="s">
        <v>6455</v>
      </c>
      <c r="P491" s="10" t="s">
        <v>6456</v>
      </c>
      <c r="Q491" s="10"/>
      <c r="R491" s="10"/>
      <c r="S491" s="10"/>
      <c r="T491" s="10" t="s">
        <v>22</v>
      </c>
      <c r="U491" s="244">
        <v>35349</v>
      </c>
      <c r="V491" s="10" t="s">
        <v>255</v>
      </c>
      <c r="W491" s="10" t="s">
        <v>2416</v>
      </c>
      <c r="X491" s="241" t="s">
        <v>1936</v>
      </c>
      <c r="Y491" s="8" t="s">
        <v>8007</v>
      </c>
      <c r="Z491" s="243">
        <v>42741</v>
      </c>
      <c r="AA491" s="10" t="s">
        <v>255</v>
      </c>
      <c r="AB491" s="10" t="s">
        <v>1956</v>
      </c>
      <c r="AC491" s="10" t="s">
        <v>3140</v>
      </c>
      <c r="AD491" s="10" t="s">
        <v>2115</v>
      </c>
      <c r="AE491" s="243" t="s">
        <v>2104</v>
      </c>
      <c r="AF491" s="10" t="s">
        <v>8008</v>
      </c>
      <c r="AG491" s="10" t="s">
        <v>8009</v>
      </c>
      <c r="AH491" s="242" t="s">
        <v>8008</v>
      </c>
      <c r="AI491" s="243" t="s">
        <v>8009</v>
      </c>
      <c r="AJ491" s="10" t="s">
        <v>8010</v>
      </c>
      <c r="AK491" s="10" t="s">
        <v>8011</v>
      </c>
      <c r="AL491" s="241" t="s">
        <v>1953</v>
      </c>
      <c r="AM491" s="8" t="s">
        <v>8012</v>
      </c>
      <c r="AN491" s="8"/>
      <c r="AO491" s="8"/>
      <c r="AP491" s="8"/>
      <c r="AQ491" s="8" t="s">
        <v>3088</v>
      </c>
      <c r="AR491" s="245">
        <v>44029</v>
      </c>
      <c r="AS491" s="245">
        <v>44029</v>
      </c>
      <c r="AT491" s="246" t="s">
        <v>8013</v>
      </c>
      <c r="AU491" s="244">
        <v>44018</v>
      </c>
      <c r="AV491" s="247" t="s">
        <v>6603</v>
      </c>
      <c r="AW491" s="248" t="s">
        <v>6604</v>
      </c>
      <c r="AX491" s="249" t="s">
        <v>3088</v>
      </c>
      <c r="AY491" s="250" t="s">
        <v>8006</v>
      </c>
    </row>
    <row r="492" spans="1:51" ht="24.75" customHeight="1" x14ac:dyDescent="0.35">
      <c r="A492" s="11">
        <v>491</v>
      </c>
      <c r="B492" s="241" t="s">
        <v>8014</v>
      </c>
      <c r="C492" s="8" t="s">
        <v>8015</v>
      </c>
      <c r="D492" s="10" t="s">
        <v>3088</v>
      </c>
      <c r="E492" s="10" t="s">
        <v>91</v>
      </c>
      <c r="F492" s="9">
        <v>43668</v>
      </c>
      <c r="G492" s="9">
        <v>43727</v>
      </c>
      <c r="H492" s="9"/>
      <c r="I492" s="9">
        <v>44093</v>
      </c>
      <c r="J492" s="7" t="s">
        <v>3128</v>
      </c>
      <c r="K492" s="7"/>
      <c r="L492" s="10" t="s">
        <v>7986</v>
      </c>
      <c r="M492" s="242" t="s">
        <v>3260</v>
      </c>
      <c r="N492" s="243" t="s">
        <v>2050</v>
      </c>
      <c r="O492" s="243" t="s">
        <v>5000</v>
      </c>
      <c r="P492" s="10" t="s">
        <v>6624</v>
      </c>
      <c r="Q492" s="10"/>
      <c r="R492" s="10"/>
      <c r="S492" s="10"/>
      <c r="T492" s="10" t="s">
        <v>53</v>
      </c>
      <c r="U492" s="244">
        <v>30343</v>
      </c>
      <c r="V492" s="10" t="s">
        <v>2205</v>
      </c>
      <c r="W492" s="10" t="s">
        <v>2205</v>
      </c>
      <c r="X492" s="241" t="s">
        <v>1936</v>
      </c>
      <c r="Y492" s="8" t="s">
        <v>8016</v>
      </c>
      <c r="Z492" s="243"/>
      <c r="AA492" s="10" t="s">
        <v>2270</v>
      </c>
      <c r="AB492" s="10" t="s">
        <v>1956</v>
      </c>
      <c r="AC492" s="10" t="s">
        <v>3140</v>
      </c>
      <c r="AD492" s="10" t="s">
        <v>2422</v>
      </c>
      <c r="AE492" s="243" t="s">
        <v>1998</v>
      </c>
      <c r="AF492" s="10" t="s">
        <v>8017</v>
      </c>
      <c r="AG492" s="10" t="s">
        <v>8018</v>
      </c>
      <c r="AH492" s="242" t="s">
        <v>8017</v>
      </c>
      <c r="AI492" s="243" t="s">
        <v>8018</v>
      </c>
      <c r="AJ492" s="10" t="s">
        <v>7945</v>
      </c>
      <c r="AK492" s="10" t="s">
        <v>7938</v>
      </c>
      <c r="AL492" s="241" t="s">
        <v>2160</v>
      </c>
      <c r="AM492" s="8" t="s">
        <v>8019</v>
      </c>
      <c r="AN492" s="8"/>
      <c r="AO492" s="8"/>
      <c r="AP492" s="8"/>
      <c r="AQ492" s="8"/>
      <c r="AR492" s="245">
        <v>44034</v>
      </c>
      <c r="AS492" s="245">
        <v>44034</v>
      </c>
      <c r="AT492" s="246" t="s">
        <v>8020</v>
      </c>
      <c r="AU492" s="244">
        <v>44020</v>
      </c>
      <c r="AV492" s="247" t="s">
        <v>6603</v>
      </c>
      <c r="AW492" s="248" t="s">
        <v>6613</v>
      </c>
      <c r="AX492" s="249" t="s">
        <v>3088</v>
      </c>
      <c r="AY492" s="250" t="s">
        <v>8014</v>
      </c>
    </row>
    <row r="493" spans="1:51" ht="24.75" customHeight="1" x14ac:dyDescent="0.35">
      <c r="A493" s="11">
        <v>492</v>
      </c>
      <c r="B493" s="241" t="s">
        <v>8021</v>
      </c>
      <c r="C493" s="8" t="s">
        <v>8022</v>
      </c>
      <c r="D493" s="10" t="s">
        <v>3088</v>
      </c>
      <c r="E493" s="10" t="s">
        <v>2228</v>
      </c>
      <c r="F493" s="9">
        <v>43528</v>
      </c>
      <c r="G493" s="9">
        <v>43587</v>
      </c>
      <c r="H493" s="9"/>
      <c r="I493" s="9">
        <v>44318</v>
      </c>
      <c r="J493" s="7" t="s">
        <v>3128</v>
      </c>
      <c r="K493" s="7"/>
      <c r="L493" s="10" t="s">
        <v>5539</v>
      </c>
      <c r="M493" s="242" t="s">
        <v>2141</v>
      </c>
      <c r="N493" s="243" t="s">
        <v>2017</v>
      </c>
      <c r="O493" s="243" t="s">
        <v>3187</v>
      </c>
      <c r="P493" s="10" t="s">
        <v>2061</v>
      </c>
      <c r="Q493" s="10"/>
      <c r="R493" s="10"/>
      <c r="S493" s="10"/>
      <c r="T493" s="10" t="s">
        <v>53</v>
      </c>
      <c r="U493" s="244">
        <v>32744</v>
      </c>
      <c r="V493" s="10" t="s">
        <v>2228</v>
      </c>
      <c r="W493" s="10" t="s">
        <v>2228</v>
      </c>
      <c r="X493" s="241" t="s">
        <v>1936</v>
      </c>
      <c r="Y493" s="8" t="s">
        <v>8023</v>
      </c>
      <c r="Z493" s="243">
        <v>42858</v>
      </c>
      <c r="AA493" s="10" t="s">
        <v>2228</v>
      </c>
      <c r="AB493" s="10" t="s">
        <v>1938</v>
      </c>
      <c r="AC493" s="10" t="s">
        <v>3140</v>
      </c>
      <c r="AD493" s="10" t="s">
        <v>3088</v>
      </c>
      <c r="AE493" s="243" t="s">
        <v>3088</v>
      </c>
      <c r="AF493" s="10" t="s">
        <v>8024</v>
      </c>
      <c r="AG493" s="10" t="s">
        <v>8025</v>
      </c>
      <c r="AH493" s="242" t="s">
        <v>8024</v>
      </c>
      <c r="AI493" s="243" t="s">
        <v>8025</v>
      </c>
      <c r="AJ493" s="10" t="s">
        <v>8026</v>
      </c>
      <c r="AK493" s="10" t="s">
        <v>8027</v>
      </c>
      <c r="AL493" s="241" t="s">
        <v>1971</v>
      </c>
      <c r="AM493" s="8" t="s">
        <v>8028</v>
      </c>
      <c r="AN493" s="8"/>
      <c r="AO493" s="8"/>
      <c r="AP493" s="8"/>
      <c r="AQ493" s="8"/>
      <c r="AR493" s="245">
        <v>44037</v>
      </c>
      <c r="AS493" s="245">
        <v>44037</v>
      </c>
      <c r="AT493" s="246" t="s">
        <v>8029</v>
      </c>
      <c r="AU493" s="244">
        <v>44026</v>
      </c>
      <c r="AV493" s="247" t="s">
        <v>6603</v>
      </c>
      <c r="AW493" s="248" t="s">
        <v>6613</v>
      </c>
      <c r="AX493" s="249" t="s">
        <v>3088</v>
      </c>
      <c r="AY493" s="250" t="s">
        <v>8021</v>
      </c>
    </row>
    <row r="494" spans="1:51" ht="24.75" customHeight="1" x14ac:dyDescent="0.35">
      <c r="A494" s="11">
        <v>493</v>
      </c>
      <c r="B494" s="241" t="s">
        <v>8030</v>
      </c>
      <c r="C494" s="8" t="s">
        <v>8031</v>
      </c>
      <c r="D494" s="10" t="s">
        <v>3088</v>
      </c>
      <c r="E494" s="10" t="s">
        <v>747</v>
      </c>
      <c r="F494" s="9">
        <v>43619</v>
      </c>
      <c r="G494" s="9">
        <v>43678</v>
      </c>
      <c r="H494" s="9"/>
      <c r="I494" s="9">
        <v>44044</v>
      </c>
      <c r="J494" s="7" t="s">
        <v>3128</v>
      </c>
      <c r="K494" s="7"/>
      <c r="L494" s="10" t="s">
        <v>7986</v>
      </c>
      <c r="M494" s="242" t="s">
        <v>3384</v>
      </c>
      <c r="N494" s="243" t="s">
        <v>2050</v>
      </c>
      <c r="O494" s="243" t="s">
        <v>5000</v>
      </c>
      <c r="P494" s="10" t="s">
        <v>6624</v>
      </c>
      <c r="Q494" s="10"/>
      <c r="R494" s="10"/>
      <c r="S494" s="10"/>
      <c r="T494" s="10" t="s">
        <v>53</v>
      </c>
      <c r="U494" s="244">
        <v>33117</v>
      </c>
      <c r="V494" s="10" t="s">
        <v>2048</v>
      </c>
      <c r="W494" s="10" t="s">
        <v>2048</v>
      </c>
      <c r="X494" s="241" t="s">
        <v>1936</v>
      </c>
      <c r="Y494" s="8" t="s">
        <v>8032</v>
      </c>
      <c r="Z494" s="243">
        <v>38771</v>
      </c>
      <c r="AA494" s="10" t="s">
        <v>2048</v>
      </c>
      <c r="AB494" s="10" t="s">
        <v>1956</v>
      </c>
      <c r="AC494" s="10" t="s">
        <v>3140</v>
      </c>
      <c r="AD494" s="10" t="s">
        <v>2394</v>
      </c>
      <c r="AE494" s="243" t="s">
        <v>6550</v>
      </c>
      <c r="AF494" s="10" t="s">
        <v>8033</v>
      </c>
      <c r="AG494" s="10" t="s">
        <v>8034</v>
      </c>
      <c r="AH494" s="242" t="s">
        <v>8033</v>
      </c>
      <c r="AI494" s="243" t="s">
        <v>8034</v>
      </c>
      <c r="AJ494" s="10" t="s">
        <v>8035</v>
      </c>
      <c r="AK494" s="10" t="s">
        <v>8036</v>
      </c>
      <c r="AL494" s="241" t="s">
        <v>2107</v>
      </c>
      <c r="AM494" s="8" t="s">
        <v>8037</v>
      </c>
      <c r="AN494" s="8"/>
      <c r="AO494" s="8"/>
      <c r="AP494" s="8"/>
      <c r="AQ494" s="8" t="s">
        <v>3088</v>
      </c>
      <c r="AR494" s="245">
        <v>44040</v>
      </c>
      <c r="AS494" s="245">
        <v>44040</v>
      </c>
      <c r="AT494" s="246" t="s">
        <v>8038</v>
      </c>
      <c r="AU494" s="244">
        <v>44025</v>
      </c>
      <c r="AV494" s="247" t="s">
        <v>6603</v>
      </c>
      <c r="AW494" s="248" t="s">
        <v>6613</v>
      </c>
      <c r="AX494" s="249" t="s">
        <v>3088</v>
      </c>
      <c r="AY494" s="250" t="s">
        <v>8030</v>
      </c>
    </row>
    <row r="495" spans="1:51" ht="24.75" customHeight="1" x14ac:dyDescent="0.35">
      <c r="A495" s="11">
        <v>494</v>
      </c>
      <c r="B495" s="241" t="s">
        <v>8039</v>
      </c>
      <c r="C495" s="8" t="s">
        <v>8040</v>
      </c>
      <c r="D495" s="10" t="s">
        <v>3088</v>
      </c>
      <c r="E495" s="10" t="s">
        <v>351</v>
      </c>
      <c r="F495" s="9">
        <v>43682</v>
      </c>
      <c r="G495" s="9">
        <v>43741</v>
      </c>
      <c r="H495" s="9"/>
      <c r="I495" s="9">
        <v>44107</v>
      </c>
      <c r="J495" s="7" t="s">
        <v>3128</v>
      </c>
      <c r="K495" s="7"/>
      <c r="L495" s="10" t="s">
        <v>7986</v>
      </c>
      <c r="M495" s="242" t="s">
        <v>3260</v>
      </c>
      <c r="N495" s="243" t="s">
        <v>2050</v>
      </c>
      <c r="O495" s="243" t="s">
        <v>5000</v>
      </c>
      <c r="P495" s="10" t="s">
        <v>6624</v>
      </c>
      <c r="Q495" s="10"/>
      <c r="R495" s="10"/>
      <c r="S495" s="10"/>
      <c r="T495" s="10" t="s">
        <v>53</v>
      </c>
      <c r="U495" s="244">
        <v>32179</v>
      </c>
      <c r="V495" s="10" t="s">
        <v>1045</v>
      </c>
      <c r="W495" s="10" t="s">
        <v>1045</v>
      </c>
      <c r="X495" s="241" t="s">
        <v>1936</v>
      </c>
      <c r="Y495" s="8" t="s">
        <v>8041</v>
      </c>
      <c r="Z495" s="243">
        <v>43216</v>
      </c>
      <c r="AA495" s="10" t="s">
        <v>1045</v>
      </c>
      <c r="AB495" s="10" t="s">
        <v>1938</v>
      </c>
      <c r="AC495" s="10" t="s">
        <v>3140</v>
      </c>
      <c r="AD495" s="10" t="s">
        <v>2272</v>
      </c>
      <c r="AE495" s="243" t="s">
        <v>1998</v>
      </c>
      <c r="AF495" s="10" t="s">
        <v>8042</v>
      </c>
      <c r="AG495" s="10" t="s">
        <v>8043</v>
      </c>
      <c r="AH495" s="242" t="s">
        <v>8042</v>
      </c>
      <c r="AI495" s="243" t="s">
        <v>8043</v>
      </c>
      <c r="AJ495" s="10" t="s">
        <v>8044</v>
      </c>
      <c r="AK495" s="10" t="s">
        <v>8045</v>
      </c>
      <c r="AL495" s="241" t="s">
        <v>1953</v>
      </c>
      <c r="AM495" s="8" t="s">
        <v>8046</v>
      </c>
      <c r="AN495" s="8"/>
      <c r="AO495" s="8"/>
      <c r="AP495" s="8"/>
      <c r="AQ495" s="8"/>
      <c r="AR495" s="245">
        <v>44041</v>
      </c>
      <c r="AS495" s="245">
        <v>44041</v>
      </c>
      <c r="AT495" s="246" t="s">
        <v>8047</v>
      </c>
      <c r="AU495" s="244">
        <v>44033</v>
      </c>
      <c r="AV495" s="247" t="s">
        <v>6603</v>
      </c>
      <c r="AW495" s="248" t="s">
        <v>6613</v>
      </c>
      <c r="AX495" s="249" t="s">
        <v>3088</v>
      </c>
      <c r="AY495" s="250" t="s">
        <v>8039</v>
      </c>
    </row>
    <row r="496" spans="1:51" ht="24.75" customHeight="1" x14ac:dyDescent="0.35">
      <c r="A496" s="11">
        <v>495</v>
      </c>
      <c r="B496" s="241" t="s">
        <v>8048</v>
      </c>
      <c r="C496" s="8" t="s">
        <v>8049</v>
      </c>
      <c r="D496" s="10" t="s">
        <v>3088</v>
      </c>
      <c r="E496" s="10" t="s">
        <v>747</v>
      </c>
      <c r="F496" s="9">
        <v>43558</v>
      </c>
      <c r="G496" s="9">
        <v>43617</v>
      </c>
      <c r="H496" s="9"/>
      <c r="I496" s="9">
        <v>44348</v>
      </c>
      <c r="J496" s="7" t="s">
        <v>3128</v>
      </c>
      <c r="K496" s="7"/>
      <c r="L496" s="10" t="s">
        <v>6674</v>
      </c>
      <c r="M496" s="242" t="s">
        <v>2470</v>
      </c>
      <c r="N496" s="243" t="s">
        <v>2050</v>
      </c>
      <c r="O496" s="243" t="s">
        <v>3187</v>
      </c>
      <c r="P496" s="10" t="s">
        <v>2061</v>
      </c>
      <c r="Q496" s="10"/>
      <c r="R496" s="10"/>
      <c r="S496" s="10"/>
      <c r="T496" s="10" t="s">
        <v>53</v>
      </c>
      <c r="U496" s="244">
        <v>32753</v>
      </c>
      <c r="V496" s="10" t="s">
        <v>747</v>
      </c>
      <c r="W496" s="10" t="s">
        <v>747</v>
      </c>
      <c r="X496" s="241" t="s">
        <v>1936</v>
      </c>
      <c r="Y496" s="8" t="s">
        <v>8050</v>
      </c>
      <c r="Z496" s="243">
        <v>41901</v>
      </c>
      <c r="AA496" s="10" t="s">
        <v>747</v>
      </c>
      <c r="AB496" s="10" t="s">
        <v>1938</v>
      </c>
      <c r="AC496" s="10" t="s">
        <v>1974</v>
      </c>
      <c r="AD496" s="10" t="s">
        <v>8051</v>
      </c>
      <c r="AE496" s="243" t="s">
        <v>2104</v>
      </c>
      <c r="AF496" s="10" t="s">
        <v>8052</v>
      </c>
      <c r="AG496" s="10" t="s">
        <v>8053</v>
      </c>
      <c r="AH496" s="242" t="s">
        <v>8052</v>
      </c>
      <c r="AI496" s="243" t="s">
        <v>8053</v>
      </c>
      <c r="AJ496" s="10" t="s">
        <v>8054</v>
      </c>
      <c r="AK496" s="10" t="s">
        <v>8055</v>
      </c>
      <c r="AL496" s="241" t="s">
        <v>1971</v>
      </c>
      <c r="AM496" s="8" t="s">
        <v>8056</v>
      </c>
      <c r="AN496" s="8"/>
      <c r="AO496" s="8"/>
      <c r="AP496" s="8"/>
      <c r="AQ496" s="8"/>
      <c r="AR496" s="245">
        <v>44041</v>
      </c>
      <c r="AS496" s="245">
        <v>44041</v>
      </c>
      <c r="AT496" s="246" t="s">
        <v>8057</v>
      </c>
      <c r="AU496" s="244">
        <v>44032</v>
      </c>
      <c r="AV496" s="247" t="s">
        <v>6603</v>
      </c>
      <c r="AW496" s="248" t="s">
        <v>6613</v>
      </c>
      <c r="AX496" s="249" t="s">
        <v>3088</v>
      </c>
      <c r="AY496" s="250" t="s">
        <v>8048</v>
      </c>
    </row>
    <row r="497" spans="1:51" ht="24.75" customHeight="1" x14ac:dyDescent="0.35">
      <c r="A497" s="11">
        <v>496</v>
      </c>
      <c r="B497" s="241" t="s">
        <v>8058</v>
      </c>
      <c r="C497" s="8" t="s">
        <v>8059</v>
      </c>
      <c r="D497" s="10" t="s">
        <v>3088</v>
      </c>
      <c r="E497" s="10" t="s">
        <v>14</v>
      </c>
      <c r="F497" s="9">
        <v>44018</v>
      </c>
      <c r="G497" s="9">
        <v>44077</v>
      </c>
      <c r="H497" s="9"/>
      <c r="I497" s="9"/>
      <c r="J497" s="7" t="s">
        <v>3128</v>
      </c>
      <c r="K497" s="7"/>
      <c r="L497" s="10" t="s">
        <v>115</v>
      </c>
      <c r="M497" s="242" t="s">
        <v>2070</v>
      </c>
      <c r="N497" s="243" t="s">
        <v>2017</v>
      </c>
      <c r="O497" s="243" t="s">
        <v>898</v>
      </c>
      <c r="P497" s="10" t="s">
        <v>2396</v>
      </c>
      <c r="Q497" s="10"/>
      <c r="R497" s="10"/>
      <c r="S497" s="10"/>
      <c r="T497" s="10" t="s">
        <v>53</v>
      </c>
      <c r="U497" s="244">
        <v>34202</v>
      </c>
      <c r="V497" s="10" t="s">
        <v>124</v>
      </c>
      <c r="W497" s="10" t="s">
        <v>1382</v>
      </c>
      <c r="X497" s="241" t="s">
        <v>1936</v>
      </c>
      <c r="Y497" s="8" t="s">
        <v>8060</v>
      </c>
      <c r="Z497" s="243">
        <v>42656</v>
      </c>
      <c r="AA497" s="10" t="s">
        <v>124</v>
      </c>
      <c r="AB497" s="10" t="s">
        <v>1956</v>
      </c>
      <c r="AC497" s="10" t="s">
        <v>3140</v>
      </c>
      <c r="AD497" s="10" t="s">
        <v>8061</v>
      </c>
      <c r="AE497" s="243" t="s">
        <v>8062</v>
      </c>
      <c r="AF497" s="10" t="s">
        <v>8063</v>
      </c>
      <c r="AG497" s="10" t="s">
        <v>8064</v>
      </c>
      <c r="AH497" s="242" t="s">
        <v>8065</v>
      </c>
      <c r="AI497" s="243" t="s">
        <v>8066</v>
      </c>
      <c r="AJ497" s="10" t="s">
        <v>8067</v>
      </c>
      <c r="AK497" s="10" t="s">
        <v>8068</v>
      </c>
      <c r="AL497" s="241" t="s">
        <v>2160</v>
      </c>
      <c r="AM497" s="8" t="s">
        <v>8069</v>
      </c>
      <c r="AN497" s="8"/>
      <c r="AO497" s="8"/>
      <c r="AP497" s="8"/>
      <c r="AQ497" s="8" t="s">
        <v>3088</v>
      </c>
      <c r="AR497" s="245">
        <v>44043</v>
      </c>
      <c r="AS497" s="245">
        <v>44043</v>
      </c>
      <c r="AT497" s="246" t="s">
        <v>3088</v>
      </c>
      <c r="AU497" s="244">
        <v>44043</v>
      </c>
      <c r="AV497" s="247" t="s">
        <v>4456</v>
      </c>
      <c r="AW497" s="248" t="s">
        <v>6739</v>
      </c>
      <c r="AX497" s="249" t="s">
        <v>3088</v>
      </c>
      <c r="AY497" s="250" t="s">
        <v>8058</v>
      </c>
    </row>
    <row r="498" spans="1:51" ht="24.75" customHeight="1" x14ac:dyDescent="0.35">
      <c r="A498" s="11">
        <v>497</v>
      </c>
      <c r="B498" s="241" t="s">
        <v>8070</v>
      </c>
      <c r="C498" s="8" t="s">
        <v>8071</v>
      </c>
      <c r="D498" s="10" t="s">
        <v>3088</v>
      </c>
      <c r="E498" s="10" t="s">
        <v>351</v>
      </c>
      <c r="F498" s="9">
        <v>43654</v>
      </c>
      <c r="G498" s="9">
        <v>43713</v>
      </c>
      <c r="H498" s="9"/>
      <c r="I498" s="9">
        <v>44079</v>
      </c>
      <c r="J498" s="7" t="s">
        <v>3128</v>
      </c>
      <c r="K498" s="7"/>
      <c r="L498" s="10" t="s">
        <v>7986</v>
      </c>
      <c r="M498" s="242" t="s">
        <v>3260</v>
      </c>
      <c r="N498" s="243" t="s">
        <v>2050</v>
      </c>
      <c r="O498" s="243" t="s">
        <v>5000</v>
      </c>
      <c r="P498" s="10" t="s">
        <v>6624</v>
      </c>
      <c r="Q498" s="10"/>
      <c r="R498" s="10"/>
      <c r="S498" s="10"/>
      <c r="T498" s="10" t="s">
        <v>53</v>
      </c>
      <c r="U498" s="244">
        <v>32685</v>
      </c>
      <c r="V498" s="10" t="s">
        <v>1045</v>
      </c>
      <c r="W498" s="10" t="s">
        <v>1997</v>
      </c>
      <c r="X498" s="241" t="s">
        <v>1936</v>
      </c>
      <c r="Y498" s="8" t="s">
        <v>8072</v>
      </c>
      <c r="Z498" s="243">
        <v>38414</v>
      </c>
      <c r="AA498" s="10" t="s">
        <v>1045</v>
      </c>
      <c r="AB498" s="10" t="s">
        <v>1938</v>
      </c>
      <c r="AC498" s="10" t="s">
        <v>3140</v>
      </c>
      <c r="AD498" s="10" t="s">
        <v>2422</v>
      </c>
      <c r="AE498" s="243" t="s">
        <v>1998</v>
      </c>
      <c r="AF498" s="10" t="s">
        <v>8073</v>
      </c>
      <c r="AG498" s="10" t="s">
        <v>8074</v>
      </c>
      <c r="AH498" s="242" t="s">
        <v>8073</v>
      </c>
      <c r="AI498" s="243" t="s">
        <v>8074</v>
      </c>
      <c r="AJ498" s="10" t="s">
        <v>8075</v>
      </c>
      <c r="AK498" s="10" t="s">
        <v>8076</v>
      </c>
      <c r="AL498" s="241" t="s">
        <v>1971</v>
      </c>
      <c r="AM498" s="8" t="s">
        <v>8077</v>
      </c>
      <c r="AN498" s="8"/>
      <c r="AO498" s="8"/>
      <c r="AP498" s="8"/>
      <c r="AQ498" s="8" t="s">
        <v>3088</v>
      </c>
      <c r="AR498" s="245">
        <v>44043</v>
      </c>
      <c r="AS498" s="245">
        <v>44043</v>
      </c>
      <c r="AT498" s="246" t="s">
        <v>8078</v>
      </c>
      <c r="AU498" s="244">
        <v>44032</v>
      </c>
      <c r="AV498" s="247" t="s">
        <v>6603</v>
      </c>
      <c r="AW498" s="248" t="s">
        <v>6613</v>
      </c>
      <c r="AX498" s="249" t="s">
        <v>3088</v>
      </c>
      <c r="AY498" s="250" t="s">
        <v>8070</v>
      </c>
    </row>
    <row r="499" spans="1:51" ht="24.75" customHeight="1" x14ac:dyDescent="0.35">
      <c r="A499" s="11">
        <v>498</v>
      </c>
      <c r="B499" s="241" t="s">
        <v>8079</v>
      </c>
      <c r="C499" s="8" t="s">
        <v>8080</v>
      </c>
      <c r="D499" s="10" t="s">
        <v>3088</v>
      </c>
      <c r="E499" s="10" t="s">
        <v>2441</v>
      </c>
      <c r="F499" s="9">
        <v>43283</v>
      </c>
      <c r="G499" s="9">
        <v>43342</v>
      </c>
      <c r="H499" s="251"/>
      <c r="I499" s="9"/>
      <c r="J499" s="7" t="s">
        <v>1932</v>
      </c>
      <c r="K499" s="7"/>
      <c r="L499" s="10" t="s">
        <v>35</v>
      </c>
      <c r="M499" s="242" t="s">
        <v>35</v>
      </c>
      <c r="N499" s="252" t="s">
        <v>2155</v>
      </c>
      <c r="O499" s="252" t="s">
        <v>626</v>
      </c>
      <c r="P499" s="252" t="s">
        <v>2285</v>
      </c>
      <c r="Q499" s="253"/>
      <c r="R499" s="253"/>
      <c r="S499" s="253"/>
      <c r="T499" s="253" t="s">
        <v>22</v>
      </c>
      <c r="U499" s="244">
        <v>31800</v>
      </c>
      <c r="V499" s="10" t="s">
        <v>2441</v>
      </c>
      <c r="W499" s="10" t="s">
        <v>2007</v>
      </c>
      <c r="X499" s="241" t="s">
        <v>1936</v>
      </c>
      <c r="Y499" s="8" t="s">
        <v>8081</v>
      </c>
      <c r="Z499" s="243">
        <v>43056</v>
      </c>
      <c r="AA499" s="10" t="s">
        <v>2441</v>
      </c>
      <c r="AB499" s="10" t="s">
        <v>1938</v>
      </c>
      <c r="AC499" s="10" t="s">
        <v>3140</v>
      </c>
      <c r="AD499" s="10" t="s">
        <v>7860</v>
      </c>
      <c r="AE499" s="243" t="s">
        <v>1948</v>
      </c>
      <c r="AF499" s="10" t="s">
        <v>8082</v>
      </c>
      <c r="AG499" s="10" t="s">
        <v>8083</v>
      </c>
      <c r="AH499" s="242" t="s">
        <v>8082</v>
      </c>
      <c r="AI499" s="243" t="s">
        <v>8083</v>
      </c>
      <c r="AJ499" s="10" t="s">
        <v>8084</v>
      </c>
      <c r="AK499" s="10" t="s">
        <v>194</v>
      </c>
      <c r="AL499" s="241" t="s">
        <v>1941</v>
      </c>
      <c r="AM499" s="254" t="s">
        <v>8085</v>
      </c>
      <c r="AN499" s="8"/>
      <c r="AO499" s="10"/>
      <c r="AP499" s="10"/>
      <c r="AQ499" s="254" t="s">
        <v>3088</v>
      </c>
      <c r="AR499" s="245">
        <v>44043</v>
      </c>
      <c r="AS499" s="245">
        <v>44043</v>
      </c>
      <c r="AT499" s="246" t="s">
        <v>8086</v>
      </c>
      <c r="AU499" s="244"/>
      <c r="AV499" s="247" t="s">
        <v>4547</v>
      </c>
      <c r="AW499" s="248" t="s">
        <v>7855</v>
      </c>
      <c r="AX499" s="249" t="s">
        <v>3088</v>
      </c>
      <c r="AY499" s="250" t="s">
        <v>8079</v>
      </c>
    </row>
    <row r="500" spans="1:51" ht="24.75" customHeight="1" x14ac:dyDescent="0.35">
      <c r="A500" s="11">
        <v>499</v>
      </c>
      <c r="B500" s="241" t="s">
        <v>8087</v>
      </c>
      <c r="C500" s="8" t="s">
        <v>8088</v>
      </c>
      <c r="D500" s="10" t="s">
        <v>3088</v>
      </c>
      <c r="E500" s="10" t="s">
        <v>14</v>
      </c>
      <c r="F500" s="9">
        <v>41122</v>
      </c>
      <c r="G500" s="9">
        <v>41182</v>
      </c>
      <c r="H500" s="9"/>
      <c r="I500" s="9"/>
      <c r="J500" s="7" t="s">
        <v>1932</v>
      </c>
      <c r="K500" s="7"/>
      <c r="L500" s="10" t="s">
        <v>338</v>
      </c>
      <c r="M500" s="242" t="s">
        <v>2281</v>
      </c>
      <c r="N500" s="243" t="s">
        <v>1972</v>
      </c>
      <c r="O500" s="243" t="s">
        <v>8089</v>
      </c>
      <c r="P500" s="10" t="s">
        <v>8090</v>
      </c>
      <c r="Q500" s="10"/>
      <c r="R500" s="10"/>
      <c r="S500" s="10"/>
      <c r="T500" s="10" t="s">
        <v>22</v>
      </c>
      <c r="U500" s="244">
        <v>28392</v>
      </c>
      <c r="V500" s="10" t="s">
        <v>8091</v>
      </c>
      <c r="W500" s="10" t="s">
        <v>79</v>
      </c>
      <c r="X500" s="241" t="s">
        <v>1936</v>
      </c>
      <c r="Y500" s="8" t="s">
        <v>8092</v>
      </c>
      <c r="Z500" s="243">
        <v>41109</v>
      </c>
      <c r="AA500" s="10" t="s">
        <v>255</v>
      </c>
      <c r="AB500" s="10" t="s">
        <v>1938</v>
      </c>
      <c r="AC500" s="10" t="s">
        <v>3140</v>
      </c>
      <c r="AD500" s="10" t="s">
        <v>2199</v>
      </c>
      <c r="AE500" s="243" t="s">
        <v>1962</v>
      </c>
      <c r="AF500" s="10" t="s">
        <v>8093</v>
      </c>
      <c r="AG500" s="10" t="s">
        <v>8094</v>
      </c>
      <c r="AH500" s="242" t="s">
        <v>8095</v>
      </c>
      <c r="AI500" s="243" t="s">
        <v>8096</v>
      </c>
      <c r="AJ500" s="10" t="s">
        <v>8097</v>
      </c>
      <c r="AK500" s="10" t="s">
        <v>8098</v>
      </c>
      <c r="AL500" s="241" t="s">
        <v>1941</v>
      </c>
      <c r="AM500" s="8" t="s">
        <v>8099</v>
      </c>
      <c r="AN500" s="8"/>
      <c r="AO500" s="8"/>
      <c r="AP500" s="8"/>
      <c r="AQ500" s="8" t="s">
        <v>3088</v>
      </c>
      <c r="AR500" s="245">
        <v>44041</v>
      </c>
      <c r="AS500" s="245">
        <v>44043</v>
      </c>
      <c r="AT500" s="246" t="s">
        <v>8100</v>
      </c>
      <c r="AU500" s="244">
        <v>44010</v>
      </c>
      <c r="AV500" s="247" t="s">
        <v>6603</v>
      </c>
      <c r="AW500" s="248" t="s">
        <v>6613</v>
      </c>
      <c r="AX500" s="249" t="s">
        <v>3088</v>
      </c>
      <c r="AY500" s="250" t="s">
        <v>8087</v>
      </c>
    </row>
    <row r="501" spans="1:51" ht="24.75" customHeight="1" x14ac:dyDescent="0.35">
      <c r="A501" s="11">
        <v>500</v>
      </c>
      <c r="B501" s="241" t="s">
        <v>8101</v>
      </c>
      <c r="C501" s="8" t="s">
        <v>8102</v>
      </c>
      <c r="D501" s="10" t="s">
        <v>3088</v>
      </c>
      <c r="E501" s="10" t="s">
        <v>1967</v>
      </c>
      <c r="F501" s="9">
        <v>41520</v>
      </c>
      <c r="G501" s="9">
        <v>41580</v>
      </c>
      <c r="H501" s="9"/>
      <c r="I501" s="9"/>
      <c r="J501" s="7" t="s">
        <v>1932</v>
      </c>
      <c r="K501" s="7"/>
      <c r="L501" s="10" t="s">
        <v>5938</v>
      </c>
      <c r="M501" s="242" t="s">
        <v>2298</v>
      </c>
      <c r="N501" s="243" t="s">
        <v>1964</v>
      </c>
      <c r="O501" s="243" t="s">
        <v>8103</v>
      </c>
      <c r="P501" s="10" t="s">
        <v>1996</v>
      </c>
      <c r="Q501" s="10"/>
      <c r="R501" s="10"/>
      <c r="S501" s="10"/>
      <c r="T501" s="10" t="s">
        <v>53</v>
      </c>
      <c r="U501" s="244">
        <v>28018</v>
      </c>
      <c r="V501" s="10" t="s">
        <v>141</v>
      </c>
      <c r="W501" s="10" t="s">
        <v>141</v>
      </c>
      <c r="X501" s="241" t="s">
        <v>1936</v>
      </c>
      <c r="Y501" s="8" t="s">
        <v>8104</v>
      </c>
      <c r="Z501" s="243">
        <v>43886</v>
      </c>
      <c r="AA501" s="10" t="s">
        <v>317</v>
      </c>
      <c r="AB501" s="10" t="s">
        <v>1938</v>
      </c>
      <c r="AC501" s="10" t="s">
        <v>3140</v>
      </c>
      <c r="AD501" s="10" t="s">
        <v>2072</v>
      </c>
      <c r="AE501" s="243" t="s">
        <v>1948</v>
      </c>
      <c r="AF501" s="10" t="s">
        <v>8105</v>
      </c>
      <c r="AG501" s="10" t="s">
        <v>8106</v>
      </c>
      <c r="AH501" s="242" t="s">
        <v>8105</v>
      </c>
      <c r="AI501" s="243" t="s">
        <v>8107</v>
      </c>
      <c r="AJ501" s="10" t="s">
        <v>8108</v>
      </c>
      <c r="AK501" s="10" t="s">
        <v>2684</v>
      </c>
      <c r="AL501" s="241" t="s">
        <v>1971</v>
      </c>
      <c r="AM501" s="8" t="s">
        <v>8109</v>
      </c>
      <c r="AN501" s="8"/>
      <c r="AO501" s="8"/>
      <c r="AP501" s="8"/>
      <c r="AQ501" s="8" t="s">
        <v>3088</v>
      </c>
      <c r="AR501" s="245">
        <v>44048</v>
      </c>
      <c r="AS501" s="245">
        <v>44048</v>
      </c>
      <c r="AT501" s="246" t="s">
        <v>8110</v>
      </c>
      <c r="AU501" s="244">
        <v>44041</v>
      </c>
      <c r="AV501" s="247" t="s">
        <v>6603</v>
      </c>
      <c r="AW501" s="248" t="s">
        <v>6613</v>
      </c>
      <c r="AX501" s="249" t="s">
        <v>3088</v>
      </c>
      <c r="AY501" s="250" t="s">
        <v>8101</v>
      </c>
    </row>
    <row r="502" spans="1:51" ht="24.75" customHeight="1" x14ac:dyDescent="0.35">
      <c r="A502" s="11">
        <v>501</v>
      </c>
      <c r="B502" s="241" t="s">
        <v>8111</v>
      </c>
      <c r="C502" s="8" t="s">
        <v>8011</v>
      </c>
      <c r="D502" s="10" t="s">
        <v>3088</v>
      </c>
      <c r="E502" s="10" t="s">
        <v>14</v>
      </c>
      <c r="F502" s="9">
        <v>44039</v>
      </c>
      <c r="G502" s="9">
        <v>44098</v>
      </c>
      <c r="H502" s="9"/>
      <c r="I502" s="9"/>
      <c r="J502" s="7" t="s">
        <v>3128</v>
      </c>
      <c r="K502" s="7"/>
      <c r="L502" s="10" t="s">
        <v>35</v>
      </c>
      <c r="M502" s="242" t="s">
        <v>2225</v>
      </c>
      <c r="N502" s="243" t="s">
        <v>2155</v>
      </c>
      <c r="O502" s="243" t="s">
        <v>1231</v>
      </c>
      <c r="P502" s="10" t="s">
        <v>2543</v>
      </c>
      <c r="Q502" s="10"/>
      <c r="R502" s="10"/>
      <c r="S502" s="10"/>
      <c r="T502" s="10" t="s">
        <v>22</v>
      </c>
      <c r="U502" s="244">
        <v>35354</v>
      </c>
      <c r="V502" s="10" t="s">
        <v>1658</v>
      </c>
      <c r="W502" s="10" t="s">
        <v>1658</v>
      </c>
      <c r="X502" s="241" t="s">
        <v>1936</v>
      </c>
      <c r="Y502" s="8" t="s">
        <v>8112</v>
      </c>
      <c r="Z502" s="243">
        <v>42196</v>
      </c>
      <c r="AA502" s="10" t="s">
        <v>1658</v>
      </c>
      <c r="AB502" s="10" t="s">
        <v>1956</v>
      </c>
      <c r="AC502" s="10" t="s">
        <v>1974</v>
      </c>
      <c r="AD502" s="10" t="s">
        <v>8113</v>
      </c>
      <c r="AE502" s="243" t="s">
        <v>8114</v>
      </c>
      <c r="AF502" s="10" t="s">
        <v>8115</v>
      </c>
      <c r="AG502" s="10" t="s">
        <v>8116</v>
      </c>
      <c r="AH502" s="242" t="s">
        <v>8117</v>
      </c>
      <c r="AI502" s="243" t="s">
        <v>8118</v>
      </c>
      <c r="AJ502" s="10" t="s">
        <v>3088</v>
      </c>
      <c r="AK502" s="10" t="s">
        <v>8119</v>
      </c>
      <c r="AL502" s="241" t="s">
        <v>1953</v>
      </c>
      <c r="AM502" s="8" t="s">
        <v>8120</v>
      </c>
      <c r="AN502" s="8"/>
      <c r="AO502" s="8"/>
      <c r="AP502" s="8"/>
      <c r="AQ502" s="8" t="s">
        <v>3088</v>
      </c>
      <c r="AR502" s="245">
        <v>44049</v>
      </c>
      <c r="AS502" s="245">
        <v>44049</v>
      </c>
      <c r="AT502" s="246" t="s">
        <v>3088</v>
      </c>
      <c r="AU502" s="244">
        <v>44049</v>
      </c>
      <c r="AV502" s="247" t="s">
        <v>4456</v>
      </c>
      <c r="AW502" s="248" t="s">
        <v>6689</v>
      </c>
      <c r="AX502" s="249" t="s">
        <v>3088</v>
      </c>
      <c r="AY502" s="250" t="s">
        <v>8111</v>
      </c>
    </row>
    <row r="503" spans="1:51" ht="24.75" customHeight="1" x14ac:dyDescent="0.35">
      <c r="A503" s="11">
        <v>502</v>
      </c>
      <c r="B503" s="241" t="s">
        <v>8121</v>
      </c>
      <c r="C503" s="8" t="s">
        <v>8122</v>
      </c>
      <c r="D503" s="10" t="s">
        <v>3088</v>
      </c>
      <c r="E503" s="10" t="s">
        <v>14</v>
      </c>
      <c r="F503" s="9">
        <v>42485</v>
      </c>
      <c r="G503" s="9">
        <v>42545</v>
      </c>
      <c r="H503" s="9"/>
      <c r="I503" s="9"/>
      <c r="J503" s="7" t="s">
        <v>1932</v>
      </c>
      <c r="K503" s="7"/>
      <c r="L503" s="10" t="s">
        <v>115</v>
      </c>
      <c r="M503" s="242" t="s">
        <v>2118</v>
      </c>
      <c r="N503" s="243" t="s">
        <v>1964</v>
      </c>
      <c r="O503" s="243" t="s">
        <v>8123</v>
      </c>
      <c r="P503" s="10" t="s">
        <v>8124</v>
      </c>
      <c r="Q503" s="10"/>
      <c r="R503" s="10"/>
      <c r="S503" s="10"/>
      <c r="T503" s="10" t="s">
        <v>53</v>
      </c>
      <c r="U503" s="244">
        <v>26065</v>
      </c>
      <c r="V503" s="10" t="s">
        <v>255</v>
      </c>
      <c r="W503" s="10" t="s">
        <v>2114</v>
      </c>
      <c r="X503" s="241" t="s">
        <v>1936</v>
      </c>
      <c r="Y503" s="8" t="s">
        <v>8125</v>
      </c>
      <c r="Z503" s="243">
        <v>41481</v>
      </c>
      <c r="AA503" s="10" t="s">
        <v>255</v>
      </c>
      <c r="AB503" s="10" t="s">
        <v>1938</v>
      </c>
      <c r="AC503" s="10" t="s">
        <v>3140</v>
      </c>
      <c r="AD503" s="10" t="s">
        <v>2120</v>
      </c>
      <c r="AE503" s="243" t="s">
        <v>6045</v>
      </c>
      <c r="AF503" s="10" t="s">
        <v>8126</v>
      </c>
      <c r="AG503" s="10" t="s">
        <v>8127</v>
      </c>
      <c r="AH503" s="242" t="s">
        <v>8128</v>
      </c>
      <c r="AI503" s="243" t="s">
        <v>8129</v>
      </c>
      <c r="AJ503" s="10" t="s">
        <v>8130</v>
      </c>
      <c r="AK503" s="10" t="s">
        <v>8131</v>
      </c>
      <c r="AL503" s="241" t="s">
        <v>1971</v>
      </c>
      <c r="AM503" s="8" t="s">
        <v>8132</v>
      </c>
      <c r="AN503" s="8"/>
      <c r="AO503" s="8"/>
      <c r="AP503" s="8"/>
      <c r="AQ503" s="8" t="s">
        <v>3088</v>
      </c>
      <c r="AR503" s="245">
        <v>44057</v>
      </c>
      <c r="AS503" s="245">
        <v>44057</v>
      </c>
      <c r="AT503" s="246" t="s">
        <v>8133</v>
      </c>
      <c r="AU503" s="244">
        <v>44013</v>
      </c>
      <c r="AV503" s="247" t="s">
        <v>6603</v>
      </c>
      <c r="AW503" s="248" t="s">
        <v>6613</v>
      </c>
      <c r="AX503" s="249" t="s">
        <v>3088</v>
      </c>
      <c r="AY503" s="250" t="s">
        <v>8121</v>
      </c>
    </row>
    <row r="504" spans="1:51" ht="24.75" customHeight="1" x14ac:dyDescent="0.35">
      <c r="A504" s="11">
        <v>503</v>
      </c>
      <c r="B504" s="241" t="s">
        <v>8134</v>
      </c>
      <c r="C504" s="8" t="s">
        <v>8135</v>
      </c>
      <c r="D504" s="10" t="s">
        <v>3088</v>
      </c>
      <c r="E504" s="10" t="s">
        <v>101</v>
      </c>
      <c r="F504" s="9">
        <v>43339</v>
      </c>
      <c r="G504" s="9">
        <v>43398</v>
      </c>
      <c r="H504" s="9"/>
      <c r="I504" s="9"/>
      <c r="J504" s="7" t="s">
        <v>1932</v>
      </c>
      <c r="K504" s="7"/>
      <c r="L504" s="10" t="s">
        <v>7986</v>
      </c>
      <c r="M504" s="242" t="s">
        <v>3384</v>
      </c>
      <c r="N504" s="243" t="s">
        <v>2050</v>
      </c>
      <c r="O504" s="243" t="s">
        <v>5000</v>
      </c>
      <c r="P504" s="10" t="s">
        <v>6624</v>
      </c>
      <c r="Q504" s="10"/>
      <c r="R504" s="10"/>
      <c r="S504" s="10"/>
      <c r="T504" s="10" t="s">
        <v>53</v>
      </c>
      <c r="U504" s="244">
        <v>31675</v>
      </c>
      <c r="V504" s="10" t="s">
        <v>317</v>
      </c>
      <c r="W504" s="10" t="s">
        <v>317</v>
      </c>
      <c r="X504" s="241" t="s">
        <v>1936</v>
      </c>
      <c r="Y504" s="8" t="s">
        <v>8136</v>
      </c>
      <c r="Z504" s="243">
        <v>38932</v>
      </c>
      <c r="AA504" s="10" t="s">
        <v>317</v>
      </c>
      <c r="AB504" s="10" t="s">
        <v>1938</v>
      </c>
      <c r="AC504" s="10" t="s">
        <v>3140</v>
      </c>
      <c r="AD504" s="10" t="s">
        <v>2123</v>
      </c>
      <c r="AE504" s="243" t="s">
        <v>1948</v>
      </c>
      <c r="AF504" s="10" t="s">
        <v>8137</v>
      </c>
      <c r="AG504" s="10" t="s">
        <v>8138</v>
      </c>
      <c r="AH504" s="242" t="s">
        <v>8139</v>
      </c>
      <c r="AI504" s="243" t="s">
        <v>8140</v>
      </c>
      <c r="AJ504" s="10" t="s">
        <v>8141</v>
      </c>
      <c r="AK504" s="10" t="s">
        <v>8142</v>
      </c>
      <c r="AL504" s="241" t="s">
        <v>1971</v>
      </c>
      <c r="AM504" s="8" t="s">
        <v>8143</v>
      </c>
      <c r="AN504" s="8"/>
      <c r="AO504" s="8"/>
      <c r="AP504" s="8"/>
      <c r="AQ504" s="8" t="s">
        <v>3088</v>
      </c>
      <c r="AR504" s="245">
        <v>44063</v>
      </c>
      <c r="AS504" s="245">
        <v>44063</v>
      </c>
      <c r="AT504" s="246" t="s">
        <v>8144</v>
      </c>
      <c r="AU504" s="244">
        <v>44047</v>
      </c>
      <c r="AV504" s="247" t="s">
        <v>6603</v>
      </c>
      <c r="AW504" s="248" t="s">
        <v>6613</v>
      </c>
      <c r="AX504" s="249" t="s">
        <v>3088</v>
      </c>
      <c r="AY504" s="250" t="s">
        <v>8134</v>
      </c>
    </row>
    <row r="505" spans="1:51" ht="24.75" customHeight="1" x14ac:dyDescent="0.35">
      <c r="A505" s="11">
        <v>504</v>
      </c>
      <c r="B505" s="241" t="s">
        <v>8145</v>
      </c>
      <c r="C505" s="8" t="s">
        <v>8146</v>
      </c>
      <c r="D505" s="10" t="s">
        <v>8147</v>
      </c>
      <c r="E505" s="10" t="s">
        <v>343</v>
      </c>
      <c r="F505" s="9">
        <v>43313</v>
      </c>
      <c r="G505" s="9">
        <v>43372</v>
      </c>
      <c r="H505" s="251"/>
      <c r="I505" s="9"/>
      <c r="J505" s="7" t="s">
        <v>1932</v>
      </c>
      <c r="K505" s="7"/>
      <c r="L505" s="10" t="s">
        <v>7986</v>
      </c>
      <c r="M505" s="242" t="s">
        <v>3384</v>
      </c>
      <c r="N505" s="252" t="s">
        <v>2050</v>
      </c>
      <c r="O505" s="252" t="s">
        <v>5000</v>
      </c>
      <c r="P505" s="252" t="s">
        <v>6624</v>
      </c>
      <c r="Q505" s="253"/>
      <c r="R505" s="253"/>
      <c r="S505" s="253"/>
      <c r="T505" s="253" t="s">
        <v>53</v>
      </c>
      <c r="U505" s="244">
        <v>34419</v>
      </c>
      <c r="V505" s="10" t="s">
        <v>124</v>
      </c>
      <c r="W505" s="10" t="s">
        <v>141</v>
      </c>
      <c r="X505" s="241" t="s">
        <v>1936</v>
      </c>
      <c r="Y505" s="8" t="s">
        <v>8148</v>
      </c>
      <c r="Z505" s="243">
        <v>42941</v>
      </c>
      <c r="AA505" s="10" t="s">
        <v>124</v>
      </c>
      <c r="AB505" s="10" t="s">
        <v>1956</v>
      </c>
      <c r="AC505" s="10" t="s">
        <v>3140</v>
      </c>
      <c r="AD505" s="10" t="s">
        <v>2221</v>
      </c>
      <c r="AE505" s="243" t="s">
        <v>1948</v>
      </c>
      <c r="AF505" s="10" t="s">
        <v>8149</v>
      </c>
      <c r="AG505" s="10" t="s">
        <v>8150</v>
      </c>
      <c r="AH505" s="242" t="s">
        <v>8149</v>
      </c>
      <c r="AI505" s="243" t="s">
        <v>8150</v>
      </c>
      <c r="AJ505" s="10" t="s">
        <v>8151</v>
      </c>
      <c r="AK505" s="10" t="s">
        <v>8152</v>
      </c>
      <c r="AL505" s="241" t="s">
        <v>2160</v>
      </c>
      <c r="AM505" s="254" t="s">
        <v>8153</v>
      </c>
      <c r="AN505" s="8"/>
      <c r="AO505" s="10"/>
      <c r="AP505" s="10"/>
      <c r="AQ505" s="254" t="s">
        <v>3088</v>
      </c>
      <c r="AR505" s="245">
        <v>44074</v>
      </c>
      <c r="AS505" s="245">
        <v>44074</v>
      </c>
      <c r="AT505" s="246" t="s">
        <v>8154</v>
      </c>
      <c r="AU505" s="244">
        <v>44062</v>
      </c>
      <c r="AV505" s="247" t="s">
        <v>6603</v>
      </c>
      <c r="AW505" s="248" t="s">
        <v>6613</v>
      </c>
      <c r="AX505" s="249" t="s">
        <v>3088</v>
      </c>
      <c r="AY505" s="250" t="s">
        <v>8145</v>
      </c>
    </row>
    <row r="506" spans="1:51" ht="24.75" customHeight="1" x14ac:dyDescent="0.35">
      <c r="A506" s="11">
        <v>505</v>
      </c>
      <c r="B506" s="241" t="s">
        <v>8155</v>
      </c>
      <c r="C506" s="8" t="s">
        <v>8156</v>
      </c>
      <c r="D506" s="10" t="s">
        <v>8157</v>
      </c>
      <c r="E506" s="10" t="s">
        <v>14</v>
      </c>
      <c r="F506" s="9">
        <v>43160</v>
      </c>
      <c r="G506" s="9">
        <v>43219</v>
      </c>
      <c r="H506" s="9"/>
      <c r="I506" s="9"/>
      <c r="J506" s="7" t="s">
        <v>1932</v>
      </c>
      <c r="K506" s="7"/>
      <c r="L506" s="10" t="s">
        <v>8158</v>
      </c>
      <c r="M506" s="242" t="s">
        <v>8158</v>
      </c>
      <c r="N506" s="243" t="s">
        <v>1933</v>
      </c>
      <c r="O506" s="243" t="s">
        <v>5139</v>
      </c>
      <c r="P506" s="10" t="s">
        <v>5140</v>
      </c>
      <c r="Q506" s="10"/>
      <c r="R506" s="10"/>
      <c r="S506" s="10"/>
      <c r="T506" s="10" t="s">
        <v>53</v>
      </c>
      <c r="U506" s="244">
        <v>31385</v>
      </c>
      <c r="V506" s="10" t="s">
        <v>255</v>
      </c>
      <c r="W506" s="10" t="s">
        <v>255</v>
      </c>
      <c r="X506" s="241" t="s">
        <v>1936</v>
      </c>
      <c r="Y506" s="8" t="s">
        <v>8159</v>
      </c>
      <c r="Z506" s="243">
        <v>43033</v>
      </c>
      <c r="AA506" s="10" t="s">
        <v>255</v>
      </c>
      <c r="AB506" s="10" t="s">
        <v>1956</v>
      </c>
      <c r="AC506" s="10" t="s">
        <v>3140</v>
      </c>
      <c r="AD506" s="10" t="s">
        <v>8160</v>
      </c>
      <c r="AE506" s="243" t="s">
        <v>1948</v>
      </c>
      <c r="AF506" s="10" t="s">
        <v>8161</v>
      </c>
      <c r="AG506" s="10" t="s">
        <v>8162</v>
      </c>
      <c r="AH506" s="242" t="s">
        <v>8163</v>
      </c>
      <c r="AI506" s="243" t="s">
        <v>8164</v>
      </c>
      <c r="AJ506" s="10" t="s">
        <v>8165</v>
      </c>
      <c r="AK506" s="10" t="s">
        <v>1493</v>
      </c>
      <c r="AL506" s="241" t="s">
        <v>1950</v>
      </c>
      <c r="AM506" s="8" t="s">
        <v>8166</v>
      </c>
      <c r="AN506" s="8"/>
      <c r="AO506" s="8"/>
      <c r="AP506" s="8"/>
      <c r="AQ506" s="8" t="s">
        <v>3088</v>
      </c>
      <c r="AR506" s="245">
        <v>44074</v>
      </c>
      <c r="AS506" s="245">
        <v>44074</v>
      </c>
      <c r="AT506" s="246" t="s">
        <v>8167</v>
      </c>
      <c r="AU506" s="244">
        <v>44047</v>
      </c>
      <c r="AV506" s="247" t="s">
        <v>6603</v>
      </c>
      <c r="AW506" s="248" t="s">
        <v>6613</v>
      </c>
      <c r="AX506" s="249" t="s">
        <v>3088</v>
      </c>
      <c r="AY506" s="250" t="s">
        <v>8155</v>
      </c>
    </row>
    <row r="507" spans="1:51" ht="24.75" customHeight="1" x14ac:dyDescent="0.35">
      <c r="A507" s="11">
        <v>506</v>
      </c>
      <c r="B507" s="241" t="s">
        <v>8168</v>
      </c>
      <c r="C507" s="8" t="s">
        <v>8169</v>
      </c>
      <c r="D507" s="10" t="s">
        <v>3088</v>
      </c>
      <c r="E507" s="10" t="s">
        <v>14</v>
      </c>
      <c r="F507" s="9">
        <v>43997</v>
      </c>
      <c r="G507" s="9">
        <v>44056</v>
      </c>
      <c r="H507" s="9"/>
      <c r="I507" s="9">
        <v>44421</v>
      </c>
      <c r="J507" s="7" t="s">
        <v>3128</v>
      </c>
      <c r="K507" s="7"/>
      <c r="L507" s="10" t="s">
        <v>70</v>
      </c>
      <c r="M507" s="242" t="s">
        <v>1983</v>
      </c>
      <c r="N507" s="243" t="s">
        <v>1990</v>
      </c>
      <c r="O507" s="243" t="s">
        <v>1132</v>
      </c>
      <c r="P507" s="10" t="s">
        <v>2487</v>
      </c>
      <c r="Q507" s="10"/>
      <c r="R507" s="10"/>
      <c r="S507" s="10"/>
      <c r="T507" s="10" t="s">
        <v>53</v>
      </c>
      <c r="U507" s="244">
        <v>30787</v>
      </c>
      <c r="V507" s="10" t="s">
        <v>255</v>
      </c>
      <c r="W507" s="10" t="s">
        <v>781</v>
      </c>
      <c r="X507" s="241" t="s">
        <v>1936</v>
      </c>
      <c r="Y507" s="8" t="s">
        <v>8170</v>
      </c>
      <c r="Z507" s="243">
        <v>39806</v>
      </c>
      <c r="AA507" s="10" t="s">
        <v>255</v>
      </c>
      <c r="AB507" s="10" t="s">
        <v>1938</v>
      </c>
      <c r="AC507" s="10" t="s">
        <v>3140</v>
      </c>
      <c r="AD507" s="10" t="s">
        <v>2203</v>
      </c>
      <c r="AE507" s="243" t="s">
        <v>2579</v>
      </c>
      <c r="AF507" s="10" t="s">
        <v>8171</v>
      </c>
      <c r="AG507" s="10" t="s">
        <v>8172</v>
      </c>
      <c r="AH507" s="242" t="s">
        <v>8171</v>
      </c>
      <c r="AI507" s="243" t="s">
        <v>8172</v>
      </c>
      <c r="AJ507" s="10" t="s">
        <v>8173</v>
      </c>
      <c r="AK507" s="10" t="s">
        <v>8174</v>
      </c>
      <c r="AL507" s="241" t="s">
        <v>1971</v>
      </c>
      <c r="AM507" s="8" t="s">
        <v>8175</v>
      </c>
      <c r="AN507" s="8"/>
      <c r="AO507" s="8"/>
      <c r="AP507" s="8"/>
      <c r="AQ507" s="8" t="s">
        <v>3088</v>
      </c>
      <c r="AR507" s="245">
        <v>44077</v>
      </c>
      <c r="AS507" s="245">
        <v>44077</v>
      </c>
      <c r="AT507" s="246" t="s">
        <v>8176</v>
      </c>
      <c r="AU507" s="244">
        <v>44068</v>
      </c>
      <c r="AV507" s="247" t="s">
        <v>6603</v>
      </c>
      <c r="AW507" s="248" t="s">
        <v>6613</v>
      </c>
      <c r="AX507" s="249" t="s">
        <v>3088</v>
      </c>
      <c r="AY507" s="250" t="s">
        <v>8168</v>
      </c>
    </row>
    <row r="508" spans="1:51" ht="24.75" customHeight="1" x14ac:dyDescent="0.35">
      <c r="A508" s="11">
        <v>507</v>
      </c>
      <c r="B508" s="241" t="s">
        <v>8177</v>
      </c>
      <c r="C508" s="8" t="s">
        <v>8178</v>
      </c>
      <c r="D508" s="10" t="s">
        <v>3088</v>
      </c>
      <c r="E508" s="10" t="s">
        <v>145</v>
      </c>
      <c r="F508" s="9">
        <v>43108</v>
      </c>
      <c r="G508" s="9">
        <v>43167</v>
      </c>
      <c r="H508" s="9"/>
      <c r="I508" s="9"/>
      <c r="J508" s="7" t="s">
        <v>1932</v>
      </c>
      <c r="K508" s="7"/>
      <c r="L508" s="10" t="s">
        <v>5790</v>
      </c>
      <c r="M508" s="242" t="s">
        <v>2122</v>
      </c>
      <c r="N508" s="243" t="s">
        <v>2017</v>
      </c>
      <c r="O508" s="243" t="s">
        <v>3187</v>
      </c>
      <c r="P508" s="10" t="s">
        <v>2061</v>
      </c>
      <c r="Q508" s="10"/>
      <c r="R508" s="10"/>
      <c r="S508" s="10"/>
      <c r="T508" s="10" t="s">
        <v>53</v>
      </c>
      <c r="U508" s="244">
        <v>32300</v>
      </c>
      <c r="V508" s="10" t="s">
        <v>3298</v>
      </c>
      <c r="W508" s="10" t="s">
        <v>747</v>
      </c>
      <c r="X508" s="241" t="s">
        <v>1936</v>
      </c>
      <c r="Y508" s="8" t="s">
        <v>8179</v>
      </c>
      <c r="Z508" s="243">
        <v>42432</v>
      </c>
      <c r="AA508" s="10" t="s">
        <v>145</v>
      </c>
      <c r="AB508" s="10" t="s">
        <v>1938</v>
      </c>
      <c r="AC508" s="10" t="s">
        <v>3140</v>
      </c>
      <c r="AD508" s="10" t="s">
        <v>2309</v>
      </c>
      <c r="AE508" s="243" t="s">
        <v>1948</v>
      </c>
      <c r="AF508" s="10" t="s">
        <v>8180</v>
      </c>
      <c r="AG508" s="10" t="s">
        <v>8181</v>
      </c>
      <c r="AH508" s="242" t="s">
        <v>8180</v>
      </c>
      <c r="AI508" s="243" t="s">
        <v>8181</v>
      </c>
      <c r="AJ508" s="10" t="s">
        <v>8182</v>
      </c>
      <c r="AK508" s="10" t="s">
        <v>8183</v>
      </c>
      <c r="AL508" s="241" t="s">
        <v>1971</v>
      </c>
      <c r="AM508" s="8" t="s">
        <v>8184</v>
      </c>
      <c r="AN508" s="8"/>
      <c r="AO508" s="8"/>
      <c r="AP508" s="8"/>
      <c r="AQ508" s="8" t="s">
        <v>3088</v>
      </c>
      <c r="AR508" s="245">
        <v>44079</v>
      </c>
      <c r="AS508" s="245">
        <v>44079</v>
      </c>
      <c r="AT508" s="246" t="s">
        <v>8185</v>
      </c>
      <c r="AU508" s="244">
        <v>44074</v>
      </c>
      <c r="AV508" s="247" t="s">
        <v>6603</v>
      </c>
      <c r="AW508" s="248" t="s">
        <v>6613</v>
      </c>
      <c r="AX508" s="249" t="s">
        <v>3088</v>
      </c>
      <c r="AY508" s="250" t="s">
        <v>8177</v>
      </c>
    </row>
    <row r="509" spans="1:51" ht="24.75" customHeight="1" x14ac:dyDescent="0.35">
      <c r="A509" s="11">
        <v>508</v>
      </c>
      <c r="B509" s="241" t="s">
        <v>8186</v>
      </c>
      <c r="C509" s="8" t="s">
        <v>5638</v>
      </c>
      <c r="D509" s="10" t="s">
        <v>3088</v>
      </c>
      <c r="E509" s="10" t="s">
        <v>32</v>
      </c>
      <c r="F509" s="9">
        <v>43027</v>
      </c>
      <c r="G509" s="9">
        <v>43086</v>
      </c>
      <c r="H509" s="9"/>
      <c r="I509" s="9"/>
      <c r="J509" s="7" t="s">
        <v>1932</v>
      </c>
      <c r="K509" s="7"/>
      <c r="L509" s="10" t="s">
        <v>5682</v>
      </c>
      <c r="M509" s="242" t="s">
        <v>2151</v>
      </c>
      <c r="N509" s="243" t="s">
        <v>2017</v>
      </c>
      <c r="O509" s="243" t="s">
        <v>3187</v>
      </c>
      <c r="P509" s="10" t="s">
        <v>2061</v>
      </c>
      <c r="Q509" s="10"/>
      <c r="R509" s="10"/>
      <c r="S509" s="10"/>
      <c r="T509" s="10" t="s">
        <v>22</v>
      </c>
      <c r="U509" s="244">
        <v>33119</v>
      </c>
      <c r="V509" s="10" t="s">
        <v>501</v>
      </c>
      <c r="W509" s="10" t="s">
        <v>501</v>
      </c>
      <c r="X509" s="241" t="s">
        <v>1936</v>
      </c>
      <c r="Y509" s="8" t="s">
        <v>8187</v>
      </c>
      <c r="Z509" s="243">
        <v>40690</v>
      </c>
      <c r="AA509" s="10" t="s">
        <v>501</v>
      </c>
      <c r="AB509" s="10" t="s">
        <v>1938</v>
      </c>
      <c r="AC509" s="10" t="s">
        <v>3140</v>
      </c>
      <c r="AD509" s="10" t="s">
        <v>2235</v>
      </c>
      <c r="AE509" s="243" t="s">
        <v>1948</v>
      </c>
      <c r="AF509" s="10" t="s">
        <v>8188</v>
      </c>
      <c r="AG509" s="10" t="s">
        <v>8189</v>
      </c>
      <c r="AH509" s="242" t="s">
        <v>8188</v>
      </c>
      <c r="AI509" s="243" t="s">
        <v>8189</v>
      </c>
      <c r="AJ509" s="10" t="s">
        <v>8190</v>
      </c>
      <c r="AK509" s="10" t="s">
        <v>8191</v>
      </c>
      <c r="AL509" s="241" t="s">
        <v>1941</v>
      </c>
      <c r="AM509" s="8" t="s">
        <v>8192</v>
      </c>
      <c r="AN509" s="8"/>
      <c r="AO509" s="8"/>
      <c r="AP509" s="8"/>
      <c r="AQ509" s="8" t="s">
        <v>3088</v>
      </c>
      <c r="AR509" s="245">
        <v>44080</v>
      </c>
      <c r="AS509" s="245">
        <v>44080</v>
      </c>
      <c r="AT509" s="246" t="s">
        <v>8193</v>
      </c>
      <c r="AU509" s="244">
        <v>44074</v>
      </c>
      <c r="AV509" s="247" t="s">
        <v>6603</v>
      </c>
      <c r="AW509" s="248" t="s">
        <v>6613</v>
      </c>
      <c r="AX509" s="249" t="s">
        <v>3088</v>
      </c>
      <c r="AY509" s="250" t="s">
        <v>8186</v>
      </c>
    </row>
    <row r="510" spans="1:51" ht="24.75" customHeight="1" x14ac:dyDescent="0.35">
      <c r="A510" s="11">
        <v>509</v>
      </c>
      <c r="B510" s="241" t="s">
        <v>8194</v>
      </c>
      <c r="C510" s="8" t="s">
        <v>8195</v>
      </c>
      <c r="D510" s="10" t="s">
        <v>3088</v>
      </c>
      <c r="E510" s="10" t="s">
        <v>14</v>
      </c>
      <c r="F510" s="9">
        <v>42373</v>
      </c>
      <c r="G510" s="9">
        <v>42433</v>
      </c>
      <c r="H510" s="9"/>
      <c r="I510" s="9"/>
      <c r="J510" s="7" t="s">
        <v>1932</v>
      </c>
      <c r="K510" s="7"/>
      <c r="L510" s="10" t="s">
        <v>789</v>
      </c>
      <c r="M510" s="242" t="s">
        <v>2359</v>
      </c>
      <c r="N510" s="243" t="s">
        <v>2017</v>
      </c>
      <c r="O510" s="243" t="s">
        <v>790</v>
      </c>
      <c r="P510" s="10" t="s">
        <v>2360</v>
      </c>
      <c r="Q510" s="10"/>
      <c r="R510" s="10"/>
      <c r="S510" s="10"/>
      <c r="T510" s="10" t="s">
        <v>22</v>
      </c>
      <c r="U510" s="244">
        <v>33891</v>
      </c>
      <c r="V510" s="10" t="s">
        <v>311</v>
      </c>
      <c r="W510" s="10" t="s">
        <v>311</v>
      </c>
      <c r="X510" s="241" t="s">
        <v>1936</v>
      </c>
      <c r="Y510" s="8" t="s">
        <v>8196</v>
      </c>
      <c r="Z510" s="243">
        <v>38911</v>
      </c>
      <c r="AA510" s="10" t="s">
        <v>311</v>
      </c>
      <c r="AB510" s="10" t="s">
        <v>1938</v>
      </c>
      <c r="AC510" s="10" t="s">
        <v>3140</v>
      </c>
      <c r="AD510" s="10" t="s">
        <v>2172</v>
      </c>
      <c r="AE510" s="243" t="s">
        <v>1998</v>
      </c>
      <c r="AF510" s="10" t="s">
        <v>8197</v>
      </c>
      <c r="AG510" s="10" t="s">
        <v>8198</v>
      </c>
      <c r="AH510" s="242" t="s">
        <v>8199</v>
      </c>
      <c r="AI510" s="243" t="s">
        <v>8200</v>
      </c>
      <c r="AJ510" s="10" t="s">
        <v>8201</v>
      </c>
      <c r="AK510" s="10" t="s">
        <v>8202</v>
      </c>
      <c r="AL510" s="241" t="s">
        <v>2187</v>
      </c>
      <c r="AM510" s="8" t="s">
        <v>8203</v>
      </c>
      <c r="AN510" s="8"/>
      <c r="AO510" s="8"/>
      <c r="AP510" s="8"/>
      <c r="AQ510" s="8" t="s">
        <v>3088</v>
      </c>
      <c r="AR510" s="245">
        <v>44074</v>
      </c>
      <c r="AS510" s="245">
        <v>44084</v>
      </c>
      <c r="AT510" s="246" t="s">
        <v>8204</v>
      </c>
      <c r="AU510" s="244">
        <v>44039</v>
      </c>
      <c r="AV510" s="247" t="s">
        <v>6603</v>
      </c>
      <c r="AW510" s="248" t="s">
        <v>6613</v>
      </c>
      <c r="AX510" s="249" t="s">
        <v>3088</v>
      </c>
      <c r="AY510" s="250" t="s">
        <v>8194</v>
      </c>
    </row>
    <row r="511" spans="1:51" ht="24.75" customHeight="1" x14ac:dyDescent="0.35">
      <c r="A511" s="11">
        <v>510</v>
      </c>
      <c r="B511" s="241" t="s">
        <v>8205</v>
      </c>
      <c r="C511" s="8" t="s">
        <v>8206</v>
      </c>
      <c r="D511" s="10" t="s">
        <v>3088</v>
      </c>
      <c r="E511" s="10" t="s">
        <v>351</v>
      </c>
      <c r="F511" s="9">
        <v>43374</v>
      </c>
      <c r="G511" s="9">
        <v>43433</v>
      </c>
      <c r="H511" s="9"/>
      <c r="I511" s="9"/>
      <c r="J511" s="7" t="s">
        <v>1932</v>
      </c>
      <c r="K511" s="7"/>
      <c r="L511" s="10" t="s">
        <v>35</v>
      </c>
      <c r="M511" s="242" t="s">
        <v>35</v>
      </c>
      <c r="N511" s="243" t="s">
        <v>2126</v>
      </c>
      <c r="O511" s="243" t="s">
        <v>307</v>
      </c>
      <c r="P511" s="10" t="s">
        <v>2127</v>
      </c>
      <c r="Q511" s="10"/>
      <c r="R511" s="10"/>
      <c r="S511" s="10"/>
      <c r="T511" s="10" t="s">
        <v>22</v>
      </c>
      <c r="U511" s="244">
        <v>35319</v>
      </c>
      <c r="V511" s="10" t="s">
        <v>343</v>
      </c>
      <c r="W511" s="10" t="s">
        <v>343</v>
      </c>
      <c r="X511" s="241" t="s">
        <v>1936</v>
      </c>
      <c r="Y511" s="8" t="s">
        <v>8207</v>
      </c>
      <c r="Z511" s="243">
        <v>40780</v>
      </c>
      <c r="AA511" s="10" t="s">
        <v>343</v>
      </c>
      <c r="AB511" s="10" t="s">
        <v>1938</v>
      </c>
      <c r="AC511" s="10" t="s">
        <v>1974</v>
      </c>
      <c r="AD511" s="10" t="s">
        <v>8208</v>
      </c>
      <c r="AE511" s="243" t="s">
        <v>2190</v>
      </c>
      <c r="AF511" s="10" t="s">
        <v>8209</v>
      </c>
      <c r="AG511" s="10" t="s">
        <v>8210</v>
      </c>
      <c r="AH511" s="242" t="s">
        <v>8211</v>
      </c>
      <c r="AI511" s="243" t="s">
        <v>8212</v>
      </c>
      <c r="AJ511" s="10" t="s">
        <v>8213</v>
      </c>
      <c r="AK511" s="10" t="s">
        <v>8214</v>
      </c>
      <c r="AL511" s="241" t="s">
        <v>1941</v>
      </c>
      <c r="AM511" s="8" t="s">
        <v>8215</v>
      </c>
      <c r="AN511" s="8"/>
      <c r="AO511" s="8"/>
      <c r="AP511" s="8"/>
      <c r="AQ511" s="8" t="s">
        <v>3088</v>
      </c>
      <c r="AR511" s="245">
        <v>43900</v>
      </c>
      <c r="AS511" s="245">
        <v>44084</v>
      </c>
      <c r="AT511" s="246" t="s">
        <v>8216</v>
      </c>
      <c r="AU511" s="244">
        <v>44046</v>
      </c>
      <c r="AV511" s="247" t="s">
        <v>6603</v>
      </c>
      <c r="AW511" s="248" t="s">
        <v>3783</v>
      </c>
      <c r="AX511" s="249" t="s">
        <v>3088</v>
      </c>
      <c r="AY511" s="250" t="s">
        <v>8205</v>
      </c>
    </row>
    <row r="512" spans="1:51" ht="24.75" customHeight="1" x14ac:dyDescent="0.35">
      <c r="A512" s="11">
        <v>511</v>
      </c>
      <c r="B512" s="241" t="s">
        <v>8217</v>
      </c>
      <c r="C512" s="8" t="s">
        <v>8218</v>
      </c>
      <c r="D512" s="10" t="s">
        <v>3088</v>
      </c>
      <c r="E512" s="10" t="s">
        <v>501</v>
      </c>
      <c r="F512" s="9">
        <v>43283</v>
      </c>
      <c r="G512" s="9">
        <v>43342</v>
      </c>
      <c r="H512" s="9"/>
      <c r="I512" s="9"/>
      <c r="J512" s="7" t="s">
        <v>1932</v>
      </c>
      <c r="K512" s="7"/>
      <c r="L512" s="10" t="s">
        <v>7986</v>
      </c>
      <c r="M512" s="242" t="s">
        <v>3475</v>
      </c>
      <c r="N512" s="243" t="s">
        <v>2017</v>
      </c>
      <c r="O512" s="243" t="s">
        <v>5580</v>
      </c>
      <c r="P512" s="10" t="s">
        <v>6907</v>
      </c>
      <c r="Q512" s="10"/>
      <c r="R512" s="10"/>
      <c r="S512" s="10"/>
      <c r="T512" s="10" t="s">
        <v>22</v>
      </c>
      <c r="U512" s="244">
        <v>32505</v>
      </c>
      <c r="V512" s="10" t="s">
        <v>501</v>
      </c>
      <c r="W512" s="10" t="s">
        <v>501</v>
      </c>
      <c r="X512" s="241" t="s">
        <v>1936</v>
      </c>
      <c r="Y512" s="8" t="s">
        <v>8219</v>
      </c>
      <c r="Z512" s="243">
        <v>42647</v>
      </c>
      <c r="AA512" s="10" t="s">
        <v>501</v>
      </c>
      <c r="AB512" s="10" t="s">
        <v>1938</v>
      </c>
      <c r="AC512" s="10" t="s">
        <v>1968</v>
      </c>
      <c r="AD512" s="10" t="s">
        <v>2139</v>
      </c>
      <c r="AE512" s="243" t="s">
        <v>8220</v>
      </c>
      <c r="AF512" s="10" t="s">
        <v>8221</v>
      </c>
      <c r="AG512" s="10" t="s">
        <v>8222</v>
      </c>
      <c r="AH512" s="242" t="s">
        <v>8223</v>
      </c>
      <c r="AI512" s="243" t="s">
        <v>8224</v>
      </c>
      <c r="AJ512" s="10" t="s">
        <v>8225</v>
      </c>
      <c r="AK512" s="10" t="s">
        <v>8226</v>
      </c>
      <c r="AL512" s="241" t="s">
        <v>2107</v>
      </c>
      <c r="AM512" s="8" t="s">
        <v>8227</v>
      </c>
      <c r="AN512" s="8"/>
      <c r="AO512" s="8"/>
      <c r="AP512" s="8"/>
      <c r="AQ512" s="8" t="s">
        <v>3088</v>
      </c>
      <c r="AR512" s="245">
        <v>44086</v>
      </c>
      <c r="AS512" s="245">
        <v>44086</v>
      </c>
      <c r="AT512" s="246" t="s">
        <v>8228</v>
      </c>
      <c r="AU512" s="244">
        <v>44063</v>
      </c>
      <c r="AV512" s="247" t="s">
        <v>6603</v>
      </c>
      <c r="AW512" s="248" t="s">
        <v>6613</v>
      </c>
      <c r="AX512" s="249" t="s">
        <v>3088</v>
      </c>
      <c r="AY512" s="250" t="s">
        <v>8217</v>
      </c>
    </row>
    <row r="513" spans="1:51" ht="24.75" customHeight="1" x14ac:dyDescent="0.35">
      <c r="A513" s="11">
        <v>512</v>
      </c>
      <c r="B513" s="241" t="s">
        <v>8229</v>
      </c>
      <c r="C513" s="8" t="s">
        <v>8230</v>
      </c>
      <c r="D513" s="10" t="s">
        <v>3088</v>
      </c>
      <c r="E513" s="10" t="s">
        <v>162</v>
      </c>
      <c r="F513" s="9">
        <v>43711</v>
      </c>
      <c r="G513" s="9">
        <v>43770</v>
      </c>
      <c r="H513" s="9"/>
      <c r="I513" s="9">
        <v>44136</v>
      </c>
      <c r="J513" s="7" t="s">
        <v>3128</v>
      </c>
      <c r="K513" s="7"/>
      <c r="L513" s="10" t="s">
        <v>6082</v>
      </c>
      <c r="M513" s="242" t="s">
        <v>2038</v>
      </c>
      <c r="N513" s="243" t="s">
        <v>2050</v>
      </c>
      <c r="O513" s="243" t="s">
        <v>3187</v>
      </c>
      <c r="P513" s="10" t="s">
        <v>2061</v>
      </c>
      <c r="Q513" s="10"/>
      <c r="R513" s="10"/>
      <c r="S513" s="10"/>
      <c r="T513" s="10" t="s">
        <v>53</v>
      </c>
      <c r="U513" s="244">
        <v>30836</v>
      </c>
      <c r="V513" s="10" t="s">
        <v>162</v>
      </c>
      <c r="W513" s="10" t="s">
        <v>162</v>
      </c>
      <c r="X513" s="241" t="s">
        <v>1936</v>
      </c>
      <c r="Y513" s="8" t="s">
        <v>8231</v>
      </c>
      <c r="Z513" s="243">
        <v>42487</v>
      </c>
      <c r="AA513" s="10" t="s">
        <v>3088</v>
      </c>
      <c r="AB513" s="10" t="s">
        <v>1938</v>
      </c>
      <c r="AC513" s="10" t="s">
        <v>3140</v>
      </c>
      <c r="AD513" s="10" t="s">
        <v>2649</v>
      </c>
      <c r="AE513" s="243" t="s">
        <v>2041</v>
      </c>
      <c r="AF513" s="10" t="s">
        <v>8232</v>
      </c>
      <c r="AG513" s="10" t="s">
        <v>8233</v>
      </c>
      <c r="AH513" s="242" t="s">
        <v>8232</v>
      </c>
      <c r="AI513" s="243" t="s">
        <v>8233</v>
      </c>
      <c r="AJ513" s="10" t="s">
        <v>8234</v>
      </c>
      <c r="AK513" s="10" t="s">
        <v>8235</v>
      </c>
      <c r="AL513" s="241" t="s">
        <v>1971</v>
      </c>
      <c r="AM513" s="8" t="s">
        <v>8236</v>
      </c>
      <c r="AN513" s="8"/>
      <c r="AO513" s="8"/>
      <c r="AP513" s="8"/>
      <c r="AQ513" s="8"/>
      <c r="AR513" s="245">
        <v>44104</v>
      </c>
      <c r="AS513" s="245">
        <v>44104</v>
      </c>
      <c r="AT513" s="246" t="s">
        <v>8237</v>
      </c>
      <c r="AU513" s="244">
        <v>44092</v>
      </c>
      <c r="AV513" s="247" t="s">
        <v>6649</v>
      </c>
      <c r="AW513" s="248" t="s">
        <v>6650</v>
      </c>
      <c r="AX513" s="249" t="s">
        <v>3088</v>
      </c>
      <c r="AY513" s="250" t="s">
        <v>8229</v>
      </c>
    </row>
    <row r="514" spans="1:51" ht="24.75" customHeight="1" x14ac:dyDescent="0.35">
      <c r="A514" s="11">
        <v>513</v>
      </c>
      <c r="B514" s="241" t="s">
        <v>8238</v>
      </c>
      <c r="C514" s="8" t="s">
        <v>8239</v>
      </c>
      <c r="D514" s="10" t="s">
        <v>3088</v>
      </c>
      <c r="E514" s="10" t="s">
        <v>14</v>
      </c>
      <c r="F514" s="9">
        <v>43703</v>
      </c>
      <c r="G514" s="9"/>
      <c r="H514" s="9"/>
      <c r="I514" s="9"/>
      <c r="J514" s="7" t="s">
        <v>1932</v>
      </c>
      <c r="K514" s="7"/>
      <c r="L514" s="10" t="s">
        <v>47</v>
      </c>
      <c r="M514" s="242" t="s">
        <v>2027</v>
      </c>
      <c r="N514" s="243" t="s">
        <v>2155</v>
      </c>
      <c r="O514" s="243" t="s">
        <v>1445</v>
      </c>
      <c r="P514" s="10" t="s">
        <v>2608</v>
      </c>
      <c r="Q514" s="10"/>
      <c r="R514" s="10"/>
      <c r="S514" s="10"/>
      <c r="T514" s="10" t="s">
        <v>22</v>
      </c>
      <c r="U514" s="244">
        <v>35438</v>
      </c>
      <c r="V514" s="10" t="s">
        <v>311</v>
      </c>
      <c r="W514" s="10" t="s">
        <v>311</v>
      </c>
      <c r="X514" s="241" t="s">
        <v>1936</v>
      </c>
      <c r="Y514" s="8" t="s">
        <v>8240</v>
      </c>
      <c r="Z514" s="243">
        <v>43102</v>
      </c>
      <c r="AA514" s="10" t="s">
        <v>311</v>
      </c>
      <c r="AB514" s="10" t="s">
        <v>1956</v>
      </c>
      <c r="AC514" s="10" t="s">
        <v>3140</v>
      </c>
      <c r="AD514" s="10" t="s">
        <v>1992</v>
      </c>
      <c r="AE514" s="243" t="s">
        <v>5890</v>
      </c>
      <c r="AF514" s="10" t="s">
        <v>8241</v>
      </c>
      <c r="AG514" s="10" t="s">
        <v>8242</v>
      </c>
      <c r="AH514" s="242" t="s">
        <v>8243</v>
      </c>
      <c r="AI514" s="243" t="s">
        <v>8244</v>
      </c>
      <c r="AJ514" s="10" t="s">
        <v>8245</v>
      </c>
      <c r="AK514" s="10" t="s">
        <v>8246</v>
      </c>
      <c r="AL514" s="241" t="s">
        <v>1953</v>
      </c>
      <c r="AM514" s="8" t="s">
        <v>8247</v>
      </c>
      <c r="AN514" s="8"/>
      <c r="AO514" s="8"/>
      <c r="AP514" s="8"/>
      <c r="AQ514" s="8"/>
      <c r="AR514" s="245">
        <v>44099</v>
      </c>
      <c r="AS514" s="245">
        <v>44104</v>
      </c>
      <c r="AT514" s="246" t="s">
        <v>8248</v>
      </c>
      <c r="AU514" s="244">
        <v>44068</v>
      </c>
      <c r="AV514" s="247" t="s">
        <v>6603</v>
      </c>
      <c r="AW514" s="248" t="s">
        <v>3783</v>
      </c>
      <c r="AX514" s="249" t="s">
        <v>3088</v>
      </c>
      <c r="AY514" s="250" t="s">
        <v>8238</v>
      </c>
    </row>
    <row r="515" spans="1:51" ht="24.75" customHeight="1" x14ac:dyDescent="0.35">
      <c r="A515" s="11">
        <v>514</v>
      </c>
      <c r="B515" s="241" t="s">
        <v>8249</v>
      </c>
      <c r="C515" s="8" t="s">
        <v>8250</v>
      </c>
      <c r="D515" s="10" t="s">
        <v>3088</v>
      </c>
      <c r="E515" s="10" t="s">
        <v>781</v>
      </c>
      <c r="F515" s="9">
        <v>43314</v>
      </c>
      <c r="G515" s="9">
        <v>43373</v>
      </c>
      <c r="H515" s="9"/>
      <c r="I515" s="9"/>
      <c r="J515" s="7" t="s">
        <v>1932</v>
      </c>
      <c r="K515" s="7"/>
      <c r="L515" s="10" t="s">
        <v>7117</v>
      </c>
      <c r="M515" s="242" t="s">
        <v>2052</v>
      </c>
      <c r="N515" s="243" t="s">
        <v>1990</v>
      </c>
      <c r="O515" s="243" t="s">
        <v>3187</v>
      </c>
      <c r="P515" s="10" t="s">
        <v>2061</v>
      </c>
      <c r="Q515" s="10"/>
      <c r="R515" s="10"/>
      <c r="S515" s="10"/>
      <c r="T515" s="10" t="s">
        <v>53</v>
      </c>
      <c r="U515" s="244">
        <v>33340</v>
      </c>
      <c r="V515" s="10" t="s">
        <v>781</v>
      </c>
      <c r="W515" s="10" t="s">
        <v>781</v>
      </c>
      <c r="X515" s="241" t="s">
        <v>1936</v>
      </c>
      <c r="Y515" s="8" t="s">
        <v>8251</v>
      </c>
      <c r="Z515" s="243">
        <v>42850</v>
      </c>
      <c r="AA515" s="10" t="s">
        <v>781</v>
      </c>
      <c r="AB515" s="10" t="s">
        <v>1938</v>
      </c>
      <c r="AC515" s="10" t="s">
        <v>3140</v>
      </c>
      <c r="AD515" s="10" t="s">
        <v>2123</v>
      </c>
      <c r="AE515" s="243" t="s">
        <v>1948</v>
      </c>
      <c r="AF515" s="10" t="s">
        <v>8252</v>
      </c>
      <c r="AG515" s="10" t="s">
        <v>8253</v>
      </c>
      <c r="AH515" s="242" t="s">
        <v>8252</v>
      </c>
      <c r="AI515" s="243" t="s">
        <v>8253</v>
      </c>
      <c r="AJ515" s="10" t="s">
        <v>8254</v>
      </c>
      <c r="AK515" s="10" t="s">
        <v>8255</v>
      </c>
      <c r="AL515" s="241" t="s">
        <v>2107</v>
      </c>
      <c r="AM515" s="8" t="s">
        <v>8256</v>
      </c>
      <c r="AN515" s="8"/>
      <c r="AO515" s="8"/>
      <c r="AP515" s="8"/>
      <c r="AQ515" s="8" t="s">
        <v>3088</v>
      </c>
      <c r="AR515" s="245">
        <v>44111</v>
      </c>
      <c r="AS515" s="245">
        <v>44111</v>
      </c>
      <c r="AT515" s="246" t="s">
        <v>8257</v>
      </c>
      <c r="AU515" s="244">
        <v>44104</v>
      </c>
      <c r="AV515" s="247" t="s">
        <v>6603</v>
      </c>
      <c r="AW515" s="248" t="s">
        <v>6613</v>
      </c>
      <c r="AX515" s="249" t="s">
        <v>3088</v>
      </c>
      <c r="AY515" s="250" t="s">
        <v>8249</v>
      </c>
    </row>
    <row r="516" spans="1:51" ht="24.75" customHeight="1" x14ac:dyDescent="0.35">
      <c r="A516" s="11">
        <v>515</v>
      </c>
      <c r="B516" s="241" t="s">
        <v>8258</v>
      </c>
      <c r="C516" s="8" t="s">
        <v>8259</v>
      </c>
      <c r="D516" s="10" t="s">
        <v>3088</v>
      </c>
      <c r="E516" s="10" t="s">
        <v>14</v>
      </c>
      <c r="F516" s="9">
        <v>42005</v>
      </c>
      <c r="G516" s="9"/>
      <c r="H516" s="9"/>
      <c r="I516" s="9"/>
      <c r="J516" s="7" t="s">
        <v>1932</v>
      </c>
      <c r="K516" s="7"/>
      <c r="L516" s="10" t="s">
        <v>751</v>
      </c>
      <c r="M516" s="242" t="s">
        <v>8260</v>
      </c>
      <c r="N516" s="243" t="s">
        <v>1990</v>
      </c>
      <c r="O516" s="243" t="s">
        <v>8261</v>
      </c>
      <c r="P516" s="10" t="s">
        <v>5086</v>
      </c>
      <c r="Q516" s="10"/>
      <c r="R516" s="10"/>
      <c r="S516" s="10"/>
      <c r="T516" s="10" t="s">
        <v>22</v>
      </c>
      <c r="U516" s="244">
        <v>31442</v>
      </c>
      <c r="V516" s="10" t="s">
        <v>747</v>
      </c>
      <c r="W516" s="10" t="s">
        <v>747</v>
      </c>
      <c r="X516" s="241" t="s">
        <v>1936</v>
      </c>
      <c r="Y516" s="8" t="s">
        <v>8262</v>
      </c>
      <c r="Z516" s="243">
        <v>37624</v>
      </c>
      <c r="AA516" s="10" t="s">
        <v>747</v>
      </c>
      <c r="AB516" s="10" t="s">
        <v>1956</v>
      </c>
      <c r="AC516" s="10" t="s">
        <v>3140</v>
      </c>
      <c r="AD516" s="10" t="s">
        <v>2030</v>
      </c>
      <c r="AE516" s="243" t="s">
        <v>2615</v>
      </c>
      <c r="AF516" s="10" t="s">
        <v>8263</v>
      </c>
      <c r="AG516" s="10" t="s">
        <v>8264</v>
      </c>
      <c r="AH516" s="242" t="s">
        <v>8265</v>
      </c>
      <c r="AI516" s="243" t="s">
        <v>8266</v>
      </c>
      <c r="AJ516" s="10" t="s">
        <v>8267</v>
      </c>
      <c r="AK516" s="10" t="s">
        <v>8268</v>
      </c>
      <c r="AL516" s="241" t="s">
        <v>1950</v>
      </c>
      <c r="AM516" s="8" t="s">
        <v>8269</v>
      </c>
      <c r="AN516" s="8"/>
      <c r="AO516" s="8"/>
      <c r="AP516" s="8"/>
      <c r="AQ516" s="8" t="s">
        <v>3088</v>
      </c>
      <c r="AR516" s="245">
        <v>44112</v>
      </c>
      <c r="AS516" s="245">
        <v>44112</v>
      </c>
      <c r="AT516" s="246" t="s">
        <v>8270</v>
      </c>
      <c r="AU516" s="244">
        <v>44091</v>
      </c>
      <c r="AV516" s="247" t="s">
        <v>6603</v>
      </c>
      <c r="AW516" s="248" t="s">
        <v>6604</v>
      </c>
      <c r="AX516" s="249" t="s">
        <v>3088</v>
      </c>
      <c r="AY516" s="250" t="s">
        <v>8258</v>
      </c>
    </row>
    <row r="517" spans="1:51" ht="24.75" customHeight="1" x14ac:dyDescent="0.35">
      <c r="A517" s="11">
        <v>516</v>
      </c>
      <c r="B517" s="241" t="s">
        <v>8271</v>
      </c>
      <c r="C517" s="8" t="s">
        <v>8272</v>
      </c>
      <c r="D517" s="10" t="s">
        <v>3088</v>
      </c>
      <c r="E517" s="10" t="s">
        <v>14</v>
      </c>
      <c r="F517" s="9">
        <v>43444</v>
      </c>
      <c r="G517" s="9">
        <v>43503</v>
      </c>
      <c r="H517" s="9"/>
      <c r="I517" s="9"/>
      <c r="J517" s="7" t="s">
        <v>1932</v>
      </c>
      <c r="K517" s="7"/>
      <c r="L517" s="10" t="s">
        <v>19</v>
      </c>
      <c r="M517" s="242" t="s">
        <v>5516</v>
      </c>
      <c r="N517" s="243" t="s">
        <v>2155</v>
      </c>
      <c r="O517" s="243" t="s">
        <v>6455</v>
      </c>
      <c r="P517" s="10" t="s">
        <v>6456</v>
      </c>
      <c r="Q517" s="10"/>
      <c r="R517" s="10"/>
      <c r="S517" s="10"/>
      <c r="T517" s="10" t="s">
        <v>53</v>
      </c>
      <c r="U517" s="244">
        <v>34340</v>
      </c>
      <c r="V517" s="10" t="s">
        <v>351</v>
      </c>
      <c r="W517" s="10" t="s">
        <v>351</v>
      </c>
      <c r="X517" s="241" t="s">
        <v>1936</v>
      </c>
      <c r="Y517" s="8" t="s">
        <v>8273</v>
      </c>
      <c r="Z517" s="243">
        <v>42508</v>
      </c>
      <c r="AA517" s="10" t="s">
        <v>255</v>
      </c>
      <c r="AB517" s="10" t="s">
        <v>1956</v>
      </c>
      <c r="AC517" s="10" t="s">
        <v>3140</v>
      </c>
      <c r="AD517" s="10" t="s">
        <v>2210</v>
      </c>
      <c r="AE517" s="243" t="s">
        <v>2377</v>
      </c>
      <c r="AF517" s="10" t="s">
        <v>8274</v>
      </c>
      <c r="AG517" s="10" t="s">
        <v>8275</v>
      </c>
      <c r="AH517" s="242" t="s">
        <v>8274</v>
      </c>
      <c r="AI517" s="243" t="s">
        <v>8275</v>
      </c>
      <c r="AJ517" s="10" t="s">
        <v>8276</v>
      </c>
      <c r="AK517" s="10" t="s">
        <v>4986</v>
      </c>
      <c r="AL517" s="241" t="s">
        <v>1950</v>
      </c>
      <c r="AM517" s="8" t="s">
        <v>8277</v>
      </c>
      <c r="AN517" s="8"/>
      <c r="AO517" s="8"/>
      <c r="AP517" s="8"/>
      <c r="AQ517" s="8" t="s">
        <v>3088</v>
      </c>
      <c r="AR517" s="245">
        <v>44112</v>
      </c>
      <c r="AS517" s="245">
        <v>44112</v>
      </c>
      <c r="AT517" s="246" t="s">
        <v>8278</v>
      </c>
      <c r="AU517" s="244">
        <v>44090</v>
      </c>
      <c r="AV517" s="247" t="s">
        <v>6603</v>
      </c>
      <c r="AW517" s="248" t="s">
        <v>6613</v>
      </c>
      <c r="AX517" s="249" t="s">
        <v>3088</v>
      </c>
      <c r="AY517" s="250" t="s">
        <v>8271</v>
      </c>
    </row>
    <row r="518" spans="1:51" ht="24.75" customHeight="1" x14ac:dyDescent="0.35">
      <c r="A518" s="11">
        <v>517</v>
      </c>
      <c r="B518" s="241" t="s">
        <v>8279</v>
      </c>
      <c r="C518" s="8" t="s">
        <v>8280</v>
      </c>
      <c r="D518" s="10" t="s">
        <v>3088</v>
      </c>
      <c r="E518" s="10" t="s">
        <v>14</v>
      </c>
      <c r="F518" s="9">
        <v>43934</v>
      </c>
      <c r="G518" s="9">
        <v>43993</v>
      </c>
      <c r="H518" s="9"/>
      <c r="I518" s="9">
        <v>44358</v>
      </c>
      <c r="J518" s="7" t="s">
        <v>3128</v>
      </c>
      <c r="K518" s="7"/>
      <c r="L518" s="10" t="s">
        <v>218</v>
      </c>
      <c r="M518" s="242" t="s">
        <v>3235</v>
      </c>
      <c r="N518" s="243" t="s">
        <v>2017</v>
      </c>
      <c r="O518" s="243" t="s">
        <v>8281</v>
      </c>
      <c r="P518" s="10" t="s">
        <v>2697</v>
      </c>
      <c r="Q518" s="10"/>
      <c r="R518" s="10"/>
      <c r="S518" s="10"/>
      <c r="T518" s="10" t="s">
        <v>22</v>
      </c>
      <c r="U518" s="244">
        <v>34035</v>
      </c>
      <c r="V518" s="10" t="s">
        <v>255</v>
      </c>
      <c r="W518" s="10" t="s">
        <v>255</v>
      </c>
      <c r="X518" s="241" t="s">
        <v>1936</v>
      </c>
      <c r="Y518" s="8" t="s">
        <v>8282</v>
      </c>
      <c r="Z518" s="243">
        <v>39968</v>
      </c>
      <c r="AA518" s="10" t="s">
        <v>255</v>
      </c>
      <c r="AB518" s="10" t="s">
        <v>1956</v>
      </c>
      <c r="AC518" s="10" t="s">
        <v>3140</v>
      </c>
      <c r="AD518" s="10" t="s">
        <v>2303</v>
      </c>
      <c r="AE518" s="243" t="s">
        <v>2041</v>
      </c>
      <c r="AF518" s="10" t="s">
        <v>8283</v>
      </c>
      <c r="AG518" s="10" t="s">
        <v>8284</v>
      </c>
      <c r="AH518" s="242" t="s">
        <v>8283</v>
      </c>
      <c r="AI518" s="243" t="s">
        <v>8284</v>
      </c>
      <c r="AJ518" s="10" t="s">
        <v>8285</v>
      </c>
      <c r="AK518" s="10" t="s">
        <v>8286</v>
      </c>
      <c r="AL518" s="241" t="s">
        <v>1950</v>
      </c>
      <c r="AM518" s="8" t="s">
        <v>8287</v>
      </c>
      <c r="AN518" s="8"/>
      <c r="AO518" s="8"/>
      <c r="AP518" s="8"/>
      <c r="AQ518" s="8" t="s">
        <v>3088</v>
      </c>
      <c r="AR518" s="245">
        <v>44118</v>
      </c>
      <c r="AS518" s="245">
        <v>44118</v>
      </c>
      <c r="AT518" s="246" t="s">
        <v>8288</v>
      </c>
      <c r="AU518" s="244">
        <v>44092</v>
      </c>
      <c r="AV518" s="247" t="s">
        <v>6603</v>
      </c>
      <c r="AW518" s="248" t="s">
        <v>6613</v>
      </c>
      <c r="AX518" s="249" t="s">
        <v>3088</v>
      </c>
      <c r="AY518" s="250" t="s">
        <v>8279</v>
      </c>
    </row>
    <row r="519" spans="1:51" ht="24.75" customHeight="1" x14ac:dyDescent="0.35">
      <c r="A519" s="11">
        <v>518</v>
      </c>
      <c r="B519" s="241" t="s">
        <v>8289</v>
      </c>
      <c r="C519" s="8" t="s">
        <v>8290</v>
      </c>
      <c r="D519" s="10" t="s">
        <v>3088</v>
      </c>
      <c r="E519" s="10" t="s">
        <v>32</v>
      </c>
      <c r="F519" s="9">
        <v>43437</v>
      </c>
      <c r="G519" s="9">
        <v>43496</v>
      </c>
      <c r="H519" s="9"/>
      <c r="I519" s="9"/>
      <c r="J519" s="7" t="s">
        <v>1932</v>
      </c>
      <c r="K519" s="7"/>
      <c r="L519" s="10" t="s">
        <v>7986</v>
      </c>
      <c r="M519" s="242" t="s">
        <v>2168</v>
      </c>
      <c r="N519" s="243" t="s">
        <v>1972</v>
      </c>
      <c r="O519" s="243" t="s">
        <v>4748</v>
      </c>
      <c r="P519" s="10" t="s">
        <v>4749</v>
      </c>
      <c r="Q519" s="10"/>
      <c r="R519" s="10"/>
      <c r="S519" s="10"/>
      <c r="T519" s="10" t="s">
        <v>53</v>
      </c>
      <c r="U519" s="244">
        <v>30055</v>
      </c>
      <c r="V519" s="10" t="s">
        <v>1153</v>
      </c>
      <c r="W519" s="10" t="s">
        <v>1153</v>
      </c>
      <c r="X519" s="241" t="s">
        <v>1936</v>
      </c>
      <c r="Y519" s="8" t="s">
        <v>8291</v>
      </c>
      <c r="Z519" s="243">
        <v>42486</v>
      </c>
      <c r="AA519" s="10" t="s">
        <v>1153</v>
      </c>
      <c r="AB519" s="10" t="s">
        <v>1938</v>
      </c>
      <c r="AC519" s="10" t="s">
        <v>3140</v>
      </c>
      <c r="AD519" s="10" t="s">
        <v>3088</v>
      </c>
      <c r="AE519" s="243" t="s">
        <v>3088</v>
      </c>
      <c r="AF519" s="10" t="s">
        <v>8292</v>
      </c>
      <c r="AG519" s="10" t="s">
        <v>8293</v>
      </c>
      <c r="AH519" s="242" t="s">
        <v>8292</v>
      </c>
      <c r="AI519" s="243" t="s">
        <v>8293</v>
      </c>
      <c r="AJ519" s="10" t="s">
        <v>8294</v>
      </c>
      <c r="AK519" s="10" t="s">
        <v>2729</v>
      </c>
      <c r="AL519" s="241" t="s">
        <v>1971</v>
      </c>
      <c r="AM519" s="8" t="s">
        <v>8295</v>
      </c>
      <c r="AN519" s="8"/>
      <c r="AO519" s="8"/>
      <c r="AP519" s="8"/>
      <c r="AQ519" s="8" t="s">
        <v>3088</v>
      </c>
      <c r="AR519" s="245">
        <v>44121</v>
      </c>
      <c r="AS519" s="245">
        <v>44121</v>
      </c>
      <c r="AT519" s="246" t="s">
        <v>8296</v>
      </c>
      <c r="AU519" s="244">
        <v>44096</v>
      </c>
      <c r="AV519" s="247" t="s">
        <v>6603</v>
      </c>
      <c r="AW519" s="248" t="s">
        <v>6604</v>
      </c>
      <c r="AX519" s="249" t="s">
        <v>8297</v>
      </c>
      <c r="AY519" s="250" t="s">
        <v>8289</v>
      </c>
    </row>
    <row r="520" spans="1:51" ht="24.75" customHeight="1" x14ac:dyDescent="0.35">
      <c r="A520" s="11">
        <v>519</v>
      </c>
      <c r="B520" s="241" t="s">
        <v>8298</v>
      </c>
      <c r="C520" s="8" t="s">
        <v>8299</v>
      </c>
      <c r="D520" s="10" t="s">
        <v>3088</v>
      </c>
      <c r="E520" s="10" t="s">
        <v>1153</v>
      </c>
      <c r="F520" s="9">
        <v>42919</v>
      </c>
      <c r="G520" s="9">
        <v>42978</v>
      </c>
      <c r="H520" s="9"/>
      <c r="I520" s="9"/>
      <c r="J520" s="7" t="s">
        <v>1932</v>
      </c>
      <c r="K520" s="7"/>
      <c r="L520" s="10" t="s">
        <v>7986</v>
      </c>
      <c r="M520" s="242" t="s">
        <v>3475</v>
      </c>
      <c r="N520" s="243" t="s">
        <v>2050</v>
      </c>
      <c r="O520" s="243" t="s">
        <v>5000</v>
      </c>
      <c r="P520" s="10" t="s">
        <v>6624</v>
      </c>
      <c r="Q520" s="10"/>
      <c r="R520" s="10"/>
      <c r="S520" s="10"/>
      <c r="T520" s="10" t="s">
        <v>22</v>
      </c>
      <c r="U520" s="244">
        <v>34609</v>
      </c>
      <c r="V520" s="10" t="s">
        <v>1153</v>
      </c>
      <c r="W520" s="10" t="s">
        <v>1153</v>
      </c>
      <c r="X520" s="241" t="s">
        <v>1936</v>
      </c>
      <c r="Y520" s="8" t="s">
        <v>8300</v>
      </c>
      <c r="Z520" s="243">
        <v>40009</v>
      </c>
      <c r="AA520" s="10" t="s">
        <v>1153</v>
      </c>
      <c r="AB520" s="10" t="s">
        <v>1938</v>
      </c>
      <c r="AC520" s="10" t="s">
        <v>3140</v>
      </c>
      <c r="AD520" s="10" t="s">
        <v>6195</v>
      </c>
      <c r="AE520" s="243" t="s">
        <v>1998</v>
      </c>
      <c r="AF520" s="10" t="s">
        <v>8301</v>
      </c>
      <c r="AG520" s="10" t="s">
        <v>8302</v>
      </c>
      <c r="AH520" s="242" t="s">
        <v>8301</v>
      </c>
      <c r="AI520" s="243" t="s">
        <v>8302</v>
      </c>
      <c r="AJ520" s="10" t="s">
        <v>8303</v>
      </c>
      <c r="AK520" s="10" t="s">
        <v>8304</v>
      </c>
      <c r="AL520" s="241" t="s">
        <v>2107</v>
      </c>
      <c r="AM520" s="8" t="s">
        <v>8305</v>
      </c>
      <c r="AN520" s="8"/>
      <c r="AO520" s="8"/>
      <c r="AP520" s="8"/>
      <c r="AQ520" s="8" t="s">
        <v>3088</v>
      </c>
      <c r="AR520" s="245">
        <v>44113</v>
      </c>
      <c r="AS520" s="245">
        <v>44123</v>
      </c>
      <c r="AT520" s="246" t="s">
        <v>8306</v>
      </c>
      <c r="AU520" s="244">
        <v>44103</v>
      </c>
      <c r="AV520" s="247" t="s">
        <v>6603</v>
      </c>
      <c r="AW520" s="248" t="s">
        <v>6613</v>
      </c>
      <c r="AX520" s="249" t="s">
        <v>8297</v>
      </c>
      <c r="AY520" s="250" t="s">
        <v>8298</v>
      </c>
    </row>
    <row r="521" spans="1:51" ht="24.75" customHeight="1" x14ac:dyDescent="0.35">
      <c r="A521" s="11">
        <v>520</v>
      </c>
      <c r="B521" s="241" t="s">
        <v>8307</v>
      </c>
      <c r="C521" s="8" t="s">
        <v>8308</v>
      </c>
      <c r="D521" s="10" t="s">
        <v>3088</v>
      </c>
      <c r="E521" s="10" t="s">
        <v>14</v>
      </c>
      <c r="F521" s="9">
        <v>44116</v>
      </c>
      <c r="G521" s="9">
        <v>44175</v>
      </c>
      <c r="H521" s="9"/>
      <c r="I521" s="9"/>
      <c r="J521" s="7" t="s">
        <v>3128</v>
      </c>
      <c r="K521" s="7"/>
      <c r="L521" s="10" t="s">
        <v>70</v>
      </c>
      <c r="M521" s="242" t="s">
        <v>2147</v>
      </c>
      <c r="N521" s="243" t="s">
        <v>1990</v>
      </c>
      <c r="O521" s="243" t="s">
        <v>505</v>
      </c>
      <c r="P521" s="10" t="s">
        <v>2236</v>
      </c>
      <c r="Q521" s="10"/>
      <c r="R521" s="10"/>
      <c r="S521" s="10"/>
      <c r="T521" s="10" t="s">
        <v>53</v>
      </c>
      <c r="U521" s="244">
        <v>33441</v>
      </c>
      <c r="V521" s="10" t="s">
        <v>2007</v>
      </c>
      <c r="W521" s="10" t="s">
        <v>2007</v>
      </c>
      <c r="X521" s="241" t="s">
        <v>1936</v>
      </c>
      <c r="Y521" s="8" t="s">
        <v>8309</v>
      </c>
      <c r="Z521" s="243">
        <v>41709</v>
      </c>
      <c r="AA521" s="10" t="s">
        <v>1045</v>
      </c>
      <c r="AB521" s="10" t="s">
        <v>1956</v>
      </c>
      <c r="AC521" s="10" t="s">
        <v>3140</v>
      </c>
      <c r="AD521" s="10" t="s">
        <v>2707</v>
      </c>
      <c r="AE521" s="243" t="s">
        <v>2068</v>
      </c>
      <c r="AF521" s="10" t="s">
        <v>8310</v>
      </c>
      <c r="AG521" s="10" t="s">
        <v>8311</v>
      </c>
      <c r="AH521" s="242" t="s">
        <v>8312</v>
      </c>
      <c r="AI521" s="243" t="s">
        <v>8313</v>
      </c>
      <c r="AJ521" s="10" t="s">
        <v>8314</v>
      </c>
      <c r="AK521" s="10" t="s">
        <v>8315</v>
      </c>
      <c r="AL521" s="241" t="s">
        <v>1950</v>
      </c>
      <c r="AM521" s="8" t="s">
        <v>8316</v>
      </c>
      <c r="AN521" s="8"/>
      <c r="AO521" s="8"/>
      <c r="AP521" s="8"/>
      <c r="AQ521" s="8" t="s">
        <v>3088</v>
      </c>
      <c r="AR521" s="245">
        <v>44124</v>
      </c>
      <c r="AS521" s="245">
        <v>44124</v>
      </c>
      <c r="AT521" s="246" t="s">
        <v>3088</v>
      </c>
      <c r="AU521" s="244">
        <v>44124</v>
      </c>
      <c r="AV521" s="247" t="s">
        <v>4456</v>
      </c>
      <c r="AW521" s="248" t="s">
        <v>3783</v>
      </c>
      <c r="AX521" s="249" t="s">
        <v>3088</v>
      </c>
      <c r="AY521" s="250" t="s">
        <v>8307</v>
      </c>
    </row>
    <row r="522" spans="1:51" ht="24.75" customHeight="1" x14ac:dyDescent="0.35">
      <c r="A522" s="11">
        <v>521</v>
      </c>
      <c r="B522" s="241" t="s">
        <v>8317</v>
      </c>
      <c r="C522" s="8" t="s">
        <v>8318</v>
      </c>
      <c r="D522" s="10" t="s">
        <v>8319</v>
      </c>
      <c r="E522" s="10" t="s">
        <v>14</v>
      </c>
      <c r="F522" s="9">
        <v>44118</v>
      </c>
      <c r="G522" s="9">
        <v>44177</v>
      </c>
      <c r="H522" s="251"/>
      <c r="I522" s="9"/>
      <c r="J522" s="7" t="s">
        <v>3128</v>
      </c>
      <c r="K522" s="7"/>
      <c r="L522" s="10" t="s">
        <v>751</v>
      </c>
      <c r="M522" s="242" t="s">
        <v>8260</v>
      </c>
      <c r="N522" s="252" t="s">
        <v>2017</v>
      </c>
      <c r="O522" s="252" t="s">
        <v>7101</v>
      </c>
      <c r="P522" s="252" t="s">
        <v>8320</v>
      </c>
      <c r="Q522" s="253"/>
      <c r="R522" s="253"/>
      <c r="S522" s="253"/>
      <c r="T522" s="253" t="s">
        <v>53</v>
      </c>
      <c r="U522" s="244">
        <v>34548</v>
      </c>
      <c r="V522" s="10" t="s">
        <v>707</v>
      </c>
      <c r="W522" s="10" t="s">
        <v>707</v>
      </c>
      <c r="X522" s="241" t="s">
        <v>1936</v>
      </c>
      <c r="Y522" s="8" t="s">
        <v>8321</v>
      </c>
      <c r="Z522" s="243">
        <v>42325</v>
      </c>
      <c r="AA522" s="10" t="s">
        <v>707</v>
      </c>
      <c r="AB522" s="10" t="s">
        <v>1956</v>
      </c>
      <c r="AC522" s="10" t="s">
        <v>3140</v>
      </c>
      <c r="AD522" s="10" t="s">
        <v>8322</v>
      </c>
      <c r="AE522" s="243" t="s">
        <v>2615</v>
      </c>
      <c r="AF522" s="10" t="s">
        <v>8323</v>
      </c>
      <c r="AG522" s="10" t="s">
        <v>8324</v>
      </c>
      <c r="AH522" s="242" t="s">
        <v>8325</v>
      </c>
      <c r="AI522" s="243" t="s">
        <v>8326</v>
      </c>
      <c r="AJ522" s="10" t="s">
        <v>3088</v>
      </c>
      <c r="AK522" s="10" t="s">
        <v>3088</v>
      </c>
      <c r="AL522" s="241" t="s">
        <v>3088</v>
      </c>
      <c r="AM522" s="254" t="s">
        <v>8327</v>
      </c>
      <c r="AN522" s="8"/>
      <c r="AO522" s="10"/>
      <c r="AP522" s="10"/>
      <c r="AQ522" s="254" t="s">
        <v>3088</v>
      </c>
      <c r="AR522" s="245">
        <v>44125</v>
      </c>
      <c r="AS522" s="245">
        <v>44125</v>
      </c>
      <c r="AT522" s="246" t="s">
        <v>3088</v>
      </c>
      <c r="AU522" s="244">
        <v>44125</v>
      </c>
      <c r="AV522" s="247" t="s">
        <v>4456</v>
      </c>
      <c r="AW522" s="248" t="s">
        <v>6613</v>
      </c>
      <c r="AX522" s="249" t="s">
        <v>8297</v>
      </c>
      <c r="AY522" s="250" t="s">
        <v>8317</v>
      </c>
    </row>
    <row r="523" spans="1:51" ht="24.75" customHeight="1" x14ac:dyDescent="0.35">
      <c r="A523" s="11">
        <v>522</v>
      </c>
      <c r="B523" s="241" t="s">
        <v>8328</v>
      </c>
      <c r="C523" s="8" t="s">
        <v>3961</v>
      </c>
      <c r="D523" s="10" t="s">
        <v>3088</v>
      </c>
      <c r="E523" s="10" t="s">
        <v>14</v>
      </c>
      <c r="F523" s="9">
        <v>44088</v>
      </c>
      <c r="G523" s="9">
        <v>44147</v>
      </c>
      <c r="H523" s="9"/>
      <c r="I523" s="9"/>
      <c r="J523" s="7" t="s">
        <v>3128</v>
      </c>
      <c r="K523" s="7"/>
      <c r="L523" s="10" t="s">
        <v>35</v>
      </c>
      <c r="M523" s="242" t="s">
        <v>35</v>
      </c>
      <c r="N523" s="243" t="s">
        <v>2050</v>
      </c>
      <c r="O523" s="243" t="s">
        <v>271</v>
      </c>
      <c r="P523" s="10" t="s">
        <v>2105</v>
      </c>
      <c r="Q523" s="10"/>
      <c r="R523" s="10"/>
      <c r="S523" s="10"/>
      <c r="T523" s="10" t="s">
        <v>22</v>
      </c>
      <c r="U523" s="244">
        <v>32965</v>
      </c>
      <c r="V523" s="10" t="s">
        <v>91</v>
      </c>
      <c r="W523" s="10" t="s">
        <v>334</v>
      </c>
      <c r="X523" s="241" t="s">
        <v>1936</v>
      </c>
      <c r="Y523" s="8" t="s">
        <v>3962</v>
      </c>
      <c r="Z523" s="243">
        <v>40871</v>
      </c>
      <c r="AA523" s="10" t="s">
        <v>91</v>
      </c>
      <c r="AB523" s="10" t="s">
        <v>1938</v>
      </c>
      <c r="AC523" s="10" t="s">
        <v>3140</v>
      </c>
      <c r="AD523" s="10" t="s">
        <v>2098</v>
      </c>
      <c r="AE523" s="243" t="s">
        <v>1962</v>
      </c>
      <c r="AF523" s="10" t="s">
        <v>8329</v>
      </c>
      <c r="AG523" s="10" t="s">
        <v>8330</v>
      </c>
      <c r="AH523" s="242" t="s">
        <v>8329</v>
      </c>
      <c r="AI523" s="243" t="s">
        <v>8330</v>
      </c>
      <c r="AJ523" s="10" t="s">
        <v>8331</v>
      </c>
      <c r="AK523" s="10" t="s">
        <v>8332</v>
      </c>
      <c r="AL523" s="241" t="s">
        <v>1941</v>
      </c>
      <c r="AM523" s="8" t="s">
        <v>8333</v>
      </c>
      <c r="AN523" s="8"/>
      <c r="AO523" s="8"/>
      <c r="AP523" s="8"/>
      <c r="AQ523" s="8" t="s">
        <v>3088</v>
      </c>
      <c r="AR523" s="245">
        <v>44127</v>
      </c>
      <c r="AS523" s="245">
        <v>44127</v>
      </c>
      <c r="AT523" s="246" t="s">
        <v>3088</v>
      </c>
      <c r="AU523" s="244">
        <v>44110</v>
      </c>
      <c r="AV523" s="247" t="s">
        <v>4456</v>
      </c>
      <c r="AW523" s="248" t="s">
        <v>8334</v>
      </c>
      <c r="AX523" s="249" t="s">
        <v>3088</v>
      </c>
      <c r="AY523" s="250" t="s">
        <v>8328</v>
      </c>
    </row>
    <row r="524" spans="1:51" ht="24.75" customHeight="1" x14ac:dyDescent="0.35">
      <c r="A524" s="11">
        <v>523</v>
      </c>
      <c r="B524" s="241" t="s">
        <v>8335</v>
      </c>
      <c r="C524" s="8" t="s">
        <v>8336</v>
      </c>
      <c r="D524" s="10" t="s">
        <v>3088</v>
      </c>
      <c r="E524" s="10" t="s">
        <v>14</v>
      </c>
      <c r="F524" s="9">
        <v>41276</v>
      </c>
      <c r="G524" s="9">
        <v>41336</v>
      </c>
      <c r="H524" s="9"/>
      <c r="I524" s="9"/>
      <c r="J524" s="7" t="s">
        <v>1932</v>
      </c>
      <c r="K524" s="7"/>
      <c r="L524" s="10" t="s">
        <v>618</v>
      </c>
      <c r="M524" s="242" t="s">
        <v>618</v>
      </c>
      <c r="N524" s="243" t="s">
        <v>1942</v>
      </c>
      <c r="O524" s="243" t="s">
        <v>8337</v>
      </c>
      <c r="P524" s="10" t="s">
        <v>8338</v>
      </c>
      <c r="Q524" s="10"/>
      <c r="R524" s="10"/>
      <c r="S524" s="10"/>
      <c r="T524" s="10" t="s">
        <v>53</v>
      </c>
      <c r="U524" s="244">
        <v>27141</v>
      </c>
      <c r="V524" s="10" t="s">
        <v>79</v>
      </c>
      <c r="W524" s="10" t="s">
        <v>747</v>
      </c>
      <c r="X524" s="241" t="s">
        <v>1936</v>
      </c>
      <c r="Y524" s="8" t="s">
        <v>8339</v>
      </c>
      <c r="Z524" s="243">
        <v>42453</v>
      </c>
      <c r="AA524" s="10" t="s">
        <v>3088</v>
      </c>
      <c r="AB524" s="10" t="s">
        <v>1938</v>
      </c>
      <c r="AC524" s="10" t="s">
        <v>1968</v>
      </c>
      <c r="AD524" s="10" t="s">
        <v>8340</v>
      </c>
      <c r="AE524" s="243" t="s">
        <v>2095</v>
      </c>
      <c r="AF524" s="10" t="s">
        <v>8341</v>
      </c>
      <c r="AG524" s="10" t="s">
        <v>8342</v>
      </c>
      <c r="AH524" s="242" t="s">
        <v>8341</v>
      </c>
      <c r="AI524" s="243" t="s">
        <v>8342</v>
      </c>
      <c r="AJ524" s="10" t="s">
        <v>8343</v>
      </c>
      <c r="AK524" s="10" t="s">
        <v>8344</v>
      </c>
      <c r="AL524" s="241" t="s">
        <v>1971</v>
      </c>
      <c r="AM524" s="8" t="s">
        <v>8345</v>
      </c>
      <c r="AN524" s="8"/>
      <c r="AO524" s="8"/>
      <c r="AP524" s="8"/>
      <c r="AQ524" s="8" t="s">
        <v>3088</v>
      </c>
      <c r="AR524" s="245">
        <v>44132</v>
      </c>
      <c r="AS524" s="245">
        <v>44132</v>
      </c>
      <c r="AT524" s="246" t="s">
        <v>8346</v>
      </c>
      <c r="AU524" s="244">
        <v>44119</v>
      </c>
      <c r="AV524" s="247" t="s">
        <v>6649</v>
      </c>
      <c r="AW524" s="248" t="s">
        <v>6650</v>
      </c>
      <c r="AX524" s="249" t="s">
        <v>3088</v>
      </c>
      <c r="AY524" s="250" t="s">
        <v>8335</v>
      </c>
    </row>
    <row r="525" spans="1:51" ht="24.75" customHeight="1" x14ac:dyDescent="0.35">
      <c r="A525" s="11">
        <v>524</v>
      </c>
      <c r="B525" s="241" t="s">
        <v>8347</v>
      </c>
      <c r="C525" s="8" t="s">
        <v>8348</v>
      </c>
      <c r="D525" s="10" t="s">
        <v>3088</v>
      </c>
      <c r="E525" s="10" t="s">
        <v>781</v>
      </c>
      <c r="F525" s="9">
        <v>43507</v>
      </c>
      <c r="G525" s="9">
        <v>43566</v>
      </c>
      <c r="H525" s="9"/>
      <c r="I525" s="9"/>
      <c r="J525" s="7" t="s">
        <v>1932</v>
      </c>
      <c r="K525" s="7"/>
      <c r="L525" s="10" t="s">
        <v>7986</v>
      </c>
      <c r="M525" s="242" t="s">
        <v>3475</v>
      </c>
      <c r="N525" s="243" t="s">
        <v>2050</v>
      </c>
      <c r="O525" s="243" t="s">
        <v>5000</v>
      </c>
      <c r="P525" s="10" t="s">
        <v>6624</v>
      </c>
      <c r="Q525" s="10"/>
      <c r="R525" s="10"/>
      <c r="S525" s="10"/>
      <c r="T525" s="10" t="s">
        <v>53</v>
      </c>
      <c r="U525" s="244">
        <v>33445</v>
      </c>
      <c r="V525" s="10" t="s">
        <v>2048</v>
      </c>
      <c r="W525" s="10" t="s">
        <v>2048</v>
      </c>
      <c r="X525" s="241" t="s">
        <v>1936</v>
      </c>
      <c r="Y525" s="8" t="s">
        <v>8349</v>
      </c>
      <c r="Z525" s="243">
        <v>41328</v>
      </c>
      <c r="AA525" s="10" t="s">
        <v>2048</v>
      </c>
      <c r="AB525" s="10" t="s">
        <v>1938</v>
      </c>
      <c r="AC525" s="10" t="s">
        <v>3140</v>
      </c>
      <c r="AD525" s="10" t="s">
        <v>2363</v>
      </c>
      <c r="AE525" s="243" t="s">
        <v>2104</v>
      </c>
      <c r="AF525" s="10" t="s">
        <v>8350</v>
      </c>
      <c r="AG525" s="10" t="s">
        <v>8351</v>
      </c>
      <c r="AH525" s="242" t="s">
        <v>8350</v>
      </c>
      <c r="AI525" s="243" t="s">
        <v>8351</v>
      </c>
      <c r="AJ525" s="10" t="s">
        <v>8352</v>
      </c>
      <c r="AK525" s="10" t="s">
        <v>8353</v>
      </c>
      <c r="AL525" s="241" t="s">
        <v>1971</v>
      </c>
      <c r="AM525" s="8" t="s">
        <v>8354</v>
      </c>
      <c r="AN525" s="8"/>
      <c r="AO525" s="8"/>
      <c r="AP525" s="8"/>
      <c r="AQ525" s="8"/>
      <c r="AR525" s="245">
        <v>44134</v>
      </c>
      <c r="AS525" s="245">
        <v>44134</v>
      </c>
      <c r="AT525" s="246" t="s">
        <v>8355</v>
      </c>
      <c r="AU525" s="244">
        <v>44134</v>
      </c>
      <c r="AV525" s="247" t="s">
        <v>6603</v>
      </c>
      <c r="AW525" s="248" t="s">
        <v>6613</v>
      </c>
      <c r="AX525" s="249" t="s">
        <v>3088</v>
      </c>
      <c r="AY525" s="250" t="s">
        <v>8347</v>
      </c>
    </row>
    <row r="526" spans="1:51" ht="24.75" customHeight="1" x14ac:dyDescent="0.35">
      <c r="A526" s="11">
        <v>525</v>
      </c>
      <c r="B526" s="241" t="s">
        <v>8356</v>
      </c>
      <c r="C526" s="8" t="s">
        <v>8357</v>
      </c>
      <c r="D526" s="10" t="s">
        <v>3088</v>
      </c>
      <c r="E526" s="10" t="s">
        <v>32</v>
      </c>
      <c r="F526" s="9">
        <v>43626</v>
      </c>
      <c r="G526" s="9">
        <v>43685</v>
      </c>
      <c r="H526" s="9"/>
      <c r="I526" s="9"/>
      <c r="J526" s="7" t="s">
        <v>1932</v>
      </c>
      <c r="K526" s="7"/>
      <c r="L526" s="10" t="s">
        <v>115</v>
      </c>
      <c r="M526" s="242" t="s">
        <v>2070</v>
      </c>
      <c r="N526" s="243" t="s">
        <v>1990</v>
      </c>
      <c r="O526" s="243" t="s">
        <v>484</v>
      </c>
      <c r="P526" s="10" t="s">
        <v>2220</v>
      </c>
      <c r="Q526" s="10"/>
      <c r="R526" s="10"/>
      <c r="S526" s="10"/>
      <c r="T526" s="10" t="s">
        <v>53</v>
      </c>
      <c r="U526" s="244">
        <v>30981</v>
      </c>
      <c r="V526" s="10" t="s">
        <v>79</v>
      </c>
      <c r="W526" s="10" t="s">
        <v>79</v>
      </c>
      <c r="X526" s="241" t="s">
        <v>1936</v>
      </c>
      <c r="Y526" s="8" t="s">
        <v>8358</v>
      </c>
      <c r="Z526" s="243">
        <v>38566</v>
      </c>
      <c r="AA526" s="10" t="s">
        <v>79</v>
      </c>
      <c r="AB526" s="10" t="s">
        <v>1938</v>
      </c>
      <c r="AC526" s="10" t="s">
        <v>3140</v>
      </c>
      <c r="AD526" s="10" t="s">
        <v>2272</v>
      </c>
      <c r="AE526" s="243" t="s">
        <v>2368</v>
      </c>
      <c r="AF526" s="10" t="s">
        <v>8359</v>
      </c>
      <c r="AG526" s="10" t="s">
        <v>8360</v>
      </c>
      <c r="AH526" s="242" t="s">
        <v>8359</v>
      </c>
      <c r="AI526" s="243" t="s">
        <v>8360</v>
      </c>
      <c r="AJ526" s="10" t="s">
        <v>8361</v>
      </c>
      <c r="AK526" s="10" t="s">
        <v>8362</v>
      </c>
      <c r="AL526" s="241" t="s">
        <v>1971</v>
      </c>
      <c r="AM526" s="8" t="s">
        <v>8363</v>
      </c>
      <c r="AN526" s="8"/>
      <c r="AO526" s="8"/>
      <c r="AP526" s="8"/>
      <c r="AQ526" s="8"/>
      <c r="AR526" s="245">
        <v>44135</v>
      </c>
      <c r="AS526" s="245">
        <v>44135</v>
      </c>
      <c r="AT526" s="246" t="s">
        <v>8364</v>
      </c>
      <c r="AU526" s="244">
        <v>44134</v>
      </c>
      <c r="AV526" s="247" t="s">
        <v>6603</v>
      </c>
      <c r="AW526" s="248" t="s">
        <v>6613</v>
      </c>
      <c r="AX526" s="249" t="s">
        <v>3088</v>
      </c>
      <c r="AY526" s="250" t="s">
        <v>8356</v>
      </c>
    </row>
    <row r="527" spans="1:51" ht="24.75" customHeight="1" x14ac:dyDescent="0.35">
      <c r="A527" s="11">
        <v>526</v>
      </c>
      <c r="B527" s="241" t="s">
        <v>8365</v>
      </c>
      <c r="C527" s="8" t="s">
        <v>8366</v>
      </c>
      <c r="D527" s="10" t="s">
        <v>3088</v>
      </c>
      <c r="E527" s="10" t="s">
        <v>255</v>
      </c>
      <c r="F527" s="9">
        <v>43836</v>
      </c>
      <c r="G527" s="9">
        <v>43895</v>
      </c>
      <c r="H527" s="9"/>
      <c r="I527" s="9">
        <v>44260</v>
      </c>
      <c r="J527" s="7" t="s">
        <v>3128</v>
      </c>
      <c r="K527" s="7"/>
      <c r="L527" s="10" t="s">
        <v>6524</v>
      </c>
      <c r="M527" s="242" t="s">
        <v>7674</v>
      </c>
      <c r="N527" s="243" t="s">
        <v>1990</v>
      </c>
      <c r="O527" s="243" t="s">
        <v>4758</v>
      </c>
      <c r="P527" s="10" t="s">
        <v>4759</v>
      </c>
      <c r="Q527" s="10"/>
      <c r="R527" s="10"/>
      <c r="S527" s="10"/>
      <c r="T527" s="10" t="s">
        <v>53</v>
      </c>
      <c r="U527" s="244">
        <v>31258</v>
      </c>
      <c r="V527" s="10" t="s">
        <v>2228</v>
      </c>
      <c r="W527" s="10" t="s">
        <v>2007</v>
      </c>
      <c r="X527" s="241" t="s">
        <v>1936</v>
      </c>
      <c r="Y527" s="8" t="s">
        <v>8367</v>
      </c>
      <c r="Z527" s="243">
        <v>42074</v>
      </c>
      <c r="AA527" s="10" t="s">
        <v>255</v>
      </c>
      <c r="AB527" s="10" t="s">
        <v>1938</v>
      </c>
      <c r="AC527" s="10" t="s">
        <v>3140</v>
      </c>
      <c r="AD527" s="10" t="s">
        <v>2010</v>
      </c>
      <c r="AE527" s="243" t="s">
        <v>2421</v>
      </c>
      <c r="AF527" s="10" t="s">
        <v>8368</v>
      </c>
      <c r="AG527" s="10" t="s">
        <v>8369</v>
      </c>
      <c r="AH527" s="242" t="s">
        <v>8368</v>
      </c>
      <c r="AI527" s="243" t="s">
        <v>8369</v>
      </c>
      <c r="AJ527" s="10" t="s">
        <v>8370</v>
      </c>
      <c r="AK527" s="10" t="s">
        <v>8371</v>
      </c>
      <c r="AL527" s="241" t="s">
        <v>1971</v>
      </c>
      <c r="AM527" s="8" t="s">
        <v>8372</v>
      </c>
      <c r="AN527" s="8"/>
      <c r="AO527" s="8"/>
      <c r="AP527" s="8"/>
      <c r="AQ527" s="8" t="s">
        <v>3088</v>
      </c>
      <c r="AR527" s="245">
        <v>44135</v>
      </c>
      <c r="AS527" s="245">
        <v>44135</v>
      </c>
      <c r="AT527" s="246" t="s">
        <v>8373</v>
      </c>
      <c r="AU527" s="244">
        <v>44130</v>
      </c>
      <c r="AV527" s="247" t="s">
        <v>6649</v>
      </c>
      <c r="AW527" s="248" t="s">
        <v>6650</v>
      </c>
      <c r="AX527" s="249" t="s">
        <v>3088</v>
      </c>
      <c r="AY527" s="250" t="s">
        <v>8365</v>
      </c>
    </row>
    <row r="528" spans="1:51" ht="24.75" customHeight="1" x14ac:dyDescent="0.35">
      <c r="A528" s="11">
        <v>527</v>
      </c>
      <c r="B528" s="241" t="s">
        <v>8374</v>
      </c>
      <c r="C528" s="8" t="s">
        <v>8375</v>
      </c>
      <c r="D528" s="10" t="s">
        <v>3088</v>
      </c>
      <c r="E528" s="10" t="s">
        <v>101</v>
      </c>
      <c r="F528" s="9">
        <v>41764</v>
      </c>
      <c r="G528" s="9">
        <v>41824</v>
      </c>
      <c r="H528" s="9"/>
      <c r="I528" s="9"/>
      <c r="J528" s="7" t="s">
        <v>1932</v>
      </c>
      <c r="K528" s="7"/>
      <c r="L528" s="10" t="s">
        <v>5539</v>
      </c>
      <c r="M528" s="242" t="s">
        <v>2141</v>
      </c>
      <c r="N528" s="243" t="s">
        <v>1942</v>
      </c>
      <c r="O528" s="243" t="s">
        <v>7397</v>
      </c>
      <c r="P528" s="10" t="s">
        <v>2053</v>
      </c>
      <c r="Q528" s="10"/>
      <c r="R528" s="10"/>
      <c r="S528" s="10"/>
      <c r="T528" s="10" t="s">
        <v>53</v>
      </c>
      <c r="U528" s="244">
        <v>30956</v>
      </c>
      <c r="V528" s="10" t="s">
        <v>343</v>
      </c>
      <c r="W528" s="10" t="s">
        <v>343</v>
      </c>
      <c r="X528" s="241" t="s">
        <v>1936</v>
      </c>
      <c r="Y528" s="8" t="s">
        <v>8376</v>
      </c>
      <c r="Z528" s="243">
        <v>41031</v>
      </c>
      <c r="AA528" s="10" t="s">
        <v>343</v>
      </c>
      <c r="AB528" s="10" t="s">
        <v>1956</v>
      </c>
      <c r="AC528" s="10" t="s">
        <v>1974</v>
      </c>
      <c r="AD528" s="10" t="s">
        <v>8377</v>
      </c>
      <c r="AE528" s="243" t="s">
        <v>1988</v>
      </c>
      <c r="AF528" s="10" t="s">
        <v>8378</v>
      </c>
      <c r="AG528" s="10" t="s">
        <v>8379</v>
      </c>
      <c r="AH528" s="242" t="s">
        <v>8378</v>
      </c>
      <c r="AI528" s="243" t="s">
        <v>8380</v>
      </c>
      <c r="AJ528" s="10" t="s">
        <v>8381</v>
      </c>
      <c r="AK528" s="10" t="s">
        <v>8382</v>
      </c>
      <c r="AL528" s="241" t="s">
        <v>1950</v>
      </c>
      <c r="AM528" s="8" t="s">
        <v>8383</v>
      </c>
      <c r="AN528" s="8"/>
      <c r="AO528" s="8"/>
      <c r="AP528" s="8"/>
      <c r="AQ528" s="8" t="s">
        <v>3088</v>
      </c>
      <c r="AR528" s="245">
        <v>44135</v>
      </c>
      <c r="AS528" s="245">
        <v>44135</v>
      </c>
      <c r="AT528" s="246" t="s">
        <v>8384</v>
      </c>
      <c r="AU528" s="244">
        <v>44137</v>
      </c>
      <c r="AV528" s="247" t="s">
        <v>6649</v>
      </c>
      <c r="AW528" s="248" t="s">
        <v>6650</v>
      </c>
      <c r="AX528" s="249" t="s">
        <v>3088</v>
      </c>
      <c r="AY528" s="250" t="s">
        <v>8374</v>
      </c>
    </row>
    <row r="529" spans="1:51" ht="24.75" customHeight="1" x14ac:dyDescent="0.35">
      <c r="A529" s="11">
        <v>528</v>
      </c>
      <c r="B529" s="241" t="s">
        <v>8385</v>
      </c>
      <c r="C529" s="8" t="s">
        <v>8386</v>
      </c>
      <c r="D529" s="10" t="s">
        <v>2128</v>
      </c>
      <c r="E529" s="10" t="s">
        <v>707</v>
      </c>
      <c r="F529" s="9">
        <v>43108</v>
      </c>
      <c r="G529" s="9">
        <v>43167</v>
      </c>
      <c r="H529" s="9"/>
      <c r="I529" s="9"/>
      <c r="J529" s="7" t="s">
        <v>1932</v>
      </c>
      <c r="K529" s="7"/>
      <c r="L529" s="10" t="s">
        <v>5053</v>
      </c>
      <c r="M529" s="242" t="s">
        <v>5054</v>
      </c>
      <c r="N529" s="243" t="s">
        <v>1984</v>
      </c>
      <c r="O529" s="243" t="s">
        <v>3092</v>
      </c>
      <c r="P529" s="10" t="s">
        <v>3247</v>
      </c>
      <c r="Q529" s="10"/>
      <c r="R529" s="10"/>
      <c r="S529" s="10"/>
      <c r="T529" s="10" t="s">
        <v>53</v>
      </c>
      <c r="U529" s="244">
        <v>29776</v>
      </c>
      <c r="V529" s="10" t="s">
        <v>699</v>
      </c>
      <c r="W529" s="10" t="s">
        <v>699</v>
      </c>
      <c r="X529" s="241" t="s">
        <v>1936</v>
      </c>
      <c r="Y529" s="8" t="s">
        <v>8387</v>
      </c>
      <c r="Z529" s="243">
        <v>39280</v>
      </c>
      <c r="AA529" s="10" t="s">
        <v>699</v>
      </c>
      <c r="AB529" s="10" t="s">
        <v>1938</v>
      </c>
      <c r="AC529" s="10" t="s">
        <v>3140</v>
      </c>
      <c r="AD529" s="10" t="s">
        <v>2098</v>
      </c>
      <c r="AE529" s="243" t="s">
        <v>1948</v>
      </c>
      <c r="AF529" s="10" t="s">
        <v>8388</v>
      </c>
      <c r="AG529" s="10" t="s">
        <v>8389</v>
      </c>
      <c r="AH529" s="242" t="s">
        <v>8390</v>
      </c>
      <c r="AI529" s="243" t="s">
        <v>8391</v>
      </c>
      <c r="AJ529" s="10" t="s">
        <v>8392</v>
      </c>
      <c r="AK529" s="10" t="s">
        <v>8393</v>
      </c>
      <c r="AL529" s="241" t="s">
        <v>1971</v>
      </c>
      <c r="AM529" s="8" t="s">
        <v>8394</v>
      </c>
      <c r="AN529" s="8"/>
      <c r="AO529" s="8"/>
      <c r="AP529" s="8"/>
      <c r="AQ529" s="8" t="s">
        <v>3088</v>
      </c>
      <c r="AR529" s="245">
        <v>44134</v>
      </c>
      <c r="AS529" s="245">
        <v>44135</v>
      </c>
      <c r="AT529" s="246" t="s">
        <v>8395</v>
      </c>
      <c r="AU529" s="244">
        <v>44124</v>
      </c>
      <c r="AV529" s="247" t="s">
        <v>6649</v>
      </c>
      <c r="AW529" s="248" t="s">
        <v>3256</v>
      </c>
      <c r="AX529" s="249" t="s">
        <v>4504</v>
      </c>
      <c r="AY529" s="250" t="s">
        <v>8385</v>
      </c>
    </row>
    <row r="530" spans="1:51" ht="24.75" customHeight="1" x14ac:dyDescent="0.35">
      <c r="A530" s="11">
        <v>529</v>
      </c>
      <c r="B530" s="241" t="s">
        <v>8396</v>
      </c>
      <c r="C530" s="8" t="s">
        <v>8397</v>
      </c>
      <c r="D530" s="10" t="s">
        <v>3088</v>
      </c>
      <c r="E530" s="10" t="s">
        <v>1967</v>
      </c>
      <c r="F530" s="9">
        <v>43362</v>
      </c>
      <c r="G530" s="9">
        <v>43421</v>
      </c>
      <c r="H530" s="9"/>
      <c r="I530" s="9">
        <v>44152</v>
      </c>
      <c r="J530" s="7" t="s">
        <v>3128</v>
      </c>
      <c r="K530" s="7"/>
      <c r="L530" s="10" t="s">
        <v>5938</v>
      </c>
      <c r="M530" s="242" t="s">
        <v>2298</v>
      </c>
      <c r="N530" s="243" t="s">
        <v>2017</v>
      </c>
      <c r="O530" s="243" t="s">
        <v>3187</v>
      </c>
      <c r="P530" s="10" t="s">
        <v>2061</v>
      </c>
      <c r="Q530" s="10"/>
      <c r="R530" s="10"/>
      <c r="S530" s="10"/>
      <c r="T530" s="10" t="s">
        <v>53</v>
      </c>
      <c r="U530" s="244">
        <v>33799</v>
      </c>
      <c r="V530" s="10" t="s">
        <v>1967</v>
      </c>
      <c r="W530" s="10" t="s">
        <v>1967</v>
      </c>
      <c r="X530" s="241" t="s">
        <v>1936</v>
      </c>
      <c r="Y530" s="8" t="s">
        <v>8398</v>
      </c>
      <c r="Z530" s="243">
        <v>40182</v>
      </c>
      <c r="AA530" s="10" t="s">
        <v>1967</v>
      </c>
      <c r="AB530" s="10" t="s">
        <v>1956</v>
      </c>
      <c r="AC530" s="10" t="s">
        <v>1974</v>
      </c>
      <c r="AD530" s="10" t="s">
        <v>8399</v>
      </c>
      <c r="AE530" s="243" t="s">
        <v>2095</v>
      </c>
      <c r="AF530" s="10" t="s">
        <v>8400</v>
      </c>
      <c r="AG530" s="10" t="s">
        <v>8401</v>
      </c>
      <c r="AH530" s="242" t="s">
        <v>8400</v>
      </c>
      <c r="AI530" s="243" t="s">
        <v>8401</v>
      </c>
      <c r="AJ530" s="10" t="s">
        <v>8402</v>
      </c>
      <c r="AK530" s="10" t="s">
        <v>8403</v>
      </c>
      <c r="AL530" s="241" t="s">
        <v>2107</v>
      </c>
      <c r="AM530" s="8" t="s">
        <v>8404</v>
      </c>
      <c r="AN530" s="8"/>
      <c r="AO530" s="8"/>
      <c r="AP530" s="8"/>
      <c r="AQ530" s="8" t="s">
        <v>3088</v>
      </c>
      <c r="AR530" s="245">
        <v>44135</v>
      </c>
      <c r="AS530" s="245">
        <v>44144</v>
      </c>
      <c r="AT530" s="246" t="s">
        <v>8405</v>
      </c>
      <c r="AU530" s="244">
        <v>44119</v>
      </c>
      <c r="AV530" s="247" t="s">
        <v>6649</v>
      </c>
      <c r="AW530" s="248" t="s">
        <v>6650</v>
      </c>
      <c r="AX530" s="249" t="s">
        <v>3088</v>
      </c>
      <c r="AY530" s="250" t="s">
        <v>8396</v>
      </c>
    </row>
    <row r="531" spans="1:51" ht="24.75" customHeight="1" x14ac:dyDescent="0.35">
      <c r="A531" s="11">
        <v>530</v>
      </c>
      <c r="B531" s="241" t="s">
        <v>8406</v>
      </c>
      <c r="C531" s="8" t="s">
        <v>8407</v>
      </c>
      <c r="D531" s="10" t="s">
        <v>3088</v>
      </c>
      <c r="E531" s="10" t="s">
        <v>14</v>
      </c>
      <c r="F531" s="9">
        <v>44018</v>
      </c>
      <c r="G531" s="9">
        <v>44077</v>
      </c>
      <c r="H531" s="9"/>
      <c r="I531" s="9">
        <v>44442</v>
      </c>
      <c r="J531" s="7" t="s">
        <v>3128</v>
      </c>
      <c r="K531" s="7"/>
      <c r="L531" s="10" t="s">
        <v>3118</v>
      </c>
      <c r="M531" s="242" t="s">
        <v>2112</v>
      </c>
      <c r="N531" s="243" t="s">
        <v>2050</v>
      </c>
      <c r="O531" s="243" t="s">
        <v>7883</v>
      </c>
      <c r="P531" s="10" t="s">
        <v>8408</v>
      </c>
      <c r="Q531" s="10"/>
      <c r="R531" s="10"/>
      <c r="S531" s="10"/>
      <c r="T531" s="10" t="s">
        <v>22</v>
      </c>
      <c r="U531" s="244">
        <v>33757</v>
      </c>
      <c r="V531" s="10" t="s">
        <v>255</v>
      </c>
      <c r="W531" s="10" t="s">
        <v>1658</v>
      </c>
      <c r="X531" s="241" t="s">
        <v>1936</v>
      </c>
      <c r="Y531" s="8" t="s">
        <v>8409</v>
      </c>
      <c r="Z531" s="243">
        <v>42262</v>
      </c>
      <c r="AA531" s="10" t="s">
        <v>255</v>
      </c>
      <c r="AB531" s="10" t="s">
        <v>1956</v>
      </c>
      <c r="AC531" s="10" t="s">
        <v>3140</v>
      </c>
      <c r="AD531" s="10" t="s">
        <v>2221</v>
      </c>
      <c r="AE531" s="243" t="s">
        <v>2095</v>
      </c>
      <c r="AF531" s="10" t="s">
        <v>8410</v>
      </c>
      <c r="AG531" s="10" t="s">
        <v>8411</v>
      </c>
      <c r="AH531" s="242" t="s">
        <v>8410</v>
      </c>
      <c r="AI531" s="243" t="s">
        <v>8411</v>
      </c>
      <c r="AJ531" s="10" t="s">
        <v>8412</v>
      </c>
      <c r="AK531" s="10" t="s">
        <v>8413</v>
      </c>
      <c r="AL531" s="241" t="s">
        <v>1953</v>
      </c>
      <c r="AM531" s="8" t="s">
        <v>8414</v>
      </c>
      <c r="AN531" s="8"/>
      <c r="AO531" s="8"/>
      <c r="AP531" s="8"/>
      <c r="AQ531" s="8" t="s">
        <v>3088</v>
      </c>
      <c r="AR531" s="245">
        <v>44149</v>
      </c>
      <c r="AS531" s="245">
        <v>44149</v>
      </c>
      <c r="AT531" s="246" t="s">
        <v>8415</v>
      </c>
      <c r="AU531" s="244">
        <v>44124</v>
      </c>
      <c r="AV531" s="247" t="s">
        <v>6603</v>
      </c>
      <c r="AW531" s="248" t="s">
        <v>3783</v>
      </c>
      <c r="AX531" s="249" t="s">
        <v>3088</v>
      </c>
      <c r="AY531" s="250" t="s">
        <v>8406</v>
      </c>
    </row>
    <row r="532" spans="1:51" ht="24.75" customHeight="1" x14ac:dyDescent="0.35">
      <c r="A532" s="11">
        <v>531</v>
      </c>
      <c r="B532" s="241" t="s">
        <v>8416</v>
      </c>
      <c r="C532" s="8" t="s">
        <v>8417</v>
      </c>
      <c r="D532" s="10" t="s">
        <v>3088</v>
      </c>
      <c r="E532" s="10" t="s">
        <v>544</v>
      </c>
      <c r="F532" s="9">
        <v>44095</v>
      </c>
      <c r="G532" s="9">
        <v>44154</v>
      </c>
      <c r="H532" s="9"/>
      <c r="I532" s="9"/>
      <c r="J532" s="7" t="s">
        <v>3128</v>
      </c>
      <c r="K532" s="7"/>
      <c r="L532" s="10" t="s">
        <v>7986</v>
      </c>
      <c r="M532" s="242" t="s">
        <v>3475</v>
      </c>
      <c r="N532" s="243" t="s">
        <v>2017</v>
      </c>
      <c r="O532" s="243" t="s">
        <v>5580</v>
      </c>
      <c r="P532" s="10" t="s">
        <v>6907</v>
      </c>
      <c r="Q532" s="10"/>
      <c r="R532" s="10"/>
      <c r="S532" s="10"/>
      <c r="T532" s="10" t="s">
        <v>53</v>
      </c>
      <c r="U532" s="244">
        <v>33260</v>
      </c>
      <c r="V532" s="10" t="s">
        <v>544</v>
      </c>
      <c r="W532" s="10" t="s">
        <v>7918</v>
      </c>
      <c r="X532" s="241" t="s">
        <v>1936</v>
      </c>
      <c r="Y532" s="8" t="s">
        <v>8418</v>
      </c>
      <c r="Z532" s="243">
        <v>43612</v>
      </c>
      <c r="AA532" s="10" t="s">
        <v>3088</v>
      </c>
      <c r="AB532" s="10" t="s">
        <v>1938</v>
      </c>
      <c r="AC532" s="10" t="s">
        <v>3140</v>
      </c>
      <c r="AD532" s="10" t="s">
        <v>8419</v>
      </c>
      <c r="AE532" s="243" t="s">
        <v>1948</v>
      </c>
      <c r="AF532" s="10" t="s">
        <v>8420</v>
      </c>
      <c r="AG532" s="10" t="s">
        <v>8421</v>
      </c>
      <c r="AH532" s="242" t="s">
        <v>8420</v>
      </c>
      <c r="AI532" s="243" t="s">
        <v>8421</v>
      </c>
      <c r="AJ532" s="10" t="s">
        <v>8422</v>
      </c>
      <c r="AK532" s="10" t="s">
        <v>8423</v>
      </c>
      <c r="AL532" s="241" t="s">
        <v>1971</v>
      </c>
      <c r="AM532" s="8" t="s">
        <v>8424</v>
      </c>
      <c r="AN532" s="8"/>
      <c r="AO532" s="8"/>
      <c r="AP532" s="8"/>
      <c r="AQ532" s="8" t="s">
        <v>3088</v>
      </c>
      <c r="AR532" s="245">
        <v>44151</v>
      </c>
      <c r="AS532" s="245">
        <v>44151</v>
      </c>
      <c r="AT532" s="246" t="s">
        <v>3088</v>
      </c>
      <c r="AU532" s="244">
        <v>44151</v>
      </c>
      <c r="AV532" s="247" t="s">
        <v>4456</v>
      </c>
      <c r="AW532" s="248" t="s">
        <v>8425</v>
      </c>
      <c r="AX532" s="249" t="s">
        <v>3088</v>
      </c>
      <c r="AY532" s="250" t="s">
        <v>8416</v>
      </c>
    </row>
    <row r="533" spans="1:51" ht="24.75" customHeight="1" x14ac:dyDescent="0.35">
      <c r="A533" s="11">
        <v>532</v>
      </c>
      <c r="B533" s="241" t="s">
        <v>8426</v>
      </c>
      <c r="C533" s="8" t="s">
        <v>8427</v>
      </c>
      <c r="D533" s="10" t="s">
        <v>3088</v>
      </c>
      <c r="E533" s="10" t="s">
        <v>14</v>
      </c>
      <c r="F533" s="9">
        <v>43711</v>
      </c>
      <c r="G533" s="9">
        <v>43770</v>
      </c>
      <c r="H533" s="9"/>
      <c r="I533" s="9"/>
      <c r="J533" s="7" t="s">
        <v>1932</v>
      </c>
      <c r="K533" s="7"/>
      <c r="L533" s="10" t="s">
        <v>115</v>
      </c>
      <c r="M533" s="242" t="s">
        <v>2042</v>
      </c>
      <c r="N533" s="243" t="s">
        <v>2050</v>
      </c>
      <c r="O533" s="243" t="s">
        <v>366</v>
      </c>
      <c r="P533" s="10" t="s">
        <v>2158</v>
      </c>
      <c r="Q533" s="10"/>
      <c r="R533" s="10"/>
      <c r="S533" s="10"/>
      <c r="T533" s="10" t="s">
        <v>22</v>
      </c>
      <c r="U533" s="244">
        <v>32730</v>
      </c>
      <c r="V533" s="10" t="s">
        <v>2270</v>
      </c>
      <c r="W533" s="10" t="s">
        <v>747</v>
      </c>
      <c r="X533" s="241" t="s">
        <v>1936</v>
      </c>
      <c r="Y533" s="8" t="s">
        <v>8428</v>
      </c>
      <c r="Z533" s="243">
        <v>40470</v>
      </c>
      <c r="AA533" s="10" t="s">
        <v>2270</v>
      </c>
      <c r="AB533" s="10" t="s">
        <v>1938</v>
      </c>
      <c r="AC533" s="10" t="s">
        <v>3140</v>
      </c>
      <c r="AD533" s="10" t="s">
        <v>2203</v>
      </c>
      <c r="AE533" s="243" t="s">
        <v>1962</v>
      </c>
      <c r="AF533" s="10" t="s">
        <v>8429</v>
      </c>
      <c r="AG533" s="10" t="s">
        <v>8430</v>
      </c>
      <c r="AH533" s="242" t="s">
        <v>8429</v>
      </c>
      <c r="AI533" s="243" t="s">
        <v>8430</v>
      </c>
      <c r="AJ533" s="10" t="s">
        <v>8431</v>
      </c>
      <c r="AK533" s="10" t="s">
        <v>8432</v>
      </c>
      <c r="AL533" s="241" t="s">
        <v>1941</v>
      </c>
      <c r="AM533" s="8" t="s">
        <v>8433</v>
      </c>
      <c r="AN533" s="8"/>
      <c r="AO533" s="8"/>
      <c r="AP533" s="8"/>
      <c r="AQ533" s="8"/>
      <c r="AR533" s="245">
        <v>44151</v>
      </c>
      <c r="AS533" s="245">
        <v>44156</v>
      </c>
      <c r="AT533" s="246" t="s">
        <v>8434</v>
      </c>
      <c r="AU533" s="244">
        <v>44134</v>
      </c>
      <c r="AV533" s="247" t="s">
        <v>6603</v>
      </c>
      <c r="AW533" s="248" t="s">
        <v>3783</v>
      </c>
      <c r="AX533" s="249" t="s">
        <v>3088</v>
      </c>
      <c r="AY533" s="250" t="s">
        <v>8426</v>
      </c>
    </row>
    <row r="534" spans="1:51" ht="24.75" customHeight="1" x14ac:dyDescent="0.35">
      <c r="A534" s="11">
        <v>533</v>
      </c>
      <c r="B534" s="241" t="s">
        <v>8435</v>
      </c>
      <c r="C534" s="8" t="s">
        <v>8436</v>
      </c>
      <c r="D534" s="10" t="s">
        <v>3088</v>
      </c>
      <c r="E534" s="10" t="s">
        <v>141</v>
      </c>
      <c r="F534" s="9">
        <v>44046</v>
      </c>
      <c r="G534" s="9">
        <v>44105</v>
      </c>
      <c r="H534" s="9"/>
      <c r="I534" s="9">
        <v>44470</v>
      </c>
      <c r="J534" s="7" t="s">
        <v>3128</v>
      </c>
      <c r="K534" s="7"/>
      <c r="L534" s="10" t="s">
        <v>7986</v>
      </c>
      <c r="M534" s="242" t="s">
        <v>3475</v>
      </c>
      <c r="N534" s="243" t="s">
        <v>2050</v>
      </c>
      <c r="O534" s="243" t="s">
        <v>5000</v>
      </c>
      <c r="P534" s="10" t="s">
        <v>6624</v>
      </c>
      <c r="Q534" s="10"/>
      <c r="R534" s="10"/>
      <c r="S534" s="10"/>
      <c r="T534" s="10" t="s">
        <v>53</v>
      </c>
      <c r="U534" s="244">
        <v>34243</v>
      </c>
      <c r="V534" s="10" t="s">
        <v>334</v>
      </c>
      <c r="W534" s="10" t="s">
        <v>334</v>
      </c>
      <c r="X534" s="241" t="s">
        <v>1936</v>
      </c>
      <c r="Y534" s="8" t="s">
        <v>8437</v>
      </c>
      <c r="Z534" s="243">
        <v>42733</v>
      </c>
      <c r="AA534" s="10" t="s">
        <v>8438</v>
      </c>
      <c r="AB534" s="10" t="s">
        <v>1956</v>
      </c>
      <c r="AC534" s="10" t="s">
        <v>3140</v>
      </c>
      <c r="AD534" s="10" t="s">
        <v>2580</v>
      </c>
      <c r="AE534" s="243" t="s">
        <v>2208</v>
      </c>
      <c r="AF534" s="10" t="s">
        <v>8439</v>
      </c>
      <c r="AG534" s="10" t="s">
        <v>8440</v>
      </c>
      <c r="AH534" s="242" t="s">
        <v>8439</v>
      </c>
      <c r="AI534" s="243" t="s">
        <v>8440</v>
      </c>
      <c r="AJ534" s="10" t="s">
        <v>8441</v>
      </c>
      <c r="AK534" s="10" t="s">
        <v>8442</v>
      </c>
      <c r="AL534" s="241" t="s">
        <v>1950</v>
      </c>
      <c r="AM534" s="8" t="s">
        <v>8443</v>
      </c>
      <c r="AN534" s="8"/>
      <c r="AO534" s="8"/>
      <c r="AP534" s="8"/>
      <c r="AQ534" s="8" t="s">
        <v>3088</v>
      </c>
      <c r="AR534" s="245">
        <v>44158</v>
      </c>
      <c r="AS534" s="245">
        <v>44158</v>
      </c>
      <c r="AT534" s="246" t="s">
        <v>8444</v>
      </c>
      <c r="AU534" s="244">
        <v>44147</v>
      </c>
      <c r="AV534" s="247" t="s">
        <v>6649</v>
      </c>
      <c r="AW534" s="248" t="s">
        <v>8425</v>
      </c>
      <c r="AX534" s="249" t="s">
        <v>3088</v>
      </c>
      <c r="AY534" s="250" t="s">
        <v>8435</v>
      </c>
    </row>
    <row r="535" spans="1:51" ht="24.75" customHeight="1" x14ac:dyDescent="0.35">
      <c r="A535" s="11">
        <v>534</v>
      </c>
      <c r="B535" s="241" t="s">
        <v>8445</v>
      </c>
      <c r="C535" s="8" t="s">
        <v>8446</v>
      </c>
      <c r="D535" s="10" t="s">
        <v>3088</v>
      </c>
      <c r="E535" s="10" t="s">
        <v>14</v>
      </c>
      <c r="F535" s="9">
        <v>41129</v>
      </c>
      <c r="G535" s="9">
        <v>41189</v>
      </c>
      <c r="H535" s="9"/>
      <c r="I535" s="9"/>
      <c r="J535" s="7" t="s">
        <v>1932</v>
      </c>
      <c r="K535" s="7"/>
      <c r="L535" s="10" t="s">
        <v>115</v>
      </c>
      <c r="M535" s="242" t="s">
        <v>2042</v>
      </c>
      <c r="N535" s="243" t="s">
        <v>1972</v>
      </c>
      <c r="O535" s="243" t="s">
        <v>8447</v>
      </c>
      <c r="P535" s="10" t="s">
        <v>8448</v>
      </c>
      <c r="Q535" s="10"/>
      <c r="R535" s="10"/>
      <c r="S535" s="10"/>
      <c r="T535" s="10" t="s">
        <v>22</v>
      </c>
      <c r="U535" s="244">
        <v>29557</v>
      </c>
      <c r="V535" s="10" t="s">
        <v>699</v>
      </c>
      <c r="W535" s="10" t="s">
        <v>699</v>
      </c>
      <c r="X535" s="241" t="s">
        <v>1936</v>
      </c>
      <c r="Y535" s="8" t="s">
        <v>8449</v>
      </c>
      <c r="Z535" s="243">
        <v>39850</v>
      </c>
      <c r="AA535" s="10" t="s">
        <v>699</v>
      </c>
      <c r="AB535" s="10" t="s">
        <v>1956</v>
      </c>
      <c r="AC535" s="10" t="s">
        <v>3140</v>
      </c>
      <c r="AD535" s="10" t="s">
        <v>1987</v>
      </c>
      <c r="AE535" s="243" t="s">
        <v>4291</v>
      </c>
      <c r="AF535" s="10" t="s">
        <v>8450</v>
      </c>
      <c r="AG535" s="10" t="s">
        <v>8451</v>
      </c>
      <c r="AH535" s="242" t="s">
        <v>8452</v>
      </c>
      <c r="AI535" s="243" t="s">
        <v>8453</v>
      </c>
      <c r="AJ535" s="10" t="s">
        <v>8454</v>
      </c>
      <c r="AK535" s="10" t="s">
        <v>8455</v>
      </c>
      <c r="AL535" s="241" t="s">
        <v>1950</v>
      </c>
      <c r="AM535" s="8" t="s">
        <v>8456</v>
      </c>
      <c r="AN535" s="8"/>
      <c r="AO535" s="8"/>
      <c r="AP535" s="8"/>
      <c r="AQ535" s="8" t="s">
        <v>3088</v>
      </c>
      <c r="AR535" s="245">
        <v>44141</v>
      </c>
      <c r="AS535" s="245">
        <v>44161</v>
      </c>
      <c r="AT535" s="246" t="s">
        <v>8457</v>
      </c>
      <c r="AU535" s="244">
        <v>44130</v>
      </c>
      <c r="AV535" s="247" t="s">
        <v>6603</v>
      </c>
      <c r="AW535" s="248" t="s">
        <v>6613</v>
      </c>
      <c r="AX535" s="249" t="s">
        <v>5697</v>
      </c>
      <c r="AY535" s="250" t="s">
        <v>8445</v>
      </c>
    </row>
    <row r="536" spans="1:51" ht="24.75" customHeight="1" x14ac:dyDescent="0.35">
      <c r="A536" s="11">
        <v>535</v>
      </c>
      <c r="B536" s="241" t="s">
        <v>8458</v>
      </c>
      <c r="C536" s="8" t="s">
        <v>8459</v>
      </c>
      <c r="D536" s="10" t="s">
        <v>3088</v>
      </c>
      <c r="E536" s="10" t="s">
        <v>14</v>
      </c>
      <c r="F536" s="9">
        <v>43612</v>
      </c>
      <c r="G536" s="9">
        <v>43671</v>
      </c>
      <c r="H536" s="9"/>
      <c r="I536" s="9"/>
      <c r="J536" s="7" t="s">
        <v>1932</v>
      </c>
      <c r="K536" s="7"/>
      <c r="L536" s="10" t="s">
        <v>8460</v>
      </c>
      <c r="M536" s="242" t="s">
        <v>8460</v>
      </c>
      <c r="N536" s="243" t="s">
        <v>2050</v>
      </c>
      <c r="O536" s="243" t="s">
        <v>8461</v>
      </c>
      <c r="P536" s="10" t="s">
        <v>8462</v>
      </c>
      <c r="Q536" s="10"/>
      <c r="R536" s="10"/>
      <c r="S536" s="10"/>
      <c r="T536" s="10" t="s">
        <v>53</v>
      </c>
      <c r="U536" s="244">
        <v>32958</v>
      </c>
      <c r="V536" s="10" t="s">
        <v>255</v>
      </c>
      <c r="W536" s="10" t="s">
        <v>255</v>
      </c>
      <c r="X536" s="241" t="s">
        <v>1936</v>
      </c>
      <c r="Y536" s="8" t="s">
        <v>8463</v>
      </c>
      <c r="Z536" s="243">
        <v>43081</v>
      </c>
      <c r="AA536" s="10" t="s">
        <v>255</v>
      </c>
      <c r="AB536" s="10" t="s">
        <v>1938</v>
      </c>
      <c r="AC536" s="10" t="s">
        <v>3140</v>
      </c>
      <c r="AD536" s="10" t="s">
        <v>8464</v>
      </c>
      <c r="AE536" s="243" t="s">
        <v>8465</v>
      </c>
      <c r="AF536" s="10" t="s">
        <v>8466</v>
      </c>
      <c r="AG536" s="10" t="s">
        <v>8467</v>
      </c>
      <c r="AH536" s="242" t="s">
        <v>8466</v>
      </c>
      <c r="AI536" s="243" t="s">
        <v>8467</v>
      </c>
      <c r="AJ536" s="10" t="s">
        <v>8468</v>
      </c>
      <c r="AK536" s="10" t="s">
        <v>8469</v>
      </c>
      <c r="AL536" s="241" t="s">
        <v>2107</v>
      </c>
      <c r="AM536" s="8" t="s">
        <v>8470</v>
      </c>
      <c r="AN536" s="8"/>
      <c r="AO536" s="8"/>
      <c r="AP536" s="8"/>
      <c r="AQ536" s="8" t="s">
        <v>3088</v>
      </c>
      <c r="AR536" s="245">
        <v>44165</v>
      </c>
      <c r="AS536" s="245">
        <v>44165</v>
      </c>
      <c r="AT536" s="246" t="s">
        <v>3088</v>
      </c>
      <c r="AU536" s="244"/>
      <c r="AV536" s="247" t="s">
        <v>4547</v>
      </c>
      <c r="AW536" s="248" t="s">
        <v>8471</v>
      </c>
      <c r="AX536" s="249" t="s">
        <v>8472</v>
      </c>
      <c r="AY536" s="250" t="s">
        <v>8458</v>
      </c>
    </row>
    <row r="537" spans="1:51" ht="24.75" customHeight="1" x14ac:dyDescent="0.35">
      <c r="A537" s="11">
        <v>536</v>
      </c>
      <c r="B537" s="241" t="s">
        <v>8473</v>
      </c>
      <c r="C537" s="8" t="s">
        <v>8344</v>
      </c>
      <c r="D537" s="10" t="s">
        <v>3088</v>
      </c>
      <c r="E537" s="10" t="s">
        <v>14</v>
      </c>
      <c r="F537" s="9">
        <v>43969</v>
      </c>
      <c r="G537" s="9">
        <v>44028</v>
      </c>
      <c r="H537" s="9"/>
      <c r="I537" s="9"/>
      <c r="J537" s="7" t="s">
        <v>1932</v>
      </c>
      <c r="K537" s="7"/>
      <c r="L537" s="10" t="s">
        <v>8460</v>
      </c>
      <c r="M537" s="242" t="s">
        <v>8460</v>
      </c>
      <c r="N537" s="243" t="s">
        <v>1984</v>
      </c>
      <c r="O537" s="243" t="s">
        <v>8474</v>
      </c>
      <c r="P537" s="10" t="s">
        <v>8475</v>
      </c>
      <c r="Q537" s="10"/>
      <c r="R537" s="10"/>
      <c r="S537" s="10"/>
      <c r="T537" s="10" t="s">
        <v>22</v>
      </c>
      <c r="U537" s="244">
        <v>28162</v>
      </c>
      <c r="V537" s="10" t="s">
        <v>2048</v>
      </c>
      <c r="W537" s="10" t="s">
        <v>2048</v>
      </c>
      <c r="X537" s="241" t="s">
        <v>1936</v>
      </c>
      <c r="Y537" s="8" t="s">
        <v>8476</v>
      </c>
      <c r="Z537" s="243">
        <v>40214</v>
      </c>
      <c r="AA537" s="10" t="s">
        <v>255</v>
      </c>
      <c r="AB537" s="10" t="s">
        <v>1938</v>
      </c>
      <c r="AC537" s="10" t="s">
        <v>3140</v>
      </c>
      <c r="AD537" s="10" t="s">
        <v>2049</v>
      </c>
      <c r="AE537" s="243" t="s">
        <v>1962</v>
      </c>
      <c r="AF537" s="10" t="s">
        <v>8477</v>
      </c>
      <c r="AG537" s="10" t="s">
        <v>8478</v>
      </c>
      <c r="AH537" s="242" t="s">
        <v>8477</v>
      </c>
      <c r="AI537" s="243" t="s">
        <v>8478</v>
      </c>
      <c r="AJ537" s="10" t="s">
        <v>8479</v>
      </c>
      <c r="AK537" s="10" t="s">
        <v>8480</v>
      </c>
      <c r="AL537" s="241" t="s">
        <v>1941</v>
      </c>
      <c r="AM537" s="8" t="s">
        <v>8481</v>
      </c>
      <c r="AN537" s="8"/>
      <c r="AO537" s="8"/>
      <c r="AP537" s="8"/>
      <c r="AQ537" s="8" t="s">
        <v>3088</v>
      </c>
      <c r="AR537" s="245">
        <v>44165</v>
      </c>
      <c r="AS537" s="245">
        <v>44165</v>
      </c>
      <c r="AT537" s="246" t="s">
        <v>3088</v>
      </c>
      <c r="AU537" s="244"/>
      <c r="AV537" s="247" t="s">
        <v>4547</v>
      </c>
      <c r="AW537" s="248" t="s">
        <v>8471</v>
      </c>
      <c r="AX537" s="249" t="s">
        <v>8472</v>
      </c>
      <c r="AY537" s="250" t="s">
        <v>8473</v>
      </c>
    </row>
    <row r="538" spans="1:51" ht="24.75" customHeight="1" x14ac:dyDescent="0.35">
      <c r="A538" s="11">
        <v>537</v>
      </c>
      <c r="B538" s="241" t="s">
        <v>8482</v>
      </c>
      <c r="C538" s="8" t="s">
        <v>3295</v>
      </c>
      <c r="D538" s="10" t="s">
        <v>3088</v>
      </c>
      <c r="E538" s="10" t="s">
        <v>14</v>
      </c>
      <c r="F538" s="9">
        <v>43612</v>
      </c>
      <c r="G538" s="9">
        <v>43671</v>
      </c>
      <c r="H538" s="9"/>
      <c r="I538" s="9"/>
      <c r="J538" s="7" t="s">
        <v>1932</v>
      </c>
      <c r="K538" s="7"/>
      <c r="L538" s="10" t="s">
        <v>8460</v>
      </c>
      <c r="M538" s="242" t="s">
        <v>8460</v>
      </c>
      <c r="N538" s="243" t="s">
        <v>2017</v>
      </c>
      <c r="O538" s="243" t="s">
        <v>8483</v>
      </c>
      <c r="P538" s="10" t="s">
        <v>8484</v>
      </c>
      <c r="Q538" s="10"/>
      <c r="R538" s="10"/>
      <c r="S538" s="10"/>
      <c r="T538" s="10" t="s">
        <v>53</v>
      </c>
      <c r="U538" s="244">
        <v>31414</v>
      </c>
      <c r="V538" s="10" t="s">
        <v>255</v>
      </c>
      <c r="W538" s="10" t="s">
        <v>501</v>
      </c>
      <c r="X538" s="241" t="s">
        <v>1936</v>
      </c>
      <c r="Y538" s="8" t="s">
        <v>8485</v>
      </c>
      <c r="Z538" s="243">
        <v>42741</v>
      </c>
      <c r="AA538" s="10" t="s">
        <v>255</v>
      </c>
      <c r="AB538" s="10" t="s">
        <v>1938</v>
      </c>
      <c r="AC538" s="10" t="s">
        <v>3140</v>
      </c>
      <c r="AD538" s="10" t="s">
        <v>2210</v>
      </c>
      <c r="AE538" s="243" t="s">
        <v>8486</v>
      </c>
      <c r="AF538" s="10" t="s">
        <v>8487</v>
      </c>
      <c r="AG538" s="10" t="s">
        <v>8488</v>
      </c>
      <c r="AH538" s="242" t="s">
        <v>8487</v>
      </c>
      <c r="AI538" s="243" t="s">
        <v>8488</v>
      </c>
      <c r="AJ538" s="10" t="s">
        <v>8489</v>
      </c>
      <c r="AK538" s="10" t="s">
        <v>8490</v>
      </c>
      <c r="AL538" s="241" t="s">
        <v>1971</v>
      </c>
      <c r="AM538" s="8" t="s">
        <v>8491</v>
      </c>
      <c r="AN538" s="8"/>
      <c r="AO538" s="8"/>
      <c r="AP538" s="8"/>
      <c r="AQ538" s="8" t="s">
        <v>3088</v>
      </c>
      <c r="AR538" s="245">
        <v>44165</v>
      </c>
      <c r="AS538" s="245">
        <v>44165</v>
      </c>
      <c r="AT538" s="246" t="s">
        <v>3088</v>
      </c>
      <c r="AU538" s="244"/>
      <c r="AV538" s="247" t="s">
        <v>4547</v>
      </c>
      <c r="AW538" s="248" t="s">
        <v>8471</v>
      </c>
      <c r="AX538" s="249" t="s">
        <v>8472</v>
      </c>
      <c r="AY538" s="250" t="s">
        <v>8482</v>
      </c>
    </row>
    <row r="539" spans="1:51" ht="24.75" customHeight="1" x14ac:dyDescent="0.35">
      <c r="A539" s="11">
        <v>538</v>
      </c>
      <c r="B539" s="241" t="s">
        <v>8492</v>
      </c>
      <c r="C539" s="8" t="s">
        <v>8493</v>
      </c>
      <c r="D539" s="10" t="s">
        <v>3088</v>
      </c>
      <c r="E539" s="10" t="s">
        <v>145</v>
      </c>
      <c r="F539" s="9">
        <v>43692</v>
      </c>
      <c r="G539" s="9">
        <v>43751</v>
      </c>
      <c r="H539" s="9"/>
      <c r="I539" s="9"/>
      <c r="J539" s="7" t="s">
        <v>1932</v>
      </c>
      <c r="K539" s="7"/>
      <c r="L539" s="10" t="s">
        <v>7986</v>
      </c>
      <c r="M539" s="242" t="s">
        <v>3384</v>
      </c>
      <c r="N539" s="243" t="s">
        <v>2050</v>
      </c>
      <c r="O539" s="243" t="s">
        <v>5000</v>
      </c>
      <c r="P539" s="10" t="s">
        <v>6624</v>
      </c>
      <c r="Q539" s="10"/>
      <c r="R539" s="10"/>
      <c r="S539" s="10"/>
      <c r="T539" s="10" t="s">
        <v>53</v>
      </c>
      <c r="U539" s="244">
        <v>34444</v>
      </c>
      <c r="V539" s="10" t="s">
        <v>145</v>
      </c>
      <c r="W539" s="10" t="s">
        <v>334</v>
      </c>
      <c r="X539" s="241" t="s">
        <v>1936</v>
      </c>
      <c r="Y539" s="8" t="s">
        <v>8494</v>
      </c>
      <c r="Z539" s="243">
        <v>42012</v>
      </c>
      <c r="AA539" s="10" t="s">
        <v>145</v>
      </c>
      <c r="AB539" s="10" t="s">
        <v>1938</v>
      </c>
      <c r="AC539" s="10" t="s">
        <v>3140</v>
      </c>
      <c r="AD539" s="10" t="s">
        <v>2090</v>
      </c>
      <c r="AE539" s="243" t="s">
        <v>7966</v>
      </c>
      <c r="AF539" s="10" t="s">
        <v>8495</v>
      </c>
      <c r="AG539" s="10" t="s">
        <v>8496</v>
      </c>
      <c r="AH539" s="242" t="s">
        <v>8495</v>
      </c>
      <c r="AI539" s="243" t="s">
        <v>8496</v>
      </c>
      <c r="AJ539" s="10" t="s">
        <v>8497</v>
      </c>
      <c r="AK539" s="10" t="s">
        <v>8498</v>
      </c>
      <c r="AL539" s="241" t="s">
        <v>1950</v>
      </c>
      <c r="AM539" s="8" t="s">
        <v>8499</v>
      </c>
      <c r="AN539" s="8"/>
      <c r="AO539" s="8"/>
      <c r="AP539" s="8"/>
      <c r="AQ539" s="8" t="s">
        <v>3088</v>
      </c>
      <c r="AR539" s="245">
        <v>44177</v>
      </c>
      <c r="AS539" s="245">
        <v>44177</v>
      </c>
      <c r="AT539" s="246" t="s">
        <v>8500</v>
      </c>
      <c r="AU539" s="244"/>
      <c r="AV539" s="247" t="s">
        <v>6603</v>
      </c>
      <c r="AW539" s="248" t="s">
        <v>6613</v>
      </c>
      <c r="AX539" s="249" t="s">
        <v>3088</v>
      </c>
      <c r="AY539" s="250" t="s">
        <v>8492</v>
      </c>
    </row>
    <row r="540" spans="1:51" ht="24.75" customHeight="1" x14ac:dyDescent="0.35">
      <c r="A540" s="11">
        <v>539</v>
      </c>
      <c r="B540" s="241" t="s">
        <v>8501</v>
      </c>
      <c r="C540" s="8" t="s">
        <v>8502</v>
      </c>
      <c r="D540" s="10" t="s">
        <v>3088</v>
      </c>
      <c r="E540" s="10" t="s">
        <v>669</v>
      </c>
      <c r="F540" s="9">
        <v>43753</v>
      </c>
      <c r="G540" s="9">
        <v>43812</v>
      </c>
      <c r="H540" s="9"/>
      <c r="I540" s="9">
        <v>44178</v>
      </c>
      <c r="J540" s="7" t="s">
        <v>3128</v>
      </c>
      <c r="K540" s="7"/>
      <c r="L540" s="10" t="s">
        <v>35</v>
      </c>
      <c r="M540" s="242" t="s">
        <v>35</v>
      </c>
      <c r="N540" s="243" t="s">
        <v>2126</v>
      </c>
      <c r="O540" s="243" t="s">
        <v>307</v>
      </c>
      <c r="P540" s="10" t="s">
        <v>2127</v>
      </c>
      <c r="Q540" s="10"/>
      <c r="R540" s="10"/>
      <c r="S540" s="10"/>
      <c r="T540" s="10" t="s">
        <v>22</v>
      </c>
      <c r="U540" s="244">
        <v>29794</v>
      </c>
      <c r="V540" s="10" t="s">
        <v>527</v>
      </c>
      <c r="W540" s="10" t="s">
        <v>527</v>
      </c>
      <c r="X540" s="241" t="s">
        <v>1936</v>
      </c>
      <c r="Y540" s="8" t="s">
        <v>8503</v>
      </c>
      <c r="Z540" s="243">
        <v>43587</v>
      </c>
      <c r="AA540" s="10" t="s">
        <v>3088</v>
      </c>
      <c r="AB540" s="10" t="s">
        <v>1938</v>
      </c>
      <c r="AC540" s="10" t="s">
        <v>1974</v>
      </c>
      <c r="AD540" s="10" t="s">
        <v>8504</v>
      </c>
      <c r="AE540" s="243" t="s">
        <v>2041</v>
      </c>
      <c r="AF540" s="10" t="s">
        <v>8505</v>
      </c>
      <c r="AG540" s="10" t="s">
        <v>8506</v>
      </c>
      <c r="AH540" s="242" t="s">
        <v>8507</v>
      </c>
      <c r="AI540" s="243" t="s">
        <v>8508</v>
      </c>
      <c r="AJ540" s="10" t="s">
        <v>8509</v>
      </c>
      <c r="AK540" s="10" t="s">
        <v>8510</v>
      </c>
      <c r="AL540" s="241" t="s">
        <v>1941</v>
      </c>
      <c r="AM540" s="8" t="s">
        <v>8511</v>
      </c>
      <c r="AN540" s="8"/>
      <c r="AO540" s="8"/>
      <c r="AP540" s="8"/>
      <c r="AQ540" s="8" t="s">
        <v>3088</v>
      </c>
      <c r="AR540" s="245">
        <v>44177</v>
      </c>
      <c r="AS540" s="245">
        <v>44177</v>
      </c>
      <c r="AT540" s="246" t="s">
        <v>8512</v>
      </c>
      <c r="AU540" s="244">
        <v>44151</v>
      </c>
      <c r="AV540" s="247" t="s">
        <v>6603</v>
      </c>
      <c r="AW540" s="248" t="s">
        <v>3783</v>
      </c>
      <c r="AX540" s="249" t="s">
        <v>3088</v>
      </c>
      <c r="AY540" s="250" t="s">
        <v>8501</v>
      </c>
    </row>
    <row r="541" spans="1:51" ht="24.75" customHeight="1" x14ac:dyDescent="0.35">
      <c r="A541" s="11">
        <v>540</v>
      </c>
      <c r="B541" s="241" t="s">
        <v>8513</v>
      </c>
      <c r="C541" s="8" t="s">
        <v>8514</v>
      </c>
      <c r="D541" s="10" t="s">
        <v>7406</v>
      </c>
      <c r="E541" s="10" t="s">
        <v>91</v>
      </c>
      <c r="F541" s="9">
        <v>44088</v>
      </c>
      <c r="G541" s="9">
        <v>44147</v>
      </c>
      <c r="H541" s="9"/>
      <c r="I541" s="9">
        <v>44512</v>
      </c>
      <c r="J541" s="7" t="s">
        <v>3128</v>
      </c>
      <c r="K541" s="7"/>
      <c r="L541" s="10" t="s">
        <v>7986</v>
      </c>
      <c r="M541" s="242" t="s">
        <v>3260</v>
      </c>
      <c r="N541" s="243" t="s">
        <v>1984</v>
      </c>
      <c r="O541" s="243" t="s">
        <v>8515</v>
      </c>
      <c r="P541" s="10" t="s">
        <v>8516</v>
      </c>
      <c r="Q541" s="10"/>
      <c r="R541" s="10"/>
      <c r="S541" s="10"/>
      <c r="T541" s="10" t="s">
        <v>53</v>
      </c>
      <c r="U541" s="244">
        <v>29069</v>
      </c>
      <c r="V541" s="10" t="s">
        <v>699</v>
      </c>
      <c r="W541" s="10" t="s">
        <v>699</v>
      </c>
      <c r="X541" s="241" t="s">
        <v>1936</v>
      </c>
      <c r="Y541" s="8" t="s">
        <v>8517</v>
      </c>
      <c r="Z541" s="243">
        <v>40862</v>
      </c>
      <c r="AA541" s="10" t="s">
        <v>91</v>
      </c>
      <c r="AB541" s="10" t="s">
        <v>1938</v>
      </c>
      <c r="AC541" s="10" t="s">
        <v>3140</v>
      </c>
      <c r="AD541" s="10" t="s">
        <v>8518</v>
      </c>
      <c r="AE541" s="243" t="s">
        <v>5803</v>
      </c>
      <c r="AF541" s="10" t="s">
        <v>8519</v>
      </c>
      <c r="AG541" s="10" t="s">
        <v>8520</v>
      </c>
      <c r="AH541" s="242" t="s">
        <v>8519</v>
      </c>
      <c r="AI541" s="243" t="s">
        <v>8520</v>
      </c>
      <c r="AJ541" s="10" t="s">
        <v>3088</v>
      </c>
      <c r="AK541" s="10" t="s">
        <v>8521</v>
      </c>
      <c r="AL541" s="241" t="s">
        <v>1971</v>
      </c>
      <c r="AM541" s="8" t="s">
        <v>8522</v>
      </c>
      <c r="AN541" s="8"/>
      <c r="AO541" s="8"/>
      <c r="AP541" s="8"/>
      <c r="AQ541" s="8" t="s">
        <v>3088</v>
      </c>
      <c r="AR541" s="245">
        <v>44178</v>
      </c>
      <c r="AS541" s="245">
        <v>44178</v>
      </c>
      <c r="AT541" s="246" t="s">
        <v>8523</v>
      </c>
      <c r="AU541" s="244">
        <v>44173</v>
      </c>
      <c r="AV541" s="247" t="s">
        <v>6649</v>
      </c>
      <c r="AW541" s="248" t="s">
        <v>8425</v>
      </c>
      <c r="AX541" s="249" t="s">
        <v>3088</v>
      </c>
      <c r="AY541" s="250" t="s">
        <v>8513</v>
      </c>
    </row>
    <row r="542" spans="1:51" ht="24.75" customHeight="1" x14ac:dyDescent="0.35">
      <c r="A542" s="11">
        <v>541</v>
      </c>
      <c r="B542" s="241" t="s">
        <v>8524</v>
      </c>
      <c r="C542" s="8" t="s">
        <v>8525</v>
      </c>
      <c r="D542" s="10" t="s">
        <v>3088</v>
      </c>
      <c r="E542" s="10" t="s">
        <v>14</v>
      </c>
      <c r="F542" s="9">
        <v>43283</v>
      </c>
      <c r="G542" s="9">
        <v>43342</v>
      </c>
      <c r="H542" s="9"/>
      <c r="I542" s="9"/>
      <c r="J542" s="7" t="s">
        <v>1932</v>
      </c>
      <c r="K542" s="7"/>
      <c r="L542" s="10" t="s">
        <v>115</v>
      </c>
      <c r="M542" s="242" t="s">
        <v>2118</v>
      </c>
      <c r="N542" s="243" t="s">
        <v>2017</v>
      </c>
      <c r="O542" s="243" t="s">
        <v>289</v>
      </c>
      <c r="P542" s="10" t="s">
        <v>2211</v>
      </c>
      <c r="Q542" s="10"/>
      <c r="R542" s="10"/>
      <c r="S542" s="10"/>
      <c r="T542" s="10" t="s">
        <v>22</v>
      </c>
      <c r="U542" s="244">
        <v>33340</v>
      </c>
      <c r="V542" s="10" t="s">
        <v>141</v>
      </c>
      <c r="W542" s="10" t="s">
        <v>141</v>
      </c>
      <c r="X542" s="241" t="s">
        <v>1936</v>
      </c>
      <c r="Y542" s="8" t="s">
        <v>8526</v>
      </c>
      <c r="Z542" s="243">
        <v>42402</v>
      </c>
      <c r="AA542" s="10" t="s">
        <v>255</v>
      </c>
      <c r="AB542" s="10" t="s">
        <v>1956</v>
      </c>
      <c r="AC542" s="10" t="s">
        <v>3140</v>
      </c>
      <c r="AD542" s="10" t="s">
        <v>2120</v>
      </c>
      <c r="AE542" s="243" t="s">
        <v>2306</v>
      </c>
      <c r="AF542" s="10" t="s">
        <v>8527</v>
      </c>
      <c r="AG542" s="10" t="s">
        <v>8528</v>
      </c>
      <c r="AH542" s="242" t="s">
        <v>8527</v>
      </c>
      <c r="AI542" s="243" t="s">
        <v>8528</v>
      </c>
      <c r="AJ542" s="10" t="s">
        <v>8529</v>
      </c>
      <c r="AK542" s="10" t="s">
        <v>8530</v>
      </c>
      <c r="AL542" s="241" t="s">
        <v>2107</v>
      </c>
      <c r="AM542" s="8" t="s">
        <v>8531</v>
      </c>
      <c r="AN542" s="8"/>
      <c r="AO542" s="8"/>
      <c r="AP542" s="8"/>
      <c r="AQ542" s="8" t="s">
        <v>3088</v>
      </c>
      <c r="AR542" s="245">
        <v>44169</v>
      </c>
      <c r="AS542" s="245">
        <v>44182</v>
      </c>
      <c r="AT542" s="246" t="s">
        <v>8532</v>
      </c>
      <c r="AU542" s="244">
        <v>44148</v>
      </c>
      <c r="AV542" s="247" t="s">
        <v>6603</v>
      </c>
      <c r="AW542" s="248" t="s">
        <v>6613</v>
      </c>
      <c r="AX542" s="249" t="s">
        <v>3088</v>
      </c>
      <c r="AY542" s="250" t="s">
        <v>8524</v>
      </c>
    </row>
    <row r="543" spans="1:51" ht="24.75" customHeight="1" x14ac:dyDescent="0.35">
      <c r="A543" s="11">
        <v>542</v>
      </c>
      <c r="B543" s="241" t="s">
        <v>8533</v>
      </c>
      <c r="C543" s="8" t="s">
        <v>8534</v>
      </c>
      <c r="D543" s="10" t="s">
        <v>3088</v>
      </c>
      <c r="E543" s="10" t="s">
        <v>14</v>
      </c>
      <c r="F543" s="9">
        <v>44152</v>
      </c>
      <c r="G543" s="9">
        <v>44211</v>
      </c>
      <c r="H543" s="9"/>
      <c r="I543" s="9"/>
      <c r="J543" s="7" t="s">
        <v>3128</v>
      </c>
      <c r="K543" s="7"/>
      <c r="L543" s="10" t="s">
        <v>751</v>
      </c>
      <c r="M543" s="242" t="s">
        <v>8260</v>
      </c>
      <c r="N543" s="243" t="s">
        <v>2050</v>
      </c>
      <c r="O543" s="243" t="s">
        <v>846</v>
      </c>
      <c r="P543" s="10" t="s">
        <v>8535</v>
      </c>
      <c r="Q543" s="10"/>
      <c r="R543" s="10"/>
      <c r="S543" s="10"/>
      <c r="T543" s="10" t="s">
        <v>22</v>
      </c>
      <c r="U543" s="244">
        <v>34282</v>
      </c>
      <c r="V543" s="10" t="s">
        <v>2562</v>
      </c>
      <c r="W543" s="10" t="s">
        <v>2562</v>
      </c>
      <c r="X543" s="241" t="s">
        <v>1936</v>
      </c>
      <c r="Y543" s="8" t="s">
        <v>8536</v>
      </c>
      <c r="Z543" s="243">
        <v>43640</v>
      </c>
      <c r="AA543" s="10" t="s">
        <v>2562</v>
      </c>
      <c r="AB543" s="10" t="s">
        <v>1938</v>
      </c>
      <c r="AC543" s="10" t="s">
        <v>1974</v>
      </c>
      <c r="AD543" s="10" t="s">
        <v>8537</v>
      </c>
      <c r="AE543" s="243" t="s">
        <v>8538</v>
      </c>
      <c r="AF543" s="10" t="s">
        <v>8539</v>
      </c>
      <c r="AG543" s="10" t="s">
        <v>8540</v>
      </c>
      <c r="AH543" s="242" t="s">
        <v>8541</v>
      </c>
      <c r="AI543" s="243" t="s">
        <v>8542</v>
      </c>
      <c r="AJ543" s="10" t="s">
        <v>8543</v>
      </c>
      <c r="AK543" s="10" t="s">
        <v>8544</v>
      </c>
      <c r="AL543" s="241" t="s">
        <v>1953</v>
      </c>
      <c r="AM543" s="8" t="s">
        <v>8545</v>
      </c>
      <c r="AN543" s="8"/>
      <c r="AO543" s="8"/>
      <c r="AP543" s="8"/>
      <c r="AQ543" s="8" t="s">
        <v>3088</v>
      </c>
      <c r="AR543" s="245">
        <v>44187</v>
      </c>
      <c r="AS543" s="245">
        <v>44187</v>
      </c>
      <c r="AT543" s="246" t="s">
        <v>3088</v>
      </c>
      <c r="AU543" s="244"/>
      <c r="AV543" s="247" t="s">
        <v>4456</v>
      </c>
      <c r="AW543" s="248" t="s">
        <v>7134</v>
      </c>
      <c r="AX543" s="249" t="s">
        <v>3088</v>
      </c>
      <c r="AY543" s="250" t="s">
        <v>8533</v>
      </c>
    </row>
    <row r="544" spans="1:51" ht="24.75" customHeight="1" x14ac:dyDescent="0.35">
      <c r="A544" s="11">
        <v>543</v>
      </c>
      <c r="B544" s="241" t="s">
        <v>8546</v>
      </c>
      <c r="C544" s="8" t="s">
        <v>8547</v>
      </c>
      <c r="D544" s="10" t="s">
        <v>3088</v>
      </c>
      <c r="E544" s="10" t="s">
        <v>14</v>
      </c>
      <c r="F544" s="9">
        <v>42738</v>
      </c>
      <c r="G544" s="9">
        <v>42797</v>
      </c>
      <c r="H544" s="9"/>
      <c r="I544" s="9"/>
      <c r="J544" s="7" t="s">
        <v>1932</v>
      </c>
      <c r="K544" s="7"/>
      <c r="L544" s="10" t="s">
        <v>8158</v>
      </c>
      <c r="M544" s="242" t="s">
        <v>8158</v>
      </c>
      <c r="N544" s="243" t="s">
        <v>1964</v>
      </c>
      <c r="O544" s="243" t="s">
        <v>8548</v>
      </c>
      <c r="P544" s="10" t="s">
        <v>8549</v>
      </c>
      <c r="Q544" s="10"/>
      <c r="R544" s="10"/>
      <c r="S544" s="10"/>
      <c r="T544" s="10" t="s">
        <v>53</v>
      </c>
      <c r="U544" s="244">
        <v>28577</v>
      </c>
      <c r="V544" s="10" t="s">
        <v>1658</v>
      </c>
      <c r="W544" s="10" t="s">
        <v>2237</v>
      </c>
      <c r="X544" s="241" t="s">
        <v>1936</v>
      </c>
      <c r="Y544" s="8" t="s">
        <v>8550</v>
      </c>
      <c r="Z544" s="243">
        <v>43542</v>
      </c>
      <c r="AA544" s="10" t="s">
        <v>16</v>
      </c>
      <c r="AB544" s="10" t="s">
        <v>1956</v>
      </c>
      <c r="AC544" s="10" t="s">
        <v>3140</v>
      </c>
      <c r="AD544" s="10" t="s">
        <v>8551</v>
      </c>
      <c r="AE544" s="243" t="s">
        <v>1948</v>
      </c>
      <c r="AF544" s="10" t="s">
        <v>8552</v>
      </c>
      <c r="AG544" s="10" t="s">
        <v>8553</v>
      </c>
      <c r="AH544" s="242" t="s">
        <v>8554</v>
      </c>
      <c r="AI544" s="243" t="s">
        <v>8555</v>
      </c>
      <c r="AJ544" s="10" t="s">
        <v>8556</v>
      </c>
      <c r="AK544" s="10" t="s">
        <v>8557</v>
      </c>
      <c r="AL544" s="241" t="s">
        <v>1950</v>
      </c>
      <c r="AM544" s="8" t="s">
        <v>8558</v>
      </c>
      <c r="AN544" s="8"/>
      <c r="AO544" s="8"/>
      <c r="AP544" s="8"/>
      <c r="AQ544" s="8" t="s">
        <v>3088</v>
      </c>
      <c r="AR544" s="245">
        <v>44187</v>
      </c>
      <c r="AS544" s="245">
        <v>44196</v>
      </c>
      <c r="AT544" s="246" t="s">
        <v>8559</v>
      </c>
      <c r="AU544" s="244">
        <v>44174</v>
      </c>
      <c r="AV544" s="247" t="s">
        <v>6603</v>
      </c>
      <c r="AW544" s="248" t="s">
        <v>6604</v>
      </c>
      <c r="AX544" s="249" t="s">
        <v>3088</v>
      </c>
      <c r="AY544" s="250" t="s">
        <v>8546</v>
      </c>
    </row>
    <row r="545" spans="1:51" ht="24.75" customHeight="1" x14ac:dyDescent="0.35">
      <c r="A545" s="11">
        <v>544</v>
      </c>
      <c r="B545" s="241" t="s">
        <v>8560</v>
      </c>
      <c r="C545" s="8" t="s">
        <v>8561</v>
      </c>
      <c r="D545" s="10" t="s">
        <v>3088</v>
      </c>
      <c r="E545" s="10" t="s">
        <v>14</v>
      </c>
      <c r="F545" s="9">
        <v>39722</v>
      </c>
      <c r="G545" s="9">
        <v>39782</v>
      </c>
      <c r="H545" s="9"/>
      <c r="I545" s="9"/>
      <c r="J545" s="7" t="s">
        <v>1932</v>
      </c>
      <c r="K545" s="7"/>
      <c r="L545" s="10" t="s">
        <v>80</v>
      </c>
      <c r="M545" s="242" t="s">
        <v>80</v>
      </c>
      <c r="N545" s="243" t="s">
        <v>2086</v>
      </c>
      <c r="O545" s="243" t="s">
        <v>1740</v>
      </c>
      <c r="P545" s="10" t="s">
        <v>8562</v>
      </c>
      <c r="Q545" s="10"/>
      <c r="R545" s="10"/>
      <c r="S545" s="10"/>
      <c r="T545" s="10" t="s">
        <v>53</v>
      </c>
      <c r="U545" s="244">
        <v>23228</v>
      </c>
      <c r="V545" s="10" t="s">
        <v>1725</v>
      </c>
      <c r="W545" s="10" t="s">
        <v>1725</v>
      </c>
      <c r="X545" s="241" t="s">
        <v>1936</v>
      </c>
      <c r="Y545" s="8" t="s">
        <v>8563</v>
      </c>
      <c r="Z545" s="243">
        <v>42551</v>
      </c>
      <c r="AA545" s="10" t="s">
        <v>3298</v>
      </c>
      <c r="AB545" s="10" t="s">
        <v>1938</v>
      </c>
      <c r="AC545" s="10" t="s">
        <v>3140</v>
      </c>
      <c r="AD545" s="10" t="s">
        <v>2010</v>
      </c>
      <c r="AE545" s="243" t="s">
        <v>2021</v>
      </c>
      <c r="AF545" s="10" t="s">
        <v>8564</v>
      </c>
      <c r="AG545" s="10" t="s">
        <v>8565</v>
      </c>
      <c r="AH545" s="242" t="s">
        <v>8564</v>
      </c>
      <c r="AI545" s="243" t="s">
        <v>8566</v>
      </c>
      <c r="AJ545" s="10" t="s">
        <v>8567</v>
      </c>
      <c r="AK545" s="10" t="s">
        <v>5292</v>
      </c>
      <c r="AL545" s="241" t="s">
        <v>1971</v>
      </c>
      <c r="AM545" s="8" t="s">
        <v>8568</v>
      </c>
      <c r="AN545" s="8"/>
      <c r="AO545" s="8"/>
      <c r="AP545" s="8"/>
      <c r="AQ545" s="8" t="s">
        <v>3088</v>
      </c>
      <c r="AR545" s="245">
        <v>44196</v>
      </c>
      <c r="AS545" s="245">
        <v>44196</v>
      </c>
      <c r="AT545" s="246" t="s">
        <v>8569</v>
      </c>
      <c r="AU545" s="244">
        <v>44151</v>
      </c>
      <c r="AV545" s="247" t="s">
        <v>6649</v>
      </c>
      <c r="AW545" s="248" t="s">
        <v>6650</v>
      </c>
      <c r="AX545" s="249" t="s">
        <v>3088</v>
      </c>
      <c r="AY545" s="250" t="s">
        <v>8560</v>
      </c>
    </row>
    <row r="546" spans="1:51" ht="24.75" customHeight="1" x14ac:dyDescent="0.35">
      <c r="A546" s="11">
        <v>545</v>
      </c>
      <c r="B546" s="241" t="s">
        <v>8570</v>
      </c>
      <c r="C546" s="8" t="s">
        <v>8571</v>
      </c>
      <c r="D546" s="10" t="s">
        <v>3088</v>
      </c>
      <c r="E546" s="10" t="s">
        <v>14</v>
      </c>
      <c r="F546" s="9">
        <v>44173</v>
      </c>
      <c r="G546" s="9">
        <v>44232</v>
      </c>
      <c r="H546" s="9"/>
      <c r="I546" s="9"/>
      <c r="J546" s="7" t="s">
        <v>3128</v>
      </c>
      <c r="K546" s="7"/>
      <c r="L546" s="10" t="s">
        <v>751</v>
      </c>
      <c r="M546" s="242" t="s">
        <v>8572</v>
      </c>
      <c r="N546" s="243" t="s">
        <v>1933</v>
      </c>
      <c r="O546" s="243" t="s">
        <v>8573</v>
      </c>
      <c r="P546" s="10" t="s">
        <v>8574</v>
      </c>
      <c r="Q546" s="10"/>
      <c r="R546" s="10"/>
      <c r="S546" s="10"/>
      <c r="T546" s="10" t="s">
        <v>53</v>
      </c>
      <c r="U546" s="244">
        <v>33264</v>
      </c>
      <c r="V546" s="10" t="s">
        <v>2015</v>
      </c>
      <c r="W546" s="10" t="s">
        <v>2015</v>
      </c>
      <c r="X546" s="241" t="s">
        <v>1936</v>
      </c>
      <c r="Y546" s="8" t="s">
        <v>8575</v>
      </c>
      <c r="Z546" s="243">
        <v>40779</v>
      </c>
      <c r="AA546" s="10" t="s">
        <v>2015</v>
      </c>
      <c r="AB546" s="10" t="s">
        <v>1956</v>
      </c>
      <c r="AC546" s="10" t="s">
        <v>3140</v>
      </c>
      <c r="AD546" s="10" t="s">
        <v>2199</v>
      </c>
      <c r="AE546" s="243" t="s">
        <v>8576</v>
      </c>
      <c r="AF546" s="10" t="s">
        <v>8577</v>
      </c>
      <c r="AG546" s="10" t="s">
        <v>8578</v>
      </c>
      <c r="AH546" s="242" t="s">
        <v>8579</v>
      </c>
      <c r="AI546" s="243" t="s">
        <v>8580</v>
      </c>
      <c r="AJ546" s="10" t="s">
        <v>8581</v>
      </c>
      <c r="AK546" s="10" t="s">
        <v>7063</v>
      </c>
      <c r="AL546" s="241" t="s">
        <v>1953</v>
      </c>
      <c r="AM546" s="8" t="s">
        <v>8582</v>
      </c>
      <c r="AN546" s="8"/>
      <c r="AO546" s="8"/>
      <c r="AP546" s="8"/>
      <c r="AQ546" s="8" t="s">
        <v>3088</v>
      </c>
      <c r="AR546" s="245">
        <v>44199</v>
      </c>
      <c r="AS546" s="245">
        <v>44199</v>
      </c>
      <c r="AT546" s="246" t="s">
        <v>3088</v>
      </c>
      <c r="AU546" s="244">
        <v>44200</v>
      </c>
      <c r="AV546" s="247" t="s">
        <v>8583</v>
      </c>
      <c r="AW546" s="248" t="s">
        <v>6770</v>
      </c>
      <c r="AX546" s="249" t="s">
        <v>3088</v>
      </c>
      <c r="AY546" s="250" t="s">
        <v>8570</v>
      </c>
    </row>
    <row r="547" spans="1:51" ht="24.75" customHeight="1" x14ac:dyDescent="0.35">
      <c r="A547" s="11">
        <v>546</v>
      </c>
      <c r="B547" s="241" t="s">
        <v>8584</v>
      </c>
      <c r="C547" s="8" t="s">
        <v>8585</v>
      </c>
      <c r="D547" s="10" t="s">
        <v>3088</v>
      </c>
      <c r="E547" s="10" t="s">
        <v>14</v>
      </c>
      <c r="F547" s="9">
        <v>44152</v>
      </c>
      <c r="G547" s="9">
        <v>44211</v>
      </c>
      <c r="H547" s="9"/>
      <c r="I547" s="9"/>
      <c r="J547" s="7" t="s">
        <v>3128</v>
      </c>
      <c r="K547" s="7"/>
      <c r="L547" s="10" t="s">
        <v>218</v>
      </c>
      <c r="M547" s="242" t="s">
        <v>8586</v>
      </c>
      <c r="N547" s="243" t="s">
        <v>1990</v>
      </c>
      <c r="O547" s="243" t="s">
        <v>8587</v>
      </c>
      <c r="P547" s="10" t="s">
        <v>8588</v>
      </c>
      <c r="Q547" s="10"/>
      <c r="R547" s="10"/>
      <c r="S547" s="10"/>
      <c r="T547" s="10" t="s">
        <v>53</v>
      </c>
      <c r="U547" s="244">
        <v>34144</v>
      </c>
      <c r="V547" s="10" t="s">
        <v>255</v>
      </c>
      <c r="W547" s="10" t="s">
        <v>2205</v>
      </c>
      <c r="X547" s="241" t="s">
        <v>1936</v>
      </c>
      <c r="Y547" s="8" t="s">
        <v>8589</v>
      </c>
      <c r="Z547" s="243">
        <v>40057</v>
      </c>
      <c r="AA547" s="10" t="s">
        <v>255</v>
      </c>
      <c r="AB547" s="10" t="s">
        <v>1956</v>
      </c>
      <c r="AC547" s="10" t="s">
        <v>1974</v>
      </c>
      <c r="AD547" s="10" t="s">
        <v>2233</v>
      </c>
      <c r="AE547" s="243" t="s">
        <v>1948</v>
      </c>
      <c r="AF547" s="10" t="s">
        <v>8590</v>
      </c>
      <c r="AG547" s="10" t="s">
        <v>8591</v>
      </c>
      <c r="AH547" s="242" t="s">
        <v>8590</v>
      </c>
      <c r="AI547" s="243" t="s">
        <v>8591</v>
      </c>
      <c r="AJ547" s="10" t="s">
        <v>8592</v>
      </c>
      <c r="AK547" s="10" t="s">
        <v>8593</v>
      </c>
      <c r="AL547" s="241" t="s">
        <v>2224</v>
      </c>
      <c r="AM547" s="8" t="s">
        <v>8594</v>
      </c>
      <c r="AN547" s="8"/>
      <c r="AO547" s="8"/>
      <c r="AP547" s="8"/>
      <c r="AQ547" s="8" t="s">
        <v>3088</v>
      </c>
      <c r="AR547" s="245">
        <v>44201</v>
      </c>
      <c r="AS547" s="245">
        <v>44201</v>
      </c>
      <c r="AT547" s="246" t="s">
        <v>3088</v>
      </c>
      <c r="AU547" s="244">
        <v>44196</v>
      </c>
      <c r="AV547" s="247" t="s">
        <v>8583</v>
      </c>
      <c r="AW547" s="248" t="s">
        <v>6770</v>
      </c>
      <c r="AX547" s="249" t="s">
        <v>3088</v>
      </c>
      <c r="AY547" s="250" t="s">
        <v>8584</v>
      </c>
    </row>
    <row r="548" spans="1:51" ht="24.75" customHeight="1" x14ac:dyDescent="0.35">
      <c r="A548" s="11">
        <v>547</v>
      </c>
      <c r="B548" s="241" t="s">
        <v>8595</v>
      </c>
      <c r="C548" s="8" t="s">
        <v>8596</v>
      </c>
      <c r="D548" s="10" t="s">
        <v>8597</v>
      </c>
      <c r="E548" s="10" t="s">
        <v>14</v>
      </c>
      <c r="F548" s="9">
        <v>42779</v>
      </c>
      <c r="G548" s="9">
        <v>42838</v>
      </c>
      <c r="H548" s="9"/>
      <c r="I548" s="9"/>
      <c r="J548" s="7" t="s">
        <v>1932</v>
      </c>
      <c r="K548" s="7"/>
      <c r="L548" s="10" t="s">
        <v>789</v>
      </c>
      <c r="M548" s="242" t="s">
        <v>789</v>
      </c>
      <c r="N548" s="243" t="s">
        <v>1964</v>
      </c>
      <c r="O548" s="243" t="s">
        <v>1870</v>
      </c>
      <c r="P548" s="10" t="s">
        <v>8598</v>
      </c>
      <c r="Q548" s="10"/>
      <c r="R548" s="10"/>
      <c r="S548" s="10"/>
      <c r="T548" s="10" t="s">
        <v>53</v>
      </c>
      <c r="U548" s="244">
        <v>27625</v>
      </c>
      <c r="V548" s="10" t="s">
        <v>2007</v>
      </c>
      <c r="W548" s="10" t="s">
        <v>2007</v>
      </c>
      <c r="X548" s="241" t="s">
        <v>1936</v>
      </c>
      <c r="Y548" s="8" t="s">
        <v>8599</v>
      </c>
      <c r="Z548" s="243">
        <v>42151</v>
      </c>
      <c r="AA548" s="10" t="s">
        <v>255</v>
      </c>
      <c r="AB548" s="10" t="s">
        <v>1938</v>
      </c>
      <c r="AC548" s="10" t="s">
        <v>3140</v>
      </c>
      <c r="AD548" s="10" t="s">
        <v>2172</v>
      </c>
      <c r="AE548" s="243" t="s">
        <v>1998</v>
      </c>
      <c r="AF548" s="10" t="s">
        <v>8600</v>
      </c>
      <c r="AG548" s="10" t="s">
        <v>8601</v>
      </c>
      <c r="AH548" s="242" t="s">
        <v>8602</v>
      </c>
      <c r="AI548" s="243" t="s">
        <v>8603</v>
      </c>
      <c r="AJ548" s="10" t="s">
        <v>8604</v>
      </c>
      <c r="AK548" s="10" t="s">
        <v>8605</v>
      </c>
      <c r="AL548" s="241" t="s">
        <v>1971</v>
      </c>
      <c r="AM548" s="8" t="s">
        <v>8606</v>
      </c>
      <c r="AN548" s="8"/>
      <c r="AO548" s="8"/>
      <c r="AP548" s="8"/>
      <c r="AQ548" s="8" t="s">
        <v>3088</v>
      </c>
      <c r="AR548" s="245">
        <v>44202</v>
      </c>
      <c r="AS548" s="245">
        <v>44207</v>
      </c>
      <c r="AT548" s="246" t="s">
        <v>8607</v>
      </c>
      <c r="AU548" s="244">
        <v>44165</v>
      </c>
      <c r="AV548" s="247" t="s">
        <v>8583</v>
      </c>
      <c r="AW548" s="248" t="s">
        <v>8608</v>
      </c>
      <c r="AX548" s="249" t="s">
        <v>3088</v>
      </c>
      <c r="AY548" s="250" t="s">
        <v>8595</v>
      </c>
    </row>
    <row r="549" spans="1:51" ht="24.75" customHeight="1" x14ac:dyDescent="0.35">
      <c r="A549" s="11">
        <v>548</v>
      </c>
      <c r="B549" s="241" t="s">
        <v>8609</v>
      </c>
      <c r="C549" s="8" t="s">
        <v>8610</v>
      </c>
      <c r="D549" s="10" t="s">
        <v>3088</v>
      </c>
      <c r="E549" s="10" t="s">
        <v>14</v>
      </c>
      <c r="F549" s="9">
        <v>43136</v>
      </c>
      <c r="G549" s="9">
        <v>43195</v>
      </c>
      <c r="H549" s="9"/>
      <c r="I549" s="9"/>
      <c r="J549" s="7" t="s">
        <v>1932</v>
      </c>
      <c r="K549" s="7"/>
      <c r="L549" s="10" t="s">
        <v>751</v>
      </c>
      <c r="M549" s="242" t="s">
        <v>8260</v>
      </c>
      <c r="N549" s="243" t="s">
        <v>2050</v>
      </c>
      <c r="O549" s="243" t="s">
        <v>5085</v>
      </c>
      <c r="P549" s="10" t="s">
        <v>8611</v>
      </c>
      <c r="Q549" s="10"/>
      <c r="R549" s="10"/>
      <c r="S549" s="10"/>
      <c r="T549" s="10" t="s">
        <v>53</v>
      </c>
      <c r="U549" s="244">
        <v>33764</v>
      </c>
      <c r="V549" s="10" t="s">
        <v>1045</v>
      </c>
      <c r="W549" s="10" t="s">
        <v>79</v>
      </c>
      <c r="X549" s="241" t="s">
        <v>1936</v>
      </c>
      <c r="Y549" s="8" t="s">
        <v>8612</v>
      </c>
      <c r="Z549" s="243">
        <v>42551</v>
      </c>
      <c r="AA549" s="10" t="s">
        <v>1045</v>
      </c>
      <c r="AB549" s="10" t="s">
        <v>1938</v>
      </c>
      <c r="AC549" s="10" t="s">
        <v>3140</v>
      </c>
      <c r="AD549" s="10" t="s">
        <v>2162</v>
      </c>
      <c r="AE549" s="243" t="s">
        <v>2478</v>
      </c>
      <c r="AF549" s="10" t="s">
        <v>8613</v>
      </c>
      <c r="AG549" s="10" t="s">
        <v>8614</v>
      </c>
      <c r="AH549" s="242" t="s">
        <v>8615</v>
      </c>
      <c r="AI549" s="243" t="s">
        <v>8616</v>
      </c>
      <c r="AJ549" s="10" t="s">
        <v>8617</v>
      </c>
      <c r="AK549" s="10" t="s">
        <v>8618</v>
      </c>
      <c r="AL549" s="241" t="s">
        <v>1971</v>
      </c>
      <c r="AM549" s="8" t="s">
        <v>8617</v>
      </c>
      <c r="AN549" s="8"/>
      <c r="AO549" s="8"/>
      <c r="AP549" s="8"/>
      <c r="AQ549" s="8" t="s">
        <v>3088</v>
      </c>
      <c r="AR549" s="245">
        <v>44209</v>
      </c>
      <c r="AS549" s="245">
        <v>44209</v>
      </c>
      <c r="AT549" s="246" t="s">
        <v>8619</v>
      </c>
      <c r="AU549" s="244">
        <v>44190</v>
      </c>
      <c r="AV549" s="247" t="s">
        <v>8583</v>
      </c>
      <c r="AW549" s="248" t="s">
        <v>8608</v>
      </c>
      <c r="AX549" s="249" t="s">
        <v>3088</v>
      </c>
      <c r="AY549" s="250" t="s">
        <v>8609</v>
      </c>
    </row>
    <row r="550" spans="1:51" ht="24.75" customHeight="1" x14ac:dyDescent="0.35">
      <c r="A550" s="11">
        <v>549</v>
      </c>
      <c r="B550" s="241" t="s">
        <v>8620</v>
      </c>
      <c r="C550" s="8" t="s">
        <v>8621</v>
      </c>
      <c r="D550" s="10" t="s">
        <v>3088</v>
      </c>
      <c r="E550" s="10" t="s">
        <v>1869</v>
      </c>
      <c r="F550" s="9">
        <v>43788</v>
      </c>
      <c r="G550" s="9">
        <v>43847</v>
      </c>
      <c r="H550" s="9"/>
      <c r="I550" s="9">
        <v>44213</v>
      </c>
      <c r="J550" s="7" t="s">
        <v>3128</v>
      </c>
      <c r="K550" s="7"/>
      <c r="L550" s="10" t="s">
        <v>5938</v>
      </c>
      <c r="M550" s="242" t="s">
        <v>2298</v>
      </c>
      <c r="N550" s="243" t="s">
        <v>2017</v>
      </c>
      <c r="O550" s="243" t="s">
        <v>3187</v>
      </c>
      <c r="P550" s="10" t="s">
        <v>2061</v>
      </c>
      <c r="Q550" s="10"/>
      <c r="R550" s="10"/>
      <c r="S550" s="10"/>
      <c r="T550" s="10" t="s">
        <v>53</v>
      </c>
      <c r="U550" s="244">
        <v>30632</v>
      </c>
      <c r="V550" s="10" t="s">
        <v>1869</v>
      </c>
      <c r="W550" s="10" t="s">
        <v>1869</v>
      </c>
      <c r="X550" s="241" t="s">
        <v>1936</v>
      </c>
      <c r="Y550" s="8" t="s">
        <v>8622</v>
      </c>
      <c r="Z550" s="243">
        <v>43080</v>
      </c>
      <c r="AA550" s="10" t="s">
        <v>1869</v>
      </c>
      <c r="AB550" s="10" t="s">
        <v>1938</v>
      </c>
      <c r="AC550" s="10" t="s">
        <v>3140</v>
      </c>
      <c r="AD550" s="10" t="s">
        <v>2072</v>
      </c>
      <c r="AE550" s="243" t="s">
        <v>2069</v>
      </c>
      <c r="AF550" s="10" t="s">
        <v>8623</v>
      </c>
      <c r="AG550" s="10" t="s">
        <v>8624</v>
      </c>
      <c r="AH550" s="242" t="s">
        <v>8623</v>
      </c>
      <c r="AI550" s="243" t="s">
        <v>8624</v>
      </c>
      <c r="AJ550" s="10" t="s">
        <v>8625</v>
      </c>
      <c r="AK550" s="10" t="s">
        <v>8626</v>
      </c>
      <c r="AL550" s="241" t="s">
        <v>1971</v>
      </c>
      <c r="AM550" s="8" t="s">
        <v>8627</v>
      </c>
      <c r="AN550" s="8"/>
      <c r="AO550" s="8"/>
      <c r="AP550" s="8"/>
      <c r="AQ550" s="8" t="s">
        <v>3088</v>
      </c>
      <c r="AR550" s="245">
        <v>44213</v>
      </c>
      <c r="AS550" s="245">
        <v>44213</v>
      </c>
      <c r="AT550" s="246" t="s">
        <v>8628</v>
      </c>
      <c r="AU550" s="244">
        <v>44204</v>
      </c>
      <c r="AV550" s="247" t="s">
        <v>8583</v>
      </c>
      <c r="AW550" s="248" t="s">
        <v>8608</v>
      </c>
      <c r="AX550" s="249" t="s">
        <v>3088</v>
      </c>
      <c r="AY550" s="250" t="s">
        <v>8620</v>
      </c>
    </row>
    <row r="551" spans="1:51" ht="24.75" customHeight="1" x14ac:dyDescent="0.35">
      <c r="A551" s="11">
        <v>550</v>
      </c>
      <c r="B551" s="241" t="s">
        <v>8629</v>
      </c>
      <c r="C551" s="8" t="s">
        <v>2401</v>
      </c>
      <c r="D551" s="10" t="s">
        <v>3088</v>
      </c>
      <c r="E551" s="10" t="s">
        <v>14</v>
      </c>
      <c r="F551" s="9">
        <v>42858</v>
      </c>
      <c r="G551" s="9">
        <v>42917</v>
      </c>
      <c r="H551" s="9"/>
      <c r="I551" s="9"/>
      <c r="J551" s="7" t="s">
        <v>1932</v>
      </c>
      <c r="K551" s="7"/>
      <c r="L551" s="10" t="s">
        <v>751</v>
      </c>
      <c r="M551" s="242" t="s">
        <v>2400</v>
      </c>
      <c r="N551" s="243" t="s">
        <v>1984</v>
      </c>
      <c r="O551" s="243" t="s">
        <v>8630</v>
      </c>
      <c r="P551" s="10" t="s">
        <v>8631</v>
      </c>
      <c r="Q551" s="10"/>
      <c r="R551" s="10"/>
      <c r="S551" s="10"/>
      <c r="T551" s="10" t="s">
        <v>22</v>
      </c>
      <c r="U551" s="244">
        <v>29841</v>
      </c>
      <c r="V551" s="10" t="s">
        <v>141</v>
      </c>
      <c r="W551" s="10" t="s">
        <v>141</v>
      </c>
      <c r="X551" s="241" t="s">
        <v>1936</v>
      </c>
      <c r="Y551" s="8" t="s">
        <v>8632</v>
      </c>
      <c r="Z551" s="243">
        <v>41459</v>
      </c>
      <c r="AA551" s="10" t="s">
        <v>255</v>
      </c>
      <c r="AB551" s="10" t="s">
        <v>1938</v>
      </c>
      <c r="AC551" s="10" t="s">
        <v>3140</v>
      </c>
      <c r="AD551" s="10" t="s">
        <v>8633</v>
      </c>
      <c r="AE551" s="243" t="s">
        <v>1962</v>
      </c>
      <c r="AF551" s="10" t="s">
        <v>8634</v>
      </c>
      <c r="AG551" s="10" t="s">
        <v>8635</v>
      </c>
      <c r="AH551" s="242" t="s">
        <v>8634</v>
      </c>
      <c r="AI551" s="243" t="s">
        <v>8635</v>
      </c>
      <c r="AJ551" s="10" t="s">
        <v>8636</v>
      </c>
      <c r="AK551" s="10" t="s">
        <v>3781</v>
      </c>
      <c r="AL551" s="241" t="s">
        <v>1941</v>
      </c>
      <c r="AM551" s="8" t="s">
        <v>8637</v>
      </c>
      <c r="AN551" s="8"/>
      <c r="AO551" s="8"/>
      <c r="AP551" s="8"/>
      <c r="AQ551" s="8" t="s">
        <v>3088</v>
      </c>
      <c r="AR551" s="245">
        <v>44210</v>
      </c>
      <c r="AS551" s="245">
        <v>44214</v>
      </c>
      <c r="AT551" s="246" t="s">
        <v>8638</v>
      </c>
      <c r="AU551" s="244">
        <v>44203</v>
      </c>
      <c r="AV551" s="247" t="s">
        <v>8639</v>
      </c>
      <c r="AW551" s="248" t="s">
        <v>8640</v>
      </c>
      <c r="AX551" s="249" t="s">
        <v>3088</v>
      </c>
      <c r="AY551" s="250" t="s">
        <v>8629</v>
      </c>
    </row>
    <row r="552" spans="1:51" ht="24.75" customHeight="1" x14ac:dyDescent="0.35">
      <c r="A552" s="11">
        <v>551</v>
      </c>
      <c r="B552" s="241" t="s">
        <v>8641</v>
      </c>
      <c r="C552" s="8" t="s">
        <v>8642</v>
      </c>
      <c r="D552" s="10" t="s">
        <v>3088</v>
      </c>
      <c r="E552" s="10" t="s">
        <v>14</v>
      </c>
      <c r="F552" s="9">
        <v>43137</v>
      </c>
      <c r="G552" s="9">
        <v>43196</v>
      </c>
      <c r="H552" s="9"/>
      <c r="I552" s="9"/>
      <c r="J552" s="7" t="s">
        <v>1932</v>
      </c>
      <c r="K552" s="7"/>
      <c r="L552" s="10" t="s">
        <v>115</v>
      </c>
      <c r="M552" s="242" t="s">
        <v>2042</v>
      </c>
      <c r="N552" s="243" t="s">
        <v>2126</v>
      </c>
      <c r="O552" s="243" t="s">
        <v>4990</v>
      </c>
      <c r="P552" s="10" t="s">
        <v>4991</v>
      </c>
      <c r="Q552" s="10"/>
      <c r="R552" s="10"/>
      <c r="S552" s="10"/>
      <c r="T552" s="10" t="s">
        <v>53</v>
      </c>
      <c r="U552" s="244">
        <v>34573</v>
      </c>
      <c r="V552" s="10" t="s">
        <v>455</v>
      </c>
      <c r="W552" s="10" t="s">
        <v>141</v>
      </c>
      <c r="X552" s="241" t="s">
        <v>1936</v>
      </c>
      <c r="Y552" s="8" t="s">
        <v>8643</v>
      </c>
      <c r="Z552" s="243">
        <v>39994</v>
      </c>
      <c r="AA552" s="10" t="s">
        <v>455</v>
      </c>
      <c r="AB552" s="10" t="s">
        <v>1956</v>
      </c>
      <c r="AC552" s="10" t="s">
        <v>3140</v>
      </c>
      <c r="AD552" s="10" t="s">
        <v>8644</v>
      </c>
      <c r="AE552" s="243" t="s">
        <v>2041</v>
      </c>
      <c r="AF552" s="10" t="s">
        <v>8645</v>
      </c>
      <c r="AG552" s="10" t="s">
        <v>8646</v>
      </c>
      <c r="AH552" s="242" t="s">
        <v>8647</v>
      </c>
      <c r="AI552" s="243" t="s">
        <v>8648</v>
      </c>
      <c r="AJ552" s="10" t="s">
        <v>8649</v>
      </c>
      <c r="AK552" s="10" t="s">
        <v>8650</v>
      </c>
      <c r="AL552" s="241" t="s">
        <v>1950</v>
      </c>
      <c r="AM552" s="8" t="s">
        <v>8651</v>
      </c>
      <c r="AN552" s="8"/>
      <c r="AO552" s="8"/>
      <c r="AP552" s="8"/>
      <c r="AQ552" s="8" t="s">
        <v>3088</v>
      </c>
      <c r="AR552" s="245">
        <v>44204</v>
      </c>
      <c r="AS552" s="245">
        <v>44215</v>
      </c>
      <c r="AT552" s="246" t="s">
        <v>8652</v>
      </c>
      <c r="AU552" s="244">
        <v>44162</v>
      </c>
      <c r="AV552" s="247" t="s">
        <v>8583</v>
      </c>
      <c r="AW552" s="248" t="s">
        <v>8608</v>
      </c>
      <c r="AX552" s="249" t="s">
        <v>3088</v>
      </c>
      <c r="AY552" s="250" t="s">
        <v>8641</v>
      </c>
    </row>
    <row r="553" spans="1:51" ht="24.75" customHeight="1" x14ac:dyDescent="0.35">
      <c r="A553" s="11">
        <v>552</v>
      </c>
      <c r="B553" s="241" t="s">
        <v>8653</v>
      </c>
      <c r="C553" s="8" t="s">
        <v>8654</v>
      </c>
      <c r="D553" s="10" t="s">
        <v>3088</v>
      </c>
      <c r="E553" s="10" t="s">
        <v>878</v>
      </c>
      <c r="F553" s="9">
        <v>43794</v>
      </c>
      <c r="G553" s="9">
        <v>43853</v>
      </c>
      <c r="H553" s="9"/>
      <c r="I553" s="9">
        <v>44219</v>
      </c>
      <c r="J553" s="7" t="s">
        <v>3128</v>
      </c>
      <c r="K553" s="7"/>
      <c r="L553" s="10" t="s">
        <v>5938</v>
      </c>
      <c r="M553" s="242" t="s">
        <v>2298</v>
      </c>
      <c r="N553" s="243" t="s">
        <v>2017</v>
      </c>
      <c r="O553" s="243" t="s">
        <v>3187</v>
      </c>
      <c r="P553" s="10" t="s">
        <v>2061</v>
      </c>
      <c r="Q553" s="10"/>
      <c r="R553" s="10"/>
      <c r="S553" s="10"/>
      <c r="T553" s="10" t="s">
        <v>53</v>
      </c>
      <c r="U553" s="244">
        <v>33565</v>
      </c>
      <c r="V553" s="10" t="s">
        <v>878</v>
      </c>
      <c r="W553" s="10" t="s">
        <v>2007</v>
      </c>
      <c r="X553" s="241" t="s">
        <v>1936</v>
      </c>
      <c r="Y553" s="8" t="s">
        <v>8655</v>
      </c>
      <c r="Z553" s="243">
        <v>39811</v>
      </c>
      <c r="AA553" s="10" t="s">
        <v>878</v>
      </c>
      <c r="AB553" s="10" t="s">
        <v>1938</v>
      </c>
      <c r="AC553" s="10" t="s">
        <v>3140</v>
      </c>
      <c r="AD553" s="10" t="s">
        <v>2240</v>
      </c>
      <c r="AE553" s="243" t="s">
        <v>2041</v>
      </c>
      <c r="AF553" s="10" t="s">
        <v>8656</v>
      </c>
      <c r="AG553" s="10" t="s">
        <v>8657</v>
      </c>
      <c r="AH553" s="242" t="s">
        <v>8656</v>
      </c>
      <c r="AI553" s="243" t="s">
        <v>8657</v>
      </c>
      <c r="AJ553" s="10" t="s">
        <v>3088</v>
      </c>
      <c r="AK553" s="10" t="s">
        <v>8658</v>
      </c>
      <c r="AL553" s="241" t="s">
        <v>1971</v>
      </c>
      <c r="AM553" s="8" t="s">
        <v>8659</v>
      </c>
      <c r="AN553" s="8"/>
      <c r="AO553" s="8"/>
      <c r="AP553" s="8"/>
      <c r="AQ553" s="8"/>
      <c r="AR553" s="245">
        <v>44219</v>
      </c>
      <c r="AS553" s="245">
        <v>44219</v>
      </c>
      <c r="AT553" s="246" t="s">
        <v>3088</v>
      </c>
      <c r="AU553" s="244"/>
      <c r="AV553" s="247" t="s">
        <v>8639</v>
      </c>
      <c r="AW553" s="248" t="s">
        <v>8640</v>
      </c>
      <c r="AX553" s="249" t="s">
        <v>3088</v>
      </c>
      <c r="AY553" s="250" t="s">
        <v>8653</v>
      </c>
    </row>
    <row r="554" spans="1:51" ht="24.75" customHeight="1" x14ac:dyDescent="0.35">
      <c r="A554" s="11">
        <v>553</v>
      </c>
      <c r="B554" s="241" t="s">
        <v>8660</v>
      </c>
      <c r="C554" s="8" t="s">
        <v>8661</v>
      </c>
      <c r="D554" s="10" t="s">
        <v>3088</v>
      </c>
      <c r="E554" s="10" t="s">
        <v>699</v>
      </c>
      <c r="F554" s="9">
        <v>43467</v>
      </c>
      <c r="G554" s="9">
        <v>43526</v>
      </c>
      <c r="H554" s="9"/>
      <c r="I554" s="9"/>
      <c r="J554" s="7" t="s">
        <v>1932</v>
      </c>
      <c r="K554" s="7"/>
      <c r="L554" s="10" t="s">
        <v>35</v>
      </c>
      <c r="M554" s="242" t="s">
        <v>35</v>
      </c>
      <c r="N554" s="243" t="s">
        <v>2155</v>
      </c>
      <c r="O554" s="243" t="s">
        <v>626</v>
      </c>
      <c r="P554" s="10" t="s">
        <v>2285</v>
      </c>
      <c r="Q554" s="10"/>
      <c r="R554" s="10"/>
      <c r="S554" s="10"/>
      <c r="T554" s="10" t="s">
        <v>22</v>
      </c>
      <c r="U554" s="244">
        <v>33837</v>
      </c>
      <c r="V554" s="10" t="s">
        <v>699</v>
      </c>
      <c r="W554" s="10" t="s">
        <v>317</v>
      </c>
      <c r="X554" s="241" t="s">
        <v>1936</v>
      </c>
      <c r="Y554" s="8" t="s">
        <v>8662</v>
      </c>
      <c r="Z554" s="243">
        <v>39927</v>
      </c>
      <c r="AA554" s="10" t="s">
        <v>699</v>
      </c>
      <c r="AB554" s="10" t="s">
        <v>1938</v>
      </c>
      <c r="AC554" s="10" t="s">
        <v>3140</v>
      </c>
      <c r="AD554" s="10" t="s">
        <v>8663</v>
      </c>
      <c r="AE554" s="243" t="s">
        <v>2095</v>
      </c>
      <c r="AF554" s="10" t="s">
        <v>8664</v>
      </c>
      <c r="AG554" s="10" t="s">
        <v>8665</v>
      </c>
      <c r="AH554" s="242" t="s">
        <v>8664</v>
      </c>
      <c r="AI554" s="243" t="s">
        <v>8665</v>
      </c>
      <c r="AJ554" s="10" t="s">
        <v>8666</v>
      </c>
      <c r="AK554" s="10" t="s">
        <v>8667</v>
      </c>
      <c r="AL554" s="241" t="s">
        <v>1941</v>
      </c>
      <c r="AM554" s="8" t="s">
        <v>8668</v>
      </c>
      <c r="AN554" s="8"/>
      <c r="AO554" s="8"/>
      <c r="AP554" s="8"/>
      <c r="AQ554" s="8" t="s">
        <v>3088</v>
      </c>
      <c r="AR554" s="245">
        <v>44226</v>
      </c>
      <c r="AS554" s="245">
        <v>44226</v>
      </c>
      <c r="AT554" s="246" t="s">
        <v>8669</v>
      </c>
      <c r="AU554" s="244">
        <v>44207</v>
      </c>
      <c r="AV554" s="247" t="s">
        <v>8639</v>
      </c>
      <c r="AW554" s="248" t="s">
        <v>3256</v>
      </c>
      <c r="AX554" s="249" t="s">
        <v>3088</v>
      </c>
      <c r="AY554" s="250" t="s">
        <v>8660</v>
      </c>
    </row>
    <row r="555" spans="1:51" ht="24.75" customHeight="1" x14ac:dyDescent="0.35">
      <c r="A555" s="11">
        <v>554</v>
      </c>
      <c r="B555" s="241" t="s">
        <v>8670</v>
      </c>
      <c r="C555" s="8" t="s">
        <v>8671</v>
      </c>
      <c r="D555" s="10" t="s">
        <v>3088</v>
      </c>
      <c r="E555" s="10" t="s">
        <v>129</v>
      </c>
      <c r="F555" s="9">
        <v>43467</v>
      </c>
      <c r="G555" s="9">
        <v>43526</v>
      </c>
      <c r="H555" s="9"/>
      <c r="I555" s="9"/>
      <c r="J555" s="7" t="s">
        <v>1932</v>
      </c>
      <c r="K555" s="7"/>
      <c r="L555" s="10" t="s">
        <v>5053</v>
      </c>
      <c r="M555" s="242" t="s">
        <v>5054</v>
      </c>
      <c r="N555" s="243" t="s">
        <v>2097</v>
      </c>
      <c r="O555" s="243" t="s">
        <v>8103</v>
      </c>
      <c r="P555" s="10" t="s">
        <v>1996</v>
      </c>
      <c r="Q555" s="10"/>
      <c r="R555" s="10"/>
      <c r="S555" s="10"/>
      <c r="T555" s="10" t="s">
        <v>53</v>
      </c>
      <c r="U555" s="244">
        <v>27672</v>
      </c>
      <c r="V555" s="10" t="s">
        <v>699</v>
      </c>
      <c r="W555" s="10" t="s">
        <v>699</v>
      </c>
      <c r="X555" s="241" t="s">
        <v>1936</v>
      </c>
      <c r="Y555" s="8" t="s">
        <v>8672</v>
      </c>
      <c r="Z555" s="243">
        <v>41597</v>
      </c>
      <c r="AA555" s="10" t="s">
        <v>129</v>
      </c>
      <c r="AB555" s="10" t="s">
        <v>1938</v>
      </c>
      <c r="AC555" s="10" t="s">
        <v>1968</v>
      </c>
      <c r="AD555" s="10" t="s">
        <v>8673</v>
      </c>
      <c r="AE555" s="243" t="s">
        <v>1948</v>
      </c>
      <c r="AF555" s="10" t="s">
        <v>8674</v>
      </c>
      <c r="AG555" s="10" t="s">
        <v>8675</v>
      </c>
      <c r="AH555" s="242" t="s">
        <v>8674</v>
      </c>
      <c r="AI555" s="243" t="s">
        <v>8675</v>
      </c>
      <c r="AJ555" s="10" t="s">
        <v>8676</v>
      </c>
      <c r="AK555" s="10" t="s">
        <v>8677</v>
      </c>
      <c r="AL555" s="241" t="s">
        <v>1971</v>
      </c>
      <c r="AM555" s="8" t="s">
        <v>8678</v>
      </c>
      <c r="AN555" s="8"/>
      <c r="AO555" s="8"/>
      <c r="AP555" s="8"/>
      <c r="AQ555" s="8"/>
      <c r="AR555" s="245">
        <v>44227</v>
      </c>
      <c r="AS555" s="245">
        <v>44227</v>
      </c>
      <c r="AT555" s="246" t="s">
        <v>8679</v>
      </c>
      <c r="AU555" s="244">
        <v>44221</v>
      </c>
      <c r="AV555" s="247" t="s">
        <v>8639</v>
      </c>
      <c r="AW555" s="248" t="s">
        <v>8640</v>
      </c>
      <c r="AX555" s="249" t="s">
        <v>3088</v>
      </c>
      <c r="AY555" s="250" t="s">
        <v>8670</v>
      </c>
    </row>
    <row r="556" spans="1:51" ht="24.75" customHeight="1" x14ac:dyDescent="0.35">
      <c r="A556" s="11">
        <v>555</v>
      </c>
      <c r="B556" s="241" t="s">
        <v>8680</v>
      </c>
      <c r="C556" s="8" t="s">
        <v>8681</v>
      </c>
      <c r="D556" s="10" t="s">
        <v>8682</v>
      </c>
      <c r="E556" s="10" t="s">
        <v>14</v>
      </c>
      <c r="F556" s="9">
        <v>43185</v>
      </c>
      <c r="G556" s="9">
        <v>43244</v>
      </c>
      <c r="H556" s="9"/>
      <c r="I556" s="9"/>
      <c r="J556" s="7" t="s">
        <v>1932</v>
      </c>
      <c r="K556" s="7"/>
      <c r="L556" s="10" t="s">
        <v>8158</v>
      </c>
      <c r="M556" s="242" t="s">
        <v>8158</v>
      </c>
      <c r="N556" s="243" t="s">
        <v>1972</v>
      </c>
      <c r="O556" s="243" t="s">
        <v>4748</v>
      </c>
      <c r="P556" s="10" t="s">
        <v>4749</v>
      </c>
      <c r="Q556" s="10"/>
      <c r="R556" s="10"/>
      <c r="S556" s="10"/>
      <c r="T556" s="10" t="s">
        <v>53</v>
      </c>
      <c r="U556" s="244">
        <v>28882</v>
      </c>
      <c r="V556" s="10" t="s">
        <v>3011</v>
      </c>
      <c r="W556" s="10" t="s">
        <v>2015</v>
      </c>
      <c r="X556" s="241" t="s">
        <v>1936</v>
      </c>
      <c r="Y556" s="8" t="s">
        <v>8683</v>
      </c>
      <c r="Z556" s="243">
        <v>38996</v>
      </c>
      <c r="AA556" s="10" t="s">
        <v>255</v>
      </c>
      <c r="AB556" s="10" t="s">
        <v>1938</v>
      </c>
      <c r="AC556" s="10" t="s">
        <v>3140</v>
      </c>
      <c r="AD556" s="10" t="s">
        <v>2010</v>
      </c>
      <c r="AE556" s="243" t="s">
        <v>8684</v>
      </c>
      <c r="AF556" s="10" t="s">
        <v>8685</v>
      </c>
      <c r="AG556" s="10" t="s">
        <v>8686</v>
      </c>
      <c r="AH556" s="242" t="s">
        <v>8685</v>
      </c>
      <c r="AI556" s="243" t="s">
        <v>8686</v>
      </c>
      <c r="AJ556" s="10" t="s">
        <v>8687</v>
      </c>
      <c r="AK556" s="10" t="s">
        <v>8688</v>
      </c>
      <c r="AL556" s="241" t="s">
        <v>1971</v>
      </c>
      <c r="AM556" s="8" t="s">
        <v>8689</v>
      </c>
      <c r="AN556" s="8"/>
      <c r="AO556" s="8"/>
      <c r="AP556" s="8"/>
      <c r="AQ556" s="8" t="s">
        <v>3088</v>
      </c>
      <c r="AR556" s="245">
        <v>44227</v>
      </c>
      <c r="AS556" s="245">
        <v>44227</v>
      </c>
      <c r="AT556" s="246" t="s">
        <v>8690</v>
      </c>
      <c r="AU556" s="244">
        <v>44214</v>
      </c>
      <c r="AV556" s="247" t="s">
        <v>8583</v>
      </c>
      <c r="AW556" s="248" t="s">
        <v>8608</v>
      </c>
      <c r="AX556" s="249" t="s">
        <v>3088</v>
      </c>
      <c r="AY556" s="250" t="s">
        <v>8680</v>
      </c>
    </row>
    <row r="557" spans="1:51" ht="24.75" customHeight="1" x14ac:dyDescent="0.35">
      <c r="A557" s="11">
        <v>556</v>
      </c>
      <c r="B557" s="241" t="s">
        <v>8691</v>
      </c>
      <c r="C557" s="8" t="s">
        <v>8692</v>
      </c>
      <c r="D557" s="10" t="s">
        <v>3088</v>
      </c>
      <c r="E557" s="10" t="s">
        <v>1382</v>
      </c>
      <c r="F557" s="9">
        <v>41093</v>
      </c>
      <c r="G557" s="9">
        <v>41153</v>
      </c>
      <c r="H557" s="9"/>
      <c r="I557" s="9"/>
      <c r="J557" s="7" t="s">
        <v>1932</v>
      </c>
      <c r="K557" s="7"/>
      <c r="L557" s="10" t="s">
        <v>5790</v>
      </c>
      <c r="M557" s="242" t="s">
        <v>2122</v>
      </c>
      <c r="N557" s="243" t="s">
        <v>1964</v>
      </c>
      <c r="O557" s="243" t="s">
        <v>3187</v>
      </c>
      <c r="P557" s="10" t="s">
        <v>2061</v>
      </c>
      <c r="Q557" s="10"/>
      <c r="R557" s="10"/>
      <c r="S557" s="10"/>
      <c r="T557" s="10" t="s">
        <v>22</v>
      </c>
      <c r="U557" s="244">
        <v>25569</v>
      </c>
      <c r="V557" s="10" t="s">
        <v>145</v>
      </c>
      <c r="W557" s="10" t="s">
        <v>145</v>
      </c>
      <c r="X557" s="241" t="s">
        <v>1936</v>
      </c>
      <c r="Y557" s="8" t="s">
        <v>8693</v>
      </c>
      <c r="Z557" s="243">
        <v>39533</v>
      </c>
      <c r="AA557" s="10" t="s">
        <v>145</v>
      </c>
      <c r="AB557" s="10" t="s">
        <v>1938</v>
      </c>
      <c r="AC557" s="10" t="s">
        <v>3140</v>
      </c>
      <c r="AD557" s="10" t="s">
        <v>2309</v>
      </c>
      <c r="AE557" s="243" t="s">
        <v>1948</v>
      </c>
      <c r="AF557" s="10" t="s">
        <v>8694</v>
      </c>
      <c r="AG557" s="10" t="s">
        <v>8695</v>
      </c>
      <c r="AH557" s="242" t="s">
        <v>8694</v>
      </c>
      <c r="AI557" s="243" t="s">
        <v>8695</v>
      </c>
      <c r="AJ557" s="10" t="s">
        <v>8696</v>
      </c>
      <c r="AK557" s="10" t="s">
        <v>8697</v>
      </c>
      <c r="AL557" s="241" t="s">
        <v>1941</v>
      </c>
      <c r="AM557" s="8" t="s">
        <v>8698</v>
      </c>
      <c r="AN557" s="8"/>
      <c r="AO557" s="8"/>
      <c r="AP557" s="8"/>
      <c r="AQ557" s="8" t="s">
        <v>3088</v>
      </c>
      <c r="AR557" s="245">
        <v>44227</v>
      </c>
      <c r="AS557" s="245">
        <v>44227</v>
      </c>
      <c r="AT557" s="246" t="s">
        <v>8699</v>
      </c>
      <c r="AU557" s="244">
        <v>44223</v>
      </c>
      <c r="AV557" s="247" t="s">
        <v>8639</v>
      </c>
      <c r="AW557" s="248" t="s">
        <v>8640</v>
      </c>
      <c r="AX557" s="249" t="s">
        <v>3088</v>
      </c>
      <c r="AY557" s="250" t="s">
        <v>8691</v>
      </c>
    </row>
    <row r="558" spans="1:51" ht="24.75" customHeight="1" x14ac:dyDescent="0.35">
      <c r="A558" s="11">
        <v>557</v>
      </c>
      <c r="B558" s="241" t="s">
        <v>8700</v>
      </c>
      <c r="C558" s="8" t="s">
        <v>8701</v>
      </c>
      <c r="D558" s="10" t="s">
        <v>3088</v>
      </c>
      <c r="E558" s="10" t="s">
        <v>14</v>
      </c>
      <c r="F558" s="9">
        <v>44011</v>
      </c>
      <c r="G558" s="9">
        <v>44070</v>
      </c>
      <c r="H558" s="9"/>
      <c r="I558" s="9">
        <v>44435</v>
      </c>
      <c r="J558" s="7" t="s">
        <v>3128</v>
      </c>
      <c r="K558" s="7"/>
      <c r="L558" s="10" t="s">
        <v>2404</v>
      </c>
      <c r="M558" s="242" t="s">
        <v>27</v>
      </c>
      <c r="N558" s="243" t="s">
        <v>1984</v>
      </c>
      <c r="O558" s="243" t="s">
        <v>1140</v>
      </c>
      <c r="P558" s="10" t="s">
        <v>7137</v>
      </c>
      <c r="Q558" s="10"/>
      <c r="R558" s="10"/>
      <c r="S558" s="10"/>
      <c r="T558" s="10" t="s">
        <v>53</v>
      </c>
      <c r="U558" s="244">
        <v>32343</v>
      </c>
      <c r="V558" s="10" t="s">
        <v>2109</v>
      </c>
      <c r="W558" s="10" t="s">
        <v>2109</v>
      </c>
      <c r="X558" s="241" t="s">
        <v>1936</v>
      </c>
      <c r="Y558" s="8" t="s">
        <v>8702</v>
      </c>
      <c r="Z558" s="243">
        <v>38936</v>
      </c>
      <c r="AA558" s="10" t="s">
        <v>2109</v>
      </c>
      <c r="AB558" s="10" t="s">
        <v>1938</v>
      </c>
      <c r="AC558" s="10" t="s">
        <v>3140</v>
      </c>
      <c r="AD558" s="10" t="s">
        <v>8703</v>
      </c>
      <c r="AE558" s="243" t="s">
        <v>2183</v>
      </c>
      <c r="AF558" s="10" t="s">
        <v>8704</v>
      </c>
      <c r="AG558" s="10" t="s">
        <v>8705</v>
      </c>
      <c r="AH558" s="242" t="s">
        <v>8706</v>
      </c>
      <c r="AI558" s="243" t="s">
        <v>8707</v>
      </c>
      <c r="AJ558" s="10" t="s">
        <v>8708</v>
      </c>
      <c r="AK558" s="10" t="s">
        <v>8709</v>
      </c>
      <c r="AL558" s="241" t="s">
        <v>1971</v>
      </c>
      <c r="AM558" s="8" t="s">
        <v>8710</v>
      </c>
      <c r="AN558" s="8"/>
      <c r="AO558" s="8"/>
      <c r="AP558" s="8"/>
      <c r="AQ558" s="8" t="s">
        <v>3088</v>
      </c>
      <c r="AR558" s="245">
        <v>44228</v>
      </c>
      <c r="AS558" s="245">
        <v>44228</v>
      </c>
      <c r="AT558" s="246" t="s">
        <v>8711</v>
      </c>
      <c r="AU558" s="244">
        <v>44200</v>
      </c>
      <c r="AV558" s="247" t="s">
        <v>8583</v>
      </c>
      <c r="AW558" s="248" t="s">
        <v>8608</v>
      </c>
      <c r="AX558" s="249" t="s">
        <v>3088</v>
      </c>
      <c r="AY558" s="250" t="s">
        <v>8700</v>
      </c>
    </row>
    <row r="559" spans="1:51" ht="24.75" customHeight="1" x14ac:dyDescent="0.35">
      <c r="A559" s="11">
        <v>558</v>
      </c>
      <c r="B559" s="241" t="s">
        <v>8712</v>
      </c>
      <c r="C559" s="8" t="s">
        <v>8713</v>
      </c>
      <c r="D559" s="10" t="s">
        <v>8714</v>
      </c>
      <c r="E559" s="10" t="s">
        <v>255</v>
      </c>
      <c r="F559" s="9">
        <v>43864</v>
      </c>
      <c r="G559" s="9">
        <v>43923</v>
      </c>
      <c r="H559" s="9"/>
      <c r="I559" s="9"/>
      <c r="J559" s="7" t="s">
        <v>1932</v>
      </c>
      <c r="K559" s="7"/>
      <c r="L559" s="10" t="s">
        <v>6524</v>
      </c>
      <c r="M559" s="242" t="s">
        <v>8715</v>
      </c>
      <c r="N559" s="243" t="s">
        <v>1972</v>
      </c>
      <c r="O559" s="243" t="s">
        <v>3092</v>
      </c>
      <c r="P559" s="10" t="s">
        <v>3247</v>
      </c>
      <c r="Q559" s="10"/>
      <c r="R559" s="10"/>
      <c r="S559" s="10"/>
      <c r="T559" s="10" t="s">
        <v>53</v>
      </c>
      <c r="U559" s="244">
        <v>31852</v>
      </c>
      <c r="V559" s="10" t="s">
        <v>255</v>
      </c>
      <c r="W559" s="10" t="s">
        <v>255</v>
      </c>
      <c r="X559" s="241" t="s">
        <v>1936</v>
      </c>
      <c r="Y559" s="8" t="s">
        <v>8716</v>
      </c>
      <c r="Z559" s="243">
        <v>41349</v>
      </c>
      <c r="AA559" s="10" t="s">
        <v>255</v>
      </c>
      <c r="AB559" s="10" t="s">
        <v>1946</v>
      </c>
      <c r="AC559" s="10" t="s">
        <v>1968</v>
      </c>
      <c r="AD559" s="10" t="s">
        <v>2010</v>
      </c>
      <c r="AE559" s="243" t="s">
        <v>1948</v>
      </c>
      <c r="AF559" s="10" t="s">
        <v>8717</v>
      </c>
      <c r="AG559" s="10" t="s">
        <v>8718</v>
      </c>
      <c r="AH559" s="242" t="s">
        <v>8717</v>
      </c>
      <c r="AI559" s="243" t="s">
        <v>8718</v>
      </c>
      <c r="AJ559" s="10" t="s">
        <v>8719</v>
      </c>
      <c r="AK559" s="10" t="s">
        <v>8720</v>
      </c>
      <c r="AL559" s="241" t="s">
        <v>2107</v>
      </c>
      <c r="AM559" s="8" t="s">
        <v>8721</v>
      </c>
      <c r="AN559" s="8"/>
      <c r="AO559" s="8"/>
      <c r="AP559" s="8"/>
      <c r="AQ559" s="8" t="s">
        <v>3088</v>
      </c>
      <c r="AR559" s="245">
        <v>44227</v>
      </c>
      <c r="AS559" s="245">
        <v>44236</v>
      </c>
      <c r="AT559" s="246" t="s">
        <v>8722</v>
      </c>
      <c r="AU559" s="244">
        <v>44228</v>
      </c>
      <c r="AV559" s="247" t="s">
        <v>8639</v>
      </c>
      <c r="AW559" s="248" t="s">
        <v>8640</v>
      </c>
      <c r="AX559" s="249" t="s">
        <v>3088</v>
      </c>
      <c r="AY559" s="250" t="s">
        <v>8712</v>
      </c>
    </row>
    <row r="560" spans="1:51" ht="24.75" customHeight="1" x14ac:dyDescent="0.35">
      <c r="A560" s="11">
        <v>559</v>
      </c>
      <c r="B560" s="241" t="s">
        <v>8723</v>
      </c>
      <c r="C560" s="8" t="s">
        <v>8724</v>
      </c>
      <c r="D560" s="10" t="s">
        <v>8725</v>
      </c>
      <c r="E560" s="10" t="s">
        <v>162</v>
      </c>
      <c r="F560" s="9">
        <v>44123</v>
      </c>
      <c r="G560" s="9">
        <v>44182</v>
      </c>
      <c r="H560" s="9"/>
      <c r="I560" s="9">
        <v>44547</v>
      </c>
      <c r="J560" s="7" t="s">
        <v>3128</v>
      </c>
      <c r="K560" s="7"/>
      <c r="L560" s="10" t="s">
        <v>6082</v>
      </c>
      <c r="M560" s="242" t="s">
        <v>2038</v>
      </c>
      <c r="N560" s="243" t="s">
        <v>2017</v>
      </c>
      <c r="O560" s="243" t="s">
        <v>3187</v>
      </c>
      <c r="P560" s="10" t="s">
        <v>2061</v>
      </c>
      <c r="Q560" s="10"/>
      <c r="R560" s="10"/>
      <c r="S560" s="10"/>
      <c r="T560" s="10" t="s">
        <v>53</v>
      </c>
      <c r="U560" s="244">
        <v>34579</v>
      </c>
      <c r="V560" s="10" t="s">
        <v>2007</v>
      </c>
      <c r="W560" s="10" t="s">
        <v>79</v>
      </c>
      <c r="X560" s="241" t="s">
        <v>1936</v>
      </c>
      <c r="Y560" s="8" t="s">
        <v>8726</v>
      </c>
      <c r="Z560" s="243">
        <v>40968</v>
      </c>
      <c r="AA560" s="10" t="s">
        <v>2007</v>
      </c>
      <c r="AB560" s="10" t="s">
        <v>1938</v>
      </c>
      <c r="AC560" s="10" t="s">
        <v>3140</v>
      </c>
      <c r="AD560" s="10" t="s">
        <v>2649</v>
      </c>
      <c r="AE560" s="243" t="s">
        <v>1948</v>
      </c>
      <c r="AF560" s="10" t="s">
        <v>8727</v>
      </c>
      <c r="AG560" s="10" t="s">
        <v>8728</v>
      </c>
      <c r="AH560" s="242" t="s">
        <v>8727</v>
      </c>
      <c r="AI560" s="243" t="s">
        <v>8728</v>
      </c>
      <c r="AJ560" s="10" t="s">
        <v>8729</v>
      </c>
      <c r="AK560" s="10" t="s">
        <v>8730</v>
      </c>
      <c r="AL560" s="241" t="s">
        <v>1971</v>
      </c>
      <c r="AM560" s="8" t="s">
        <v>8731</v>
      </c>
      <c r="AN560" s="8"/>
      <c r="AO560" s="8"/>
      <c r="AP560" s="8"/>
      <c r="AQ560" s="8" t="s">
        <v>3088</v>
      </c>
      <c r="AR560" s="245">
        <v>44244</v>
      </c>
      <c r="AS560" s="245">
        <v>44244</v>
      </c>
      <c r="AT560" s="246" t="s">
        <v>8732</v>
      </c>
      <c r="AU560" s="244">
        <v>44244</v>
      </c>
      <c r="AV560" s="247" t="s">
        <v>8639</v>
      </c>
      <c r="AW560" s="248" t="s">
        <v>8640</v>
      </c>
      <c r="AX560" s="249" t="s">
        <v>3088</v>
      </c>
      <c r="AY560" s="250" t="s">
        <v>8723</v>
      </c>
    </row>
    <row r="561" spans="1:51" ht="24.75" customHeight="1" x14ac:dyDescent="0.35">
      <c r="A561" s="11">
        <v>560</v>
      </c>
      <c r="B561" s="241" t="s">
        <v>8733</v>
      </c>
      <c r="C561" s="8" t="s">
        <v>8734</v>
      </c>
      <c r="D561" s="10" t="s">
        <v>3088</v>
      </c>
      <c r="E561" s="10" t="s">
        <v>14</v>
      </c>
      <c r="F561" s="9">
        <v>43286</v>
      </c>
      <c r="G561" s="9">
        <v>43345</v>
      </c>
      <c r="H561" s="9"/>
      <c r="I561" s="9"/>
      <c r="J561" s="7" t="s">
        <v>1932</v>
      </c>
      <c r="K561" s="7"/>
      <c r="L561" s="10" t="s">
        <v>3118</v>
      </c>
      <c r="M561" s="242" t="s">
        <v>2112</v>
      </c>
      <c r="N561" s="243" t="s">
        <v>2050</v>
      </c>
      <c r="O561" s="243" t="s">
        <v>8735</v>
      </c>
      <c r="P561" s="10" t="s">
        <v>8736</v>
      </c>
      <c r="Q561" s="10"/>
      <c r="R561" s="10"/>
      <c r="S561" s="10"/>
      <c r="T561" s="10" t="s">
        <v>22</v>
      </c>
      <c r="U561" s="244">
        <v>33253</v>
      </c>
      <c r="V561" s="10" t="s">
        <v>255</v>
      </c>
      <c r="W561" s="10" t="s">
        <v>162</v>
      </c>
      <c r="X561" s="241" t="s">
        <v>1936</v>
      </c>
      <c r="Y561" s="8" t="s">
        <v>8737</v>
      </c>
      <c r="Z561" s="243">
        <v>38667</v>
      </c>
      <c r="AA561" s="10" t="s">
        <v>255</v>
      </c>
      <c r="AB561" s="10" t="s">
        <v>1956</v>
      </c>
      <c r="AC561" s="10" t="s">
        <v>3140</v>
      </c>
      <c r="AD561" s="10" t="s">
        <v>2149</v>
      </c>
      <c r="AE561" s="243" t="s">
        <v>1948</v>
      </c>
      <c r="AF561" s="10" t="s">
        <v>8738</v>
      </c>
      <c r="AG561" s="10" t="s">
        <v>8739</v>
      </c>
      <c r="AH561" s="242" t="s">
        <v>8738</v>
      </c>
      <c r="AI561" s="243" t="s">
        <v>8739</v>
      </c>
      <c r="AJ561" s="10" t="s">
        <v>8740</v>
      </c>
      <c r="AK561" s="10" t="s">
        <v>8741</v>
      </c>
      <c r="AL561" s="241" t="s">
        <v>1950</v>
      </c>
      <c r="AM561" s="8" t="s">
        <v>8742</v>
      </c>
      <c r="AN561" s="8"/>
      <c r="AO561" s="8"/>
      <c r="AP561" s="8"/>
      <c r="AQ561" s="8" t="s">
        <v>3088</v>
      </c>
      <c r="AR561" s="245">
        <v>44247</v>
      </c>
      <c r="AS561" s="245">
        <v>44247</v>
      </c>
      <c r="AT561" s="246" t="s">
        <v>8743</v>
      </c>
      <c r="AU561" s="244">
        <v>44204</v>
      </c>
      <c r="AV561" s="247" t="s">
        <v>8583</v>
      </c>
      <c r="AW561" s="248" t="s">
        <v>8608</v>
      </c>
      <c r="AX561" s="249" t="s">
        <v>4630</v>
      </c>
      <c r="AY561" s="250" t="s">
        <v>8733</v>
      </c>
    </row>
    <row r="562" spans="1:51" ht="24.75" customHeight="1" x14ac:dyDescent="0.35">
      <c r="A562" s="11">
        <v>561</v>
      </c>
      <c r="B562" s="241" t="s">
        <v>8744</v>
      </c>
      <c r="C562" s="8" t="s">
        <v>2752</v>
      </c>
      <c r="D562" s="10" t="s">
        <v>3088</v>
      </c>
      <c r="E562" s="10" t="s">
        <v>32</v>
      </c>
      <c r="F562" s="9">
        <v>44004</v>
      </c>
      <c r="G562" s="9">
        <v>44063</v>
      </c>
      <c r="H562" s="9"/>
      <c r="I562" s="9">
        <v>44428</v>
      </c>
      <c r="J562" s="7" t="s">
        <v>3128</v>
      </c>
      <c r="K562" s="7"/>
      <c r="L562" s="10" t="s">
        <v>7986</v>
      </c>
      <c r="M562" s="242" t="s">
        <v>3475</v>
      </c>
      <c r="N562" s="243" t="s">
        <v>1942</v>
      </c>
      <c r="O562" s="243" t="s">
        <v>8745</v>
      </c>
      <c r="P562" s="10" t="s">
        <v>8746</v>
      </c>
      <c r="Q562" s="10"/>
      <c r="R562" s="10"/>
      <c r="S562" s="10"/>
      <c r="T562" s="10" t="s">
        <v>53</v>
      </c>
      <c r="U562" s="244">
        <v>25937</v>
      </c>
      <c r="V562" s="10" t="s">
        <v>79</v>
      </c>
      <c r="W562" s="10" t="s">
        <v>544</v>
      </c>
      <c r="X562" s="241" t="s">
        <v>1936</v>
      </c>
      <c r="Y562" s="8" t="s">
        <v>8747</v>
      </c>
      <c r="Z562" s="243">
        <v>43914</v>
      </c>
      <c r="AA562" s="10" t="s">
        <v>79</v>
      </c>
      <c r="AB562" s="10" t="s">
        <v>1938</v>
      </c>
      <c r="AC562" s="10" t="s">
        <v>1968</v>
      </c>
      <c r="AD562" s="10" t="s">
        <v>8748</v>
      </c>
      <c r="AE562" s="243" t="s">
        <v>1948</v>
      </c>
      <c r="AF562" s="10" t="s">
        <v>8749</v>
      </c>
      <c r="AG562" s="10" t="s">
        <v>8750</v>
      </c>
      <c r="AH562" s="242" t="s">
        <v>8749</v>
      </c>
      <c r="AI562" s="243" t="s">
        <v>8750</v>
      </c>
      <c r="AJ562" s="10" t="s">
        <v>8751</v>
      </c>
      <c r="AK562" s="10" t="s">
        <v>8752</v>
      </c>
      <c r="AL562" s="241" t="s">
        <v>1971</v>
      </c>
      <c r="AM562" s="8" t="s">
        <v>8753</v>
      </c>
      <c r="AN562" s="8"/>
      <c r="AO562" s="8"/>
      <c r="AP562" s="8"/>
      <c r="AQ562" s="8" t="s">
        <v>3088</v>
      </c>
      <c r="AR562" s="245">
        <v>44253</v>
      </c>
      <c r="AS562" s="245">
        <v>44253</v>
      </c>
      <c r="AT562" s="246" t="s">
        <v>8754</v>
      </c>
      <c r="AU562" s="244">
        <v>44236</v>
      </c>
      <c r="AV562" s="247" t="s">
        <v>8639</v>
      </c>
      <c r="AW562" s="248" t="s">
        <v>8640</v>
      </c>
      <c r="AX562" s="249" t="s">
        <v>3088</v>
      </c>
      <c r="AY562" s="250" t="s">
        <v>8744</v>
      </c>
    </row>
    <row r="563" spans="1:51" ht="24.75" customHeight="1" x14ac:dyDescent="0.35">
      <c r="A563" s="11">
        <v>562</v>
      </c>
      <c r="B563" s="241" t="s">
        <v>8755</v>
      </c>
      <c r="C563" s="8" t="s">
        <v>8756</v>
      </c>
      <c r="D563" s="10" t="s">
        <v>3088</v>
      </c>
      <c r="E563" s="10" t="s">
        <v>32</v>
      </c>
      <c r="F563" s="9">
        <v>43983</v>
      </c>
      <c r="G563" s="9">
        <v>44042</v>
      </c>
      <c r="H563" s="9"/>
      <c r="I563" s="9">
        <v>44407</v>
      </c>
      <c r="J563" s="7" t="s">
        <v>3128</v>
      </c>
      <c r="K563" s="7"/>
      <c r="L563" s="10" t="s">
        <v>35</v>
      </c>
      <c r="M563" s="242" t="s">
        <v>35</v>
      </c>
      <c r="N563" s="243" t="s">
        <v>2155</v>
      </c>
      <c r="O563" s="243" t="s">
        <v>626</v>
      </c>
      <c r="P563" s="10" t="s">
        <v>2285</v>
      </c>
      <c r="Q563" s="10"/>
      <c r="R563" s="10"/>
      <c r="S563" s="10"/>
      <c r="T563" s="10" t="s">
        <v>53</v>
      </c>
      <c r="U563" s="244">
        <v>33952</v>
      </c>
      <c r="V563" s="10" t="s">
        <v>79</v>
      </c>
      <c r="W563" s="10" t="s">
        <v>79</v>
      </c>
      <c r="X563" s="241" t="s">
        <v>1936</v>
      </c>
      <c r="Y563" s="8" t="s">
        <v>8757</v>
      </c>
      <c r="Z563" s="243">
        <v>40200</v>
      </c>
      <c r="AA563" s="10" t="s">
        <v>79</v>
      </c>
      <c r="AB563" s="10" t="s">
        <v>1956</v>
      </c>
      <c r="AC563" s="10" t="s">
        <v>3140</v>
      </c>
      <c r="AD563" s="10" t="s">
        <v>7703</v>
      </c>
      <c r="AE563" s="243" t="s">
        <v>3088</v>
      </c>
      <c r="AF563" s="10" t="s">
        <v>8758</v>
      </c>
      <c r="AG563" s="10" t="s">
        <v>8759</v>
      </c>
      <c r="AH563" s="242" t="s">
        <v>8760</v>
      </c>
      <c r="AI563" s="243" t="s">
        <v>8761</v>
      </c>
      <c r="AJ563" s="10" t="s">
        <v>8762</v>
      </c>
      <c r="AK563" s="10" t="s">
        <v>8763</v>
      </c>
      <c r="AL563" s="241" t="s">
        <v>2107</v>
      </c>
      <c r="AM563" s="8" t="s">
        <v>8764</v>
      </c>
      <c r="AN563" s="8"/>
      <c r="AO563" s="8"/>
      <c r="AP563" s="8"/>
      <c r="AQ563" s="8" t="s">
        <v>3088</v>
      </c>
      <c r="AR563" s="245">
        <v>44252</v>
      </c>
      <c r="AS563" s="245">
        <v>44254</v>
      </c>
      <c r="AT563" s="246" t="s">
        <v>8765</v>
      </c>
      <c r="AU563" s="244">
        <v>44225</v>
      </c>
      <c r="AV563" s="247" t="s">
        <v>8583</v>
      </c>
      <c r="AW563" s="248" t="s">
        <v>8608</v>
      </c>
      <c r="AX563" s="249" t="s">
        <v>3088</v>
      </c>
      <c r="AY563" s="250" t="s">
        <v>8755</v>
      </c>
    </row>
    <row r="564" spans="1:51" ht="24.75" customHeight="1" x14ac:dyDescent="0.35">
      <c r="A564" s="11">
        <v>563</v>
      </c>
      <c r="B564" s="241" t="s">
        <v>8766</v>
      </c>
      <c r="C564" s="8" t="s">
        <v>8767</v>
      </c>
      <c r="D564" s="10" t="s">
        <v>3088</v>
      </c>
      <c r="E564" s="10" t="s">
        <v>1045</v>
      </c>
      <c r="F564" s="9">
        <v>42948</v>
      </c>
      <c r="G564" s="9">
        <v>43007</v>
      </c>
      <c r="H564" s="9"/>
      <c r="I564" s="9"/>
      <c r="J564" s="7" t="s">
        <v>1932</v>
      </c>
      <c r="K564" s="7"/>
      <c r="L564" s="10" t="s">
        <v>5778</v>
      </c>
      <c r="M564" s="242" t="s">
        <v>2060</v>
      </c>
      <c r="N564" s="243" t="s">
        <v>2017</v>
      </c>
      <c r="O564" s="243" t="s">
        <v>3187</v>
      </c>
      <c r="P564" s="10" t="s">
        <v>2061</v>
      </c>
      <c r="Q564" s="10"/>
      <c r="R564" s="10"/>
      <c r="S564" s="10"/>
      <c r="T564" s="10" t="s">
        <v>53</v>
      </c>
      <c r="U564" s="244">
        <v>32026</v>
      </c>
      <c r="V564" s="10" t="s">
        <v>1045</v>
      </c>
      <c r="W564" s="10" t="s">
        <v>2007</v>
      </c>
      <c r="X564" s="241" t="s">
        <v>1936</v>
      </c>
      <c r="Y564" s="8" t="s">
        <v>8768</v>
      </c>
      <c r="Z564" s="243">
        <v>39707</v>
      </c>
      <c r="AA564" s="10" t="s">
        <v>1045</v>
      </c>
      <c r="AB564" s="10" t="s">
        <v>1938</v>
      </c>
      <c r="AC564" s="10" t="s">
        <v>3140</v>
      </c>
      <c r="AD564" s="10" t="s">
        <v>8769</v>
      </c>
      <c r="AE564" s="243" t="s">
        <v>1948</v>
      </c>
      <c r="AF564" s="10" t="s">
        <v>8770</v>
      </c>
      <c r="AG564" s="10" t="s">
        <v>8771</v>
      </c>
      <c r="AH564" s="242" t="s">
        <v>8770</v>
      </c>
      <c r="AI564" s="243" t="s">
        <v>8771</v>
      </c>
      <c r="AJ564" s="10" t="s">
        <v>8772</v>
      </c>
      <c r="AK564" s="10" t="s">
        <v>2778</v>
      </c>
      <c r="AL564" s="241" t="s">
        <v>2224</v>
      </c>
      <c r="AM564" s="8" t="s">
        <v>8773</v>
      </c>
      <c r="AN564" s="8"/>
      <c r="AO564" s="8"/>
      <c r="AP564" s="8"/>
      <c r="AQ564" s="8" t="s">
        <v>3088</v>
      </c>
      <c r="AR564" s="245">
        <v>44255</v>
      </c>
      <c r="AS564" s="245">
        <v>44255</v>
      </c>
      <c r="AT564" s="246" t="s">
        <v>8774</v>
      </c>
      <c r="AU564" s="244">
        <v>44253</v>
      </c>
      <c r="AV564" s="247" t="s">
        <v>8639</v>
      </c>
      <c r="AW564" s="248" t="s">
        <v>8640</v>
      </c>
      <c r="AX564" s="249" t="s">
        <v>3088</v>
      </c>
      <c r="AY564" s="250" t="s">
        <v>8766</v>
      </c>
    </row>
    <row r="565" spans="1:51" ht="24.75" customHeight="1" x14ac:dyDescent="0.35">
      <c r="A565" s="11">
        <v>564</v>
      </c>
      <c r="B565" s="241" t="s">
        <v>8775</v>
      </c>
      <c r="C565" s="8" t="s">
        <v>8776</v>
      </c>
      <c r="D565" s="10" t="s">
        <v>7406</v>
      </c>
      <c r="E565" s="10" t="s">
        <v>334</v>
      </c>
      <c r="F565" s="9">
        <v>43727</v>
      </c>
      <c r="G565" s="9">
        <v>43786</v>
      </c>
      <c r="H565" s="9"/>
      <c r="I565" s="9">
        <v>44517</v>
      </c>
      <c r="J565" s="7" t="s">
        <v>3128</v>
      </c>
      <c r="K565" s="7"/>
      <c r="L565" s="10" t="s">
        <v>8777</v>
      </c>
      <c r="M565" s="242" t="s">
        <v>2138</v>
      </c>
      <c r="N565" s="243" t="s">
        <v>1990</v>
      </c>
      <c r="O565" s="243" t="s">
        <v>3092</v>
      </c>
      <c r="P565" s="10" t="s">
        <v>3247</v>
      </c>
      <c r="Q565" s="10"/>
      <c r="R565" s="10"/>
      <c r="S565" s="10"/>
      <c r="T565" s="10" t="s">
        <v>53</v>
      </c>
      <c r="U565" s="244">
        <v>29942</v>
      </c>
      <c r="V565" s="10" t="s">
        <v>141</v>
      </c>
      <c r="W565" s="10" t="s">
        <v>141</v>
      </c>
      <c r="X565" s="241" t="s">
        <v>1936</v>
      </c>
      <c r="Y565" s="8" t="s">
        <v>8778</v>
      </c>
      <c r="Z565" s="243">
        <v>42013</v>
      </c>
      <c r="AA565" s="10" t="s">
        <v>141</v>
      </c>
      <c r="AB565" s="10" t="s">
        <v>1938</v>
      </c>
      <c r="AC565" s="10" t="s">
        <v>3140</v>
      </c>
      <c r="AD565" s="10" t="s">
        <v>7703</v>
      </c>
      <c r="AE565" s="243" t="s">
        <v>2041</v>
      </c>
      <c r="AF565" s="10" t="s">
        <v>8779</v>
      </c>
      <c r="AG565" s="10" t="s">
        <v>8780</v>
      </c>
      <c r="AH565" s="242" t="s">
        <v>8779</v>
      </c>
      <c r="AI565" s="243" t="s">
        <v>8780</v>
      </c>
      <c r="AJ565" s="10" t="s">
        <v>8781</v>
      </c>
      <c r="AK565" s="10" t="s">
        <v>8782</v>
      </c>
      <c r="AL565" s="241" t="s">
        <v>2107</v>
      </c>
      <c r="AM565" s="8" t="s">
        <v>8783</v>
      </c>
      <c r="AN565" s="8"/>
      <c r="AO565" s="8"/>
      <c r="AP565" s="8"/>
      <c r="AQ565" s="8"/>
      <c r="AR565" s="245">
        <v>44255</v>
      </c>
      <c r="AS565" s="245">
        <v>44255</v>
      </c>
      <c r="AT565" s="246" t="s">
        <v>8784</v>
      </c>
      <c r="AU565" s="244">
        <v>44253</v>
      </c>
      <c r="AV565" s="247" t="s">
        <v>8639</v>
      </c>
      <c r="AW565" s="248" t="s">
        <v>8640</v>
      </c>
      <c r="AX565" s="249" t="s">
        <v>3088</v>
      </c>
      <c r="AY565" s="250" t="s">
        <v>8775</v>
      </c>
    </row>
    <row r="566" spans="1:51" ht="24.75" customHeight="1" x14ac:dyDescent="0.35">
      <c r="A566" s="11">
        <v>565</v>
      </c>
      <c r="B566" s="241" t="s">
        <v>8785</v>
      </c>
      <c r="C566" s="8" t="s">
        <v>8786</v>
      </c>
      <c r="D566" s="10" t="s">
        <v>3088</v>
      </c>
      <c r="E566" s="10" t="s">
        <v>14</v>
      </c>
      <c r="F566" s="9">
        <v>43738</v>
      </c>
      <c r="G566" s="9">
        <v>43797</v>
      </c>
      <c r="H566" s="9"/>
      <c r="I566" s="9">
        <v>44528</v>
      </c>
      <c r="J566" s="7" t="s">
        <v>3128</v>
      </c>
      <c r="K566" s="7"/>
      <c r="L566" s="10" t="s">
        <v>218</v>
      </c>
      <c r="M566" s="242" t="s">
        <v>2083</v>
      </c>
      <c r="N566" s="243" t="s">
        <v>2017</v>
      </c>
      <c r="O566" s="243" t="s">
        <v>385</v>
      </c>
      <c r="P566" s="10" t="s">
        <v>2481</v>
      </c>
      <c r="Q566" s="10"/>
      <c r="R566" s="10"/>
      <c r="S566" s="10"/>
      <c r="T566" s="10" t="s">
        <v>22</v>
      </c>
      <c r="U566" s="244">
        <v>33252</v>
      </c>
      <c r="V566" s="10" t="s">
        <v>79</v>
      </c>
      <c r="W566" s="10" t="s">
        <v>334</v>
      </c>
      <c r="X566" s="241" t="s">
        <v>1936</v>
      </c>
      <c r="Y566" s="8" t="s">
        <v>8787</v>
      </c>
      <c r="Z566" s="243">
        <v>38566</v>
      </c>
      <c r="AA566" s="10" t="s">
        <v>79</v>
      </c>
      <c r="AB566" s="10" t="s">
        <v>1956</v>
      </c>
      <c r="AC566" s="10" t="s">
        <v>3140</v>
      </c>
      <c r="AD566" s="10" t="s">
        <v>1952</v>
      </c>
      <c r="AE566" s="243" t="s">
        <v>8788</v>
      </c>
      <c r="AF566" s="10" t="s">
        <v>8789</v>
      </c>
      <c r="AG566" s="10" t="s">
        <v>8790</v>
      </c>
      <c r="AH566" s="242" t="s">
        <v>8791</v>
      </c>
      <c r="AI566" s="243" t="s">
        <v>8792</v>
      </c>
      <c r="AJ566" s="10" t="s">
        <v>8793</v>
      </c>
      <c r="AK566" s="10" t="s">
        <v>8794</v>
      </c>
      <c r="AL566" s="241" t="s">
        <v>1953</v>
      </c>
      <c r="AM566" s="8" t="s">
        <v>8795</v>
      </c>
      <c r="AN566" s="8"/>
      <c r="AO566" s="8"/>
      <c r="AP566" s="8"/>
      <c r="AQ566" s="8"/>
      <c r="AR566" s="245">
        <v>44255</v>
      </c>
      <c r="AS566" s="245">
        <v>44255</v>
      </c>
      <c r="AT566" s="246" t="s">
        <v>8796</v>
      </c>
      <c r="AU566" s="244">
        <v>44224</v>
      </c>
      <c r="AV566" s="247" t="s">
        <v>8583</v>
      </c>
      <c r="AW566" s="248" t="s">
        <v>3783</v>
      </c>
      <c r="AX566" s="249" t="s">
        <v>3088</v>
      </c>
      <c r="AY566" s="250" t="s">
        <v>8785</v>
      </c>
    </row>
    <row r="567" spans="1:51" ht="24.75" customHeight="1" x14ac:dyDescent="0.35">
      <c r="A567" s="11">
        <v>566</v>
      </c>
      <c r="B567" s="241" t="s">
        <v>8797</v>
      </c>
      <c r="C567" s="8" t="s">
        <v>8798</v>
      </c>
      <c r="D567" s="10" t="s">
        <v>8799</v>
      </c>
      <c r="E567" s="10" t="s">
        <v>101</v>
      </c>
      <c r="F567" s="9">
        <v>44200</v>
      </c>
      <c r="G567" s="9">
        <v>44259</v>
      </c>
      <c r="H567" s="9"/>
      <c r="I567" s="9"/>
      <c r="J567" s="7" t="s">
        <v>3128</v>
      </c>
      <c r="K567" s="7"/>
      <c r="L567" s="10" t="s">
        <v>5539</v>
      </c>
      <c r="M567" s="242" t="s">
        <v>2141</v>
      </c>
      <c r="N567" s="243" t="s">
        <v>1933</v>
      </c>
      <c r="O567" s="243" t="s">
        <v>7397</v>
      </c>
      <c r="P567" s="10" t="s">
        <v>2053</v>
      </c>
      <c r="Q567" s="10"/>
      <c r="R567" s="10"/>
      <c r="S567" s="10"/>
      <c r="T567" s="10" t="s">
        <v>53</v>
      </c>
      <c r="U567" s="244">
        <v>27610</v>
      </c>
      <c r="V567" s="10" t="s">
        <v>343</v>
      </c>
      <c r="W567" s="10" t="s">
        <v>343</v>
      </c>
      <c r="X567" s="241" t="s">
        <v>1936</v>
      </c>
      <c r="Y567" s="8" t="s">
        <v>8800</v>
      </c>
      <c r="Z567" s="243">
        <v>42226</v>
      </c>
      <c r="AA567" s="10" t="s">
        <v>343</v>
      </c>
      <c r="AB567" s="10" t="s">
        <v>1938</v>
      </c>
      <c r="AC567" s="10" t="s">
        <v>3140</v>
      </c>
      <c r="AD567" s="10" t="s">
        <v>1992</v>
      </c>
      <c r="AE567" s="243" t="s">
        <v>2620</v>
      </c>
      <c r="AF567" s="10" t="s">
        <v>8801</v>
      </c>
      <c r="AG567" s="10" t="s">
        <v>8802</v>
      </c>
      <c r="AH567" s="242" t="s">
        <v>8801</v>
      </c>
      <c r="AI567" s="243" t="s">
        <v>8802</v>
      </c>
      <c r="AJ567" s="10" t="s">
        <v>8803</v>
      </c>
      <c r="AK567" s="10" t="s">
        <v>8804</v>
      </c>
      <c r="AL567" s="241" t="s">
        <v>1971</v>
      </c>
      <c r="AM567" s="8" t="s">
        <v>8805</v>
      </c>
      <c r="AN567" s="8"/>
      <c r="AO567" s="8"/>
      <c r="AP567" s="8"/>
      <c r="AQ567" s="8" t="s">
        <v>3088</v>
      </c>
      <c r="AR567" s="245">
        <v>44259</v>
      </c>
      <c r="AS567" s="245">
        <v>44259</v>
      </c>
      <c r="AT567" s="246" t="s">
        <v>3088</v>
      </c>
      <c r="AU567" s="244">
        <v>44251</v>
      </c>
      <c r="AV567" s="247" t="s">
        <v>8639</v>
      </c>
      <c r="AW567" s="248" t="s">
        <v>8640</v>
      </c>
      <c r="AX567" s="249" t="s">
        <v>3088</v>
      </c>
      <c r="AY567" s="250" t="s">
        <v>8797</v>
      </c>
    </row>
    <row r="568" spans="1:51" ht="24.75" customHeight="1" x14ac:dyDescent="0.35">
      <c r="A568" s="11">
        <v>567</v>
      </c>
      <c r="B568" s="241" t="s">
        <v>8806</v>
      </c>
      <c r="C568" s="8" t="s">
        <v>8807</v>
      </c>
      <c r="D568" s="10" t="s">
        <v>3088</v>
      </c>
      <c r="E568" s="10" t="s">
        <v>14</v>
      </c>
      <c r="F568" s="9">
        <v>39848</v>
      </c>
      <c r="G568" s="9">
        <v>39906</v>
      </c>
      <c r="H568" s="9"/>
      <c r="I568" s="9"/>
      <c r="J568" s="7" t="s">
        <v>1932</v>
      </c>
      <c r="K568" s="7"/>
      <c r="L568" s="10" t="s">
        <v>751</v>
      </c>
      <c r="M568" s="242" t="s">
        <v>751</v>
      </c>
      <c r="N568" s="243" t="s">
        <v>2097</v>
      </c>
      <c r="O568" s="243" t="s">
        <v>1694</v>
      </c>
      <c r="P568" s="10" t="s">
        <v>2710</v>
      </c>
      <c r="Q568" s="10"/>
      <c r="R568" s="10"/>
      <c r="S568" s="10"/>
      <c r="T568" s="10" t="s">
        <v>53</v>
      </c>
      <c r="U568" s="244">
        <v>28639</v>
      </c>
      <c r="V568" s="10" t="s">
        <v>1045</v>
      </c>
      <c r="W568" s="10" t="s">
        <v>2055</v>
      </c>
      <c r="X568" s="241" t="s">
        <v>1936</v>
      </c>
      <c r="Y568" s="8" t="s">
        <v>8808</v>
      </c>
      <c r="Z568" s="243">
        <v>40345</v>
      </c>
      <c r="AA568" s="10" t="s">
        <v>1045</v>
      </c>
      <c r="AB568" s="10" t="s">
        <v>1938</v>
      </c>
      <c r="AC568" s="10" t="s">
        <v>3140</v>
      </c>
      <c r="AD568" s="10" t="s">
        <v>2004</v>
      </c>
      <c r="AE568" s="243" t="s">
        <v>1988</v>
      </c>
      <c r="AF568" s="10" t="s">
        <v>8809</v>
      </c>
      <c r="AG568" s="10" t="s">
        <v>8810</v>
      </c>
      <c r="AH568" s="242" t="s">
        <v>8809</v>
      </c>
      <c r="AI568" s="243" t="s">
        <v>8810</v>
      </c>
      <c r="AJ568" s="10" t="s">
        <v>8811</v>
      </c>
      <c r="AK568" s="10" t="s">
        <v>8812</v>
      </c>
      <c r="AL568" s="241" t="s">
        <v>1971</v>
      </c>
      <c r="AM568" s="8" t="s">
        <v>8813</v>
      </c>
      <c r="AN568" s="8"/>
      <c r="AO568" s="8"/>
      <c r="AP568" s="8"/>
      <c r="AQ568" s="8" t="s">
        <v>3088</v>
      </c>
      <c r="AR568" s="245">
        <v>44260</v>
      </c>
      <c r="AS568" s="245">
        <v>44260</v>
      </c>
      <c r="AT568" s="246" t="s">
        <v>8814</v>
      </c>
      <c r="AU568" s="244">
        <v>44221</v>
      </c>
      <c r="AV568" s="247" t="s">
        <v>8583</v>
      </c>
      <c r="AW568" s="248" t="s">
        <v>6770</v>
      </c>
      <c r="AX568" s="249" t="s">
        <v>3088</v>
      </c>
      <c r="AY568" s="250" t="s">
        <v>8806</v>
      </c>
    </row>
    <row r="569" spans="1:51" ht="24.75" customHeight="1" x14ac:dyDescent="0.35">
      <c r="A569" s="11">
        <v>568</v>
      </c>
      <c r="B569" s="241" t="s">
        <v>8815</v>
      </c>
      <c r="C569" s="8" t="s">
        <v>8816</v>
      </c>
      <c r="D569" s="10" t="s">
        <v>3088</v>
      </c>
      <c r="E569" s="10" t="s">
        <v>14</v>
      </c>
      <c r="F569" s="9">
        <v>39972</v>
      </c>
      <c r="G569" s="9">
        <v>40032</v>
      </c>
      <c r="H569" s="9"/>
      <c r="I569" s="9"/>
      <c r="J569" s="7" t="s">
        <v>1932</v>
      </c>
      <c r="K569" s="7"/>
      <c r="L569" s="10" t="s">
        <v>35</v>
      </c>
      <c r="M569" s="242" t="s">
        <v>1989</v>
      </c>
      <c r="N569" s="243" t="s">
        <v>1972</v>
      </c>
      <c r="O569" s="243" t="s">
        <v>555</v>
      </c>
      <c r="P569" s="10" t="s">
        <v>2258</v>
      </c>
      <c r="Q569" s="10"/>
      <c r="R569" s="10"/>
      <c r="S569" s="10"/>
      <c r="T569" s="10" t="s">
        <v>22</v>
      </c>
      <c r="U569" s="244">
        <v>29648</v>
      </c>
      <c r="V569" s="10" t="s">
        <v>2015</v>
      </c>
      <c r="W569" s="10" t="s">
        <v>2015</v>
      </c>
      <c r="X569" s="241" t="s">
        <v>1936</v>
      </c>
      <c r="Y569" s="8" t="s">
        <v>8817</v>
      </c>
      <c r="Z569" s="243">
        <v>41351</v>
      </c>
      <c r="AA569" s="10" t="s">
        <v>2015</v>
      </c>
      <c r="AB569" s="10" t="s">
        <v>1938</v>
      </c>
      <c r="AC569" s="10" t="s">
        <v>1974</v>
      </c>
      <c r="AD569" s="10" t="s">
        <v>2233</v>
      </c>
      <c r="AE569" s="243" t="s">
        <v>1988</v>
      </c>
      <c r="AF569" s="10" t="s">
        <v>8818</v>
      </c>
      <c r="AG569" s="10" t="s">
        <v>8819</v>
      </c>
      <c r="AH569" s="242" t="s">
        <v>8820</v>
      </c>
      <c r="AI569" s="243" t="s">
        <v>8821</v>
      </c>
      <c r="AJ569" s="10" t="s">
        <v>8822</v>
      </c>
      <c r="AK569" s="10" t="s">
        <v>8823</v>
      </c>
      <c r="AL569" s="241" t="s">
        <v>1941</v>
      </c>
      <c r="AM569" s="8" t="s">
        <v>8824</v>
      </c>
      <c r="AN569" s="8"/>
      <c r="AO569" s="8"/>
      <c r="AP569" s="8"/>
      <c r="AQ569" s="8" t="s">
        <v>3088</v>
      </c>
      <c r="AR569" s="245">
        <v>44252</v>
      </c>
      <c r="AS569" s="245">
        <v>44263</v>
      </c>
      <c r="AT569" s="246" t="s">
        <v>8825</v>
      </c>
      <c r="AU569" s="244">
        <v>44221</v>
      </c>
      <c r="AV569" s="247" t="s">
        <v>8583</v>
      </c>
      <c r="AW569" s="248" t="s">
        <v>8608</v>
      </c>
      <c r="AX569" s="249" t="s">
        <v>3088</v>
      </c>
      <c r="AY569" s="250" t="s">
        <v>8815</v>
      </c>
    </row>
    <row r="570" spans="1:51" ht="24.75" customHeight="1" x14ac:dyDescent="0.35">
      <c r="A570" s="11">
        <v>569</v>
      </c>
      <c r="B570" s="241" t="s">
        <v>8826</v>
      </c>
      <c r="C570" s="8" t="s">
        <v>8827</v>
      </c>
      <c r="D570" s="10" t="s">
        <v>3088</v>
      </c>
      <c r="E570" s="10" t="s">
        <v>14</v>
      </c>
      <c r="F570" s="9">
        <v>44060</v>
      </c>
      <c r="G570" s="9">
        <v>44119</v>
      </c>
      <c r="H570" s="9"/>
      <c r="I570" s="9">
        <v>44484</v>
      </c>
      <c r="J570" s="7" t="s">
        <v>3128</v>
      </c>
      <c r="K570" s="7"/>
      <c r="L570" s="10" t="s">
        <v>3118</v>
      </c>
      <c r="M570" s="242" t="s">
        <v>3118</v>
      </c>
      <c r="N570" s="243" t="s">
        <v>2050</v>
      </c>
      <c r="O570" s="243" t="s">
        <v>8828</v>
      </c>
      <c r="P570" s="10" t="s">
        <v>8829</v>
      </c>
      <c r="Q570" s="10"/>
      <c r="R570" s="10"/>
      <c r="S570" s="10"/>
      <c r="T570" s="10" t="s">
        <v>53</v>
      </c>
      <c r="U570" s="244">
        <v>32985</v>
      </c>
      <c r="V570" s="10" t="s">
        <v>2114</v>
      </c>
      <c r="W570" s="10" t="s">
        <v>145</v>
      </c>
      <c r="X570" s="241" t="s">
        <v>1936</v>
      </c>
      <c r="Y570" s="8" t="s">
        <v>8830</v>
      </c>
      <c r="Z570" s="243">
        <v>38861</v>
      </c>
      <c r="AA570" s="10" t="s">
        <v>255</v>
      </c>
      <c r="AB570" s="10" t="s">
        <v>1956</v>
      </c>
      <c r="AC570" s="10" t="s">
        <v>3140</v>
      </c>
      <c r="AD570" s="10" t="s">
        <v>2132</v>
      </c>
      <c r="AE570" s="243" t="s">
        <v>2041</v>
      </c>
      <c r="AF570" s="10" t="s">
        <v>8831</v>
      </c>
      <c r="AG570" s="10" t="s">
        <v>8832</v>
      </c>
      <c r="AH570" s="242" t="s">
        <v>8833</v>
      </c>
      <c r="AI570" s="243" t="s">
        <v>8834</v>
      </c>
      <c r="AJ570" s="10" t="s">
        <v>8835</v>
      </c>
      <c r="AK570" s="10" t="s">
        <v>8836</v>
      </c>
      <c r="AL570" s="241" t="s">
        <v>2107</v>
      </c>
      <c r="AM570" s="8" t="s">
        <v>8837</v>
      </c>
      <c r="AN570" s="8"/>
      <c r="AO570" s="8"/>
      <c r="AP570" s="8"/>
      <c r="AQ570" s="8" t="s">
        <v>3088</v>
      </c>
      <c r="AR570" s="245">
        <v>44268</v>
      </c>
      <c r="AS570" s="245">
        <v>44268</v>
      </c>
      <c r="AT570" s="246" t="s">
        <v>8838</v>
      </c>
      <c r="AU570" s="244">
        <v>44235</v>
      </c>
      <c r="AV570" s="247" t="s">
        <v>8583</v>
      </c>
      <c r="AW570" s="248" t="s">
        <v>8608</v>
      </c>
      <c r="AX570" s="249" t="s">
        <v>3088</v>
      </c>
      <c r="AY570" s="250" t="s">
        <v>8826</v>
      </c>
    </row>
    <row r="571" spans="1:51" ht="24.75" customHeight="1" x14ac:dyDescent="0.35">
      <c r="A571" s="11">
        <v>570</v>
      </c>
      <c r="B571" s="241" t="s">
        <v>8839</v>
      </c>
      <c r="C571" s="8" t="s">
        <v>8840</v>
      </c>
      <c r="D571" s="10" t="s">
        <v>3088</v>
      </c>
      <c r="E571" s="10" t="s">
        <v>707</v>
      </c>
      <c r="F571" s="9">
        <v>42912</v>
      </c>
      <c r="G571" s="9">
        <v>42971</v>
      </c>
      <c r="H571" s="9"/>
      <c r="I571" s="9"/>
      <c r="J571" s="7" t="s">
        <v>1932</v>
      </c>
      <c r="K571" s="7"/>
      <c r="L571" s="10" t="s">
        <v>35</v>
      </c>
      <c r="M571" s="242" t="s">
        <v>35</v>
      </c>
      <c r="N571" s="243" t="s">
        <v>2050</v>
      </c>
      <c r="O571" s="243" t="s">
        <v>271</v>
      </c>
      <c r="P571" s="10" t="s">
        <v>2127</v>
      </c>
      <c r="Q571" s="10"/>
      <c r="R571" s="10"/>
      <c r="S571" s="10"/>
      <c r="T571" s="10" t="s">
        <v>22</v>
      </c>
      <c r="U571" s="244">
        <v>33630</v>
      </c>
      <c r="V571" s="10" t="s">
        <v>334</v>
      </c>
      <c r="W571" s="10" t="s">
        <v>334</v>
      </c>
      <c r="X571" s="241" t="s">
        <v>1936</v>
      </c>
      <c r="Y571" s="8" t="s">
        <v>8841</v>
      </c>
      <c r="Z571" s="243">
        <v>39184</v>
      </c>
      <c r="AA571" s="10" t="s">
        <v>707</v>
      </c>
      <c r="AB571" s="10" t="s">
        <v>1938</v>
      </c>
      <c r="AC571" s="10" t="s">
        <v>1974</v>
      </c>
      <c r="AD571" s="10" t="s">
        <v>8842</v>
      </c>
      <c r="AE571" s="243" t="s">
        <v>2041</v>
      </c>
      <c r="AF571" s="10" t="s">
        <v>8843</v>
      </c>
      <c r="AG571" s="10" t="s">
        <v>8844</v>
      </c>
      <c r="AH571" s="242" t="s">
        <v>8845</v>
      </c>
      <c r="AI571" s="243" t="s">
        <v>8846</v>
      </c>
      <c r="AJ571" s="10" t="s">
        <v>8847</v>
      </c>
      <c r="AK571" s="10" t="s">
        <v>8848</v>
      </c>
      <c r="AL571" s="241" t="s">
        <v>1941</v>
      </c>
      <c r="AM571" s="8" t="s">
        <v>8849</v>
      </c>
      <c r="AN571" s="8"/>
      <c r="AO571" s="8"/>
      <c r="AP571" s="8"/>
      <c r="AQ571" s="8" t="s">
        <v>3088</v>
      </c>
      <c r="AR571" s="245">
        <v>44269</v>
      </c>
      <c r="AS571" s="245">
        <v>44269</v>
      </c>
      <c r="AT571" s="246" t="s">
        <v>3088</v>
      </c>
      <c r="AU571" s="244"/>
      <c r="AV571" s="247" t="s">
        <v>8639</v>
      </c>
      <c r="AW571" s="248" t="s">
        <v>3256</v>
      </c>
      <c r="AX571" s="249" t="s">
        <v>3088</v>
      </c>
      <c r="AY571" s="250" t="s">
        <v>8839</v>
      </c>
    </row>
    <row r="572" spans="1:51" ht="24.75" customHeight="1" x14ac:dyDescent="0.35">
      <c r="A572" s="11">
        <v>571</v>
      </c>
      <c r="B572" s="241" t="s">
        <v>8850</v>
      </c>
      <c r="C572" s="8" t="s">
        <v>8851</v>
      </c>
      <c r="D572" s="10" t="s">
        <v>3088</v>
      </c>
      <c r="E572" s="10" t="s">
        <v>14</v>
      </c>
      <c r="F572" s="9">
        <v>42975</v>
      </c>
      <c r="G572" s="9">
        <v>43034</v>
      </c>
      <c r="H572" s="9"/>
      <c r="I572" s="9"/>
      <c r="J572" s="7" t="s">
        <v>1932</v>
      </c>
      <c r="K572" s="7"/>
      <c r="L572" s="10" t="s">
        <v>35</v>
      </c>
      <c r="M572" s="242" t="s">
        <v>1989</v>
      </c>
      <c r="N572" s="243" t="s">
        <v>2126</v>
      </c>
      <c r="O572" s="243" t="s">
        <v>8852</v>
      </c>
      <c r="P572" s="10" t="s">
        <v>8853</v>
      </c>
      <c r="Q572" s="10"/>
      <c r="R572" s="10"/>
      <c r="S572" s="10"/>
      <c r="T572" s="10" t="s">
        <v>22</v>
      </c>
      <c r="U572" s="244">
        <v>32021</v>
      </c>
      <c r="V572" s="10" t="s">
        <v>255</v>
      </c>
      <c r="W572" s="10" t="s">
        <v>781</v>
      </c>
      <c r="X572" s="241" t="s">
        <v>1936</v>
      </c>
      <c r="Y572" s="8" t="s">
        <v>8854</v>
      </c>
      <c r="Z572" s="243">
        <v>42562</v>
      </c>
      <c r="AA572" s="10" t="s">
        <v>255</v>
      </c>
      <c r="AB572" s="10" t="s">
        <v>1938</v>
      </c>
      <c r="AC572" s="10" t="s">
        <v>3140</v>
      </c>
      <c r="AD572" s="10" t="s">
        <v>8855</v>
      </c>
      <c r="AE572" s="243" t="s">
        <v>1948</v>
      </c>
      <c r="AF572" s="10" t="s">
        <v>8856</v>
      </c>
      <c r="AG572" s="10" t="s">
        <v>8857</v>
      </c>
      <c r="AH572" s="242" t="s">
        <v>8856</v>
      </c>
      <c r="AI572" s="243" t="s">
        <v>8857</v>
      </c>
      <c r="AJ572" s="10" t="s">
        <v>8858</v>
      </c>
      <c r="AK572" s="10" t="s">
        <v>8859</v>
      </c>
      <c r="AL572" s="241" t="s">
        <v>1941</v>
      </c>
      <c r="AM572" s="8" t="s">
        <v>8860</v>
      </c>
      <c r="AN572" s="8"/>
      <c r="AO572" s="8"/>
      <c r="AP572" s="8"/>
      <c r="AQ572" s="8" t="s">
        <v>3088</v>
      </c>
      <c r="AR572" s="245">
        <v>44265</v>
      </c>
      <c r="AS572" s="245">
        <v>44269</v>
      </c>
      <c r="AT572" s="246" t="s">
        <v>8861</v>
      </c>
      <c r="AU572" s="244">
        <v>44244</v>
      </c>
      <c r="AV572" s="247" t="s">
        <v>8583</v>
      </c>
      <c r="AW572" s="248" t="s">
        <v>8608</v>
      </c>
      <c r="AX572" s="249" t="s">
        <v>3088</v>
      </c>
      <c r="AY572" s="250" t="s">
        <v>8850</v>
      </c>
    </row>
    <row r="573" spans="1:51" ht="24.75" customHeight="1" x14ac:dyDescent="0.35">
      <c r="A573" s="11">
        <v>572</v>
      </c>
      <c r="B573" s="241" t="s">
        <v>8862</v>
      </c>
      <c r="C573" s="8" t="s">
        <v>8863</v>
      </c>
      <c r="D573" s="10" t="s">
        <v>3088</v>
      </c>
      <c r="E573" s="10" t="s">
        <v>14</v>
      </c>
      <c r="F573" s="9">
        <v>40988</v>
      </c>
      <c r="G573" s="9">
        <v>41048</v>
      </c>
      <c r="H573" s="9"/>
      <c r="I573" s="9"/>
      <c r="J573" s="7" t="s">
        <v>1932</v>
      </c>
      <c r="K573" s="7"/>
      <c r="L573" s="10" t="s">
        <v>7986</v>
      </c>
      <c r="M573" s="242" t="s">
        <v>7986</v>
      </c>
      <c r="N573" s="243" t="s">
        <v>2097</v>
      </c>
      <c r="O573" s="243" t="s">
        <v>8864</v>
      </c>
      <c r="P573" s="10" t="s">
        <v>8865</v>
      </c>
      <c r="Q573" s="10"/>
      <c r="R573" s="10"/>
      <c r="S573" s="10"/>
      <c r="T573" s="10" t="s">
        <v>22</v>
      </c>
      <c r="U573" s="244">
        <v>25126</v>
      </c>
      <c r="V573" s="10" t="s">
        <v>334</v>
      </c>
      <c r="W573" s="10" t="s">
        <v>334</v>
      </c>
      <c r="X573" s="241" t="s">
        <v>1936</v>
      </c>
      <c r="Y573" s="8" t="s">
        <v>8866</v>
      </c>
      <c r="Z573" s="243">
        <v>38532</v>
      </c>
      <c r="AA573" s="10" t="s">
        <v>255</v>
      </c>
      <c r="AB573" s="10" t="s">
        <v>1938</v>
      </c>
      <c r="AC573" s="10" t="s">
        <v>1968</v>
      </c>
      <c r="AD573" s="10" t="s">
        <v>8867</v>
      </c>
      <c r="AE573" s="243" t="s">
        <v>8868</v>
      </c>
      <c r="AF573" s="10" t="s">
        <v>8869</v>
      </c>
      <c r="AG573" s="10" t="s">
        <v>8870</v>
      </c>
      <c r="AH573" s="242" t="s">
        <v>8869</v>
      </c>
      <c r="AI573" s="243" t="s">
        <v>8870</v>
      </c>
      <c r="AJ573" s="10" t="s">
        <v>8871</v>
      </c>
      <c r="AK573" s="10" t="s">
        <v>8872</v>
      </c>
      <c r="AL573" s="241" t="s">
        <v>1941</v>
      </c>
      <c r="AM573" s="8" t="s">
        <v>8873</v>
      </c>
      <c r="AN573" s="8"/>
      <c r="AO573" s="8"/>
      <c r="AP573" s="8"/>
      <c r="AQ573" s="8" t="s">
        <v>3088</v>
      </c>
      <c r="AR573" s="245">
        <v>44270</v>
      </c>
      <c r="AS573" s="245">
        <v>44270</v>
      </c>
      <c r="AT573" s="246" t="s">
        <v>8874</v>
      </c>
      <c r="AU573" s="244">
        <v>44232</v>
      </c>
      <c r="AV573" s="247" t="s">
        <v>8583</v>
      </c>
      <c r="AW573" s="248" t="s">
        <v>8875</v>
      </c>
      <c r="AX573" s="249" t="s">
        <v>3088</v>
      </c>
      <c r="AY573" s="250" t="s">
        <v>8862</v>
      </c>
    </row>
    <row r="574" spans="1:51" ht="24.75" customHeight="1" x14ac:dyDescent="0.35">
      <c r="A574" s="11">
        <v>573</v>
      </c>
      <c r="B574" s="241" t="s">
        <v>8876</v>
      </c>
      <c r="C574" s="8" t="s">
        <v>7303</v>
      </c>
      <c r="D574" s="10" t="s">
        <v>3088</v>
      </c>
      <c r="E574" s="10" t="s">
        <v>32</v>
      </c>
      <c r="F574" s="9">
        <v>43294</v>
      </c>
      <c r="G574" s="9">
        <v>43353</v>
      </c>
      <c r="H574" s="9"/>
      <c r="I574" s="9"/>
      <c r="J574" s="7" t="s">
        <v>1932</v>
      </c>
      <c r="K574" s="7"/>
      <c r="L574" s="10" t="s">
        <v>8877</v>
      </c>
      <c r="M574" s="242" t="s">
        <v>3225</v>
      </c>
      <c r="N574" s="243" t="s">
        <v>1990</v>
      </c>
      <c r="O574" s="243" t="s">
        <v>6268</v>
      </c>
      <c r="P574" s="10" t="s">
        <v>3166</v>
      </c>
      <c r="Q574" s="10"/>
      <c r="R574" s="10"/>
      <c r="S574" s="10"/>
      <c r="T574" s="10" t="s">
        <v>22</v>
      </c>
      <c r="U574" s="244">
        <v>33575</v>
      </c>
      <c r="V574" s="10" t="s">
        <v>8878</v>
      </c>
      <c r="W574" s="10" t="s">
        <v>79</v>
      </c>
      <c r="X574" s="241" t="s">
        <v>1936</v>
      </c>
      <c r="Y574" s="8" t="s">
        <v>8879</v>
      </c>
      <c r="Z574" s="243">
        <v>44096</v>
      </c>
      <c r="AA574" s="10" t="s">
        <v>8880</v>
      </c>
      <c r="AB574" s="10" t="s">
        <v>1938</v>
      </c>
      <c r="AC574" s="10" t="s">
        <v>3140</v>
      </c>
      <c r="AD574" s="10" t="s">
        <v>2072</v>
      </c>
      <c r="AE574" s="243" t="s">
        <v>2190</v>
      </c>
      <c r="AF574" s="10" t="s">
        <v>8881</v>
      </c>
      <c r="AG574" s="10" t="s">
        <v>8882</v>
      </c>
      <c r="AH574" s="242" t="s">
        <v>8883</v>
      </c>
      <c r="AI574" s="243" t="s">
        <v>8884</v>
      </c>
      <c r="AJ574" s="10" t="s">
        <v>8885</v>
      </c>
      <c r="AK574" s="10" t="s">
        <v>8886</v>
      </c>
      <c r="AL574" s="241" t="s">
        <v>1953</v>
      </c>
      <c r="AM574" s="8" t="s">
        <v>8887</v>
      </c>
      <c r="AN574" s="8"/>
      <c r="AO574" s="8"/>
      <c r="AP574" s="8"/>
      <c r="AQ574" s="8" t="s">
        <v>3088</v>
      </c>
      <c r="AR574" s="245">
        <v>44274</v>
      </c>
      <c r="AS574" s="245">
        <v>44274</v>
      </c>
      <c r="AT574" s="246" t="s">
        <v>8888</v>
      </c>
      <c r="AU574" s="244">
        <v>44272</v>
      </c>
      <c r="AV574" s="247" t="s">
        <v>8583</v>
      </c>
      <c r="AW574" s="248" t="s">
        <v>8608</v>
      </c>
      <c r="AX574" s="249" t="s">
        <v>3088</v>
      </c>
      <c r="AY574" s="250" t="s">
        <v>8876</v>
      </c>
    </row>
    <row r="575" spans="1:51" ht="24.75" customHeight="1" x14ac:dyDescent="0.35">
      <c r="A575" s="11">
        <v>574</v>
      </c>
      <c r="B575" s="241" t="s">
        <v>8889</v>
      </c>
      <c r="C575" s="8" t="s">
        <v>8890</v>
      </c>
      <c r="D575" s="10" t="s">
        <v>3088</v>
      </c>
      <c r="E575" s="10" t="s">
        <v>255</v>
      </c>
      <c r="F575" s="9">
        <v>43983</v>
      </c>
      <c r="G575" s="9">
        <v>44042</v>
      </c>
      <c r="H575" s="9"/>
      <c r="I575" s="9">
        <v>44407</v>
      </c>
      <c r="J575" s="7" t="s">
        <v>3128</v>
      </c>
      <c r="K575" s="7"/>
      <c r="L575" s="10" t="s">
        <v>6524</v>
      </c>
      <c r="M575" s="242" t="s">
        <v>7674</v>
      </c>
      <c r="N575" s="243" t="s">
        <v>2017</v>
      </c>
      <c r="O575" s="243" t="s">
        <v>5580</v>
      </c>
      <c r="P575" s="10" t="s">
        <v>6907</v>
      </c>
      <c r="Q575" s="10"/>
      <c r="R575" s="10"/>
      <c r="S575" s="10"/>
      <c r="T575" s="10" t="s">
        <v>53</v>
      </c>
      <c r="U575" s="244">
        <v>33019</v>
      </c>
      <c r="V575" s="10" t="s">
        <v>79</v>
      </c>
      <c r="W575" s="10" t="s">
        <v>334</v>
      </c>
      <c r="X575" s="241" t="s">
        <v>1936</v>
      </c>
      <c r="Y575" s="8" t="s">
        <v>8891</v>
      </c>
      <c r="Z575" s="243">
        <v>42382</v>
      </c>
      <c r="AA575" s="10" t="s">
        <v>3088</v>
      </c>
      <c r="AB575" s="10" t="s">
        <v>1938</v>
      </c>
      <c r="AC575" s="10" t="s">
        <v>3140</v>
      </c>
      <c r="AD575" s="10" t="s">
        <v>8892</v>
      </c>
      <c r="AE575" s="243" t="s">
        <v>1948</v>
      </c>
      <c r="AF575" s="10" t="s">
        <v>8893</v>
      </c>
      <c r="AG575" s="10" t="s">
        <v>8894</v>
      </c>
      <c r="AH575" s="242" t="s">
        <v>8895</v>
      </c>
      <c r="AI575" s="243" t="s">
        <v>8896</v>
      </c>
      <c r="AJ575" s="10" t="s">
        <v>8897</v>
      </c>
      <c r="AK575" s="10" t="s">
        <v>8898</v>
      </c>
      <c r="AL575" s="241" t="s">
        <v>1971</v>
      </c>
      <c r="AM575" s="8" t="s">
        <v>8899</v>
      </c>
      <c r="AN575" s="8"/>
      <c r="AO575" s="8"/>
      <c r="AP575" s="8"/>
      <c r="AQ575" s="8" t="s">
        <v>3088</v>
      </c>
      <c r="AR575" s="245">
        <v>44283</v>
      </c>
      <c r="AS575" s="245">
        <v>44283</v>
      </c>
      <c r="AT575" s="246" t="s">
        <v>8900</v>
      </c>
      <c r="AU575" s="244">
        <v>44273</v>
      </c>
      <c r="AV575" s="247" t="s">
        <v>8583</v>
      </c>
      <c r="AW575" s="248" t="s">
        <v>8608</v>
      </c>
      <c r="AX575" s="249" t="s">
        <v>3088</v>
      </c>
      <c r="AY575" s="250" t="s">
        <v>8889</v>
      </c>
    </row>
    <row r="576" spans="1:51" ht="24.75" customHeight="1" x14ac:dyDescent="0.35">
      <c r="A576" s="11">
        <v>575</v>
      </c>
      <c r="B576" s="241" t="s">
        <v>8901</v>
      </c>
      <c r="C576" s="8" t="s">
        <v>8902</v>
      </c>
      <c r="D576" s="10" t="s">
        <v>3088</v>
      </c>
      <c r="E576" s="10" t="s">
        <v>14</v>
      </c>
      <c r="F576" s="9">
        <v>44165</v>
      </c>
      <c r="G576" s="9">
        <v>44224</v>
      </c>
      <c r="H576" s="9"/>
      <c r="I576" s="9">
        <v>44589</v>
      </c>
      <c r="J576" s="7" t="s">
        <v>3128</v>
      </c>
      <c r="K576" s="7"/>
      <c r="L576" s="10" t="s">
        <v>218</v>
      </c>
      <c r="M576" s="242" t="s">
        <v>3235</v>
      </c>
      <c r="N576" s="243" t="s">
        <v>2017</v>
      </c>
      <c r="O576" s="243" t="s">
        <v>8281</v>
      </c>
      <c r="P576" s="10" t="s">
        <v>2697</v>
      </c>
      <c r="Q576" s="10"/>
      <c r="R576" s="10"/>
      <c r="S576" s="10"/>
      <c r="T576" s="10" t="s">
        <v>22</v>
      </c>
      <c r="U576" s="244">
        <v>33951</v>
      </c>
      <c r="V576" s="10" t="s">
        <v>255</v>
      </c>
      <c r="W576" s="10" t="s">
        <v>1936</v>
      </c>
      <c r="X576" s="241" t="s">
        <v>1936</v>
      </c>
      <c r="Y576" s="8" t="s">
        <v>8903</v>
      </c>
      <c r="Z576" s="243">
        <v>42800</v>
      </c>
      <c r="AA576" s="10" t="s">
        <v>255</v>
      </c>
      <c r="AB576" s="10" t="s">
        <v>1938</v>
      </c>
      <c r="AC576" s="10" t="s">
        <v>1974</v>
      </c>
      <c r="AD576" s="10" t="s">
        <v>8904</v>
      </c>
      <c r="AE576" s="243" t="s">
        <v>8905</v>
      </c>
      <c r="AF576" s="10" t="s">
        <v>8906</v>
      </c>
      <c r="AG576" s="10" t="s">
        <v>8907</v>
      </c>
      <c r="AH576" s="242" t="s">
        <v>8906</v>
      </c>
      <c r="AI576" s="243" t="s">
        <v>8907</v>
      </c>
      <c r="AJ576" s="10" t="s">
        <v>8908</v>
      </c>
      <c r="AK576" s="10" t="s">
        <v>8909</v>
      </c>
      <c r="AL576" s="241" t="s">
        <v>1941</v>
      </c>
      <c r="AM576" s="8" t="s">
        <v>8910</v>
      </c>
      <c r="AN576" s="8"/>
      <c r="AO576" s="8"/>
      <c r="AP576" s="8"/>
      <c r="AQ576" s="8" t="s">
        <v>3088</v>
      </c>
      <c r="AR576" s="245">
        <v>44286</v>
      </c>
      <c r="AS576" s="245">
        <v>44286</v>
      </c>
      <c r="AT576" s="246" t="s">
        <v>8911</v>
      </c>
      <c r="AU576" s="244">
        <v>44267</v>
      </c>
      <c r="AV576" s="247" t="s">
        <v>8583</v>
      </c>
      <c r="AW576" s="248" t="s">
        <v>8334</v>
      </c>
      <c r="AX576" s="249" t="s">
        <v>3088</v>
      </c>
      <c r="AY576" s="250" t="s">
        <v>8901</v>
      </c>
    </row>
    <row r="577" spans="1:51" ht="24.75" customHeight="1" x14ac:dyDescent="0.35">
      <c r="A577" s="11">
        <v>576</v>
      </c>
      <c r="B577" s="241" t="s">
        <v>8912</v>
      </c>
      <c r="C577" s="8" t="s">
        <v>8913</v>
      </c>
      <c r="D577" s="10" t="s">
        <v>3088</v>
      </c>
      <c r="E577" s="10" t="s">
        <v>14</v>
      </c>
      <c r="F577" s="9">
        <v>44095</v>
      </c>
      <c r="G577" s="9">
        <v>44154</v>
      </c>
      <c r="H577" s="9"/>
      <c r="I577" s="9">
        <v>44519</v>
      </c>
      <c r="J577" s="7" t="s">
        <v>3128</v>
      </c>
      <c r="K577" s="7"/>
      <c r="L577" s="10" t="s">
        <v>19</v>
      </c>
      <c r="M577" s="242" t="s">
        <v>3621</v>
      </c>
      <c r="N577" s="243" t="s">
        <v>2017</v>
      </c>
      <c r="O577" s="243" t="s">
        <v>891</v>
      </c>
      <c r="P577" s="10" t="s">
        <v>2393</v>
      </c>
      <c r="Q577" s="10"/>
      <c r="R577" s="10"/>
      <c r="S577" s="10"/>
      <c r="T577" s="10" t="s">
        <v>53</v>
      </c>
      <c r="U577" s="244">
        <v>34094</v>
      </c>
      <c r="V577" s="10" t="s">
        <v>255</v>
      </c>
      <c r="W577" s="10" t="s">
        <v>255</v>
      </c>
      <c r="X577" s="241" t="s">
        <v>1936</v>
      </c>
      <c r="Y577" s="8" t="s">
        <v>8914</v>
      </c>
      <c r="Z577" s="243">
        <v>43532</v>
      </c>
      <c r="AA577" s="10" t="s">
        <v>3088</v>
      </c>
      <c r="AB577" s="10" t="s">
        <v>1956</v>
      </c>
      <c r="AC577" s="10" t="s">
        <v>3140</v>
      </c>
      <c r="AD577" s="10" t="s">
        <v>2162</v>
      </c>
      <c r="AE577" s="243" t="s">
        <v>2478</v>
      </c>
      <c r="AF577" s="10" t="s">
        <v>8915</v>
      </c>
      <c r="AG577" s="10" t="s">
        <v>8916</v>
      </c>
      <c r="AH577" s="242" t="s">
        <v>8915</v>
      </c>
      <c r="AI577" s="243" t="s">
        <v>8916</v>
      </c>
      <c r="AJ577" s="10" t="s">
        <v>3088</v>
      </c>
      <c r="AK577" s="10" t="s">
        <v>8917</v>
      </c>
      <c r="AL577" s="241" t="s">
        <v>1950</v>
      </c>
      <c r="AM577" s="8" t="s">
        <v>8918</v>
      </c>
      <c r="AN577" s="8"/>
      <c r="AO577" s="8"/>
      <c r="AP577" s="8"/>
      <c r="AQ577" s="8" t="s">
        <v>3088</v>
      </c>
      <c r="AR577" s="245">
        <v>44286</v>
      </c>
      <c r="AS577" s="245">
        <v>44286</v>
      </c>
      <c r="AT577" s="246" t="s">
        <v>8919</v>
      </c>
      <c r="AU577" s="244">
        <v>44263</v>
      </c>
      <c r="AV577" s="247" t="s">
        <v>8583</v>
      </c>
      <c r="AW577" s="248" t="s">
        <v>8608</v>
      </c>
      <c r="AX577" s="249" t="s">
        <v>8920</v>
      </c>
      <c r="AY577" s="250" t="s">
        <v>8912</v>
      </c>
    </row>
    <row r="578" spans="1:51" ht="24.75" customHeight="1" x14ac:dyDescent="0.35">
      <c r="A578" s="11">
        <v>577</v>
      </c>
      <c r="B578" s="241" t="s">
        <v>8921</v>
      </c>
      <c r="C578" s="8" t="s">
        <v>8922</v>
      </c>
      <c r="D578" s="10" t="s">
        <v>3088</v>
      </c>
      <c r="E578" s="10" t="s">
        <v>14</v>
      </c>
      <c r="F578" s="9">
        <v>43222</v>
      </c>
      <c r="G578" s="9">
        <v>43281</v>
      </c>
      <c r="H578" s="9"/>
      <c r="I578" s="9"/>
      <c r="J578" s="7" t="s">
        <v>1932</v>
      </c>
      <c r="K578" s="7"/>
      <c r="L578" s="10" t="s">
        <v>115</v>
      </c>
      <c r="M578" s="242" t="s">
        <v>2118</v>
      </c>
      <c r="N578" s="243" t="s">
        <v>2017</v>
      </c>
      <c r="O578" s="243" t="s">
        <v>289</v>
      </c>
      <c r="P578" s="10" t="s">
        <v>2211</v>
      </c>
      <c r="Q578" s="10"/>
      <c r="R578" s="10"/>
      <c r="S578" s="10"/>
      <c r="T578" s="10" t="s">
        <v>22</v>
      </c>
      <c r="U578" s="244">
        <v>33919</v>
      </c>
      <c r="V578" s="10" t="s">
        <v>2019</v>
      </c>
      <c r="W578" s="10" t="s">
        <v>2067</v>
      </c>
      <c r="X578" s="241" t="s">
        <v>1936</v>
      </c>
      <c r="Y578" s="8" t="s">
        <v>8923</v>
      </c>
      <c r="Z578" s="243">
        <v>40180</v>
      </c>
      <c r="AA578" s="10" t="s">
        <v>2019</v>
      </c>
      <c r="AB578" s="10" t="s">
        <v>1956</v>
      </c>
      <c r="AC578" s="10" t="s">
        <v>1974</v>
      </c>
      <c r="AD578" s="10" t="s">
        <v>8924</v>
      </c>
      <c r="AE578" s="243" t="s">
        <v>8925</v>
      </c>
      <c r="AF578" s="10" t="s">
        <v>8926</v>
      </c>
      <c r="AG578" s="10" t="s">
        <v>8927</v>
      </c>
      <c r="AH578" s="242" t="s">
        <v>8928</v>
      </c>
      <c r="AI578" s="243" t="s">
        <v>8929</v>
      </c>
      <c r="AJ578" s="10" t="s">
        <v>8930</v>
      </c>
      <c r="AK578" s="10" t="s">
        <v>8931</v>
      </c>
      <c r="AL578" s="241" t="s">
        <v>2160</v>
      </c>
      <c r="AM578" s="8" t="s">
        <v>8932</v>
      </c>
      <c r="AN578" s="8"/>
      <c r="AO578" s="8"/>
      <c r="AP578" s="8"/>
      <c r="AQ578" s="8" t="s">
        <v>3088</v>
      </c>
      <c r="AR578" s="245">
        <v>44282</v>
      </c>
      <c r="AS578" s="245">
        <v>44286</v>
      </c>
      <c r="AT578" s="246" t="s">
        <v>8933</v>
      </c>
      <c r="AU578" s="244">
        <v>44267</v>
      </c>
      <c r="AV578" s="247" t="s">
        <v>8583</v>
      </c>
      <c r="AW578" s="248" t="s">
        <v>8608</v>
      </c>
      <c r="AX578" s="249" t="s">
        <v>3088</v>
      </c>
      <c r="AY578" s="250" t="s">
        <v>8921</v>
      </c>
    </row>
    <row r="579" spans="1:51" ht="24.75" customHeight="1" x14ac:dyDescent="0.35">
      <c r="A579" s="11">
        <v>578</v>
      </c>
      <c r="B579" s="241" t="s">
        <v>8934</v>
      </c>
      <c r="C579" s="8" t="s">
        <v>8935</v>
      </c>
      <c r="D579" s="10" t="s">
        <v>3088</v>
      </c>
      <c r="E579" s="10" t="s">
        <v>14</v>
      </c>
      <c r="F579" s="9">
        <v>43864</v>
      </c>
      <c r="G579" s="9">
        <v>43923</v>
      </c>
      <c r="H579" s="9"/>
      <c r="I579" s="9"/>
      <c r="J579" s="7" t="s">
        <v>1932</v>
      </c>
      <c r="K579" s="7"/>
      <c r="L579" s="10" t="s">
        <v>2404</v>
      </c>
      <c r="M579" s="242" t="s">
        <v>27</v>
      </c>
      <c r="N579" s="243" t="s">
        <v>2017</v>
      </c>
      <c r="O579" s="243" t="s">
        <v>497</v>
      </c>
      <c r="P579" s="10" t="s">
        <v>2232</v>
      </c>
      <c r="Q579" s="10"/>
      <c r="R579" s="10"/>
      <c r="S579" s="10"/>
      <c r="T579" s="10" t="s">
        <v>53</v>
      </c>
      <c r="U579" s="244">
        <v>31347</v>
      </c>
      <c r="V579" s="10" t="s">
        <v>293</v>
      </c>
      <c r="W579" s="10" t="s">
        <v>1153</v>
      </c>
      <c r="X579" s="241" t="s">
        <v>1936</v>
      </c>
      <c r="Y579" s="8" t="s">
        <v>8936</v>
      </c>
      <c r="Z579" s="243">
        <v>43047</v>
      </c>
      <c r="AA579" s="10" t="s">
        <v>255</v>
      </c>
      <c r="AB579" s="10" t="s">
        <v>1938</v>
      </c>
      <c r="AC579" s="10" t="s">
        <v>3140</v>
      </c>
      <c r="AD579" s="10" t="s">
        <v>8937</v>
      </c>
      <c r="AE579" s="243" t="s">
        <v>8062</v>
      </c>
      <c r="AF579" s="10" t="s">
        <v>8938</v>
      </c>
      <c r="AG579" s="10" t="s">
        <v>8939</v>
      </c>
      <c r="AH579" s="242" t="s">
        <v>8938</v>
      </c>
      <c r="AI579" s="243" t="s">
        <v>8939</v>
      </c>
      <c r="AJ579" s="10" t="s">
        <v>8940</v>
      </c>
      <c r="AK579" s="10" t="s">
        <v>8941</v>
      </c>
      <c r="AL579" s="241" t="s">
        <v>1971</v>
      </c>
      <c r="AM579" s="8" t="s">
        <v>8942</v>
      </c>
      <c r="AN579" s="8"/>
      <c r="AO579" s="8"/>
      <c r="AP579" s="8"/>
      <c r="AQ579" s="8" t="s">
        <v>3088</v>
      </c>
      <c r="AR579" s="245">
        <v>44291</v>
      </c>
      <c r="AS579" s="245">
        <v>44291</v>
      </c>
      <c r="AT579" s="246" t="s">
        <v>8943</v>
      </c>
      <c r="AU579" s="244"/>
      <c r="AV579" s="247" t="s">
        <v>8583</v>
      </c>
      <c r="AW579" s="248" t="s">
        <v>8608</v>
      </c>
      <c r="AX579" s="249" t="s">
        <v>3088</v>
      </c>
      <c r="AY579" s="250" t="s">
        <v>8934</v>
      </c>
    </row>
    <row r="580" spans="1:51" ht="24.75" customHeight="1" x14ac:dyDescent="0.35">
      <c r="A580" s="11">
        <v>579</v>
      </c>
      <c r="B580" s="241" t="s">
        <v>8944</v>
      </c>
      <c r="C580" s="8" t="s">
        <v>8945</v>
      </c>
      <c r="D580" s="10" t="s">
        <v>3088</v>
      </c>
      <c r="E580" s="10" t="s">
        <v>14</v>
      </c>
      <c r="F580" s="9">
        <v>42835</v>
      </c>
      <c r="G580" s="9">
        <v>42894</v>
      </c>
      <c r="H580" s="9"/>
      <c r="I580" s="9"/>
      <c r="J580" s="7" t="s">
        <v>1932</v>
      </c>
      <c r="K580" s="7"/>
      <c r="L580" s="10" t="s">
        <v>115</v>
      </c>
      <c r="M580" s="242" t="s">
        <v>2070</v>
      </c>
      <c r="N580" s="243" t="s">
        <v>2126</v>
      </c>
      <c r="O580" s="243" t="s">
        <v>373</v>
      </c>
      <c r="P580" s="10" t="s">
        <v>2159</v>
      </c>
      <c r="Q580" s="10"/>
      <c r="R580" s="10"/>
      <c r="S580" s="10"/>
      <c r="T580" s="10" t="s">
        <v>22</v>
      </c>
      <c r="U580" s="244">
        <v>33846</v>
      </c>
      <c r="V580" s="10" t="s">
        <v>2114</v>
      </c>
      <c r="W580" s="10" t="s">
        <v>2114</v>
      </c>
      <c r="X580" s="241" t="s">
        <v>1936</v>
      </c>
      <c r="Y580" s="8" t="s">
        <v>8946</v>
      </c>
      <c r="Z580" s="243">
        <v>41150</v>
      </c>
      <c r="AA580" s="10" t="s">
        <v>2114</v>
      </c>
      <c r="AB580" s="10" t="s">
        <v>1938</v>
      </c>
      <c r="AC580" s="10" t="s">
        <v>3140</v>
      </c>
      <c r="AD580" s="10" t="s">
        <v>6909</v>
      </c>
      <c r="AE580" s="243" t="s">
        <v>1948</v>
      </c>
      <c r="AF580" s="10" t="s">
        <v>8947</v>
      </c>
      <c r="AG580" s="10" t="s">
        <v>8948</v>
      </c>
      <c r="AH580" s="242" t="s">
        <v>8949</v>
      </c>
      <c r="AI580" s="243" t="s">
        <v>8950</v>
      </c>
      <c r="AJ580" s="10" t="s">
        <v>8951</v>
      </c>
      <c r="AK580" s="10" t="s">
        <v>8952</v>
      </c>
      <c r="AL580" s="241" t="s">
        <v>1941</v>
      </c>
      <c r="AM580" s="8" t="s">
        <v>8953</v>
      </c>
      <c r="AN580" s="8"/>
      <c r="AO580" s="8"/>
      <c r="AP580" s="8"/>
      <c r="AQ580" s="8" t="s">
        <v>3088</v>
      </c>
      <c r="AR580" s="245">
        <v>44294</v>
      </c>
      <c r="AS580" s="245">
        <v>44294</v>
      </c>
      <c r="AT580" s="246" t="s">
        <v>8954</v>
      </c>
      <c r="AU580" s="244">
        <v>44278</v>
      </c>
      <c r="AV580" s="247" t="s">
        <v>8583</v>
      </c>
      <c r="AW580" s="248" t="s">
        <v>8608</v>
      </c>
      <c r="AX580" s="249" t="s">
        <v>3088</v>
      </c>
      <c r="AY580" s="250" t="s">
        <v>8944</v>
      </c>
    </row>
    <row r="581" spans="1:51" ht="24.75" customHeight="1" x14ac:dyDescent="0.35">
      <c r="A581" s="11">
        <v>580</v>
      </c>
      <c r="B581" s="241" t="s">
        <v>8955</v>
      </c>
      <c r="C581" s="8" t="s">
        <v>8956</v>
      </c>
      <c r="D581" s="10" t="s">
        <v>3088</v>
      </c>
      <c r="E581" s="10" t="s">
        <v>14</v>
      </c>
      <c r="F581" s="9">
        <v>43738</v>
      </c>
      <c r="G581" s="9">
        <v>43797</v>
      </c>
      <c r="H581" s="9"/>
      <c r="I581" s="9">
        <v>44528</v>
      </c>
      <c r="J581" s="7" t="s">
        <v>3128</v>
      </c>
      <c r="K581" s="7"/>
      <c r="L581" s="10" t="s">
        <v>8957</v>
      </c>
      <c r="M581" s="242" t="s">
        <v>8958</v>
      </c>
      <c r="N581" s="243" t="s">
        <v>1990</v>
      </c>
      <c r="O581" s="243" t="s">
        <v>3187</v>
      </c>
      <c r="P581" s="10" t="s">
        <v>2061</v>
      </c>
      <c r="Q581" s="10"/>
      <c r="R581" s="10"/>
      <c r="S581" s="10"/>
      <c r="T581" s="10" t="s">
        <v>22</v>
      </c>
      <c r="U581" s="244">
        <v>32939</v>
      </c>
      <c r="V581" s="10" t="s">
        <v>2228</v>
      </c>
      <c r="W581" s="10" t="s">
        <v>781</v>
      </c>
      <c r="X581" s="241" t="s">
        <v>1936</v>
      </c>
      <c r="Y581" s="8" t="s">
        <v>8959</v>
      </c>
      <c r="Z581" s="243">
        <v>39701</v>
      </c>
      <c r="AA581" s="10" t="s">
        <v>2228</v>
      </c>
      <c r="AB581" s="10" t="s">
        <v>1946</v>
      </c>
      <c r="AC581" s="10" t="s">
        <v>3140</v>
      </c>
      <c r="AD581" s="10" t="s">
        <v>8960</v>
      </c>
      <c r="AE581" s="243" t="s">
        <v>1948</v>
      </c>
      <c r="AF581" s="10" t="s">
        <v>8961</v>
      </c>
      <c r="AG581" s="10" t="s">
        <v>8962</v>
      </c>
      <c r="AH581" s="242" t="s">
        <v>8963</v>
      </c>
      <c r="AI581" s="243" t="s">
        <v>8964</v>
      </c>
      <c r="AJ581" s="10" t="s">
        <v>8965</v>
      </c>
      <c r="AK581" s="10" t="s">
        <v>8966</v>
      </c>
      <c r="AL581" s="241" t="s">
        <v>1953</v>
      </c>
      <c r="AM581" s="8" t="s">
        <v>8967</v>
      </c>
      <c r="AN581" s="8"/>
      <c r="AO581" s="8"/>
      <c r="AP581" s="8"/>
      <c r="AQ581" s="8"/>
      <c r="AR581" s="245">
        <v>44300</v>
      </c>
      <c r="AS581" s="245">
        <v>44300</v>
      </c>
      <c r="AT581" s="246" t="s">
        <v>8968</v>
      </c>
      <c r="AU581" s="244">
        <v>44300</v>
      </c>
      <c r="AV581" s="247" t="s">
        <v>8583</v>
      </c>
      <c r="AW581" s="248" t="s">
        <v>8608</v>
      </c>
      <c r="AX581" s="249" t="s">
        <v>3088</v>
      </c>
      <c r="AY581" s="250" t="s">
        <v>8955</v>
      </c>
    </row>
    <row r="582" spans="1:51" ht="24.75" customHeight="1" x14ac:dyDescent="0.35">
      <c r="A582" s="11">
        <v>581</v>
      </c>
      <c r="B582" s="241" t="s">
        <v>8969</v>
      </c>
      <c r="C582" s="8" t="s">
        <v>8970</v>
      </c>
      <c r="D582" s="10" t="s">
        <v>3088</v>
      </c>
      <c r="E582" s="10" t="s">
        <v>14</v>
      </c>
      <c r="F582" s="9">
        <v>43976</v>
      </c>
      <c r="G582" s="9">
        <v>44035</v>
      </c>
      <c r="H582" s="9"/>
      <c r="I582" s="9">
        <v>44400</v>
      </c>
      <c r="J582" s="7" t="s">
        <v>3128</v>
      </c>
      <c r="K582" s="7"/>
      <c r="L582" s="10" t="s">
        <v>35</v>
      </c>
      <c r="M582" s="242" t="s">
        <v>2225</v>
      </c>
      <c r="N582" s="243" t="s">
        <v>2126</v>
      </c>
      <c r="O582" s="243" t="s">
        <v>762</v>
      </c>
      <c r="P582" s="10" t="s">
        <v>2347</v>
      </c>
      <c r="Q582" s="10"/>
      <c r="R582" s="10"/>
      <c r="S582" s="10"/>
      <c r="T582" s="10" t="s">
        <v>53</v>
      </c>
      <c r="U582" s="244">
        <v>34068</v>
      </c>
      <c r="V582" s="10" t="s">
        <v>2297</v>
      </c>
      <c r="W582" s="10" t="s">
        <v>255</v>
      </c>
      <c r="X582" s="241" t="s">
        <v>1936</v>
      </c>
      <c r="Y582" s="8" t="s">
        <v>8971</v>
      </c>
      <c r="Z582" s="243">
        <v>39878</v>
      </c>
      <c r="AA582" s="10" t="s">
        <v>255</v>
      </c>
      <c r="AB582" s="10" t="s">
        <v>1956</v>
      </c>
      <c r="AC582" s="10" t="s">
        <v>3140</v>
      </c>
      <c r="AD582" s="10" t="s">
        <v>2149</v>
      </c>
      <c r="AE582" s="243" t="s">
        <v>2095</v>
      </c>
      <c r="AF582" s="10" t="s">
        <v>8972</v>
      </c>
      <c r="AG582" s="10" t="s">
        <v>8973</v>
      </c>
      <c r="AH582" s="242" t="s">
        <v>8972</v>
      </c>
      <c r="AI582" s="243" t="s">
        <v>8973</v>
      </c>
      <c r="AJ582" s="10" t="s">
        <v>8974</v>
      </c>
      <c r="AK582" s="10" t="s">
        <v>8975</v>
      </c>
      <c r="AL582" s="241" t="s">
        <v>2107</v>
      </c>
      <c r="AM582" s="8" t="s">
        <v>8976</v>
      </c>
      <c r="AN582" s="8"/>
      <c r="AO582" s="8"/>
      <c r="AP582" s="8"/>
      <c r="AQ582" s="8" t="s">
        <v>3088</v>
      </c>
      <c r="AR582" s="245">
        <v>44302</v>
      </c>
      <c r="AS582" s="245">
        <v>44308</v>
      </c>
      <c r="AT582" s="246" t="s">
        <v>8977</v>
      </c>
      <c r="AU582" s="244">
        <v>44287</v>
      </c>
      <c r="AV582" s="247" t="s">
        <v>8639</v>
      </c>
      <c r="AW582" s="248" t="s">
        <v>8640</v>
      </c>
      <c r="AX582" s="249" t="s">
        <v>3088</v>
      </c>
      <c r="AY582" s="250" t="s">
        <v>8969</v>
      </c>
    </row>
    <row r="583" spans="1:51" ht="24.75" customHeight="1" x14ac:dyDescent="0.35">
      <c r="A583" s="11">
        <v>582</v>
      </c>
      <c r="B583" s="241" t="s">
        <v>8978</v>
      </c>
      <c r="C583" s="8" t="s">
        <v>8979</v>
      </c>
      <c r="D583" s="10" t="s">
        <v>3088</v>
      </c>
      <c r="E583" s="10" t="s">
        <v>311</v>
      </c>
      <c r="F583" s="9">
        <v>44018</v>
      </c>
      <c r="G583" s="9">
        <v>44077</v>
      </c>
      <c r="H583" s="9"/>
      <c r="I583" s="9">
        <v>44442</v>
      </c>
      <c r="J583" s="7" t="s">
        <v>3128</v>
      </c>
      <c r="K583" s="7"/>
      <c r="L583" s="10" t="s">
        <v>8980</v>
      </c>
      <c r="M583" s="242" t="s">
        <v>3260</v>
      </c>
      <c r="N583" s="243" t="s">
        <v>2017</v>
      </c>
      <c r="O583" s="243" t="s">
        <v>8981</v>
      </c>
      <c r="P583" s="10" t="s">
        <v>8982</v>
      </c>
      <c r="Q583" s="10"/>
      <c r="R583" s="10"/>
      <c r="S583" s="10"/>
      <c r="T583" s="10" t="s">
        <v>53</v>
      </c>
      <c r="U583" s="244">
        <v>32763</v>
      </c>
      <c r="V583" s="10" t="s">
        <v>311</v>
      </c>
      <c r="W583" s="10" t="s">
        <v>311</v>
      </c>
      <c r="X583" s="241" t="s">
        <v>1936</v>
      </c>
      <c r="Y583" s="8" t="s">
        <v>8983</v>
      </c>
      <c r="Z583" s="243">
        <v>32536</v>
      </c>
      <c r="AA583" s="10" t="s">
        <v>311</v>
      </c>
      <c r="AB583" s="10" t="s">
        <v>1938</v>
      </c>
      <c r="AC583" s="10" t="s">
        <v>3140</v>
      </c>
      <c r="AD583" s="10" t="s">
        <v>2154</v>
      </c>
      <c r="AE583" s="243" t="s">
        <v>1998</v>
      </c>
      <c r="AF583" s="10" t="s">
        <v>8984</v>
      </c>
      <c r="AG583" s="10" t="s">
        <v>8985</v>
      </c>
      <c r="AH583" s="242" t="s">
        <v>8984</v>
      </c>
      <c r="AI583" s="243" t="s">
        <v>8985</v>
      </c>
      <c r="AJ583" s="10" t="s">
        <v>8986</v>
      </c>
      <c r="AK583" s="10" t="s">
        <v>8987</v>
      </c>
      <c r="AL583" s="241" t="s">
        <v>2107</v>
      </c>
      <c r="AM583" s="8" t="s">
        <v>8988</v>
      </c>
      <c r="AN583" s="8"/>
      <c r="AO583" s="8"/>
      <c r="AP583" s="8"/>
      <c r="AQ583" s="8" t="s">
        <v>3088</v>
      </c>
      <c r="AR583" s="245">
        <v>44314</v>
      </c>
      <c r="AS583" s="245">
        <v>44314</v>
      </c>
      <c r="AT583" s="246" t="s">
        <v>8989</v>
      </c>
      <c r="AU583" s="244">
        <v>44308</v>
      </c>
      <c r="AV583" s="247" t="s">
        <v>8639</v>
      </c>
      <c r="AW583" s="248" t="s">
        <v>3256</v>
      </c>
      <c r="AX583" s="249" t="s">
        <v>3088</v>
      </c>
      <c r="AY583" s="250" t="s">
        <v>8978</v>
      </c>
    </row>
    <row r="584" spans="1:51" ht="24.75" customHeight="1" x14ac:dyDescent="0.35">
      <c r="A584" s="11">
        <v>583</v>
      </c>
      <c r="B584" s="241" t="s">
        <v>8990</v>
      </c>
      <c r="C584" s="8" t="s">
        <v>8991</v>
      </c>
      <c r="D584" s="10" t="s">
        <v>3088</v>
      </c>
      <c r="E584" s="10" t="s">
        <v>141</v>
      </c>
      <c r="F584" s="9">
        <v>43579</v>
      </c>
      <c r="G584" s="9">
        <v>43638</v>
      </c>
      <c r="H584" s="9"/>
      <c r="I584" s="9">
        <v>44369</v>
      </c>
      <c r="J584" s="7" t="s">
        <v>3128</v>
      </c>
      <c r="K584" s="7"/>
      <c r="L584" s="10" t="s">
        <v>8992</v>
      </c>
      <c r="M584" s="242" t="s">
        <v>8993</v>
      </c>
      <c r="N584" s="243" t="s">
        <v>1990</v>
      </c>
      <c r="O584" s="243" t="s">
        <v>3187</v>
      </c>
      <c r="P584" s="10" t="s">
        <v>2061</v>
      </c>
      <c r="Q584" s="10"/>
      <c r="R584" s="10"/>
      <c r="S584" s="10"/>
      <c r="T584" s="10" t="s">
        <v>53</v>
      </c>
      <c r="U584" s="244">
        <v>30196</v>
      </c>
      <c r="V584" s="10" t="s">
        <v>141</v>
      </c>
      <c r="W584" s="10" t="s">
        <v>141</v>
      </c>
      <c r="X584" s="241" t="s">
        <v>1936</v>
      </c>
      <c r="Y584" s="8" t="s">
        <v>8994</v>
      </c>
      <c r="Z584" s="243">
        <v>41814</v>
      </c>
      <c r="AA584" s="10" t="s">
        <v>141</v>
      </c>
      <c r="AB584" s="10" t="s">
        <v>1938</v>
      </c>
      <c r="AC584" s="10" t="s">
        <v>3140</v>
      </c>
      <c r="AD584" s="10" t="s">
        <v>2139</v>
      </c>
      <c r="AE584" s="243" t="s">
        <v>2579</v>
      </c>
      <c r="AF584" s="10" t="s">
        <v>8995</v>
      </c>
      <c r="AG584" s="10" t="s">
        <v>8996</v>
      </c>
      <c r="AH584" s="242" t="s">
        <v>8997</v>
      </c>
      <c r="AI584" s="243" t="s">
        <v>8998</v>
      </c>
      <c r="AJ584" s="10" t="s">
        <v>411</v>
      </c>
      <c r="AK584" s="10" t="s">
        <v>409</v>
      </c>
      <c r="AL584" s="241" t="s">
        <v>1971</v>
      </c>
      <c r="AM584" s="8" t="s">
        <v>8999</v>
      </c>
      <c r="AN584" s="8"/>
      <c r="AO584" s="8"/>
      <c r="AP584" s="8"/>
      <c r="AQ584" s="8"/>
      <c r="AR584" s="245">
        <v>44315</v>
      </c>
      <c r="AS584" s="245">
        <v>44315</v>
      </c>
      <c r="AT584" s="246" t="s">
        <v>9000</v>
      </c>
      <c r="AU584" s="244">
        <v>44306</v>
      </c>
      <c r="AV584" s="247" t="s">
        <v>8583</v>
      </c>
      <c r="AW584" s="248" t="s">
        <v>8608</v>
      </c>
      <c r="AX584" s="249" t="s">
        <v>9001</v>
      </c>
      <c r="AY584" s="250" t="s">
        <v>8990</v>
      </c>
    </row>
    <row r="585" spans="1:51" ht="24.75" customHeight="1" x14ac:dyDescent="0.35">
      <c r="A585" s="11">
        <v>584</v>
      </c>
      <c r="B585" s="241" t="s">
        <v>9002</v>
      </c>
      <c r="C585" s="8" t="s">
        <v>9003</v>
      </c>
      <c r="D585" s="10" t="s">
        <v>3088</v>
      </c>
      <c r="E585" s="10" t="s">
        <v>141</v>
      </c>
      <c r="F585" s="9">
        <v>43770</v>
      </c>
      <c r="G585" s="9">
        <v>43829</v>
      </c>
      <c r="H585" s="9"/>
      <c r="I585" s="9">
        <v>44560</v>
      </c>
      <c r="J585" s="7" t="s">
        <v>3128</v>
      </c>
      <c r="K585" s="7"/>
      <c r="L585" s="10" t="s">
        <v>8992</v>
      </c>
      <c r="M585" s="242" t="s">
        <v>8993</v>
      </c>
      <c r="N585" s="243" t="s">
        <v>1990</v>
      </c>
      <c r="O585" s="243" t="s">
        <v>3187</v>
      </c>
      <c r="P585" s="10" t="s">
        <v>2061</v>
      </c>
      <c r="Q585" s="10"/>
      <c r="R585" s="10"/>
      <c r="S585" s="10"/>
      <c r="T585" s="10" t="s">
        <v>53</v>
      </c>
      <c r="U585" s="244">
        <v>31708</v>
      </c>
      <c r="V585" s="10" t="s">
        <v>141</v>
      </c>
      <c r="W585" s="10" t="s">
        <v>334</v>
      </c>
      <c r="X585" s="241" t="s">
        <v>1936</v>
      </c>
      <c r="Y585" s="8" t="s">
        <v>9004</v>
      </c>
      <c r="Z585" s="243">
        <v>41989</v>
      </c>
      <c r="AA585" s="10" t="s">
        <v>141</v>
      </c>
      <c r="AB585" s="10" t="s">
        <v>1938</v>
      </c>
      <c r="AC585" s="10" t="s">
        <v>3140</v>
      </c>
      <c r="AD585" s="10" t="s">
        <v>2049</v>
      </c>
      <c r="AE585" s="243" t="s">
        <v>9005</v>
      </c>
      <c r="AF585" s="10" t="s">
        <v>9006</v>
      </c>
      <c r="AG585" s="10" t="s">
        <v>9007</v>
      </c>
      <c r="AH585" s="242" t="s">
        <v>9006</v>
      </c>
      <c r="AI585" s="243" t="s">
        <v>9007</v>
      </c>
      <c r="AJ585" s="10" t="s">
        <v>9008</v>
      </c>
      <c r="AK585" s="10" t="s">
        <v>9009</v>
      </c>
      <c r="AL585" s="241" t="s">
        <v>1971</v>
      </c>
      <c r="AM585" s="8" t="s">
        <v>9008</v>
      </c>
      <c r="AN585" s="8"/>
      <c r="AO585" s="8"/>
      <c r="AP585" s="8"/>
      <c r="AQ585" s="8"/>
      <c r="AR585" s="245">
        <v>44315</v>
      </c>
      <c r="AS585" s="245">
        <v>44316</v>
      </c>
      <c r="AT585" s="246" t="s">
        <v>9010</v>
      </c>
      <c r="AU585" s="244">
        <v>44306</v>
      </c>
      <c r="AV585" s="247" t="s">
        <v>8583</v>
      </c>
      <c r="AW585" s="248" t="s">
        <v>8608</v>
      </c>
      <c r="AX585" s="249" t="s">
        <v>8920</v>
      </c>
      <c r="AY585" s="250" t="s">
        <v>9002</v>
      </c>
    </row>
    <row r="586" spans="1:51" ht="24.75" customHeight="1" x14ac:dyDescent="0.35">
      <c r="A586" s="11">
        <v>585</v>
      </c>
      <c r="B586" s="241" t="s">
        <v>9011</v>
      </c>
      <c r="C586" s="8" t="s">
        <v>274</v>
      </c>
      <c r="D586" s="10" t="s">
        <v>3088</v>
      </c>
      <c r="E586" s="10" t="s">
        <v>14</v>
      </c>
      <c r="F586" s="9">
        <v>44194</v>
      </c>
      <c r="G586" s="9">
        <v>44253</v>
      </c>
      <c r="H586" s="9"/>
      <c r="I586" s="9">
        <v>44618</v>
      </c>
      <c r="J586" s="7" t="s">
        <v>3128</v>
      </c>
      <c r="K586" s="7"/>
      <c r="L586" s="10" t="s">
        <v>8980</v>
      </c>
      <c r="M586" s="242" t="s">
        <v>8980</v>
      </c>
      <c r="N586" s="243" t="s">
        <v>2126</v>
      </c>
      <c r="O586" s="243" t="s">
        <v>9012</v>
      </c>
      <c r="P586" s="10" t="s">
        <v>9013</v>
      </c>
      <c r="Q586" s="10"/>
      <c r="R586" s="10"/>
      <c r="S586" s="10"/>
      <c r="T586" s="10" t="s">
        <v>22</v>
      </c>
      <c r="U586" s="244">
        <v>33531</v>
      </c>
      <c r="V586" s="10" t="s">
        <v>548</v>
      </c>
      <c r="W586" s="10" t="s">
        <v>2228</v>
      </c>
      <c r="X586" s="241" t="s">
        <v>1936</v>
      </c>
      <c r="Y586" s="8" t="s">
        <v>9014</v>
      </c>
      <c r="Z586" s="243">
        <v>44020</v>
      </c>
      <c r="AA586" s="10" t="s">
        <v>548</v>
      </c>
      <c r="AB586" s="10" t="s">
        <v>1956</v>
      </c>
      <c r="AC586" s="10" t="s">
        <v>3140</v>
      </c>
      <c r="AD586" s="10" t="s">
        <v>2010</v>
      </c>
      <c r="AE586" s="243" t="s">
        <v>2095</v>
      </c>
      <c r="AF586" s="10" t="s">
        <v>9015</v>
      </c>
      <c r="AG586" s="10" t="s">
        <v>9016</v>
      </c>
      <c r="AH586" s="242" t="s">
        <v>9017</v>
      </c>
      <c r="AI586" s="243" t="s">
        <v>9018</v>
      </c>
      <c r="AJ586" s="10" t="s">
        <v>9019</v>
      </c>
      <c r="AK586" s="10" t="s">
        <v>9020</v>
      </c>
      <c r="AL586" s="241" t="s">
        <v>2160</v>
      </c>
      <c r="AM586" s="8" t="s">
        <v>9021</v>
      </c>
      <c r="AN586" s="8"/>
      <c r="AO586" s="8"/>
      <c r="AP586" s="8"/>
      <c r="AQ586" s="8" t="s">
        <v>3088</v>
      </c>
      <c r="AR586" s="245">
        <v>44321</v>
      </c>
      <c r="AS586" s="245">
        <v>44321</v>
      </c>
      <c r="AT586" s="246" t="s">
        <v>9022</v>
      </c>
      <c r="AU586" s="244">
        <v>44288</v>
      </c>
      <c r="AV586" s="247" t="s">
        <v>8583</v>
      </c>
      <c r="AW586" s="248" t="s">
        <v>8608</v>
      </c>
      <c r="AX586" s="249" t="s">
        <v>3088</v>
      </c>
      <c r="AY586" s="250" t="s">
        <v>9011</v>
      </c>
    </row>
    <row r="587" spans="1:51" ht="24.75" customHeight="1" x14ac:dyDescent="0.35">
      <c r="A587" s="11">
        <v>586</v>
      </c>
      <c r="B587" s="241" t="s">
        <v>9023</v>
      </c>
      <c r="C587" s="8" t="s">
        <v>1143</v>
      </c>
      <c r="D587" s="10" t="s">
        <v>3088</v>
      </c>
      <c r="E587" s="10" t="s">
        <v>14</v>
      </c>
      <c r="F587" s="9">
        <v>42738</v>
      </c>
      <c r="G587" s="9">
        <v>42797</v>
      </c>
      <c r="H587" s="9"/>
      <c r="I587" s="9"/>
      <c r="J587" s="7" t="s">
        <v>1932</v>
      </c>
      <c r="K587" s="7"/>
      <c r="L587" s="10" t="s">
        <v>19</v>
      </c>
      <c r="M587" s="242" t="s">
        <v>6926</v>
      </c>
      <c r="N587" s="243" t="s">
        <v>2050</v>
      </c>
      <c r="O587" s="243" t="s">
        <v>321</v>
      </c>
      <c r="P587" s="10" t="s">
        <v>2134</v>
      </c>
      <c r="Q587" s="10"/>
      <c r="R587" s="10"/>
      <c r="S587" s="10"/>
      <c r="T587" s="10" t="s">
        <v>53</v>
      </c>
      <c r="U587" s="244">
        <v>34452</v>
      </c>
      <c r="V587" s="10" t="s">
        <v>255</v>
      </c>
      <c r="W587" s="10" t="s">
        <v>255</v>
      </c>
      <c r="X587" s="241" t="s">
        <v>1936</v>
      </c>
      <c r="Y587" s="8" t="s">
        <v>9024</v>
      </c>
      <c r="Z587" s="243">
        <v>39752</v>
      </c>
      <c r="AA587" s="10" t="s">
        <v>255</v>
      </c>
      <c r="AB587" s="10" t="s">
        <v>1956</v>
      </c>
      <c r="AC587" s="10" t="s">
        <v>3140</v>
      </c>
      <c r="AD587" s="10" t="s">
        <v>2149</v>
      </c>
      <c r="AE587" s="243" t="s">
        <v>1948</v>
      </c>
      <c r="AF587" s="10" t="s">
        <v>9025</v>
      </c>
      <c r="AG587" s="10" t="s">
        <v>9026</v>
      </c>
      <c r="AH587" s="242" t="s">
        <v>9025</v>
      </c>
      <c r="AI587" s="243" t="s">
        <v>9026</v>
      </c>
      <c r="AJ587" s="10" t="s">
        <v>2493</v>
      </c>
      <c r="AK587" s="10" t="s">
        <v>2494</v>
      </c>
      <c r="AL587" s="241" t="s">
        <v>1953</v>
      </c>
      <c r="AM587" s="8" t="s">
        <v>9027</v>
      </c>
      <c r="AN587" s="8"/>
      <c r="AO587" s="8"/>
      <c r="AP587" s="8"/>
      <c r="AQ587" s="8" t="s">
        <v>3088</v>
      </c>
      <c r="AR587" s="245">
        <v>44330</v>
      </c>
      <c r="AS587" s="245">
        <v>44330</v>
      </c>
      <c r="AT587" s="246" t="s">
        <v>9028</v>
      </c>
      <c r="AU587" s="244">
        <v>44287</v>
      </c>
      <c r="AV587" s="247" t="s">
        <v>8583</v>
      </c>
      <c r="AW587" s="248" t="s">
        <v>8608</v>
      </c>
      <c r="AX587" s="249" t="s">
        <v>8297</v>
      </c>
      <c r="AY587" s="250" t="s">
        <v>9023</v>
      </c>
    </row>
    <row r="588" spans="1:51" ht="24.75" customHeight="1" x14ac:dyDescent="0.35">
      <c r="A588" s="11">
        <v>587</v>
      </c>
      <c r="B588" s="241" t="s">
        <v>9029</v>
      </c>
      <c r="C588" s="8" t="s">
        <v>9030</v>
      </c>
      <c r="D588" s="10" t="s">
        <v>3088</v>
      </c>
      <c r="E588" s="10" t="s">
        <v>14</v>
      </c>
      <c r="F588" s="9">
        <v>41901</v>
      </c>
      <c r="G588" s="9">
        <v>41961</v>
      </c>
      <c r="H588" s="9"/>
      <c r="I588" s="9"/>
      <c r="J588" s="7" t="s">
        <v>1932</v>
      </c>
      <c r="K588" s="7"/>
      <c r="L588" s="10" t="s">
        <v>115</v>
      </c>
      <c r="M588" s="242" t="s">
        <v>2070</v>
      </c>
      <c r="N588" s="243" t="s">
        <v>1990</v>
      </c>
      <c r="O588" s="243" t="s">
        <v>484</v>
      </c>
      <c r="P588" s="10" t="s">
        <v>2220</v>
      </c>
      <c r="Q588" s="10"/>
      <c r="R588" s="10"/>
      <c r="S588" s="10"/>
      <c r="T588" s="10" t="s">
        <v>22</v>
      </c>
      <c r="U588" s="244">
        <v>28436</v>
      </c>
      <c r="V588" s="10" t="s">
        <v>255</v>
      </c>
      <c r="W588" s="10" t="s">
        <v>2064</v>
      </c>
      <c r="X588" s="241" t="s">
        <v>1936</v>
      </c>
      <c r="Y588" s="8" t="s">
        <v>9031</v>
      </c>
      <c r="Z588" s="243">
        <v>38051</v>
      </c>
      <c r="AA588" s="10" t="s">
        <v>255</v>
      </c>
      <c r="AB588" s="10" t="s">
        <v>1946</v>
      </c>
      <c r="AC588" s="10" t="s">
        <v>3140</v>
      </c>
      <c r="AD588" s="10" t="s">
        <v>2199</v>
      </c>
      <c r="AE588" s="243" t="s">
        <v>3898</v>
      </c>
      <c r="AF588" s="10" t="s">
        <v>9032</v>
      </c>
      <c r="AG588" s="10" t="s">
        <v>9033</v>
      </c>
      <c r="AH588" s="242" t="s">
        <v>9034</v>
      </c>
      <c r="AI588" s="243" t="s">
        <v>9035</v>
      </c>
      <c r="AJ588" s="10" t="s">
        <v>9036</v>
      </c>
      <c r="AK588" s="10" t="s">
        <v>9037</v>
      </c>
      <c r="AL588" s="241" t="s">
        <v>1953</v>
      </c>
      <c r="AM588" s="8" t="s">
        <v>9038</v>
      </c>
      <c r="AN588" s="8"/>
      <c r="AO588" s="8"/>
      <c r="AP588" s="8"/>
      <c r="AQ588" s="8" t="s">
        <v>3088</v>
      </c>
      <c r="AR588" s="245">
        <v>44331</v>
      </c>
      <c r="AS588" s="245">
        <v>44331</v>
      </c>
      <c r="AT588" s="246" t="s">
        <v>9039</v>
      </c>
      <c r="AU588" s="244">
        <v>44292</v>
      </c>
      <c r="AV588" s="247" t="s">
        <v>8583</v>
      </c>
      <c r="AW588" s="248" t="s">
        <v>3783</v>
      </c>
      <c r="AX588" s="249" t="s">
        <v>3088</v>
      </c>
      <c r="AY588" s="250" t="s">
        <v>9029</v>
      </c>
    </row>
    <row r="589" spans="1:51" ht="24.75" customHeight="1" x14ac:dyDescent="0.35">
      <c r="A589" s="11">
        <v>588</v>
      </c>
      <c r="B589" s="241" t="s">
        <v>9040</v>
      </c>
      <c r="C589" s="8" t="s">
        <v>868</v>
      </c>
      <c r="D589" s="10" t="s">
        <v>3088</v>
      </c>
      <c r="E589" s="10" t="s">
        <v>14</v>
      </c>
      <c r="F589" s="9">
        <v>44165</v>
      </c>
      <c r="G589" s="9">
        <v>44224</v>
      </c>
      <c r="H589" s="9"/>
      <c r="I589" s="9">
        <v>44589</v>
      </c>
      <c r="J589" s="7" t="s">
        <v>3128</v>
      </c>
      <c r="K589" s="7"/>
      <c r="L589" s="10" t="s">
        <v>70</v>
      </c>
      <c r="M589" s="242" t="s">
        <v>2147</v>
      </c>
      <c r="N589" s="243" t="s">
        <v>1990</v>
      </c>
      <c r="O589" s="243" t="s">
        <v>505</v>
      </c>
      <c r="P589" s="10" t="s">
        <v>2236</v>
      </c>
      <c r="Q589" s="10"/>
      <c r="R589" s="10"/>
      <c r="S589" s="10"/>
      <c r="T589" s="10" t="s">
        <v>53</v>
      </c>
      <c r="U589" s="244">
        <v>32124</v>
      </c>
      <c r="V589" s="10" t="s">
        <v>255</v>
      </c>
      <c r="W589" s="10" t="s">
        <v>2416</v>
      </c>
      <c r="X589" s="241" t="s">
        <v>1936</v>
      </c>
      <c r="Y589" s="8" t="s">
        <v>9041</v>
      </c>
      <c r="Z589" s="243">
        <v>42045</v>
      </c>
      <c r="AA589" s="10" t="s">
        <v>3088</v>
      </c>
      <c r="AB589" s="10" t="s">
        <v>1956</v>
      </c>
      <c r="AC589" s="10" t="s">
        <v>3140</v>
      </c>
      <c r="AD589" s="10" t="s">
        <v>2098</v>
      </c>
      <c r="AE589" s="243" t="s">
        <v>2579</v>
      </c>
      <c r="AF589" s="10" t="s">
        <v>9042</v>
      </c>
      <c r="AG589" s="10" t="s">
        <v>9043</v>
      </c>
      <c r="AH589" s="242" t="s">
        <v>9042</v>
      </c>
      <c r="AI589" s="243" t="s">
        <v>9043</v>
      </c>
      <c r="AJ589" s="10" t="s">
        <v>2387</v>
      </c>
      <c r="AK589" s="10" t="s">
        <v>2388</v>
      </c>
      <c r="AL589" s="241" t="s">
        <v>2107</v>
      </c>
      <c r="AM589" s="8" t="s">
        <v>869</v>
      </c>
      <c r="AN589" s="8"/>
      <c r="AO589" s="8"/>
      <c r="AP589" s="8"/>
      <c r="AQ589" s="8" t="s">
        <v>3088</v>
      </c>
      <c r="AR589" s="245">
        <v>44331</v>
      </c>
      <c r="AS589" s="245">
        <v>44331</v>
      </c>
      <c r="AT589" s="246" t="s">
        <v>9044</v>
      </c>
      <c r="AU589" s="244">
        <v>44320</v>
      </c>
      <c r="AV589" s="247" t="s">
        <v>8583</v>
      </c>
      <c r="AW589" s="248" t="s">
        <v>3783</v>
      </c>
      <c r="AX589" s="249" t="s">
        <v>3088</v>
      </c>
      <c r="AY589" s="250" t="s">
        <v>9040</v>
      </c>
    </row>
    <row r="590" spans="1:51" ht="24.75" customHeight="1" x14ac:dyDescent="0.35">
      <c r="A590" s="11">
        <v>589</v>
      </c>
      <c r="B590" s="241" t="s">
        <v>9045</v>
      </c>
      <c r="C590" s="8" t="s">
        <v>9046</v>
      </c>
      <c r="D590" s="10" t="s">
        <v>3088</v>
      </c>
      <c r="E590" s="10" t="s">
        <v>14</v>
      </c>
      <c r="F590" s="9">
        <v>44284</v>
      </c>
      <c r="G590" s="9">
        <v>44343</v>
      </c>
      <c r="H590" s="9"/>
      <c r="I590" s="9"/>
      <c r="J590" s="7" t="s">
        <v>1932</v>
      </c>
      <c r="K590" s="7"/>
      <c r="L590" s="10" t="s">
        <v>751</v>
      </c>
      <c r="M590" s="242" t="s">
        <v>2400</v>
      </c>
      <c r="N590" s="243" t="s">
        <v>1933</v>
      </c>
      <c r="O590" s="243" t="s">
        <v>9047</v>
      </c>
      <c r="P590" s="10" t="s">
        <v>9048</v>
      </c>
      <c r="Q590" s="10"/>
      <c r="R590" s="10"/>
      <c r="S590" s="10"/>
      <c r="T590" s="10" t="s">
        <v>22</v>
      </c>
      <c r="U590" s="244">
        <v>31445</v>
      </c>
      <c r="V590" s="10" t="s">
        <v>1045</v>
      </c>
      <c r="W590" s="10" t="s">
        <v>9049</v>
      </c>
      <c r="X590" s="241" t="s">
        <v>7443</v>
      </c>
      <c r="Y590" s="8" t="s">
        <v>9050</v>
      </c>
      <c r="Z590" s="243">
        <v>44208</v>
      </c>
      <c r="AA590" s="10" t="s">
        <v>255</v>
      </c>
      <c r="AB590" s="10" t="s">
        <v>1938</v>
      </c>
      <c r="AC590" s="10" t="s">
        <v>1968</v>
      </c>
      <c r="AD590" s="10" t="s">
        <v>9051</v>
      </c>
      <c r="AE590" s="243" t="s">
        <v>9052</v>
      </c>
      <c r="AF590" s="10" t="s">
        <v>9053</v>
      </c>
      <c r="AG590" s="10" t="s">
        <v>9054</v>
      </c>
      <c r="AH590" s="242" t="s">
        <v>9053</v>
      </c>
      <c r="AI590" s="243" t="s">
        <v>9054</v>
      </c>
      <c r="AJ590" s="10" t="s">
        <v>9055</v>
      </c>
      <c r="AK590" s="10" t="s">
        <v>3993</v>
      </c>
      <c r="AL590" s="241" t="s">
        <v>1941</v>
      </c>
      <c r="AM590" s="8" t="s">
        <v>9056</v>
      </c>
      <c r="AN590" s="8"/>
      <c r="AO590" s="8"/>
      <c r="AP590" s="8"/>
      <c r="AQ590" s="8" t="s">
        <v>3088</v>
      </c>
      <c r="AR590" s="245">
        <v>44331</v>
      </c>
      <c r="AS590" s="245">
        <v>44331</v>
      </c>
      <c r="AT590" s="246" t="s">
        <v>3088</v>
      </c>
      <c r="AU590" s="244"/>
      <c r="AV590" s="247" t="s">
        <v>8583</v>
      </c>
      <c r="AW590" s="248" t="s">
        <v>6770</v>
      </c>
      <c r="AX590" s="249" t="s">
        <v>3088</v>
      </c>
      <c r="AY590" s="250" t="s">
        <v>9045</v>
      </c>
    </row>
    <row r="591" spans="1:51" ht="24.75" customHeight="1" x14ac:dyDescent="0.35">
      <c r="A591" s="11">
        <v>590</v>
      </c>
      <c r="B591" s="241" t="s">
        <v>9057</v>
      </c>
      <c r="C591" s="8" t="s">
        <v>9058</v>
      </c>
      <c r="D591" s="10" t="s">
        <v>3088</v>
      </c>
      <c r="E591" s="10" t="s">
        <v>14</v>
      </c>
      <c r="F591" s="9">
        <v>39815</v>
      </c>
      <c r="G591" s="9">
        <v>39873</v>
      </c>
      <c r="H591" s="9"/>
      <c r="I591" s="9"/>
      <c r="J591" s="7" t="s">
        <v>1932</v>
      </c>
      <c r="K591" s="7"/>
      <c r="L591" s="10" t="s">
        <v>1440</v>
      </c>
      <c r="M591" s="242" t="s">
        <v>1440</v>
      </c>
      <c r="N591" s="243" t="s">
        <v>1942</v>
      </c>
      <c r="O591" s="243" t="s">
        <v>9059</v>
      </c>
      <c r="P591" s="10" t="s">
        <v>9060</v>
      </c>
      <c r="Q591" s="10"/>
      <c r="R591" s="10"/>
      <c r="S591" s="10"/>
      <c r="T591" s="10" t="s">
        <v>53</v>
      </c>
      <c r="U591" s="244">
        <v>27338</v>
      </c>
      <c r="V591" s="10" t="s">
        <v>79</v>
      </c>
      <c r="W591" s="10" t="s">
        <v>79</v>
      </c>
      <c r="X591" s="241" t="s">
        <v>1936</v>
      </c>
      <c r="Y591" s="8" t="s">
        <v>9061</v>
      </c>
      <c r="Z591" s="243">
        <v>42704</v>
      </c>
      <c r="AA591" s="10" t="s">
        <v>2076</v>
      </c>
      <c r="AB591" s="10" t="s">
        <v>1938</v>
      </c>
      <c r="AC591" s="10" t="s">
        <v>1968</v>
      </c>
      <c r="AD591" s="10" t="s">
        <v>3199</v>
      </c>
      <c r="AE591" s="243" t="s">
        <v>7022</v>
      </c>
      <c r="AF591" s="10" t="s">
        <v>9062</v>
      </c>
      <c r="AG591" s="10" t="s">
        <v>9063</v>
      </c>
      <c r="AH591" s="242" t="s">
        <v>9062</v>
      </c>
      <c r="AI591" s="243" t="s">
        <v>9063</v>
      </c>
      <c r="AJ591" s="10" t="s">
        <v>9064</v>
      </c>
      <c r="AK591" s="10" t="s">
        <v>9065</v>
      </c>
      <c r="AL591" s="241" t="s">
        <v>1971</v>
      </c>
      <c r="AM591" s="8" t="s">
        <v>9066</v>
      </c>
      <c r="AN591" s="8"/>
      <c r="AO591" s="8"/>
      <c r="AP591" s="8"/>
      <c r="AQ591" s="8" t="s">
        <v>3088</v>
      </c>
      <c r="AR591" s="245">
        <v>44330</v>
      </c>
      <c r="AS591" s="245">
        <v>44331</v>
      </c>
      <c r="AT591" s="246" t="s">
        <v>9067</v>
      </c>
      <c r="AU591" s="244">
        <v>44288</v>
      </c>
      <c r="AV591" s="247" t="s">
        <v>8583</v>
      </c>
      <c r="AW591" s="248" t="s">
        <v>8334</v>
      </c>
      <c r="AX591" s="249" t="s">
        <v>3088</v>
      </c>
      <c r="AY591" s="250" t="s">
        <v>9057</v>
      </c>
    </row>
    <row r="592" spans="1:51" ht="24.75" customHeight="1" x14ac:dyDescent="0.35">
      <c r="A592" s="11">
        <v>591</v>
      </c>
      <c r="B592" s="241" t="s">
        <v>9068</v>
      </c>
      <c r="C592" s="8" t="s">
        <v>9069</v>
      </c>
      <c r="D592" s="10" t="s">
        <v>3088</v>
      </c>
      <c r="E592" s="10" t="s">
        <v>14</v>
      </c>
      <c r="F592" s="9">
        <v>43983</v>
      </c>
      <c r="G592" s="9">
        <v>44042</v>
      </c>
      <c r="H592" s="9"/>
      <c r="I592" s="9">
        <v>44407</v>
      </c>
      <c r="J592" s="7" t="s">
        <v>3128</v>
      </c>
      <c r="K592" s="7"/>
      <c r="L592" s="10" t="s">
        <v>41</v>
      </c>
      <c r="M592" s="242" t="s">
        <v>9070</v>
      </c>
      <c r="N592" s="243" t="s">
        <v>2050</v>
      </c>
      <c r="O592" s="243" t="s">
        <v>9071</v>
      </c>
      <c r="P592" s="10" t="s">
        <v>9072</v>
      </c>
      <c r="Q592" s="10"/>
      <c r="R592" s="10"/>
      <c r="S592" s="10"/>
      <c r="T592" s="10" t="s">
        <v>22</v>
      </c>
      <c r="U592" s="244">
        <v>33894</v>
      </c>
      <c r="V592" s="10" t="s">
        <v>255</v>
      </c>
      <c r="W592" s="10" t="s">
        <v>311</v>
      </c>
      <c r="X592" s="241" t="s">
        <v>1936</v>
      </c>
      <c r="Y592" s="8" t="s">
        <v>9073</v>
      </c>
      <c r="Z592" s="243">
        <v>43222</v>
      </c>
      <c r="AA592" s="10" t="s">
        <v>3088</v>
      </c>
      <c r="AB592" s="10" t="s">
        <v>1956</v>
      </c>
      <c r="AC592" s="10" t="s">
        <v>3140</v>
      </c>
      <c r="AD592" s="10" t="s">
        <v>2010</v>
      </c>
      <c r="AE592" s="243" t="s">
        <v>2304</v>
      </c>
      <c r="AF592" s="10" t="s">
        <v>9074</v>
      </c>
      <c r="AG592" s="10" t="s">
        <v>9075</v>
      </c>
      <c r="AH592" s="242" t="s">
        <v>9074</v>
      </c>
      <c r="AI592" s="243" t="s">
        <v>9075</v>
      </c>
      <c r="AJ592" s="10" t="s">
        <v>9076</v>
      </c>
      <c r="AK592" s="10" t="s">
        <v>9077</v>
      </c>
      <c r="AL592" s="241" t="s">
        <v>1953</v>
      </c>
      <c r="AM592" s="8" t="s">
        <v>9078</v>
      </c>
      <c r="AN592" s="8"/>
      <c r="AO592" s="8"/>
      <c r="AP592" s="8"/>
      <c r="AQ592" s="8" t="s">
        <v>3088</v>
      </c>
      <c r="AR592" s="245">
        <v>44332</v>
      </c>
      <c r="AS592" s="245">
        <v>44332</v>
      </c>
      <c r="AT592" s="246" t="s">
        <v>9079</v>
      </c>
      <c r="AU592" s="244">
        <v>44322</v>
      </c>
      <c r="AV592" s="247" t="s">
        <v>8639</v>
      </c>
      <c r="AW592" s="248" t="s">
        <v>8640</v>
      </c>
      <c r="AX592" s="249" t="s">
        <v>3088</v>
      </c>
      <c r="AY592" s="250" t="s">
        <v>9068</v>
      </c>
    </row>
    <row r="593" spans="1:51" ht="24.75" customHeight="1" x14ac:dyDescent="0.35">
      <c r="A593" s="11">
        <v>592</v>
      </c>
      <c r="B593" s="241" t="s">
        <v>9080</v>
      </c>
      <c r="C593" s="8" t="s">
        <v>9081</v>
      </c>
      <c r="D593" s="10" t="s">
        <v>9082</v>
      </c>
      <c r="E593" s="10" t="s">
        <v>14</v>
      </c>
      <c r="F593" s="9">
        <v>43313</v>
      </c>
      <c r="G593" s="9">
        <v>43372</v>
      </c>
      <c r="H593" s="9"/>
      <c r="I593" s="9"/>
      <c r="J593" s="7" t="s">
        <v>1932</v>
      </c>
      <c r="K593" s="7"/>
      <c r="L593" s="10" t="s">
        <v>41</v>
      </c>
      <c r="M593" s="242" t="s">
        <v>1954</v>
      </c>
      <c r="N593" s="243" t="s">
        <v>2050</v>
      </c>
      <c r="O593" s="243" t="s">
        <v>9083</v>
      </c>
      <c r="P593" s="10" t="s">
        <v>9084</v>
      </c>
      <c r="Q593" s="10"/>
      <c r="R593" s="10"/>
      <c r="S593" s="10"/>
      <c r="T593" s="10" t="s">
        <v>22</v>
      </c>
      <c r="U593" s="244">
        <v>35001</v>
      </c>
      <c r="V593" s="10" t="s">
        <v>255</v>
      </c>
      <c r="W593" s="10" t="s">
        <v>2015</v>
      </c>
      <c r="X593" s="241" t="s">
        <v>1936</v>
      </c>
      <c r="Y593" s="8" t="s">
        <v>9085</v>
      </c>
      <c r="Z593" s="243">
        <v>40555</v>
      </c>
      <c r="AA593" s="10" t="s">
        <v>2015</v>
      </c>
      <c r="AB593" s="10" t="s">
        <v>1956</v>
      </c>
      <c r="AC593" s="10" t="s">
        <v>3140</v>
      </c>
      <c r="AD593" s="10" t="s">
        <v>2303</v>
      </c>
      <c r="AE593" s="243" t="s">
        <v>9086</v>
      </c>
      <c r="AF593" s="10" t="s">
        <v>9087</v>
      </c>
      <c r="AG593" s="10" t="s">
        <v>9088</v>
      </c>
      <c r="AH593" s="242" t="s">
        <v>9089</v>
      </c>
      <c r="AI593" s="243" t="s">
        <v>9090</v>
      </c>
      <c r="AJ593" s="10" t="s">
        <v>9091</v>
      </c>
      <c r="AK593" s="10" t="s">
        <v>9092</v>
      </c>
      <c r="AL593" s="241" t="s">
        <v>2107</v>
      </c>
      <c r="AM593" s="8" t="s">
        <v>9093</v>
      </c>
      <c r="AN593" s="8"/>
      <c r="AO593" s="8"/>
      <c r="AP593" s="8"/>
      <c r="AQ593" s="8" t="s">
        <v>3088</v>
      </c>
      <c r="AR593" s="245">
        <v>44332</v>
      </c>
      <c r="AS593" s="245">
        <v>44332</v>
      </c>
      <c r="AT593" s="246" t="s">
        <v>9094</v>
      </c>
      <c r="AU593" s="244">
        <v>44295</v>
      </c>
      <c r="AV593" s="247" t="s">
        <v>8583</v>
      </c>
      <c r="AW593" s="248" t="s">
        <v>3783</v>
      </c>
      <c r="AX593" s="249" t="s">
        <v>3088</v>
      </c>
      <c r="AY593" s="250" t="s">
        <v>9080</v>
      </c>
    </row>
    <row r="594" spans="1:51" ht="24.75" customHeight="1" x14ac:dyDescent="0.35">
      <c r="A594" s="11">
        <v>593</v>
      </c>
      <c r="B594" s="241" t="s">
        <v>9095</v>
      </c>
      <c r="C594" s="8" t="s">
        <v>9096</v>
      </c>
      <c r="D594" s="10" t="s">
        <v>3088</v>
      </c>
      <c r="E594" s="10" t="s">
        <v>2114</v>
      </c>
      <c r="F594" s="9">
        <v>44081</v>
      </c>
      <c r="G594" s="9">
        <v>44140</v>
      </c>
      <c r="H594" s="9"/>
      <c r="I594" s="9">
        <v>44505</v>
      </c>
      <c r="J594" s="7" t="s">
        <v>3128</v>
      </c>
      <c r="K594" s="7"/>
      <c r="L594" s="10" t="s">
        <v>3884</v>
      </c>
      <c r="M594" s="242" t="s">
        <v>2129</v>
      </c>
      <c r="N594" s="243" t="s">
        <v>2050</v>
      </c>
      <c r="O594" s="243" t="s">
        <v>3187</v>
      </c>
      <c r="P594" s="10" t="s">
        <v>2061</v>
      </c>
      <c r="Q594" s="10"/>
      <c r="R594" s="10"/>
      <c r="S594" s="10"/>
      <c r="T594" s="10" t="s">
        <v>53</v>
      </c>
      <c r="U594" s="244">
        <v>33759</v>
      </c>
      <c r="V594" s="10" t="s">
        <v>1008</v>
      </c>
      <c r="W594" s="10" t="s">
        <v>1008</v>
      </c>
      <c r="X594" s="241" t="s">
        <v>1936</v>
      </c>
      <c r="Y594" s="8" t="s">
        <v>9097</v>
      </c>
      <c r="Z594" s="243">
        <v>43601</v>
      </c>
      <c r="AA594" s="10" t="s">
        <v>1008</v>
      </c>
      <c r="AB594" s="10" t="s">
        <v>1956</v>
      </c>
      <c r="AC594" s="10" t="s">
        <v>3140</v>
      </c>
      <c r="AD594" s="10" t="s">
        <v>9098</v>
      </c>
      <c r="AE594" s="243" t="s">
        <v>9099</v>
      </c>
      <c r="AF594" s="10" t="s">
        <v>9100</v>
      </c>
      <c r="AG594" s="10" t="s">
        <v>9101</v>
      </c>
      <c r="AH594" s="242" t="s">
        <v>9100</v>
      </c>
      <c r="AI594" s="243" t="s">
        <v>9101</v>
      </c>
      <c r="AJ594" s="10" t="s">
        <v>9102</v>
      </c>
      <c r="AK594" s="10" t="s">
        <v>9103</v>
      </c>
      <c r="AL594" s="241" t="s">
        <v>2107</v>
      </c>
      <c r="AM594" s="8" t="s">
        <v>9102</v>
      </c>
      <c r="AN594" s="8"/>
      <c r="AO594" s="8"/>
      <c r="AP594" s="8"/>
      <c r="AQ594" s="8" t="s">
        <v>3088</v>
      </c>
      <c r="AR594" s="245">
        <v>44332</v>
      </c>
      <c r="AS594" s="245">
        <v>44332</v>
      </c>
      <c r="AT594" s="246" t="s">
        <v>9104</v>
      </c>
      <c r="AU594" s="244"/>
      <c r="AV594" s="247" t="s">
        <v>8639</v>
      </c>
      <c r="AW594" s="248" t="s">
        <v>8640</v>
      </c>
      <c r="AX594" s="249" t="s">
        <v>3088</v>
      </c>
      <c r="AY594" s="250" t="s">
        <v>9095</v>
      </c>
    </row>
    <row r="595" spans="1:51" ht="24.75" customHeight="1" x14ac:dyDescent="0.35">
      <c r="A595" s="11">
        <v>594</v>
      </c>
      <c r="B595" s="241" t="s">
        <v>9105</v>
      </c>
      <c r="C595" s="8" t="s">
        <v>9106</v>
      </c>
      <c r="D595" s="10" t="s">
        <v>3088</v>
      </c>
      <c r="E595" s="10" t="s">
        <v>351</v>
      </c>
      <c r="F595" s="9">
        <v>44095</v>
      </c>
      <c r="G595" s="9">
        <v>44154</v>
      </c>
      <c r="H595" s="9"/>
      <c r="I595" s="9">
        <v>44519</v>
      </c>
      <c r="J595" s="7" t="s">
        <v>3128</v>
      </c>
      <c r="K595" s="7"/>
      <c r="L595" s="10" t="s">
        <v>8980</v>
      </c>
      <c r="M595" s="242" t="s">
        <v>3260</v>
      </c>
      <c r="N595" s="243" t="s">
        <v>1990</v>
      </c>
      <c r="O595" s="243" t="s">
        <v>315</v>
      </c>
      <c r="P595" s="10" t="s">
        <v>2131</v>
      </c>
      <c r="Q595" s="10"/>
      <c r="R595" s="10"/>
      <c r="S595" s="10"/>
      <c r="T595" s="10" t="s">
        <v>22</v>
      </c>
      <c r="U595" s="244">
        <v>30865</v>
      </c>
      <c r="V595" s="10" t="s">
        <v>79</v>
      </c>
      <c r="W595" s="10" t="s">
        <v>79</v>
      </c>
      <c r="X595" s="241" t="s">
        <v>1936</v>
      </c>
      <c r="Y595" s="8" t="s">
        <v>9107</v>
      </c>
      <c r="Z595" s="243">
        <v>41115</v>
      </c>
      <c r="AA595" s="10" t="s">
        <v>351</v>
      </c>
      <c r="AB595" s="10" t="s">
        <v>1938</v>
      </c>
      <c r="AC595" s="10" t="s">
        <v>3140</v>
      </c>
      <c r="AD595" s="10" t="s">
        <v>2229</v>
      </c>
      <c r="AE595" s="243" t="s">
        <v>2041</v>
      </c>
      <c r="AF595" s="10" t="s">
        <v>9108</v>
      </c>
      <c r="AG595" s="10" t="s">
        <v>9109</v>
      </c>
      <c r="AH595" s="242" t="s">
        <v>9108</v>
      </c>
      <c r="AI595" s="243" t="s">
        <v>9109</v>
      </c>
      <c r="AJ595" s="10" t="s">
        <v>9110</v>
      </c>
      <c r="AK595" s="10" t="s">
        <v>9111</v>
      </c>
      <c r="AL595" s="241" t="s">
        <v>1941</v>
      </c>
      <c r="AM595" s="8" t="s">
        <v>9112</v>
      </c>
      <c r="AN595" s="8"/>
      <c r="AO595" s="8"/>
      <c r="AP595" s="8"/>
      <c r="AQ595" s="8" t="s">
        <v>3088</v>
      </c>
      <c r="AR595" s="245">
        <v>44332</v>
      </c>
      <c r="AS595" s="245">
        <v>44332</v>
      </c>
      <c r="AT595" s="246" t="s">
        <v>9113</v>
      </c>
      <c r="AU595" s="244">
        <v>44315</v>
      </c>
      <c r="AV595" s="247" t="s">
        <v>8583</v>
      </c>
      <c r="AW595" s="248" t="s">
        <v>3783</v>
      </c>
      <c r="AX595" s="249" t="s">
        <v>3088</v>
      </c>
      <c r="AY595" s="250" t="s">
        <v>9105</v>
      </c>
    </row>
    <row r="596" spans="1:51" ht="24.75" customHeight="1" x14ac:dyDescent="0.35">
      <c r="A596" s="11">
        <v>595</v>
      </c>
      <c r="B596" s="241" t="s">
        <v>9114</v>
      </c>
      <c r="C596" s="8" t="s">
        <v>9115</v>
      </c>
      <c r="D596" s="10" t="s">
        <v>3088</v>
      </c>
      <c r="E596" s="10" t="s">
        <v>14</v>
      </c>
      <c r="F596" s="9">
        <v>42562</v>
      </c>
      <c r="G596" s="9">
        <v>42622</v>
      </c>
      <c r="H596" s="9"/>
      <c r="I596" s="9"/>
      <c r="J596" s="7" t="s">
        <v>1932</v>
      </c>
      <c r="K596" s="7"/>
      <c r="L596" s="10" t="s">
        <v>8980</v>
      </c>
      <c r="M596" s="242" t="s">
        <v>7986</v>
      </c>
      <c r="N596" s="243" t="s">
        <v>2017</v>
      </c>
      <c r="O596" s="243" t="s">
        <v>9116</v>
      </c>
      <c r="P596" s="10" t="s">
        <v>9117</v>
      </c>
      <c r="Q596" s="10"/>
      <c r="R596" s="10"/>
      <c r="S596" s="10"/>
      <c r="T596" s="10" t="s">
        <v>22</v>
      </c>
      <c r="U596" s="244">
        <v>32671</v>
      </c>
      <c r="V596" s="10" t="s">
        <v>255</v>
      </c>
      <c r="W596" s="10" t="s">
        <v>2007</v>
      </c>
      <c r="X596" s="241" t="s">
        <v>1936</v>
      </c>
      <c r="Y596" s="8" t="s">
        <v>9118</v>
      </c>
      <c r="Z596" s="243">
        <v>38884</v>
      </c>
      <c r="AA596" s="10" t="s">
        <v>255</v>
      </c>
      <c r="AB596" s="10" t="s">
        <v>1956</v>
      </c>
      <c r="AC596" s="10" t="s">
        <v>1974</v>
      </c>
      <c r="AD596" s="10" t="s">
        <v>9119</v>
      </c>
      <c r="AE596" s="243" t="s">
        <v>2041</v>
      </c>
      <c r="AF596" s="10" t="s">
        <v>9120</v>
      </c>
      <c r="AG596" s="10" t="s">
        <v>9121</v>
      </c>
      <c r="AH596" s="242" t="s">
        <v>9120</v>
      </c>
      <c r="AI596" s="243" t="s">
        <v>9121</v>
      </c>
      <c r="AJ596" s="10" t="s">
        <v>9122</v>
      </c>
      <c r="AK596" s="10" t="s">
        <v>9123</v>
      </c>
      <c r="AL596" s="241" t="s">
        <v>2107</v>
      </c>
      <c r="AM596" s="8" t="s">
        <v>9124</v>
      </c>
      <c r="AN596" s="8"/>
      <c r="AO596" s="8"/>
      <c r="AP596" s="8"/>
      <c r="AQ596" s="8" t="s">
        <v>3088</v>
      </c>
      <c r="AR596" s="245">
        <v>44329</v>
      </c>
      <c r="AS596" s="245">
        <v>44332</v>
      </c>
      <c r="AT596" s="246" t="s">
        <v>9125</v>
      </c>
      <c r="AU596" s="244">
        <v>44309</v>
      </c>
      <c r="AV596" s="247" t="s">
        <v>8583</v>
      </c>
      <c r="AW596" s="248" t="s">
        <v>8608</v>
      </c>
      <c r="AX596" s="249" t="s">
        <v>3088</v>
      </c>
      <c r="AY596" s="250" t="s">
        <v>9114</v>
      </c>
    </row>
    <row r="597" spans="1:51" ht="24.75" customHeight="1" x14ac:dyDescent="0.35">
      <c r="A597" s="11">
        <v>596</v>
      </c>
      <c r="B597" s="241" t="s">
        <v>9126</v>
      </c>
      <c r="C597" s="8" t="s">
        <v>5969</v>
      </c>
      <c r="D597" s="10" t="s">
        <v>3088</v>
      </c>
      <c r="E597" s="10" t="s">
        <v>14</v>
      </c>
      <c r="F597" s="9">
        <v>43269</v>
      </c>
      <c r="G597" s="9">
        <v>43328</v>
      </c>
      <c r="H597" s="9"/>
      <c r="I597" s="9"/>
      <c r="J597" s="7" t="s">
        <v>1932</v>
      </c>
      <c r="K597" s="7"/>
      <c r="L597" s="10" t="s">
        <v>35</v>
      </c>
      <c r="M597" s="242" t="s">
        <v>1989</v>
      </c>
      <c r="N597" s="243" t="s">
        <v>1990</v>
      </c>
      <c r="O597" s="243" t="s">
        <v>75</v>
      </c>
      <c r="P597" s="10" t="s">
        <v>1991</v>
      </c>
      <c r="Q597" s="10"/>
      <c r="R597" s="10"/>
      <c r="S597" s="10"/>
      <c r="T597" s="10" t="s">
        <v>22</v>
      </c>
      <c r="U597" s="244">
        <v>30433</v>
      </c>
      <c r="V597" s="10" t="s">
        <v>255</v>
      </c>
      <c r="W597" s="10" t="s">
        <v>2114</v>
      </c>
      <c r="X597" s="241" t="s">
        <v>1936</v>
      </c>
      <c r="Y597" s="8" t="s">
        <v>5970</v>
      </c>
      <c r="Z597" s="243">
        <v>39662</v>
      </c>
      <c r="AA597" s="10" t="s">
        <v>255</v>
      </c>
      <c r="AB597" s="10" t="s">
        <v>1946</v>
      </c>
      <c r="AC597" s="10" t="s">
        <v>3140</v>
      </c>
      <c r="AD597" s="10" t="s">
        <v>9127</v>
      </c>
      <c r="AE597" s="243" t="s">
        <v>9128</v>
      </c>
      <c r="AF597" s="10" t="s">
        <v>9129</v>
      </c>
      <c r="AG597" s="10" t="s">
        <v>9130</v>
      </c>
      <c r="AH597" s="242" t="s">
        <v>9129</v>
      </c>
      <c r="AI597" s="243" t="s">
        <v>9130</v>
      </c>
      <c r="AJ597" s="10" t="s">
        <v>9131</v>
      </c>
      <c r="AK597" s="10" t="s">
        <v>9132</v>
      </c>
      <c r="AL597" s="241" t="s">
        <v>2107</v>
      </c>
      <c r="AM597" s="8" t="s">
        <v>9133</v>
      </c>
      <c r="AN597" s="8"/>
      <c r="AO597" s="8"/>
      <c r="AP597" s="8"/>
      <c r="AQ597" s="8" t="s">
        <v>3088</v>
      </c>
      <c r="AR597" s="245">
        <v>44315</v>
      </c>
      <c r="AS597" s="245">
        <v>44332</v>
      </c>
      <c r="AT597" s="246" t="s">
        <v>9134</v>
      </c>
      <c r="AU597" s="244">
        <v>44288</v>
      </c>
      <c r="AV597" s="247" t="s">
        <v>8583</v>
      </c>
      <c r="AW597" s="248" t="s">
        <v>8608</v>
      </c>
      <c r="AX597" s="249" t="s">
        <v>3088</v>
      </c>
      <c r="AY597" s="250" t="s">
        <v>9126</v>
      </c>
    </row>
    <row r="598" spans="1:51" ht="24.75" customHeight="1" x14ac:dyDescent="0.35">
      <c r="A598" s="11">
        <v>597</v>
      </c>
      <c r="B598" s="241" t="s">
        <v>9135</v>
      </c>
      <c r="C598" s="8" t="s">
        <v>9136</v>
      </c>
      <c r="D598" s="10" t="s">
        <v>3088</v>
      </c>
      <c r="E598" s="10" t="s">
        <v>14</v>
      </c>
      <c r="F598" s="9">
        <v>40269</v>
      </c>
      <c r="G598" s="9">
        <v>40329</v>
      </c>
      <c r="H598" s="9"/>
      <c r="I598" s="9"/>
      <c r="J598" s="7" t="s">
        <v>1932</v>
      </c>
      <c r="K598" s="7"/>
      <c r="L598" s="10" t="s">
        <v>115</v>
      </c>
      <c r="M598" s="242" t="s">
        <v>2070</v>
      </c>
      <c r="N598" s="243" t="s">
        <v>1972</v>
      </c>
      <c r="O598" s="243" t="s">
        <v>801</v>
      </c>
      <c r="P598" s="10" t="s">
        <v>2362</v>
      </c>
      <c r="Q598" s="10"/>
      <c r="R598" s="10"/>
      <c r="S598" s="10"/>
      <c r="T598" s="10" t="s">
        <v>53</v>
      </c>
      <c r="U598" s="244">
        <v>29625</v>
      </c>
      <c r="V598" s="10" t="s">
        <v>124</v>
      </c>
      <c r="W598" s="10" t="s">
        <v>343</v>
      </c>
      <c r="X598" s="241" t="s">
        <v>1936</v>
      </c>
      <c r="Y598" s="8" t="s">
        <v>9137</v>
      </c>
      <c r="Z598" s="243">
        <v>42473</v>
      </c>
      <c r="AA598" s="10" t="s">
        <v>16</v>
      </c>
      <c r="AB598" s="10" t="s">
        <v>1938</v>
      </c>
      <c r="AC598" s="10" t="s">
        <v>3140</v>
      </c>
      <c r="AD598" s="10" t="s">
        <v>2010</v>
      </c>
      <c r="AE598" s="243" t="s">
        <v>2421</v>
      </c>
      <c r="AF598" s="10" t="s">
        <v>9138</v>
      </c>
      <c r="AG598" s="10" t="s">
        <v>9139</v>
      </c>
      <c r="AH598" s="242" t="s">
        <v>9138</v>
      </c>
      <c r="AI598" s="243" t="s">
        <v>9139</v>
      </c>
      <c r="AJ598" s="10" t="s">
        <v>9140</v>
      </c>
      <c r="AK598" s="10" t="s">
        <v>9141</v>
      </c>
      <c r="AL598" s="241" t="s">
        <v>1971</v>
      </c>
      <c r="AM598" s="8" t="s">
        <v>9142</v>
      </c>
      <c r="AN598" s="8"/>
      <c r="AO598" s="8"/>
      <c r="AP598" s="8"/>
      <c r="AQ598" s="8" t="s">
        <v>3088</v>
      </c>
      <c r="AR598" s="245">
        <v>44334</v>
      </c>
      <c r="AS598" s="245">
        <v>44334</v>
      </c>
      <c r="AT598" s="246" t="s">
        <v>9143</v>
      </c>
      <c r="AU598" s="244">
        <v>44300</v>
      </c>
      <c r="AV598" s="247" t="s">
        <v>8583</v>
      </c>
      <c r="AW598" s="248" t="s">
        <v>8608</v>
      </c>
      <c r="AX598" s="249" t="s">
        <v>3102</v>
      </c>
      <c r="AY598" s="250" t="s">
        <v>9135</v>
      </c>
    </row>
    <row r="599" spans="1:51" ht="24.75" customHeight="1" x14ac:dyDescent="0.35">
      <c r="A599" s="11">
        <v>598</v>
      </c>
      <c r="B599" s="241" t="s">
        <v>9144</v>
      </c>
      <c r="C599" s="8" t="s">
        <v>5092</v>
      </c>
      <c r="D599" s="10" t="s">
        <v>9145</v>
      </c>
      <c r="E599" s="10" t="s">
        <v>255</v>
      </c>
      <c r="F599" s="9">
        <v>43794</v>
      </c>
      <c r="G599" s="9">
        <v>43853</v>
      </c>
      <c r="H599" s="9"/>
      <c r="I599" s="9"/>
      <c r="J599" s="7" t="s">
        <v>1932</v>
      </c>
      <c r="K599" s="7"/>
      <c r="L599" s="10" t="s">
        <v>8957</v>
      </c>
      <c r="M599" s="242" t="s">
        <v>9146</v>
      </c>
      <c r="N599" s="243" t="s">
        <v>1933</v>
      </c>
      <c r="O599" s="243" t="s">
        <v>7397</v>
      </c>
      <c r="P599" s="10" t="s">
        <v>2053</v>
      </c>
      <c r="Q599" s="10"/>
      <c r="R599" s="10"/>
      <c r="S599" s="10"/>
      <c r="T599" s="10" t="s">
        <v>53</v>
      </c>
      <c r="U599" s="244">
        <v>30196</v>
      </c>
      <c r="V599" s="10" t="s">
        <v>255</v>
      </c>
      <c r="W599" s="10" t="s">
        <v>501</v>
      </c>
      <c r="X599" s="241" t="s">
        <v>1936</v>
      </c>
      <c r="Y599" s="8" t="s">
        <v>5095</v>
      </c>
      <c r="Z599" s="243">
        <v>41557</v>
      </c>
      <c r="AA599" s="10" t="s">
        <v>255</v>
      </c>
      <c r="AB599" s="10" t="s">
        <v>1938</v>
      </c>
      <c r="AC599" s="10" t="s">
        <v>3140</v>
      </c>
      <c r="AD599" s="10" t="s">
        <v>2162</v>
      </c>
      <c r="AE599" s="243" t="s">
        <v>1948</v>
      </c>
      <c r="AF599" s="10" t="s">
        <v>9147</v>
      </c>
      <c r="AG599" s="10" t="s">
        <v>9148</v>
      </c>
      <c r="AH599" s="242" t="s">
        <v>9147</v>
      </c>
      <c r="AI599" s="243" t="s">
        <v>9148</v>
      </c>
      <c r="AJ599" s="10" t="s">
        <v>5100</v>
      </c>
      <c r="AK599" s="10" t="s">
        <v>9149</v>
      </c>
      <c r="AL599" s="241" t="s">
        <v>1971</v>
      </c>
      <c r="AM599" s="8" t="s">
        <v>9150</v>
      </c>
      <c r="AN599" s="8"/>
      <c r="AO599" s="8"/>
      <c r="AP599" s="8"/>
      <c r="AQ599" s="8" t="s">
        <v>3088</v>
      </c>
      <c r="AR599" s="245">
        <v>44334</v>
      </c>
      <c r="AS599" s="245">
        <v>44334</v>
      </c>
      <c r="AT599" s="246" t="s">
        <v>9151</v>
      </c>
      <c r="AU599" s="244">
        <v>44315</v>
      </c>
      <c r="AV599" s="247" t="s">
        <v>8639</v>
      </c>
      <c r="AW599" s="248" t="s">
        <v>8640</v>
      </c>
      <c r="AX599" s="249" t="s">
        <v>3088</v>
      </c>
      <c r="AY599" s="250" t="s">
        <v>9144</v>
      </c>
    </row>
    <row r="600" spans="1:51" ht="24.75" customHeight="1" x14ac:dyDescent="0.35">
      <c r="A600" s="11">
        <v>599</v>
      </c>
      <c r="B600" s="241" t="s">
        <v>9152</v>
      </c>
      <c r="C600" s="8" t="s">
        <v>9153</v>
      </c>
      <c r="D600" s="10" t="s">
        <v>3088</v>
      </c>
      <c r="E600" s="10" t="s">
        <v>14</v>
      </c>
      <c r="F600" s="9">
        <v>43262</v>
      </c>
      <c r="G600" s="9">
        <v>43321</v>
      </c>
      <c r="H600" s="9"/>
      <c r="I600" s="9"/>
      <c r="J600" s="7" t="s">
        <v>1932</v>
      </c>
      <c r="K600" s="7"/>
      <c r="L600" s="10" t="s">
        <v>218</v>
      </c>
      <c r="M600" s="242" t="s">
        <v>2200</v>
      </c>
      <c r="N600" s="243" t="s">
        <v>2126</v>
      </c>
      <c r="O600" s="243" t="s">
        <v>9154</v>
      </c>
      <c r="P600" s="10" t="s">
        <v>9155</v>
      </c>
      <c r="Q600" s="10"/>
      <c r="R600" s="10"/>
      <c r="S600" s="10"/>
      <c r="T600" s="10" t="s">
        <v>22</v>
      </c>
      <c r="U600" s="244">
        <v>33283</v>
      </c>
      <c r="V600" s="10" t="s">
        <v>255</v>
      </c>
      <c r="W600" s="10" t="s">
        <v>255</v>
      </c>
      <c r="X600" s="241" t="s">
        <v>1936</v>
      </c>
      <c r="Y600" s="8" t="s">
        <v>9156</v>
      </c>
      <c r="Z600" s="243">
        <v>42296</v>
      </c>
      <c r="AA600" s="10" t="s">
        <v>255</v>
      </c>
      <c r="AB600" s="10" t="s">
        <v>1938</v>
      </c>
      <c r="AC600" s="10" t="s">
        <v>3140</v>
      </c>
      <c r="AD600" s="10" t="s">
        <v>7558</v>
      </c>
      <c r="AE600" s="243" t="s">
        <v>1948</v>
      </c>
      <c r="AF600" s="10" t="s">
        <v>9157</v>
      </c>
      <c r="AG600" s="10" t="s">
        <v>9158</v>
      </c>
      <c r="AH600" s="242" t="s">
        <v>9159</v>
      </c>
      <c r="AI600" s="243" t="s">
        <v>9160</v>
      </c>
      <c r="AJ600" s="10" t="s">
        <v>9161</v>
      </c>
      <c r="AK600" s="10" t="s">
        <v>9162</v>
      </c>
      <c r="AL600" s="241" t="s">
        <v>1953</v>
      </c>
      <c r="AM600" s="8" t="s">
        <v>9163</v>
      </c>
      <c r="AN600" s="8"/>
      <c r="AO600" s="8"/>
      <c r="AP600" s="8"/>
      <c r="AQ600" s="8" t="s">
        <v>3088</v>
      </c>
      <c r="AR600" s="245">
        <v>44335</v>
      </c>
      <c r="AS600" s="245">
        <v>44335</v>
      </c>
      <c r="AT600" s="246" t="s">
        <v>9164</v>
      </c>
      <c r="AU600" s="244">
        <v>44334</v>
      </c>
      <c r="AV600" s="247" t="s">
        <v>8639</v>
      </c>
      <c r="AW600" s="248" t="s">
        <v>8640</v>
      </c>
      <c r="AX600" s="249" t="s">
        <v>3088</v>
      </c>
      <c r="AY600" s="250" t="s">
        <v>9152</v>
      </c>
    </row>
    <row r="601" spans="1:51" ht="24.75" customHeight="1" x14ac:dyDescent="0.35">
      <c r="A601" s="11">
        <v>600</v>
      </c>
      <c r="B601" s="241" t="s">
        <v>9165</v>
      </c>
      <c r="C601" s="8" t="s">
        <v>9166</v>
      </c>
      <c r="D601" s="10" t="s">
        <v>3088</v>
      </c>
      <c r="E601" s="10" t="s">
        <v>14</v>
      </c>
      <c r="F601" s="9">
        <v>43160</v>
      </c>
      <c r="G601" s="9">
        <v>43219</v>
      </c>
      <c r="H601" s="9"/>
      <c r="I601" s="9"/>
      <c r="J601" s="7" t="s">
        <v>1932</v>
      </c>
      <c r="K601" s="7"/>
      <c r="L601" s="10" t="s">
        <v>8980</v>
      </c>
      <c r="M601" s="242" t="s">
        <v>9167</v>
      </c>
      <c r="N601" s="243" t="s">
        <v>1972</v>
      </c>
      <c r="O601" s="243" t="s">
        <v>9168</v>
      </c>
      <c r="P601" s="10" t="s">
        <v>9169</v>
      </c>
      <c r="Q601" s="10"/>
      <c r="R601" s="10"/>
      <c r="S601" s="10"/>
      <c r="T601" s="10" t="s">
        <v>22</v>
      </c>
      <c r="U601" s="244">
        <v>30773</v>
      </c>
      <c r="V601" s="10" t="s">
        <v>343</v>
      </c>
      <c r="W601" s="10" t="s">
        <v>145</v>
      </c>
      <c r="X601" s="241" t="s">
        <v>1936</v>
      </c>
      <c r="Y601" s="8" t="s">
        <v>9170</v>
      </c>
      <c r="Z601" s="243">
        <v>37088</v>
      </c>
      <c r="AA601" s="10" t="s">
        <v>255</v>
      </c>
      <c r="AB601" s="10" t="s">
        <v>1938</v>
      </c>
      <c r="AC601" s="10" t="s">
        <v>1968</v>
      </c>
      <c r="AD601" s="10" t="s">
        <v>9171</v>
      </c>
      <c r="AE601" s="243" t="s">
        <v>1948</v>
      </c>
      <c r="AF601" s="10" t="s">
        <v>9172</v>
      </c>
      <c r="AG601" s="10" t="s">
        <v>9173</v>
      </c>
      <c r="AH601" s="242" t="s">
        <v>9172</v>
      </c>
      <c r="AI601" s="243" t="s">
        <v>9174</v>
      </c>
      <c r="AJ601" s="10" t="s">
        <v>9175</v>
      </c>
      <c r="AK601" s="10" t="s">
        <v>9176</v>
      </c>
      <c r="AL601" s="241" t="s">
        <v>1941</v>
      </c>
      <c r="AM601" s="8" t="s">
        <v>9177</v>
      </c>
      <c r="AN601" s="8"/>
      <c r="AO601" s="8"/>
      <c r="AP601" s="8"/>
      <c r="AQ601" s="8" t="s">
        <v>3088</v>
      </c>
      <c r="AR601" s="245">
        <v>44336</v>
      </c>
      <c r="AS601" s="245">
        <v>44336</v>
      </c>
      <c r="AT601" s="246" t="s">
        <v>9178</v>
      </c>
      <c r="AU601" s="244">
        <v>44329</v>
      </c>
      <c r="AV601" s="247" t="s">
        <v>8583</v>
      </c>
      <c r="AW601" s="248" t="s">
        <v>8608</v>
      </c>
      <c r="AX601" s="249" t="s">
        <v>3088</v>
      </c>
      <c r="AY601" s="250" t="s">
        <v>9165</v>
      </c>
    </row>
    <row r="602" spans="1:51" ht="24.75" customHeight="1" x14ac:dyDescent="0.35">
      <c r="A602" s="11">
        <v>601</v>
      </c>
      <c r="B602" s="241" t="s">
        <v>9179</v>
      </c>
      <c r="C602" s="8" t="s">
        <v>9180</v>
      </c>
      <c r="D602" s="10" t="s">
        <v>3088</v>
      </c>
      <c r="E602" s="10" t="s">
        <v>14</v>
      </c>
      <c r="F602" s="9">
        <v>44284</v>
      </c>
      <c r="G602" s="9">
        <v>44343</v>
      </c>
      <c r="H602" s="9"/>
      <c r="I602" s="9"/>
      <c r="J602" s="7" t="s">
        <v>3128</v>
      </c>
      <c r="K602" s="7"/>
      <c r="L602" s="10" t="s">
        <v>218</v>
      </c>
      <c r="M602" s="242" t="s">
        <v>2083</v>
      </c>
      <c r="N602" s="243" t="s">
        <v>1990</v>
      </c>
      <c r="O602" s="243" t="s">
        <v>794</v>
      </c>
      <c r="P602" s="10" t="s">
        <v>2361</v>
      </c>
      <c r="Q602" s="10"/>
      <c r="R602" s="10"/>
      <c r="S602" s="10"/>
      <c r="T602" s="10" t="s">
        <v>22</v>
      </c>
      <c r="U602" s="244">
        <v>33536</v>
      </c>
      <c r="V602" s="10" t="s">
        <v>255</v>
      </c>
      <c r="W602" s="10" t="s">
        <v>2024</v>
      </c>
      <c r="X602" s="241" t="s">
        <v>1936</v>
      </c>
      <c r="Y602" s="8" t="s">
        <v>9181</v>
      </c>
      <c r="Z602" s="243">
        <v>42523</v>
      </c>
      <c r="AA602" s="10" t="s">
        <v>3088</v>
      </c>
      <c r="AB602" s="10" t="s">
        <v>1956</v>
      </c>
      <c r="AC602" s="10" t="s">
        <v>3140</v>
      </c>
      <c r="AD602" s="10" t="s">
        <v>9182</v>
      </c>
      <c r="AE602" s="243" t="s">
        <v>9183</v>
      </c>
      <c r="AF602" s="10" t="s">
        <v>9184</v>
      </c>
      <c r="AG602" s="10" t="s">
        <v>9185</v>
      </c>
      <c r="AH602" s="242" t="s">
        <v>9184</v>
      </c>
      <c r="AI602" s="243" t="s">
        <v>9185</v>
      </c>
      <c r="AJ602" s="10" t="s">
        <v>9186</v>
      </c>
      <c r="AK602" s="10" t="s">
        <v>9187</v>
      </c>
      <c r="AL602" s="241" t="s">
        <v>1953</v>
      </c>
      <c r="AM602" s="8" t="s">
        <v>9188</v>
      </c>
      <c r="AN602" s="8"/>
      <c r="AO602" s="8"/>
      <c r="AP602" s="8"/>
      <c r="AQ602" s="8" t="s">
        <v>3088</v>
      </c>
      <c r="AR602" s="245">
        <v>44343</v>
      </c>
      <c r="AS602" s="245">
        <v>44343</v>
      </c>
      <c r="AT602" s="246" t="s">
        <v>3088</v>
      </c>
      <c r="AU602" s="244"/>
      <c r="AV602" s="247" t="s">
        <v>8639</v>
      </c>
      <c r="AW602" s="248" t="s">
        <v>8640</v>
      </c>
      <c r="AX602" s="249" t="s">
        <v>3088</v>
      </c>
      <c r="AY602" s="250" t="s">
        <v>9179</v>
      </c>
    </row>
    <row r="603" spans="1:51" ht="24.75" customHeight="1" x14ac:dyDescent="0.35">
      <c r="A603" s="11">
        <v>602</v>
      </c>
      <c r="B603" s="241" t="s">
        <v>9189</v>
      </c>
      <c r="C603" s="8" t="s">
        <v>9190</v>
      </c>
      <c r="D603" s="10" t="s">
        <v>3088</v>
      </c>
      <c r="E603" s="10" t="s">
        <v>141</v>
      </c>
      <c r="F603" s="9">
        <v>41127</v>
      </c>
      <c r="G603" s="9">
        <v>41187</v>
      </c>
      <c r="H603" s="9"/>
      <c r="I603" s="9"/>
      <c r="J603" s="7" t="s">
        <v>1932</v>
      </c>
      <c r="K603" s="7"/>
      <c r="L603" s="10" t="s">
        <v>8980</v>
      </c>
      <c r="M603" s="242" t="s">
        <v>3475</v>
      </c>
      <c r="N603" s="243" t="s">
        <v>1933</v>
      </c>
      <c r="O603" s="243" t="s">
        <v>3685</v>
      </c>
      <c r="P603" s="10" t="s">
        <v>9191</v>
      </c>
      <c r="Q603" s="10"/>
      <c r="R603" s="10"/>
      <c r="S603" s="10"/>
      <c r="T603" s="10" t="s">
        <v>53</v>
      </c>
      <c r="U603" s="244">
        <v>30128</v>
      </c>
      <c r="V603" s="10" t="s">
        <v>141</v>
      </c>
      <c r="W603" s="10" t="s">
        <v>141</v>
      </c>
      <c r="X603" s="241" t="s">
        <v>1936</v>
      </c>
      <c r="Y603" s="8" t="s">
        <v>9192</v>
      </c>
      <c r="Z603" s="243">
        <v>36600</v>
      </c>
      <c r="AA603" s="10" t="s">
        <v>141</v>
      </c>
      <c r="AB603" s="10" t="s">
        <v>1938</v>
      </c>
      <c r="AC603" s="10" t="s">
        <v>1968</v>
      </c>
      <c r="AD603" s="10" t="s">
        <v>2139</v>
      </c>
      <c r="AE603" s="243" t="s">
        <v>9193</v>
      </c>
      <c r="AF603" s="10" t="s">
        <v>9194</v>
      </c>
      <c r="AG603" s="10" t="s">
        <v>9195</v>
      </c>
      <c r="AH603" s="242" t="s">
        <v>9194</v>
      </c>
      <c r="AI603" s="243" t="s">
        <v>9195</v>
      </c>
      <c r="AJ603" s="10" t="s">
        <v>9196</v>
      </c>
      <c r="AK603" s="10" t="s">
        <v>1532</v>
      </c>
      <c r="AL603" s="241" t="s">
        <v>1971</v>
      </c>
      <c r="AM603" s="8" t="s">
        <v>9197</v>
      </c>
      <c r="AN603" s="8"/>
      <c r="AO603" s="8"/>
      <c r="AP603" s="8"/>
      <c r="AQ603" s="8" t="s">
        <v>3088</v>
      </c>
      <c r="AR603" s="245">
        <v>44344</v>
      </c>
      <c r="AS603" s="245">
        <v>44344</v>
      </c>
      <c r="AT603" s="246" t="s">
        <v>9198</v>
      </c>
      <c r="AU603" s="244">
        <v>44315</v>
      </c>
      <c r="AV603" s="247" t="s">
        <v>8583</v>
      </c>
      <c r="AW603" s="248" t="s">
        <v>8608</v>
      </c>
      <c r="AX603" s="249" t="s">
        <v>4504</v>
      </c>
      <c r="AY603" s="250" t="s">
        <v>9189</v>
      </c>
    </row>
    <row r="604" spans="1:51" ht="24.75" customHeight="1" x14ac:dyDescent="0.35">
      <c r="A604" s="11">
        <v>603</v>
      </c>
      <c r="B604" s="241" t="s">
        <v>9199</v>
      </c>
      <c r="C604" s="8" t="s">
        <v>9200</v>
      </c>
      <c r="D604" s="10" t="s">
        <v>3088</v>
      </c>
      <c r="E604" s="10" t="s">
        <v>14</v>
      </c>
      <c r="F604" s="9">
        <v>41927</v>
      </c>
      <c r="G604" s="9">
        <v>41987</v>
      </c>
      <c r="H604" s="9"/>
      <c r="I604" s="9"/>
      <c r="J604" s="7" t="s">
        <v>1932</v>
      </c>
      <c r="K604" s="7"/>
      <c r="L604" s="10" t="s">
        <v>19</v>
      </c>
      <c r="M604" s="242" t="s">
        <v>3621</v>
      </c>
      <c r="N604" s="243" t="s">
        <v>1990</v>
      </c>
      <c r="O604" s="243" t="s">
        <v>9201</v>
      </c>
      <c r="P604" s="10" t="s">
        <v>5517</v>
      </c>
      <c r="Q604" s="10"/>
      <c r="R604" s="10"/>
      <c r="S604" s="10"/>
      <c r="T604" s="10" t="s">
        <v>53</v>
      </c>
      <c r="U604" s="244">
        <v>33632</v>
      </c>
      <c r="V604" s="10" t="s">
        <v>2228</v>
      </c>
      <c r="W604" s="10" t="s">
        <v>2228</v>
      </c>
      <c r="X604" s="241" t="s">
        <v>1936</v>
      </c>
      <c r="Y604" s="8" t="s">
        <v>9202</v>
      </c>
      <c r="Z604" s="243">
        <v>40732</v>
      </c>
      <c r="AA604" s="10" t="s">
        <v>2228</v>
      </c>
      <c r="AB604" s="10" t="s">
        <v>1956</v>
      </c>
      <c r="AC604" s="10" t="s">
        <v>3140</v>
      </c>
      <c r="AD604" s="10" t="s">
        <v>3974</v>
      </c>
      <c r="AE604" s="243" t="s">
        <v>4291</v>
      </c>
      <c r="AF604" s="10" t="s">
        <v>9203</v>
      </c>
      <c r="AG604" s="10" t="s">
        <v>9204</v>
      </c>
      <c r="AH604" s="242" t="s">
        <v>9205</v>
      </c>
      <c r="AI604" s="243" t="s">
        <v>9206</v>
      </c>
      <c r="AJ604" s="10" t="s">
        <v>9207</v>
      </c>
      <c r="AK604" s="10" t="s">
        <v>9208</v>
      </c>
      <c r="AL604" s="241" t="s">
        <v>2107</v>
      </c>
      <c r="AM604" s="8" t="s">
        <v>9209</v>
      </c>
      <c r="AN604" s="8"/>
      <c r="AO604" s="8"/>
      <c r="AP604" s="8"/>
      <c r="AQ604" s="8" t="s">
        <v>3088</v>
      </c>
      <c r="AR604" s="245">
        <v>44342</v>
      </c>
      <c r="AS604" s="245">
        <v>44344</v>
      </c>
      <c r="AT604" s="246" t="s">
        <v>9210</v>
      </c>
      <c r="AU604" s="244">
        <v>44301</v>
      </c>
      <c r="AV604" s="247" t="s">
        <v>8583</v>
      </c>
      <c r="AW604" s="248" t="s">
        <v>8608</v>
      </c>
      <c r="AX604" s="249" t="s">
        <v>3088</v>
      </c>
      <c r="AY604" s="250" t="s">
        <v>9199</v>
      </c>
    </row>
    <row r="605" spans="1:51" ht="24.75" customHeight="1" x14ac:dyDescent="0.35">
      <c r="A605" s="11">
        <v>604</v>
      </c>
      <c r="B605" s="241" t="s">
        <v>9211</v>
      </c>
      <c r="C605" s="8" t="s">
        <v>9212</v>
      </c>
      <c r="D605" s="10" t="s">
        <v>3088</v>
      </c>
      <c r="E605" s="10" t="s">
        <v>14</v>
      </c>
      <c r="F605" s="9">
        <v>43955</v>
      </c>
      <c r="G605" s="9">
        <v>44014</v>
      </c>
      <c r="H605" s="9"/>
      <c r="I605" s="9">
        <v>44379</v>
      </c>
      <c r="J605" s="7" t="s">
        <v>3128</v>
      </c>
      <c r="K605" s="7"/>
      <c r="L605" s="10" t="s">
        <v>115</v>
      </c>
      <c r="M605" s="242" t="s">
        <v>2118</v>
      </c>
      <c r="N605" s="243" t="s">
        <v>2017</v>
      </c>
      <c r="O605" s="243" t="s">
        <v>289</v>
      </c>
      <c r="P605" s="10" t="s">
        <v>2211</v>
      </c>
      <c r="Q605" s="10"/>
      <c r="R605" s="10"/>
      <c r="S605" s="10"/>
      <c r="T605" s="10" t="s">
        <v>22</v>
      </c>
      <c r="U605" s="244">
        <v>34010</v>
      </c>
      <c r="V605" s="10" t="s">
        <v>747</v>
      </c>
      <c r="W605" s="10" t="s">
        <v>747</v>
      </c>
      <c r="X605" s="241" t="s">
        <v>1936</v>
      </c>
      <c r="Y605" s="8" t="s">
        <v>9213</v>
      </c>
      <c r="Z605" s="243">
        <v>43011</v>
      </c>
      <c r="AA605" s="10" t="s">
        <v>747</v>
      </c>
      <c r="AB605" s="10" t="s">
        <v>1956</v>
      </c>
      <c r="AC605" s="10" t="s">
        <v>3140</v>
      </c>
      <c r="AD605" s="10" t="s">
        <v>2120</v>
      </c>
      <c r="AE605" s="243" t="s">
        <v>2590</v>
      </c>
      <c r="AF605" s="10" t="s">
        <v>9214</v>
      </c>
      <c r="AG605" s="10" t="s">
        <v>9215</v>
      </c>
      <c r="AH605" s="242" t="s">
        <v>9216</v>
      </c>
      <c r="AI605" s="243" t="s">
        <v>9217</v>
      </c>
      <c r="AJ605" s="10" t="s">
        <v>9218</v>
      </c>
      <c r="AK605" s="10" t="s">
        <v>6113</v>
      </c>
      <c r="AL605" s="241" t="s">
        <v>1950</v>
      </c>
      <c r="AM605" s="8" t="s">
        <v>9219</v>
      </c>
      <c r="AN605" s="8"/>
      <c r="AO605" s="8"/>
      <c r="AP605" s="8"/>
      <c r="AQ605" s="8" t="s">
        <v>3088</v>
      </c>
      <c r="AR605" s="245">
        <v>44337</v>
      </c>
      <c r="AS605" s="245">
        <v>44344</v>
      </c>
      <c r="AT605" s="246" t="s">
        <v>9220</v>
      </c>
      <c r="AU605" s="244">
        <v>44314</v>
      </c>
      <c r="AV605" s="247" t="s">
        <v>8583</v>
      </c>
      <c r="AW605" s="248" t="s">
        <v>8608</v>
      </c>
      <c r="AX605" s="249" t="s">
        <v>3088</v>
      </c>
      <c r="AY605" s="250" t="s">
        <v>9211</v>
      </c>
    </row>
    <row r="606" spans="1:51" ht="24.75" customHeight="1" x14ac:dyDescent="0.35">
      <c r="A606" s="11">
        <v>605</v>
      </c>
      <c r="B606" s="241" t="s">
        <v>9221</v>
      </c>
      <c r="C606" s="8" t="s">
        <v>9222</v>
      </c>
      <c r="D606" s="10" t="s">
        <v>3088</v>
      </c>
      <c r="E606" s="10" t="s">
        <v>781</v>
      </c>
      <c r="F606" s="9">
        <v>44032</v>
      </c>
      <c r="G606" s="9">
        <v>44091</v>
      </c>
      <c r="H606" s="9"/>
      <c r="I606" s="9">
        <v>44456</v>
      </c>
      <c r="J606" s="7" t="s">
        <v>3128</v>
      </c>
      <c r="K606" s="7"/>
      <c r="L606" s="10" t="s">
        <v>8980</v>
      </c>
      <c r="M606" s="242" t="s">
        <v>3475</v>
      </c>
      <c r="N606" s="243" t="s">
        <v>2050</v>
      </c>
      <c r="O606" s="243" t="s">
        <v>9223</v>
      </c>
      <c r="P606" s="10" t="s">
        <v>9224</v>
      </c>
      <c r="Q606" s="10"/>
      <c r="R606" s="10"/>
      <c r="S606" s="10"/>
      <c r="T606" s="10" t="s">
        <v>53</v>
      </c>
      <c r="U606" s="244">
        <v>30718</v>
      </c>
      <c r="V606" s="10" t="s">
        <v>781</v>
      </c>
      <c r="W606" s="10" t="s">
        <v>781</v>
      </c>
      <c r="X606" s="241" t="s">
        <v>1936</v>
      </c>
      <c r="Y606" s="8" t="s">
        <v>9225</v>
      </c>
      <c r="Z606" s="243">
        <v>39652</v>
      </c>
      <c r="AA606" s="10" t="s">
        <v>781</v>
      </c>
      <c r="AB606" s="10" t="s">
        <v>1938</v>
      </c>
      <c r="AC606" s="10" t="s">
        <v>3140</v>
      </c>
      <c r="AD606" s="10" t="s">
        <v>9226</v>
      </c>
      <c r="AE606" s="243" t="s">
        <v>2637</v>
      </c>
      <c r="AF606" s="10" t="s">
        <v>9227</v>
      </c>
      <c r="AG606" s="10" t="s">
        <v>9228</v>
      </c>
      <c r="AH606" s="242" t="s">
        <v>9229</v>
      </c>
      <c r="AI606" s="243" t="s">
        <v>9230</v>
      </c>
      <c r="AJ606" s="10" t="s">
        <v>9231</v>
      </c>
      <c r="AK606" s="10" t="s">
        <v>9232</v>
      </c>
      <c r="AL606" s="241" t="s">
        <v>1971</v>
      </c>
      <c r="AM606" s="8" t="s">
        <v>9233</v>
      </c>
      <c r="AN606" s="8"/>
      <c r="AO606" s="8"/>
      <c r="AP606" s="8"/>
      <c r="AQ606" s="8" t="s">
        <v>3088</v>
      </c>
      <c r="AR606" s="245">
        <v>44346</v>
      </c>
      <c r="AS606" s="245">
        <v>44346</v>
      </c>
      <c r="AT606" s="246" t="s">
        <v>9234</v>
      </c>
      <c r="AU606" s="244">
        <v>44333</v>
      </c>
      <c r="AV606" s="247" t="s">
        <v>8583</v>
      </c>
      <c r="AW606" s="248" t="s">
        <v>8608</v>
      </c>
      <c r="AX606" s="249" t="s">
        <v>4630</v>
      </c>
      <c r="AY606" s="250" t="s">
        <v>9221</v>
      </c>
    </row>
    <row r="607" spans="1:51" ht="24.75" customHeight="1" x14ac:dyDescent="0.35">
      <c r="A607" s="11">
        <v>606</v>
      </c>
      <c r="B607" s="241" t="s">
        <v>9235</v>
      </c>
      <c r="C607" s="8" t="s">
        <v>9236</v>
      </c>
      <c r="D607" s="10" t="s">
        <v>3088</v>
      </c>
      <c r="E607" s="10" t="s">
        <v>14</v>
      </c>
      <c r="F607" s="9">
        <v>43521</v>
      </c>
      <c r="G607" s="9">
        <v>43580</v>
      </c>
      <c r="H607" s="9"/>
      <c r="I607" s="9"/>
      <c r="J607" s="7" t="s">
        <v>1932</v>
      </c>
      <c r="K607" s="7"/>
      <c r="L607" s="10" t="s">
        <v>35</v>
      </c>
      <c r="M607" s="242" t="s">
        <v>2225</v>
      </c>
      <c r="N607" s="243" t="s">
        <v>2155</v>
      </c>
      <c r="O607" s="243" t="s">
        <v>1231</v>
      </c>
      <c r="P607" s="10" t="s">
        <v>2543</v>
      </c>
      <c r="Q607" s="10"/>
      <c r="R607" s="10"/>
      <c r="S607" s="10"/>
      <c r="T607" s="10" t="s">
        <v>22</v>
      </c>
      <c r="U607" s="244">
        <v>34209</v>
      </c>
      <c r="V607" s="10" t="s">
        <v>255</v>
      </c>
      <c r="W607" s="10" t="s">
        <v>2109</v>
      </c>
      <c r="X607" s="241" t="s">
        <v>1936</v>
      </c>
      <c r="Y607" s="8" t="s">
        <v>9237</v>
      </c>
      <c r="Z607" s="243">
        <v>42885</v>
      </c>
      <c r="AA607" s="10" t="s">
        <v>255</v>
      </c>
      <c r="AB607" s="10" t="s">
        <v>1956</v>
      </c>
      <c r="AC607" s="10" t="s">
        <v>3140</v>
      </c>
      <c r="AD607" s="10" t="s">
        <v>2233</v>
      </c>
      <c r="AE607" s="243" t="s">
        <v>2208</v>
      </c>
      <c r="AF607" s="10" t="s">
        <v>9238</v>
      </c>
      <c r="AG607" s="10" t="s">
        <v>9239</v>
      </c>
      <c r="AH607" s="242" t="s">
        <v>9238</v>
      </c>
      <c r="AI607" s="243" t="s">
        <v>9239</v>
      </c>
      <c r="AJ607" s="10" t="s">
        <v>9240</v>
      </c>
      <c r="AK607" s="10" t="s">
        <v>9241</v>
      </c>
      <c r="AL607" s="241" t="s">
        <v>1953</v>
      </c>
      <c r="AM607" s="8" t="s">
        <v>9242</v>
      </c>
      <c r="AN607" s="8"/>
      <c r="AO607" s="8"/>
      <c r="AP607" s="8"/>
      <c r="AQ607" s="8"/>
      <c r="AR607" s="245">
        <v>44346</v>
      </c>
      <c r="AS607" s="245">
        <v>44346</v>
      </c>
      <c r="AT607" s="246" t="s">
        <v>9243</v>
      </c>
      <c r="AU607" s="244">
        <v>44299</v>
      </c>
      <c r="AV607" s="247" t="s">
        <v>8583</v>
      </c>
      <c r="AW607" s="248" t="s">
        <v>6770</v>
      </c>
      <c r="AX607" s="249" t="s">
        <v>3088</v>
      </c>
      <c r="AY607" s="250" t="s">
        <v>9235</v>
      </c>
    </row>
    <row r="608" spans="1:51" ht="24.75" customHeight="1" x14ac:dyDescent="0.35">
      <c r="A608" s="11">
        <v>607</v>
      </c>
      <c r="B608" s="241" t="s">
        <v>9244</v>
      </c>
      <c r="C608" s="8" t="s">
        <v>9245</v>
      </c>
      <c r="D608" s="10" t="s">
        <v>3088</v>
      </c>
      <c r="E608" s="10" t="s">
        <v>14</v>
      </c>
      <c r="F608" s="9">
        <v>43136</v>
      </c>
      <c r="G608" s="9">
        <v>43195</v>
      </c>
      <c r="H608" s="9"/>
      <c r="I608" s="9"/>
      <c r="J608" s="7" t="s">
        <v>1932</v>
      </c>
      <c r="K608" s="7"/>
      <c r="L608" s="10" t="s">
        <v>8877</v>
      </c>
      <c r="M608" s="242" t="s">
        <v>9246</v>
      </c>
      <c r="N608" s="243" t="s">
        <v>1990</v>
      </c>
      <c r="O608" s="243" t="s">
        <v>9247</v>
      </c>
      <c r="P608" s="10" t="s">
        <v>9248</v>
      </c>
      <c r="Q608" s="10"/>
      <c r="R608" s="10"/>
      <c r="S608" s="10"/>
      <c r="T608" s="10" t="s">
        <v>22</v>
      </c>
      <c r="U608" s="244">
        <v>30380</v>
      </c>
      <c r="V608" s="10" t="s">
        <v>255</v>
      </c>
      <c r="W608" s="10" t="s">
        <v>255</v>
      </c>
      <c r="X608" s="241" t="s">
        <v>1936</v>
      </c>
      <c r="Y608" s="8" t="s">
        <v>9249</v>
      </c>
      <c r="Z608" s="243">
        <v>42817</v>
      </c>
      <c r="AA608" s="10" t="s">
        <v>255</v>
      </c>
      <c r="AB608" s="10" t="s">
        <v>1938</v>
      </c>
      <c r="AC608" s="10" t="s">
        <v>3140</v>
      </c>
      <c r="AD608" s="10" t="s">
        <v>2149</v>
      </c>
      <c r="AE608" s="243" t="s">
        <v>1988</v>
      </c>
      <c r="AF608" s="10" t="s">
        <v>9250</v>
      </c>
      <c r="AG608" s="10" t="s">
        <v>9251</v>
      </c>
      <c r="AH608" s="242" t="s">
        <v>9252</v>
      </c>
      <c r="AI608" s="243" t="s">
        <v>9253</v>
      </c>
      <c r="AJ608" s="10" t="s">
        <v>9254</v>
      </c>
      <c r="AK608" s="10" t="s">
        <v>9255</v>
      </c>
      <c r="AL608" s="241" t="s">
        <v>1941</v>
      </c>
      <c r="AM608" s="8" t="s">
        <v>9256</v>
      </c>
      <c r="AN608" s="8"/>
      <c r="AO608" s="8"/>
      <c r="AP608" s="8"/>
      <c r="AQ608" s="8" t="s">
        <v>3088</v>
      </c>
      <c r="AR608" s="245">
        <v>44346</v>
      </c>
      <c r="AS608" s="245">
        <v>44346</v>
      </c>
      <c r="AT608" s="246" t="s">
        <v>9257</v>
      </c>
      <c r="AU608" s="244">
        <v>44320</v>
      </c>
      <c r="AV608" s="247" t="s">
        <v>8583</v>
      </c>
      <c r="AW608" s="248" t="s">
        <v>8334</v>
      </c>
      <c r="AX608" s="249" t="s">
        <v>3088</v>
      </c>
      <c r="AY608" s="250" t="s">
        <v>9244</v>
      </c>
    </row>
    <row r="609" spans="1:51" ht="24.75" customHeight="1" x14ac:dyDescent="0.35">
      <c r="A609" s="11">
        <v>608</v>
      </c>
      <c r="B609" s="241" t="s">
        <v>9258</v>
      </c>
      <c r="C609" s="8" t="s">
        <v>9259</v>
      </c>
      <c r="D609" s="10" t="s">
        <v>3088</v>
      </c>
      <c r="E609" s="10" t="s">
        <v>14</v>
      </c>
      <c r="F609" s="9">
        <v>43711</v>
      </c>
      <c r="G609" s="9">
        <v>43770</v>
      </c>
      <c r="H609" s="9"/>
      <c r="I609" s="9"/>
      <c r="J609" s="7" t="s">
        <v>1932</v>
      </c>
      <c r="K609" s="7"/>
      <c r="L609" s="10" t="s">
        <v>35</v>
      </c>
      <c r="M609" s="242" t="s">
        <v>2225</v>
      </c>
      <c r="N609" s="243" t="s">
        <v>2126</v>
      </c>
      <c r="O609" s="243" t="s">
        <v>762</v>
      </c>
      <c r="P609" s="10" t="s">
        <v>2347</v>
      </c>
      <c r="Q609" s="10"/>
      <c r="R609" s="10"/>
      <c r="S609" s="10"/>
      <c r="T609" s="10" t="s">
        <v>22</v>
      </c>
      <c r="U609" s="244">
        <v>34176</v>
      </c>
      <c r="V609" s="10" t="s">
        <v>351</v>
      </c>
      <c r="W609" s="10" t="s">
        <v>351</v>
      </c>
      <c r="X609" s="241" t="s">
        <v>1936</v>
      </c>
      <c r="Y609" s="8" t="s">
        <v>9260</v>
      </c>
      <c r="Z609" s="243">
        <v>39559</v>
      </c>
      <c r="AA609" s="10" t="s">
        <v>351</v>
      </c>
      <c r="AB609" s="10" t="s">
        <v>1956</v>
      </c>
      <c r="AC609" s="10" t="s">
        <v>3140</v>
      </c>
      <c r="AD609" s="10" t="s">
        <v>9261</v>
      </c>
      <c r="AE609" s="243" t="s">
        <v>2041</v>
      </c>
      <c r="AF609" s="10" t="s">
        <v>9262</v>
      </c>
      <c r="AG609" s="10" t="s">
        <v>9263</v>
      </c>
      <c r="AH609" s="242" t="s">
        <v>9264</v>
      </c>
      <c r="AI609" s="243" t="s">
        <v>9265</v>
      </c>
      <c r="AJ609" s="10" t="s">
        <v>9266</v>
      </c>
      <c r="AK609" s="10" t="s">
        <v>9267</v>
      </c>
      <c r="AL609" s="241" t="s">
        <v>1950</v>
      </c>
      <c r="AM609" s="8" t="s">
        <v>9268</v>
      </c>
      <c r="AN609" s="8"/>
      <c r="AO609" s="8"/>
      <c r="AP609" s="8"/>
      <c r="AQ609" s="8"/>
      <c r="AR609" s="245">
        <v>44340</v>
      </c>
      <c r="AS609" s="245">
        <v>44346</v>
      </c>
      <c r="AT609" s="246" t="s">
        <v>9269</v>
      </c>
      <c r="AU609" s="244">
        <v>44299</v>
      </c>
      <c r="AV609" s="247" t="s">
        <v>8583</v>
      </c>
      <c r="AW609" s="248" t="s">
        <v>6770</v>
      </c>
      <c r="AX609" s="249" t="s">
        <v>3088</v>
      </c>
      <c r="AY609" s="250" t="s">
        <v>9258</v>
      </c>
    </row>
    <row r="610" spans="1:51" ht="24.75" customHeight="1" x14ac:dyDescent="0.35">
      <c r="A610" s="11">
        <v>609</v>
      </c>
      <c r="B610" s="241" t="s">
        <v>9270</v>
      </c>
      <c r="C610" s="8" t="s">
        <v>9271</v>
      </c>
      <c r="D610" s="10" t="s">
        <v>3088</v>
      </c>
      <c r="E610" s="10" t="s">
        <v>141</v>
      </c>
      <c r="F610" s="9">
        <v>43132</v>
      </c>
      <c r="G610" s="9">
        <v>43191</v>
      </c>
      <c r="H610" s="9"/>
      <c r="I610" s="9"/>
      <c r="J610" s="7" t="s">
        <v>1932</v>
      </c>
      <c r="K610" s="7"/>
      <c r="L610" s="10" t="s">
        <v>7117</v>
      </c>
      <c r="M610" s="242" t="s">
        <v>2052</v>
      </c>
      <c r="N610" s="243" t="s">
        <v>1990</v>
      </c>
      <c r="O610" s="243" t="s">
        <v>3187</v>
      </c>
      <c r="P610" s="10" t="s">
        <v>2061</v>
      </c>
      <c r="Q610" s="10"/>
      <c r="R610" s="10"/>
      <c r="S610" s="10"/>
      <c r="T610" s="10" t="s">
        <v>53</v>
      </c>
      <c r="U610" s="244">
        <v>30970</v>
      </c>
      <c r="V610" s="10" t="s">
        <v>334</v>
      </c>
      <c r="W610" s="10" t="s">
        <v>334</v>
      </c>
      <c r="X610" s="241" t="s">
        <v>1936</v>
      </c>
      <c r="Y610" s="8" t="s">
        <v>9272</v>
      </c>
      <c r="Z610" s="243">
        <v>40341</v>
      </c>
      <c r="AA610" s="10" t="s">
        <v>79</v>
      </c>
      <c r="AB610" s="10" t="s">
        <v>1938</v>
      </c>
      <c r="AC610" s="10" t="s">
        <v>3140</v>
      </c>
      <c r="AD610" s="10" t="s">
        <v>7158</v>
      </c>
      <c r="AE610" s="243" t="s">
        <v>9273</v>
      </c>
      <c r="AF610" s="10" t="s">
        <v>9274</v>
      </c>
      <c r="AG610" s="10" t="s">
        <v>9275</v>
      </c>
      <c r="AH610" s="242" t="s">
        <v>9276</v>
      </c>
      <c r="AI610" s="243" t="s">
        <v>9277</v>
      </c>
      <c r="AJ610" s="10" t="s">
        <v>9278</v>
      </c>
      <c r="AK610" s="10" t="s">
        <v>8344</v>
      </c>
      <c r="AL610" s="241" t="s">
        <v>1953</v>
      </c>
      <c r="AM610" s="8" t="s">
        <v>9279</v>
      </c>
      <c r="AN610" s="8"/>
      <c r="AO610" s="8"/>
      <c r="AP610" s="8"/>
      <c r="AQ610" s="8" t="s">
        <v>3088</v>
      </c>
      <c r="AR610" s="245">
        <v>44347</v>
      </c>
      <c r="AS610" s="245">
        <v>44347</v>
      </c>
      <c r="AT610" s="246" t="s">
        <v>9280</v>
      </c>
      <c r="AU610" s="244">
        <v>44334</v>
      </c>
      <c r="AV610" s="247" t="s">
        <v>8583</v>
      </c>
      <c r="AW610" s="248" t="s">
        <v>8608</v>
      </c>
      <c r="AX610" s="249" t="s">
        <v>3088</v>
      </c>
      <c r="AY610" s="250" t="s">
        <v>9270</v>
      </c>
    </row>
    <row r="611" spans="1:51" ht="24.75" customHeight="1" x14ac:dyDescent="0.35">
      <c r="A611" s="11">
        <v>610</v>
      </c>
      <c r="B611" s="241" t="s">
        <v>9281</v>
      </c>
      <c r="C611" s="8" t="s">
        <v>1743</v>
      </c>
      <c r="D611" s="10" t="s">
        <v>9282</v>
      </c>
      <c r="E611" s="10" t="s">
        <v>32</v>
      </c>
      <c r="F611" s="9">
        <v>42461</v>
      </c>
      <c r="G611" s="9">
        <v>42521</v>
      </c>
      <c r="H611" s="9"/>
      <c r="I611" s="9"/>
      <c r="J611" s="7" t="s">
        <v>1932</v>
      </c>
      <c r="K611" s="7"/>
      <c r="L611" s="10" t="s">
        <v>5682</v>
      </c>
      <c r="M611" s="242" t="s">
        <v>2151</v>
      </c>
      <c r="N611" s="243" t="s">
        <v>1972</v>
      </c>
      <c r="O611" s="243" t="s">
        <v>3187</v>
      </c>
      <c r="P611" s="10" t="s">
        <v>2438</v>
      </c>
      <c r="Q611" s="10"/>
      <c r="R611" s="10"/>
      <c r="S611" s="10"/>
      <c r="T611" s="10" t="s">
        <v>53</v>
      </c>
      <c r="U611" s="244">
        <v>28090</v>
      </c>
      <c r="V611" s="10" t="s">
        <v>79</v>
      </c>
      <c r="W611" s="10" t="s">
        <v>141</v>
      </c>
      <c r="X611" s="241" t="s">
        <v>1936</v>
      </c>
      <c r="Y611" s="8" t="s">
        <v>9283</v>
      </c>
      <c r="Z611" s="243">
        <v>41569</v>
      </c>
      <c r="AA611" s="10" t="s">
        <v>79</v>
      </c>
      <c r="AB611" s="10" t="s">
        <v>1938</v>
      </c>
      <c r="AC611" s="10" t="s">
        <v>3140</v>
      </c>
      <c r="AD611" s="10" t="s">
        <v>2272</v>
      </c>
      <c r="AE611" s="243" t="s">
        <v>1962</v>
      </c>
      <c r="AF611" s="10" t="s">
        <v>9284</v>
      </c>
      <c r="AG611" s="10" t="s">
        <v>9285</v>
      </c>
      <c r="AH611" s="242" t="s">
        <v>9286</v>
      </c>
      <c r="AI611" s="243" t="s">
        <v>9287</v>
      </c>
      <c r="AJ611" s="10" t="s">
        <v>9288</v>
      </c>
      <c r="AK611" s="10" t="s">
        <v>9289</v>
      </c>
      <c r="AL611" s="241" t="s">
        <v>1953</v>
      </c>
      <c r="AM611" s="8" t="s">
        <v>9290</v>
      </c>
      <c r="AN611" s="8"/>
      <c r="AO611" s="8"/>
      <c r="AP611" s="8"/>
      <c r="AQ611" s="8" t="s">
        <v>3088</v>
      </c>
      <c r="AR611" s="245">
        <v>44347</v>
      </c>
      <c r="AS611" s="245">
        <v>44347</v>
      </c>
      <c r="AT611" s="246" t="s">
        <v>9291</v>
      </c>
      <c r="AU611" s="244">
        <v>44326</v>
      </c>
      <c r="AV611" s="247" t="s">
        <v>8583</v>
      </c>
      <c r="AW611" s="248" t="s">
        <v>8608</v>
      </c>
      <c r="AX611" s="249" t="s">
        <v>9292</v>
      </c>
      <c r="AY611" s="250" t="s">
        <v>9281</v>
      </c>
    </row>
    <row r="612" spans="1:51" ht="24.75" customHeight="1" x14ac:dyDescent="0.35">
      <c r="A612" s="11">
        <v>611</v>
      </c>
      <c r="B612" s="241" t="s">
        <v>9293</v>
      </c>
      <c r="C612" s="8" t="s">
        <v>9294</v>
      </c>
      <c r="D612" s="10" t="s">
        <v>3088</v>
      </c>
      <c r="E612" s="10" t="s">
        <v>544</v>
      </c>
      <c r="F612" s="9">
        <v>43927</v>
      </c>
      <c r="G612" s="9">
        <v>43986</v>
      </c>
      <c r="H612" s="9"/>
      <c r="I612" s="9">
        <v>44351</v>
      </c>
      <c r="J612" s="7" t="s">
        <v>3128</v>
      </c>
      <c r="K612" s="7"/>
      <c r="L612" s="10" t="s">
        <v>9295</v>
      </c>
      <c r="M612" s="242" t="s">
        <v>9296</v>
      </c>
      <c r="N612" s="243" t="s">
        <v>2017</v>
      </c>
      <c r="O612" s="243" t="s">
        <v>3187</v>
      </c>
      <c r="P612" s="10" t="s">
        <v>2061</v>
      </c>
      <c r="Q612" s="10"/>
      <c r="R612" s="10"/>
      <c r="S612" s="10"/>
      <c r="T612" s="10" t="s">
        <v>53</v>
      </c>
      <c r="U612" s="244">
        <v>31647</v>
      </c>
      <c r="V612" s="10" t="s">
        <v>544</v>
      </c>
      <c r="W612" s="10" t="s">
        <v>544</v>
      </c>
      <c r="X612" s="241" t="s">
        <v>1936</v>
      </c>
      <c r="Y612" s="8" t="s">
        <v>9297</v>
      </c>
      <c r="Z612" s="243">
        <v>41262</v>
      </c>
      <c r="AA612" s="10" t="s">
        <v>544</v>
      </c>
      <c r="AB612" s="10" t="s">
        <v>1938</v>
      </c>
      <c r="AC612" s="10" t="s">
        <v>3140</v>
      </c>
      <c r="AD612" s="10" t="s">
        <v>9298</v>
      </c>
      <c r="AE612" s="243" t="s">
        <v>2300</v>
      </c>
      <c r="AF612" s="10" t="s">
        <v>9299</v>
      </c>
      <c r="AG612" s="10" t="s">
        <v>9300</v>
      </c>
      <c r="AH612" s="242" t="s">
        <v>9299</v>
      </c>
      <c r="AI612" s="243" t="s">
        <v>9300</v>
      </c>
      <c r="AJ612" s="10" t="s">
        <v>9301</v>
      </c>
      <c r="AK612" s="10" t="s">
        <v>9302</v>
      </c>
      <c r="AL612" s="241" t="s">
        <v>1953</v>
      </c>
      <c r="AM612" s="8" t="s">
        <v>9303</v>
      </c>
      <c r="AN612" s="8"/>
      <c r="AO612" s="8"/>
      <c r="AP612" s="8"/>
      <c r="AQ612" s="8" t="s">
        <v>3088</v>
      </c>
      <c r="AR612" s="245">
        <v>44347</v>
      </c>
      <c r="AS612" s="245">
        <v>44347</v>
      </c>
      <c r="AT612" s="246" t="s">
        <v>9304</v>
      </c>
      <c r="AU612" s="244">
        <v>44326</v>
      </c>
      <c r="AV612" s="247" t="s">
        <v>8639</v>
      </c>
      <c r="AW612" s="248" t="s">
        <v>8640</v>
      </c>
      <c r="AX612" s="249" t="s">
        <v>3088</v>
      </c>
      <c r="AY612" s="250" t="s">
        <v>9293</v>
      </c>
    </row>
    <row r="613" spans="1:51" ht="24.75" customHeight="1" x14ac:dyDescent="0.35">
      <c r="A613" s="11">
        <v>612</v>
      </c>
      <c r="B613" s="241" t="s">
        <v>9305</v>
      </c>
      <c r="C613" s="8" t="s">
        <v>622</v>
      </c>
      <c r="D613" s="10" t="s">
        <v>3088</v>
      </c>
      <c r="E613" s="10" t="s">
        <v>334</v>
      </c>
      <c r="F613" s="9">
        <v>43252</v>
      </c>
      <c r="G613" s="9">
        <v>43311</v>
      </c>
      <c r="H613" s="9"/>
      <c r="I613" s="9"/>
      <c r="J613" s="7" t="s">
        <v>1932</v>
      </c>
      <c r="K613" s="7"/>
      <c r="L613" s="10" t="s">
        <v>8777</v>
      </c>
      <c r="M613" s="242" t="s">
        <v>2138</v>
      </c>
      <c r="N613" s="243" t="s">
        <v>1972</v>
      </c>
      <c r="O613" s="243" t="s">
        <v>3187</v>
      </c>
      <c r="P613" s="10" t="s">
        <v>2061</v>
      </c>
      <c r="Q613" s="10"/>
      <c r="R613" s="10"/>
      <c r="S613" s="10"/>
      <c r="T613" s="10" t="s">
        <v>53</v>
      </c>
      <c r="U613" s="244">
        <v>32750</v>
      </c>
      <c r="V613" s="10" t="s">
        <v>334</v>
      </c>
      <c r="W613" s="10" t="s">
        <v>334</v>
      </c>
      <c r="X613" s="241" t="s">
        <v>1936</v>
      </c>
      <c r="Y613" s="8" t="s">
        <v>9306</v>
      </c>
      <c r="Z613" s="243">
        <v>43172</v>
      </c>
      <c r="AA613" s="10" t="s">
        <v>334</v>
      </c>
      <c r="AB613" s="10" t="s">
        <v>1938</v>
      </c>
      <c r="AC613" s="10" t="s">
        <v>3140</v>
      </c>
      <c r="AD613" s="10" t="s">
        <v>7713</v>
      </c>
      <c r="AE613" s="243" t="s">
        <v>1948</v>
      </c>
      <c r="AF613" s="10" t="s">
        <v>9307</v>
      </c>
      <c r="AG613" s="10" t="s">
        <v>9308</v>
      </c>
      <c r="AH613" s="242" t="s">
        <v>9307</v>
      </c>
      <c r="AI613" s="243" t="s">
        <v>9308</v>
      </c>
      <c r="AJ613" s="10" t="s">
        <v>9309</v>
      </c>
      <c r="AK613" s="10" t="s">
        <v>9310</v>
      </c>
      <c r="AL613" s="241" t="s">
        <v>1971</v>
      </c>
      <c r="AM613" s="8" t="s">
        <v>9311</v>
      </c>
      <c r="AN613" s="8"/>
      <c r="AO613" s="8"/>
      <c r="AP613" s="8"/>
      <c r="AQ613" s="8" t="s">
        <v>3088</v>
      </c>
      <c r="AR613" s="245">
        <v>44347</v>
      </c>
      <c r="AS613" s="245">
        <v>44347</v>
      </c>
      <c r="AT613" s="246" t="s">
        <v>9312</v>
      </c>
      <c r="AU613" s="244">
        <v>44329</v>
      </c>
      <c r="AV613" s="247" t="s">
        <v>8583</v>
      </c>
      <c r="AW613" s="248" t="s">
        <v>3783</v>
      </c>
      <c r="AX613" s="249" t="s">
        <v>3088</v>
      </c>
      <c r="AY613" s="250" t="s">
        <v>9305</v>
      </c>
    </row>
    <row r="614" spans="1:51" ht="24.75" customHeight="1" x14ac:dyDescent="0.35">
      <c r="A614" s="11">
        <v>613</v>
      </c>
      <c r="B614" s="241" t="s">
        <v>9313</v>
      </c>
      <c r="C614" s="8" t="s">
        <v>9314</v>
      </c>
      <c r="D614" s="10" t="s">
        <v>3088</v>
      </c>
      <c r="E614" s="10" t="s">
        <v>14</v>
      </c>
      <c r="F614" s="9">
        <v>44088</v>
      </c>
      <c r="G614" s="9">
        <v>44147</v>
      </c>
      <c r="H614" s="9"/>
      <c r="I614" s="9">
        <v>44512</v>
      </c>
      <c r="J614" s="7" t="s">
        <v>3128</v>
      </c>
      <c r="K614" s="7"/>
      <c r="L614" s="10" t="s">
        <v>19</v>
      </c>
      <c r="M614" s="242" t="s">
        <v>19</v>
      </c>
      <c r="N614" s="243" t="s">
        <v>2155</v>
      </c>
      <c r="O614" s="243" t="s">
        <v>6455</v>
      </c>
      <c r="P614" s="10" t="s">
        <v>6456</v>
      </c>
      <c r="Q614" s="10"/>
      <c r="R614" s="10"/>
      <c r="S614" s="10"/>
      <c r="T614" s="10" t="s">
        <v>22</v>
      </c>
      <c r="U614" s="244">
        <v>35489</v>
      </c>
      <c r="V614" s="10" t="s">
        <v>124</v>
      </c>
      <c r="W614" s="10" t="s">
        <v>1382</v>
      </c>
      <c r="X614" s="241" t="s">
        <v>1936</v>
      </c>
      <c r="Y614" s="8" t="s">
        <v>9315</v>
      </c>
      <c r="Z614" s="243">
        <v>43705</v>
      </c>
      <c r="AA614" s="10" t="s">
        <v>124</v>
      </c>
      <c r="AB614" s="10" t="s">
        <v>1956</v>
      </c>
      <c r="AC614" s="10" t="s">
        <v>3140</v>
      </c>
      <c r="AD614" s="10" t="s">
        <v>2199</v>
      </c>
      <c r="AE614" s="243" t="s">
        <v>1962</v>
      </c>
      <c r="AF614" s="10" t="s">
        <v>9316</v>
      </c>
      <c r="AG614" s="10" t="s">
        <v>9317</v>
      </c>
      <c r="AH614" s="242" t="s">
        <v>9318</v>
      </c>
      <c r="AI614" s="243" t="s">
        <v>9319</v>
      </c>
      <c r="AJ614" s="10" t="s">
        <v>9320</v>
      </c>
      <c r="AK614" s="10" t="s">
        <v>9321</v>
      </c>
      <c r="AL614" s="241" t="s">
        <v>2107</v>
      </c>
      <c r="AM614" s="8" t="s">
        <v>9322</v>
      </c>
      <c r="AN614" s="8"/>
      <c r="AO614" s="8"/>
      <c r="AP614" s="8"/>
      <c r="AQ614" s="8" t="s">
        <v>3088</v>
      </c>
      <c r="AR614" s="245">
        <v>44347</v>
      </c>
      <c r="AS614" s="245">
        <v>44347</v>
      </c>
      <c r="AT614" s="246" t="s">
        <v>9323</v>
      </c>
      <c r="AU614" s="244">
        <v>44315</v>
      </c>
      <c r="AV614" s="247" t="s">
        <v>8583</v>
      </c>
      <c r="AW614" s="248" t="s">
        <v>8608</v>
      </c>
      <c r="AX614" s="249" t="s">
        <v>3088</v>
      </c>
      <c r="AY614" s="250" t="s">
        <v>9313</v>
      </c>
    </row>
    <row r="615" spans="1:51" ht="24.75" customHeight="1" x14ac:dyDescent="0.35">
      <c r="A615" s="11">
        <v>614</v>
      </c>
      <c r="B615" s="241" t="s">
        <v>9324</v>
      </c>
      <c r="C615" s="8" t="s">
        <v>9325</v>
      </c>
      <c r="D615" s="10" t="s">
        <v>3088</v>
      </c>
      <c r="E615" s="10" t="s">
        <v>14</v>
      </c>
      <c r="F615" s="9">
        <v>44333</v>
      </c>
      <c r="G615" s="9">
        <v>44392</v>
      </c>
      <c r="H615" s="9"/>
      <c r="I615" s="9"/>
      <c r="J615" s="7" t="s">
        <v>3128</v>
      </c>
      <c r="K615" s="7"/>
      <c r="L615" s="10" t="s">
        <v>35</v>
      </c>
      <c r="M615" s="242" t="s">
        <v>2225</v>
      </c>
      <c r="N615" s="243" t="s">
        <v>2126</v>
      </c>
      <c r="O615" s="243" t="s">
        <v>762</v>
      </c>
      <c r="P615" s="10" t="s">
        <v>2347</v>
      </c>
      <c r="Q615" s="10"/>
      <c r="R615" s="10"/>
      <c r="S615" s="10"/>
      <c r="T615" s="10" t="s">
        <v>53</v>
      </c>
      <c r="U615" s="244">
        <v>32438</v>
      </c>
      <c r="V615" s="10" t="s">
        <v>1658</v>
      </c>
      <c r="W615" s="10" t="s">
        <v>1658</v>
      </c>
      <c r="X615" s="241" t="s">
        <v>1936</v>
      </c>
      <c r="Y615" s="8" t="s">
        <v>9326</v>
      </c>
      <c r="Z615" s="243">
        <v>43682</v>
      </c>
      <c r="AA615" s="10" t="s">
        <v>255</v>
      </c>
      <c r="AB615" s="10" t="s">
        <v>1938</v>
      </c>
      <c r="AC615" s="10" t="s">
        <v>3140</v>
      </c>
      <c r="AD615" s="10" t="s">
        <v>3088</v>
      </c>
      <c r="AE615" s="243" t="s">
        <v>3088</v>
      </c>
      <c r="AF615" s="10" t="s">
        <v>9327</v>
      </c>
      <c r="AG615" s="10" t="s">
        <v>9328</v>
      </c>
      <c r="AH615" s="242" t="s">
        <v>9327</v>
      </c>
      <c r="AI615" s="243" t="s">
        <v>9328</v>
      </c>
      <c r="AJ615" s="10" t="s">
        <v>9329</v>
      </c>
      <c r="AK615" s="10" t="s">
        <v>3341</v>
      </c>
      <c r="AL615" s="241" t="s">
        <v>1971</v>
      </c>
      <c r="AM615" s="8" t="s">
        <v>9329</v>
      </c>
      <c r="AN615" s="8"/>
      <c r="AO615" s="8"/>
      <c r="AP615" s="8"/>
      <c r="AQ615" s="8" t="s">
        <v>3088</v>
      </c>
      <c r="AR615" s="245">
        <v>44347</v>
      </c>
      <c r="AS615" s="245">
        <v>44347</v>
      </c>
      <c r="AT615" s="246" t="s">
        <v>3088</v>
      </c>
      <c r="AU615" s="244">
        <v>44344</v>
      </c>
      <c r="AV615" s="247" t="s">
        <v>8583</v>
      </c>
      <c r="AW615" s="248" t="s">
        <v>8608</v>
      </c>
      <c r="AX615" s="249" t="s">
        <v>3088</v>
      </c>
      <c r="AY615" s="250" t="s">
        <v>9324</v>
      </c>
    </row>
    <row r="616" spans="1:51" ht="24.75" customHeight="1" x14ac:dyDescent="0.35">
      <c r="A616" s="11">
        <v>615</v>
      </c>
      <c r="B616" s="241" t="s">
        <v>9330</v>
      </c>
      <c r="C616" s="8" t="s">
        <v>9331</v>
      </c>
      <c r="D616" s="10" t="s">
        <v>9332</v>
      </c>
      <c r="E616" s="10" t="s">
        <v>747</v>
      </c>
      <c r="F616" s="9">
        <v>43507</v>
      </c>
      <c r="G616" s="9">
        <v>43566</v>
      </c>
      <c r="H616" s="9"/>
      <c r="I616" s="9"/>
      <c r="J616" s="7" t="s">
        <v>1932</v>
      </c>
      <c r="K616" s="7"/>
      <c r="L616" s="10" t="s">
        <v>8980</v>
      </c>
      <c r="M616" s="242" t="s">
        <v>3384</v>
      </c>
      <c r="N616" s="243" t="s">
        <v>2050</v>
      </c>
      <c r="O616" s="243" t="s">
        <v>9223</v>
      </c>
      <c r="P616" s="10" t="s">
        <v>9224</v>
      </c>
      <c r="Q616" s="10"/>
      <c r="R616" s="10"/>
      <c r="S616" s="10"/>
      <c r="T616" s="10" t="s">
        <v>53</v>
      </c>
      <c r="U616" s="244">
        <v>33263</v>
      </c>
      <c r="V616" s="10" t="s">
        <v>343</v>
      </c>
      <c r="W616" s="10" t="s">
        <v>343</v>
      </c>
      <c r="X616" s="241" t="s">
        <v>1936</v>
      </c>
      <c r="Y616" s="8" t="s">
        <v>9333</v>
      </c>
      <c r="Z616" s="243">
        <v>40742</v>
      </c>
      <c r="AA616" s="10" t="s">
        <v>343</v>
      </c>
      <c r="AB616" s="10" t="s">
        <v>1956</v>
      </c>
      <c r="AC616" s="10" t="s">
        <v>3140</v>
      </c>
      <c r="AD616" s="10" t="s">
        <v>9334</v>
      </c>
      <c r="AE616" s="243" t="s">
        <v>9335</v>
      </c>
      <c r="AF616" s="10" t="s">
        <v>9336</v>
      </c>
      <c r="AG616" s="10" t="s">
        <v>9337</v>
      </c>
      <c r="AH616" s="242" t="s">
        <v>9338</v>
      </c>
      <c r="AI616" s="243" t="s">
        <v>9339</v>
      </c>
      <c r="AJ616" s="10" t="s">
        <v>9340</v>
      </c>
      <c r="AK616" s="10" t="s">
        <v>9341</v>
      </c>
      <c r="AL616" s="241" t="s">
        <v>2107</v>
      </c>
      <c r="AM616" s="8" t="s">
        <v>9342</v>
      </c>
      <c r="AN616" s="8"/>
      <c r="AO616" s="8"/>
      <c r="AP616" s="8"/>
      <c r="AQ616" s="8"/>
      <c r="AR616" s="245">
        <v>44344</v>
      </c>
      <c r="AS616" s="245">
        <v>44347</v>
      </c>
      <c r="AT616" s="246" t="s">
        <v>9343</v>
      </c>
      <c r="AU616" s="244">
        <v>44336</v>
      </c>
      <c r="AV616" s="247" t="s">
        <v>8583</v>
      </c>
      <c r="AW616" s="248" t="s">
        <v>8608</v>
      </c>
      <c r="AX616" s="249" t="s">
        <v>4920</v>
      </c>
      <c r="AY616" s="250" t="s">
        <v>9330</v>
      </c>
    </row>
    <row r="617" spans="1:51" ht="24.75" customHeight="1" x14ac:dyDescent="0.35">
      <c r="A617" s="11">
        <v>616</v>
      </c>
      <c r="B617" s="241" t="s">
        <v>9344</v>
      </c>
      <c r="C617" s="8" t="s">
        <v>9345</v>
      </c>
      <c r="D617" s="10" t="s">
        <v>3088</v>
      </c>
      <c r="E617" s="10" t="s">
        <v>14</v>
      </c>
      <c r="F617" s="9">
        <v>44039</v>
      </c>
      <c r="G617" s="9">
        <v>44098</v>
      </c>
      <c r="H617" s="9"/>
      <c r="I617" s="9">
        <v>44463</v>
      </c>
      <c r="J617" s="7" t="s">
        <v>3128</v>
      </c>
      <c r="K617" s="7"/>
      <c r="L617" s="10" t="s">
        <v>41</v>
      </c>
      <c r="M617" s="242" t="s">
        <v>1954</v>
      </c>
      <c r="N617" s="243" t="s">
        <v>2155</v>
      </c>
      <c r="O617" s="243" t="s">
        <v>9346</v>
      </c>
      <c r="P617" s="10" t="s">
        <v>9347</v>
      </c>
      <c r="Q617" s="10"/>
      <c r="R617" s="10"/>
      <c r="S617" s="10"/>
      <c r="T617" s="10" t="s">
        <v>22</v>
      </c>
      <c r="U617" s="244">
        <v>34875</v>
      </c>
      <c r="V617" s="10" t="s">
        <v>1658</v>
      </c>
      <c r="W617" s="10" t="s">
        <v>1658</v>
      </c>
      <c r="X617" s="241" t="s">
        <v>1936</v>
      </c>
      <c r="Y617" s="8" t="s">
        <v>9348</v>
      </c>
      <c r="Z617" s="243">
        <v>44015</v>
      </c>
      <c r="AA617" s="10" t="s">
        <v>3088</v>
      </c>
      <c r="AB617" s="10" t="s">
        <v>1956</v>
      </c>
      <c r="AC617" s="10" t="s">
        <v>3140</v>
      </c>
      <c r="AD617" s="10" t="s">
        <v>2233</v>
      </c>
      <c r="AE617" s="243" t="s">
        <v>6723</v>
      </c>
      <c r="AF617" s="10" t="s">
        <v>9349</v>
      </c>
      <c r="AG617" s="10" t="s">
        <v>9350</v>
      </c>
      <c r="AH617" s="242" t="s">
        <v>9349</v>
      </c>
      <c r="AI617" s="243" t="s">
        <v>9350</v>
      </c>
      <c r="AJ617" s="10" t="s">
        <v>9351</v>
      </c>
      <c r="AK617" s="10" t="s">
        <v>9352</v>
      </c>
      <c r="AL617" s="241" t="s">
        <v>1953</v>
      </c>
      <c r="AM617" s="8" t="s">
        <v>9353</v>
      </c>
      <c r="AN617" s="8"/>
      <c r="AO617" s="8"/>
      <c r="AP617" s="8"/>
      <c r="AQ617" s="8" t="s">
        <v>3088</v>
      </c>
      <c r="AR617" s="245">
        <v>44352</v>
      </c>
      <c r="AS617" s="245">
        <v>44352</v>
      </c>
      <c r="AT617" s="246" t="s">
        <v>9354</v>
      </c>
      <c r="AU617" s="244">
        <v>44323</v>
      </c>
      <c r="AV617" s="247" t="s">
        <v>8583</v>
      </c>
      <c r="AW617" s="248" t="s">
        <v>8608</v>
      </c>
      <c r="AX617" s="249" t="s">
        <v>3088</v>
      </c>
      <c r="AY617" s="250" t="s">
        <v>9344</v>
      </c>
    </row>
    <row r="618" spans="1:51" ht="24.75" customHeight="1" x14ac:dyDescent="0.35">
      <c r="A618" s="11">
        <v>617</v>
      </c>
      <c r="B618" s="241" t="s">
        <v>9355</v>
      </c>
      <c r="C618" s="8" t="s">
        <v>9356</v>
      </c>
      <c r="D618" s="10" t="s">
        <v>3088</v>
      </c>
      <c r="E618" s="10" t="s">
        <v>79</v>
      </c>
      <c r="F618" s="9">
        <v>43892</v>
      </c>
      <c r="G618" s="9">
        <v>43951</v>
      </c>
      <c r="H618" s="9"/>
      <c r="I618" s="9"/>
      <c r="J618" s="7" t="s">
        <v>1932</v>
      </c>
      <c r="K618" s="7"/>
      <c r="L618" s="10" t="s">
        <v>8980</v>
      </c>
      <c r="M618" s="242" t="s">
        <v>3475</v>
      </c>
      <c r="N618" s="243" t="s">
        <v>2017</v>
      </c>
      <c r="O618" s="243" t="s">
        <v>8981</v>
      </c>
      <c r="P618" s="10" t="s">
        <v>8982</v>
      </c>
      <c r="Q618" s="10"/>
      <c r="R618" s="10"/>
      <c r="S618" s="10"/>
      <c r="T618" s="10" t="s">
        <v>53</v>
      </c>
      <c r="U618" s="244">
        <v>30605</v>
      </c>
      <c r="V618" s="10" t="s">
        <v>79</v>
      </c>
      <c r="W618" s="10" t="s">
        <v>79</v>
      </c>
      <c r="X618" s="241" t="s">
        <v>1936</v>
      </c>
      <c r="Y618" s="8" t="s">
        <v>9357</v>
      </c>
      <c r="Z618" s="243">
        <v>42997</v>
      </c>
      <c r="AA618" s="10" t="s">
        <v>79</v>
      </c>
      <c r="AB618" s="10" t="s">
        <v>1938</v>
      </c>
      <c r="AC618" s="10" t="s">
        <v>3140</v>
      </c>
      <c r="AD618" s="10" t="s">
        <v>2260</v>
      </c>
      <c r="AE618" s="243" t="s">
        <v>2377</v>
      </c>
      <c r="AF618" s="10" t="s">
        <v>9358</v>
      </c>
      <c r="AG618" s="10" t="s">
        <v>9359</v>
      </c>
      <c r="AH618" s="242" t="s">
        <v>9360</v>
      </c>
      <c r="AI618" s="243" t="s">
        <v>9361</v>
      </c>
      <c r="AJ618" s="10" t="s">
        <v>9362</v>
      </c>
      <c r="AK618" s="10" t="s">
        <v>9363</v>
      </c>
      <c r="AL618" s="241" t="s">
        <v>1971</v>
      </c>
      <c r="AM618" s="8" t="s">
        <v>9364</v>
      </c>
      <c r="AN618" s="8"/>
      <c r="AO618" s="8"/>
      <c r="AP618" s="8"/>
      <c r="AQ618" s="8" t="s">
        <v>3088</v>
      </c>
      <c r="AR618" s="245">
        <v>44352</v>
      </c>
      <c r="AS618" s="245">
        <v>44352</v>
      </c>
      <c r="AT618" s="246" t="s">
        <v>9365</v>
      </c>
      <c r="AU618" s="244">
        <v>44337</v>
      </c>
      <c r="AV618" s="247" t="s">
        <v>8583</v>
      </c>
      <c r="AW618" s="248" t="s">
        <v>3783</v>
      </c>
      <c r="AX618" s="249" t="s">
        <v>3088</v>
      </c>
      <c r="AY618" s="250" t="s">
        <v>9355</v>
      </c>
    </row>
    <row r="619" spans="1:51" ht="24.75" customHeight="1" x14ac:dyDescent="0.35">
      <c r="A619" s="11">
        <v>618</v>
      </c>
      <c r="B619" s="241" t="s">
        <v>9366</v>
      </c>
      <c r="C619" s="8" t="s">
        <v>9367</v>
      </c>
      <c r="D619" s="10" t="s">
        <v>3088</v>
      </c>
      <c r="E619" s="10" t="s">
        <v>79</v>
      </c>
      <c r="F619" s="9">
        <v>43662</v>
      </c>
      <c r="G619" s="9">
        <v>43721</v>
      </c>
      <c r="H619" s="9"/>
      <c r="I619" s="9"/>
      <c r="J619" s="7" t="s">
        <v>1932</v>
      </c>
      <c r="K619" s="7"/>
      <c r="L619" s="10" t="s">
        <v>8980</v>
      </c>
      <c r="M619" s="242" t="s">
        <v>3475</v>
      </c>
      <c r="N619" s="243" t="s">
        <v>2017</v>
      </c>
      <c r="O619" s="243" t="s">
        <v>8981</v>
      </c>
      <c r="P619" s="10" t="s">
        <v>8982</v>
      </c>
      <c r="Q619" s="10"/>
      <c r="R619" s="10"/>
      <c r="S619" s="10"/>
      <c r="T619" s="10" t="s">
        <v>53</v>
      </c>
      <c r="U619" s="244">
        <v>34753</v>
      </c>
      <c r="V619" s="10" t="s">
        <v>1725</v>
      </c>
      <c r="W619" s="10" t="s">
        <v>1725</v>
      </c>
      <c r="X619" s="241" t="s">
        <v>1936</v>
      </c>
      <c r="Y619" s="8" t="s">
        <v>9368</v>
      </c>
      <c r="Z619" s="243">
        <v>42677</v>
      </c>
      <c r="AA619" s="10" t="s">
        <v>5394</v>
      </c>
      <c r="AB619" s="10" t="s">
        <v>1938</v>
      </c>
      <c r="AC619" s="10" t="s">
        <v>3140</v>
      </c>
      <c r="AD619" s="10" t="s">
        <v>9369</v>
      </c>
      <c r="AE619" s="243" t="s">
        <v>2421</v>
      </c>
      <c r="AF619" s="10" t="s">
        <v>9370</v>
      </c>
      <c r="AG619" s="10" t="s">
        <v>9371</v>
      </c>
      <c r="AH619" s="242" t="s">
        <v>9372</v>
      </c>
      <c r="AI619" s="243" t="s">
        <v>9373</v>
      </c>
      <c r="AJ619" s="10" t="s">
        <v>9374</v>
      </c>
      <c r="AK619" s="10" t="s">
        <v>9375</v>
      </c>
      <c r="AL619" s="241" t="s">
        <v>1953</v>
      </c>
      <c r="AM619" s="8" t="s">
        <v>9376</v>
      </c>
      <c r="AN619" s="8"/>
      <c r="AO619" s="8"/>
      <c r="AP619" s="8"/>
      <c r="AQ619" s="8" t="s">
        <v>3088</v>
      </c>
      <c r="AR619" s="245">
        <v>44352</v>
      </c>
      <c r="AS619" s="245">
        <v>44352</v>
      </c>
      <c r="AT619" s="246" t="s">
        <v>9377</v>
      </c>
      <c r="AU619" s="244">
        <v>44337</v>
      </c>
      <c r="AV619" s="247" t="s">
        <v>8583</v>
      </c>
      <c r="AW619" s="248" t="s">
        <v>8608</v>
      </c>
      <c r="AX619" s="249" t="s">
        <v>3088</v>
      </c>
      <c r="AY619" s="250" t="s">
        <v>9366</v>
      </c>
    </row>
    <row r="620" spans="1:51" ht="24.75" customHeight="1" x14ac:dyDescent="0.35">
      <c r="A620" s="11">
        <v>619</v>
      </c>
      <c r="B620" s="241" t="s">
        <v>9378</v>
      </c>
      <c r="C620" s="8" t="s">
        <v>9379</v>
      </c>
      <c r="D620" s="10" t="s">
        <v>3088</v>
      </c>
      <c r="E620" s="10" t="s">
        <v>14</v>
      </c>
      <c r="F620" s="9">
        <v>44340</v>
      </c>
      <c r="G620" s="9">
        <v>44399</v>
      </c>
      <c r="H620" s="9"/>
      <c r="I620" s="9"/>
      <c r="J620" s="7" t="s">
        <v>3128</v>
      </c>
      <c r="K620" s="7"/>
      <c r="L620" s="10" t="s">
        <v>8980</v>
      </c>
      <c r="M620" s="242" t="s">
        <v>8980</v>
      </c>
      <c r="N620" s="243" t="s">
        <v>2126</v>
      </c>
      <c r="O620" s="243" t="s">
        <v>9380</v>
      </c>
      <c r="P620" s="10" t="s">
        <v>9381</v>
      </c>
      <c r="Q620" s="10"/>
      <c r="R620" s="10"/>
      <c r="S620" s="10"/>
      <c r="T620" s="10" t="s">
        <v>22</v>
      </c>
      <c r="U620" s="244">
        <v>32982</v>
      </c>
      <c r="V620" s="10" t="s">
        <v>343</v>
      </c>
      <c r="W620" s="10" t="s">
        <v>343</v>
      </c>
      <c r="X620" s="241" t="s">
        <v>1936</v>
      </c>
      <c r="Y620" s="8" t="s">
        <v>9382</v>
      </c>
      <c r="Z620" s="243">
        <v>39399</v>
      </c>
      <c r="AA620" s="10" t="s">
        <v>343</v>
      </c>
      <c r="AB620" s="10" t="s">
        <v>1946</v>
      </c>
      <c r="AC620" s="10" t="s">
        <v>1974</v>
      </c>
      <c r="AD620" s="10" t="s">
        <v>9119</v>
      </c>
      <c r="AE620" s="243" t="s">
        <v>2041</v>
      </c>
      <c r="AF620" s="10" t="s">
        <v>9383</v>
      </c>
      <c r="AG620" s="10" t="s">
        <v>9384</v>
      </c>
      <c r="AH620" s="242" t="s">
        <v>9385</v>
      </c>
      <c r="AI620" s="243" t="s">
        <v>9386</v>
      </c>
      <c r="AJ620" s="10" t="s">
        <v>9387</v>
      </c>
      <c r="AK620" s="10" t="s">
        <v>9388</v>
      </c>
      <c r="AL620" s="241" t="s">
        <v>1950</v>
      </c>
      <c r="AM620" s="8" t="s">
        <v>9389</v>
      </c>
      <c r="AN620" s="8"/>
      <c r="AO620" s="8"/>
      <c r="AP620" s="8"/>
      <c r="AQ620" s="8" t="s">
        <v>3088</v>
      </c>
      <c r="AR620" s="245">
        <v>44355</v>
      </c>
      <c r="AS620" s="245">
        <v>44355</v>
      </c>
      <c r="AT620" s="246" t="s">
        <v>3088</v>
      </c>
      <c r="AU620" s="244">
        <v>44355</v>
      </c>
      <c r="AV620" s="247" t="s">
        <v>8583</v>
      </c>
      <c r="AW620" s="248" t="s">
        <v>8334</v>
      </c>
      <c r="AX620" s="249" t="s">
        <v>3088</v>
      </c>
      <c r="AY620" s="250" t="s">
        <v>9378</v>
      </c>
    </row>
    <row r="621" spans="1:51" ht="24.75" customHeight="1" x14ac:dyDescent="0.35">
      <c r="A621" s="11">
        <v>620</v>
      </c>
      <c r="B621" s="241" t="s">
        <v>9390</v>
      </c>
      <c r="C621" s="8" t="s">
        <v>9391</v>
      </c>
      <c r="D621" s="10" t="s">
        <v>3088</v>
      </c>
      <c r="E621" s="10" t="s">
        <v>14</v>
      </c>
      <c r="F621" s="9">
        <v>43774</v>
      </c>
      <c r="G621" s="9">
        <v>43833</v>
      </c>
      <c r="H621" s="9"/>
      <c r="I621" s="9"/>
      <c r="J621" s="7" t="s">
        <v>1932</v>
      </c>
      <c r="K621" s="7"/>
      <c r="L621" s="10" t="s">
        <v>115</v>
      </c>
      <c r="M621" s="242" t="s">
        <v>2070</v>
      </c>
      <c r="N621" s="243" t="s">
        <v>2050</v>
      </c>
      <c r="O621" s="243" t="s">
        <v>247</v>
      </c>
      <c r="P621" s="10" t="s">
        <v>2091</v>
      </c>
      <c r="Q621" s="10"/>
      <c r="R621" s="10"/>
      <c r="S621" s="10"/>
      <c r="T621" s="10" t="s">
        <v>53</v>
      </c>
      <c r="U621" s="244">
        <v>34270</v>
      </c>
      <c r="V621" s="10" t="s">
        <v>162</v>
      </c>
      <c r="W621" s="10" t="s">
        <v>162</v>
      </c>
      <c r="X621" s="241" t="s">
        <v>1936</v>
      </c>
      <c r="Y621" s="8" t="s">
        <v>9392</v>
      </c>
      <c r="Z621" s="243">
        <v>40149</v>
      </c>
      <c r="AA621" s="10" t="s">
        <v>255</v>
      </c>
      <c r="AB621" s="10" t="s">
        <v>1938</v>
      </c>
      <c r="AC621" s="10" t="s">
        <v>3140</v>
      </c>
      <c r="AD621" s="10" t="s">
        <v>2010</v>
      </c>
      <c r="AE621" s="243" t="s">
        <v>2095</v>
      </c>
      <c r="AF621" s="10" t="s">
        <v>9393</v>
      </c>
      <c r="AG621" s="10" t="s">
        <v>9394</v>
      </c>
      <c r="AH621" s="242" t="s">
        <v>9395</v>
      </c>
      <c r="AI621" s="243" t="s">
        <v>9396</v>
      </c>
      <c r="AJ621" s="10" t="s">
        <v>9397</v>
      </c>
      <c r="AK621" s="10" t="s">
        <v>9398</v>
      </c>
      <c r="AL621" s="241" t="s">
        <v>1953</v>
      </c>
      <c r="AM621" s="8" t="s">
        <v>9399</v>
      </c>
      <c r="AN621" s="8"/>
      <c r="AO621" s="8"/>
      <c r="AP621" s="8"/>
      <c r="AQ621" s="8"/>
      <c r="AR621" s="245">
        <v>44355</v>
      </c>
      <c r="AS621" s="245">
        <v>44355</v>
      </c>
      <c r="AT621" s="246" t="s">
        <v>9400</v>
      </c>
      <c r="AU621" s="244">
        <v>44314</v>
      </c>
      <c r="AV621" s="247" t="s">
        <v>8583</v>
      </c>
      <c r="AW621" s="248" t="s">
        <v>8608</v>
      </c>
      <c r="AX621" s="249" t="s">
        <v>3088</v>
      </c>
      <c r="AY621" s="250" t="s">
        <v>9390</v>
      </c>
    </row>
    <row r="622" spans="1:51" ht="24.75" customHeight="1" x14ac:dyDescent="0.35">
      <c r="A622" s="11">
        <v>621</v>
      </c>
      <c r="B622" s="241" t="s">
        <v>9401</v>
      </c>
      <c r="C622" s="8" t="s">
        <v>6308</v>
      </c>
      <c r="D622" s="10" t="s">
        <v>3088</v>
      </c>
      <c r="E622" s="10" t="s">
        <v>14</v>
      </c>
      <c r="F622" s="9">
        <v>44326</v>
      </c>
      <c r="G622" s="9">
        <v>44385</v>
      </c>
      <c r="H622" s="9"/>
      <c r="I622" s="9"/>
      <c r="J622" s="7" t="s">
        <v>3128</v>
      </c>
      <c r="K622" s="7"/>
      <c r="L622" s="10" t="s">
        <v>41</v>
      </c>
      <c r="M622" s="242" t="s">
        <v>1954</v>
      </c>
      <c r="N622" s="243" t="s">
        <v>2050</v>
      </c>
      <c r="O622" s="243" t="s">
        <v>9083</v>
      </c>
      <c r="P622" s="10" t="s">
        <v>9084</v>
      </c>
      <c r="Q622" s="10"/>
      <c r="R622" s="10"/>
      <c r="S622" s="10"/>
      <c r="T622" s="10" t="s">
        <v>22</v>
      </c>
      <c r="U622" s="244">
        <v>32666</v>
      </c>
      <c r="V622" s="10" t="s">
        <v>255</v>
      </c>
      <c r="W622" s="10" t="s">
        <v>255</v>
      </c>
      <c r="X622" s="241" t="s">
        <v>1936</v>
      </c>
      <c r="Y622" s="8" t="s">
        <v>7763</v>
      </c>
      <c r="Z622" s="243">
        <v>42808</v>
      </c>
      <c r="AA622" s="10" t="s">
        <v>3088</v>
      </c>
      <c r="AB622" s="10" t="s">
        <v>1938</v>
      </c>
      <c r="AC622" s="10" t="s">
        <v>3140</v>
      </c>
      <c r="AD622" s="10" t="s">
        <v>2098</v>
      </c>
      <c r="AE622" s="243" t="s">
        <v>1948</v>
      </c>
      <c r="AF622" s="10" t="s">
        <v>7764</v>
      </c>
      <c r="AG622" s="10" t="s">
        <v>7765</v>
      </c>
      <c r="AH622" s="242" t="s">
        <v>7764</v>
      </c>
      <c r="AI622" s="243" t="s">
        <v>7765</v>
      </c>
      <c r="AJ622" s="10" t="s">
        <v>7766</v>
      </c>
      <c r="AK622" s="10" t="s">
        <v>7767</v>
      </c>
      <c r="AL622" s="241" t="s">
        <v>2107</v>
      </c>
      <c r="AM622" s="8" t="s">
        <v>7768</v>
      </c>
      <c r="AN622" s="8"/>
      <c r="AO622" s="8"/>
      <c r="AP622" s="8"/>
      <c r="AQ622" s="8" t="s">
        <v>3088</v>
      </c>
      <c r="AR622" s="245">
        <v>44356</v>
      </c>
      <c r="AS622" s="245">
        <v>44356</v>
      </c>
      <c r="AT622" s="246" t="s">
        <v>3088</v>
      </c>
      <c r="AU622" s="244">
        <v>44356</v>
      </c>
      <c r="AV622" s="247" t="s">
        <v>8639</v>
      </c>
      <c r="AW622" s="248" t="s">
        <v>8640</v>
      </c>
      <c r="AX622" s="249" t="s">
        <v>3088</v>
      </c>
      <c r="AY622" s="250" t="s">
        <v>9401</v>
      </c>
    </row>
    <row r="623" spans="1:51" ht="24.75" customHeight="1" x14ac:dyDescent="0.35">
      <c r="A623" s="11">
        <v>622</v>
      </c>
      <c r="B623" s="241" t="s">
        <v>9402</v>
      </c>
      <c r="C623" s="8" t="s">
        <v>9403</v>
      </c>
      <c r="D623" s="10" t="s">
        <v>3088</v>
      </c>
      <c r="E623" s="10" t="s">
        <v>501</v>
      </c>
      <c r="F623" s="9">
        <v>44046</v>
      </c>
      <c r="G623" s="9">
        <v>44105</v>
      </c>
      <c r="H623" s="9"/>
      <c r="I623" s="9">
        <v>44470</v>
      </c>
      <c r="J623" s="7" t="s">
        <v>3128</v>
      </c>
      <c r="K623" s="7"/>
      <c r="L623" s="10" t="s">
        <v>7462</v>
      </c>
      <c r="M623" s="242" t="s">
        <v>7463</v>
      </c>
      <c r="N623" s="243" t="s">
        <v>2017</v>
      </c>
      <c r="O623" s="243" t="s">
        <v>3187</v>
      </c>
      <c r="P623" s="10" t="s">
        <v>2061</v>
      </c>
      <c r="Q623" s="10"/>
      <c r="R623" s="10"/>
      <c r="S623" s="10"/>
      <c r="T623" s="10" t="s">
        <v>53</v>
      </c>
      <c r="U623" s="244">
        <v>32212</v>
      </c>
      <c r="V623" s="10" t="s">
        <v>501</v>
      </c>
      <c r="W623" s="10" t="s">
        <v>501</v>
      </c>
      <c r="X623" s="241" t="s">
        <v>1936</v>
      </c>
      <c r="Y623" s="8" t="s">
        <v>9404</v>
      </c>
      <c r="Z623" s="243">
        <v>41326</v>
      </c>
      <c r="AA623" s="10" t="s">
        <v>501</v>
      </c>
      <c r="AB623" s="10" t="s">
        <v>1956</v>
      </c>
      <c r="AC623" s="10" t="s">
        <v>3140</v>
      </c>
      <c r="AD623" s="10" t="s">
        <v>2004</v>
      </c>
      <c r="AE623" s="243" t="s">
        <v>2439</v>
      </c>
      <c r="AF623" s="10" t="s">
        <v>9405</v>
      </c>
      <c r="AG623" s="10" t="s">
        <v>9406</v>
      </c>
      <c r="AH623" s="242" t="s">
        <v>9405</v>
      </c>
      <c r="AI623" s="243" t="s">
        <v>9406</v>
      </c>
      <c r="AJ623" s="10" t="s">
        <v>9407</v>
      </c>
      <c r="AK623" s="10" t="s">
        <v>9408</v>
      </c>
      <c r="AL623" s="241" t="s">
        <v>1953</v>
      </c>
      <c r="AM623" s="8" t="s">
        <v>9409</v>
      </c>
      <c r="AN623" s="8"/>
      <c r="AO623" s="8"/>
      <c r="AP623" s="8"/>
      <c r="AQ623" s="8" t="s">
        <v>3088</v>
      </c>
      <c r="AR623" s="245">
        <v>44356</v>
      </c>
      <c r="AS623" s="245">
        <v>44356</v>
      </c>
      <c r="AT623" s="246" t="s">
        <v>9410</v>
      </c>
      <c r="AU623" s="244">
        <v>43980</v>
      </c>
      <c r="AV623" s="247" t="s">
        <v>8639</v>
      </c>
      <c r="AW623" s="248" t="s">
        <v>8640</v>
      </c>
      <c r="AX623" s="249" t="s">
        <v>3088</v>
      </c>
      <c r="AY623" s="250" t="s">
        <v>9402</v>
      </c>
    </row>
    <row r="624" spans="1:51" ht="24.75" customHeight="1" x14ac:dyDescent="0.35">
      <c r="A624" s="11">
        <v>623</v>
      </c>
      <c r="B624" s="241" t="s">
        <v>9411</v>
      </c>
      <c r="C624" s="8" t="s">
        <v>9412</v>
      </c>
      <c r="D624" s="10" t="s">
        <v>3088</v>
      </c>
      <c r="E624" s="10" t="s">
        <v>14</v>
      </c>
      <c r="F624" s="9">
        <v>44348</v>
      </c>
      <c r="G624" s="9">
        <v>44407</v>
      </c>
      <c r="H624" s="9"/>
      <c r="I624" s="9"/>
      <c r="J624" s="7" t="s">
        <v>3128</v>
      </c>
      <c r="K624" s="7"/>
      <c r="L624" s="10" t="s">
        <v>115</v>
      </c>
      <c r="M624" s="242" t="s">
        <v>2070</v>
      </c>
      <c r="N624" s="243" t="s">
        <v>1990</v>
      </c>
      <c r="O624" s="243" t="s">
        <v>484</v>
      </c>
      <c r="P624" s="10" t="s">
        <v>2220</v>
      </c>
      <c r="Q624" s="10"/>
      <c r="R624" s="10"/>
      <c r="S624" s="10"/>
      <c r="T624" s="10" t="s">
        <v>53</v>
      </c>
      <c r="U624" s="244">
        <v>32006</v>
      </c>
      <c r="V624" s="10" t="s">
        <v>2202</v>
      </c>
      <c r="W624" s="10" t="s">
        <v>2202</v>
      </c>
      <c r="X624" s="241" t="s">
        <v>1936</v>
      </c>
      <c r="Y624" s="8" t="s">
        <v>9413</v>
      </c>
      <c r="Z624" s="243">
        <v>41312</v>
      </c>
      <c r="AA624" s="10" t="s">
        <v>2202</v>
      </c>
      <c r="AB624" s="10" t="s">
        <v>1938</v>
      </c>
      <c r="AC624" s="10" t="s">
        <v>1974</v>
      </c>
      <c r="AD624" s="10" t="s">
        <v>9414</v>
      </c>
      <c r="AE624" s="243" t="s">
        <v>2350</v>
      </c>
      <c r="AF624" s="10" t="s">
        <v>9415</v>
      </c>
      <c r="AG624" s="10" t="s">
        <v>9416</v>
      </c>
      <c r="AH624" s="242" t="s">
        <v>9417</v>
      </c>
      <c r="AI624" s="243" t="s">
        <v>9418</v>
      </c>
      <c r="AJ624" s="10" t="s">
        <v>9419</v>
      </c>
      <c r="AK624" s="10" t="s">
        <v>9420</v>
      </c>
      <c r="AL624" s="241" t="s">
        <v>1971</v>
      </c>
      <c r="AM624" s="8" t="s">
        <v>9421</v>
      </c>
      <c r="AN624" s="8"/>
      <c r="AO624" s="8"/>
      <c r="AP624" s="8"/>
      <c r="AQ624" s="8" t="s">
        <v>3088</v>
      </c>
      <c r="AR624" s="245">
        <v>44356</v>
      </c>
      <c r="AS624" s="245">
        <v>44356</v>
      </c>
      <c r="AT624" s="246" t="s">
        <v>3088</v>
      </c>
      <c r="AU624" s="244">
        <v>44357</v>
      </c>
      <c r="AV624" s="247" t="s">
        <v>8583</v>
      </c>
      <c r="AW624" s="248" t="s">
        <v>8334</v>
      </c>
      <c r="AX624" s="249" t="s">
        <v>3088</v>
      </c>
      <c r="AY624" s="250" t="s">
        <v>9411</v>
      </c>
    </row>
    <row r="625" spans="1:51" ht="24.75" customHeight="1" x14ac:dyDescent="0.35">
      <c r="A625" s="11">
        <v>624</v>
      </c>
      <c r="B625" s="241" t="s">
        <v>9422</v>
      </c>
      <c r="C625" s="8" t="s">
        <v>9423</v>
      </c>
      <c r="D625" s="10" t="s">
        <v>3088</v>
      </c>
      <c r="E625" s="10" t="s">
        <v>14</v>
      </c>
      <c r="F625" s="9">
        <v>43055</v>
      </c>
      <c r="G625" s="9">
        <v>43114</v>
      </c>
      <c r="H625" s="9"/>
      <c r="I625" s="9"/>
      <c r="J625" s="7" t="s">
        <v>1932</v>
      </c>
      <c r="K625" s="7"/>
      <c r="L625" s="10" t="s">
        <v>35</v>
      </c>
      <c r="M625" s="242" t="s">
        <v>1989</v>
      </c>
      <c r="N625" s="243" t="s">
        <v>1972</v>
      </c>
      <c r="O625" s="243" t="s">
        <v>555</v>
      </c>
      <c r="P625" s="10" t="s">
        <v>2258</v>
      </c>
      <c r="Q625" s="10"/>
      <c r="R625" s="10"/>
      <c r="S625" s="10"/>
      <c r="T625" s="10" t="s">
        <v>22</v>
      </c>
      <c r="U625" s="244">
        <v>30541</v>
      </c>
      <c r="V625" s="10" t="s">
        <v>255</v>
      </c>
      <c r="W625" s="10" t="s">
        <v>255</v>
      </c>
      <c r="X625" s="241" t="s">
        <v>1936</v>
      </c>
      <c r="Y625" s="8" t="s">
        <v>9424</v>
      </c>
      <c r="Z625" s="243">
        <v>41838</v>
      </c>
      <c r="AA625" s="10" t="s">
        <v>255</v>
      </c>
      <c r="AB625" s="10" t="s">
        <v>1938</v>
      </c>
      <c r="AC625" s="10" t="s">
        <v>3140</v>
      </c>
      <c r="AD625" s="10" t="s">
        <v>2010</v>
      </c>
      <c r="AE625" s="243" t="s">
        <v>9425</v>
      </c>
      <c r="AF625" s="10" t="s">
        <v>9426</v>
      </c>
      <c r="AG625" s="10" t="s">
        <v>9427</v>
      </c>
      <c r="AH625" s="242" t="s">
        <v>9428</v>
      </c>
      <c r="AI625" s="243" t="s">
        <v>9427</v>
      </c>
      <c r="AJ625" s="10" t="s">
        <v>9429</v>
      </c>
      <c r="AK625" s="10" t="s">
        <v>9430</v>
      </c>
      <c r="AL625" s="241" t="s">
        <v>1941</v>
      </c>
      <c r="AM625" s="8" t="s">
        <v>9431</v>
      </c>
      <c r="AN625" s="8"/>
      <c r="AO625" s="8"/>
      <c r="AP625" s="8"/>
      <c r="AQ625" s="8" t="s">
        <v>3088</v>
      </c>
      <c r="AR625" s="245">
        <v>44342</v>
      </c>
      <c r="AS625" s="245">
        <v>44357</v>
      </c>
      <c r="AT625" s="246" t="s">
        <v>9432</v>
      </c>
      <c r="AU625" s="244">
        <v>44315</v>
      </c>
      <c r="AV625" s="247" t="s">
        <v>8583</v>
      </c>
      <c r="AW625" s="248" t="s">
        <v>8608</v>
      </c>
      <c r="AX625" s="249" t="s">
        <v>3088</v>
      </c>
      <c r="AY625" s="250" t="s">
        <v>9422</v>
      </c>
    </row>
    <row r="626" spans="1:51" ht="24.75" customHeight="1" x14ac:dyDescent="0.35">
      <c r="A626" s="11">
        <v>625</v>
      </c>
      <c r="B626" s="241" t="s">
        <v>9433</v>
      </c>
      <c r="C626" s="8" t="s">
        <v>9434</v>
      </c>
      <c r="D626" s="10" t="s">
        <v>3088</v>
      </c>
      <c r="E626" s="10" t="s">
        <v>255</v>
      </c>
      <c r="F626" s="9">
        <v>41122</v>
      </c>
      <c r="G626" s="9">
        <v>41182</v>
      </c>
      <c r="H626" s="9"/>
      <c r="I626" s="9"/>
      <c r="J626" s="7" t="s">
        <v>1932</v>
      </c>
      <c r="K626" s="7"/>
      <c r="L626" s="10" t="s">
        <v>8957</v>
      </c>
      <c r="M626" s="242" t="s">
        <v>8958</v>
      </c>
      <c r="N626" s="243" t="s">
        <v>1972</v>
      </c>
      <c r="O626" s="243" t="s">
        <v>3187</v>
      </c>
      <c r="P626" s="10" t="s">
        <v>2061</v>
      </c>
      <c r="Q626" s="10"/>
      <c r="R626" s="10"/>
      <c r="S626" s="10"/>
      <c r="T626" s="10" t="s">
        <v>22</v>
      </c>
      <c r="U626" s="244">
        <v>32956</v>
      </c>
      <c r="V626" s="10" t="s">
        <v>2048</v>
      </c>
      <c r="W626" s="10" t="s">
        <v>2048</v>
      </c>
      <c r="X626" s="241" t="s">
        <v>1936</v>
      </c>
      <c r="Y626" s="8" t="s">
        <v>9435</v>
      </c>
      <c r="Z626" s="243">
        <v>43518</v>
      </c>
      <c r="AA626" s="10" t="s">
        <v>2048</v>
      </c>
      <c r="AB626" s="10" t="s">
        <v>1938</v>
      </c>
      <c r="AC626" s="10" t="s">
        <v>3140</v>
      </c>
      <c r="AD626" s="10" t="s">
        <v>1992</v>
      </c>
      <c r="AE626" s="243" t="s">
        <v>3159</v>
      </c>
      <c r="AF626" s="10" t="s">
        <v>9436</v>
      </c>
      <c r="AG626" s="10" t="s">
        <v>9437</v>
      </c>
      <c r="AH626" s="242" t="s">
        <v>9438</v>
      </c>
      <c r="AI626" s="243" t="s">
        <v>9439</v>
      </c>
      <c r="AJ626" s="10" t="s">
        <v>9440</v>
      </c>
      <c r="AK626" s="10" t="s">
        <v>9441</v>
      </c>
      <c r="AL626" s="241" t="s">
        <v>2107</v>
      </c>
      <c r="AM626" s="8" t="s">
        <v>9442</v>
      </c>
      <c r="AN626" s="8"/>
      <c r="AO626" s="8"/>
      <c r="AP626" s="8"/>
      <c r="AQ626" s="8" t="s">
        <v>3088</v>
      </c>
      <c r="AR626" s="245">
        <v>44358</v>
      </c>
      <c r="AS626" s="245">
        <v>44358</v>
      </c>
      <c r="AT626" s="246" t="s">
        <v>9443</v>
      </c>
      <c r="AU626" s="244">
        <v>44336</v>
      </c>
      <c r="AV626" s="247" t="s">
        <v>8583</v>
      </c>
      <c r="AW626" s="248" t="s">
        <v>8608</v>
      </c>
      <c r="AX626" s="249" t="s">
        <v>3088</v>
      </c>
      <c r="AY626" s="250" t="s">
        <v>9433</v>
      </c>
    </row>
    <row r="627" spans="1:51" ht="24.75" customHeight="1" x14ac:dyDescent="0.35">
      <c r="A627" s="11">
        <v>626</v>
      </c>
      <c r="B627" s="241" t="s">
        <v>9444</v>
      </c>
      <c r="C627" s="8" t="s">
        <v>9445</v>
      </c>
      <c r="D627" s="10" t="s">
        <v>9446</v>
      </c>
      <c r="E627" s="10" t="s">
        <v>14</v>
      </c>
      <c r="F627" s="9">
        <v>42983</v>
      </c>
      <c r="G627" s="9"/>
      <c r="H627" s="9"/>
      <c r="I627" s="9"/>
      <c r="J627" s="7" t="s">
        <v>1932</v>
      </c>
      <c r="K627" s="7"/>
      <c r="L627" s="10" t="s">
        <v>96</v>
      </c>
      <c r="M627" s="242" t="s">
        <v>96</v>
      </c>
      <c r="N627" s="243" t="s">
        <v>2050</v>
      </c>
      <c r="O627" s="243" t="s">
        <v>9447</v>
      </c>
      <c r="P627" s="10" t="s">
        <v>6654</v>
      </c>
      <c r="Q627" s="10"/>
      <c r="R627" s="10"/>
      <c r="S627" s="10"/>
      <c r="T627" s="10" t="s">
        <v>53</v>
      </c>
      <c r="U627" s="244">
        <v>33849</v>
      </c>
      <c r="V627" s="10" t="s">
        <v>255</v>
      </c>
      <c r="W627" s="10" t="s">
        <v>255</v>
      </c>
      <c r="X627" s="241" t="s">
        <v>1936</v>
      </c>
      <c r="Y627" s="8" t="s">
        <v>9448</v>
      </c>
      <c r="Z627" s="243">
        <v>43759</v>
      </c>
      <c r="AA627" s="10" t="s">
        <v>3088</v>
      </c>
      <c r="AB627" s="10" t="s">
        <v>1938</v>
      </c>
      <c r="AC627" s="10" t="s">
        <v>1968</v>
      </c>
      <c r="AD627" s="10" t="s">
        <v>2686</v>
      </c>
      <c r="AE627" s="243" t="s">
        <v>9449</v>
      </c>
      <c r="AF627" s="10" t="s">
        <v>9450</v>
      </c>
      <c r="AG627" s="10" t="s">
        <v>9451</v>
      </c>
      <c r="AH627" s="242" t="s">
        <v>9450</v>
      </c>
      <c r="AI627" s="243" t="s">
        <v>9451</v>
      </c>
      <c r="AJ627" s="10" t="s">
        <v>9452</v>
      </c>
      <c r="AK627" s="10" t="s">
        <v>9453</v>
      </c>
      <c r="AL627" s="241" t="s">
        <v>2107</v>
      </c>
      <c r="AM627" s="8" t="s">
        <v>9454</v>
      </c>
      <c r="AN627" s="8"/>
      <c r="AO627" s="8"/>
      <c r="AP627" s="8"/>
      <c r="AQ627" s="8" t="s">
        <v>3088</v>
      </c>
      <c r="AR627" s="245">
        <v>44358</v>
      </c>
      <c r="AS627" s="245">
        <v>44358</v>
      </c>
      <c r="AT627" s="246" t="s">
        <v>9455</v>
      </c>
      <c r="AU627" s="244">
        <v>44327</v>
      </c>
      <c r="AV627" s="247" t="s">
        <v>8583</v>
      </c>
      <c r="AW627" s="248" t="s">
        <v>8608</v>
      </c>
      <c r="AX627" s="249" t="s">
        <v>3088</v>
      </c>
      <c r="AY627" s="250" t="s">
        <v>9444</v>
      </c>
    </row>
    <row r="628" spans="1:51" ht="24.75" customHeight="1" x14ac:dyDescent="0.35">
      <c r="A628" s="11">
        <v>627</v>
      </c>
      <c r="B628" s="241" t="s">
        <v>9456</v>
      </c>
      <c r="C628" s="8" t="s">
        <v>9457</v>
      </c>
      <c r="D628" s="10" t="s">
        <v>3088</v>
      </c>
      <c r="E628" s="10" t="s">
        <v>14</v>
      </c>
      <c r="F628" s="9">
        <v>44354</v>
      </c>
      <c r="G628" s="9">
        <v>44413</v>
      </c>
      <c r="H628" s="9"/>
      <c r="I628" s="9"/>
      <c r="J628" s="7" t="s">
        <v>3128</v>
      </c>
      <c r="K628" s="7"/>
      <c r="L628" s="10" t="s">
        <v>35</v>
      </c>
      <c r="M628" s="242" t="s">
        <v>2013</v>
      </c>
      <c r="N628" s="243" t="s">
        <v>1972</v>
      </c>
      <c r="O628" s="243" t="s">
        <v>9458</v>
      </c>
      <c r="P628" s="10" t="s">
        <v>9459</v>
      </c>
      <c r="Q628" s="10"/>
      <c r="R628" s="10"/>
      <c r="S628" s="10"/>
      <c r="T628" s="10" t="s">
        <v>22</v>
      </c>
      <c r="U628" s="244">
        <v>32592</v>
      </c>
      <c r="V628" s="10" t="s">
        <v>255</v>
      </c>
      <c r="W628" s="10" t="s">
        <v>2015</v>
      </c>
      <c r="X628" s="241" t="s">
        <v>1936</v>
      </c>
      <c r="Y628" s="8" t="s">
        <v>9460</v>
      </c>
      <c r="Z628" s="243">
        <v>43949</v>
      </c>
      <c r="AA628" s="10" t="s">
        <v>255</v>
      </c>
      <c r="AB628" s="10" t="s">
        <v>1938</v>
      </c>
      <c r="AC628" s="10" t="s">
        <v>3140</v>
      </c>
      <c r="AD628" s="10" t="s">
        <v>2146</v>
      </c>
      <c r="AE628" s="243" t="s">
        <v>9461</v>
      </c>
      <c r="AF628" s="10" t="s">
        <v>9462</v>
      </c>
      <c r="AG628" s="10" t="s">
        <v>9463</v>
      </c>
      <c r="AH628" s="242" t="s">
        <v>9462</v>
      </c>
      <c r="AI628" s="243" t="s">
        <v>9463</v>
      </c>
      <c r="AJ628" s="10" t="s">
        <v>9464</v>
      </c>
      <c r="AK628" s="10" t="s">
        <v>9465</v>
      </c>
      <c r="AL628" s="241" t="s">
        <v>1953</v>
      </c>
      <c r="AM628" s="8" t="s">
        <v>9466</v>
      </c>
      <c r="AN628" s="8"/>
      <c r="AO628" s="8"/>
      <c r="AP628" s="8"/>
      <c r="AQ628" s="8" t="s">
        <v>3088</v>
      </c>
      <c r="AR628" s="245">
        <v>44360</v>
      </c>
      <c r="AS628" s="245">
        <v>44360</v>
      </c>
      <c r="AT628" s="246" t="s">
        <v>3088</v>
      </c>
      <c r="AU628" s="244">
        <v>44361</v>
      </c>
      <c r="AV628" s="247" t="s">
        <v>8583</v>
      </c>
      <c r="AW628" s="248" t="s">
        <v>8608</v>
      </c>
      <c r="AX628" s="249" t="s">
        <v>3088</v>
      </c>
      <c r="AY628" s="250" t="s">
        <v>9456</v>
      </c>
    </row>
    <row r="629" spans="1:51" ht="24.75" customHeight="1" x14ac:dyDescent="0.35">
      <c r="A629" s="11">
        <v>628</v>
      </c>
      <c r="B629" s="241" t="s">
        <v>9467</v>
      </c>
      <c r="C629" s="8" t="s">
        <v>9468</v>
      </c>
      <c r="D629" s="10" t="s">
        <v>3088</v>
      </c>
      <c r="E629" s="10" t="s">
        <v>527</v>
      </c>
      <c r="F629" s="9">
        <v>44348</v>
      </c>
      <c r="G629" s="9">
        <v>44407</v>
      </c>
      <c r="H629" s="9"/>
      <c r="I629" s="9"/>
      <c r="J629" s="7" t="s">
        <v>3128</v>
      </c>
      <c r="K629" s="7"/>
      <c r="L629" s="10" t="s">
        <v>8980</v>
      </c>
      <c r="M629" s="242" t="s">
        <v>3475</v>
      </c>
      <c r="N629" s="243" t="s">
        <v>2017</v>
      </c>
      <c r="O629" s="243" t="s">
        <v>8981</v>
      </c>
      <c r="P629" s="10" t="s">
        <v>8982</v>
      </c>
      <c r="Q629" s="10"/>
      <c r="R629" s="10"/>
      <c r="S629" s="10"/>
      <c r="T629" s="10" t="s">
        <v>53</v>
      </c>
      <c r="U629" s="244">
        <v>33118</v>
      </c>
      <c r="V629" s="10" t="s">
        <v>527</v>
      </c>
      <c r="W629" s="10" t="s">
        <v>527</v>
      </c>
      <c r="X629" s="241" t="s">
        <v>1936</v>
      </c>
      <c r="Y629" s="8" t="s">
        <v>9469</v>
      </c>
      <c r="Z629" s="243">
        <v>41555</v>
      </c>
      <c r="AA629" s="10" t="s">
        <v>527</v>
      </c>
      <c r="AB629" s="10" t="s">
        <v>1938</v>
      </c>
      <c r="AC629" s="10" t="s">
        <v>3140</v>
      </c>
      <c r="AD629" s="10" t="s">
        <v>2253</v>
      </c>
      <c r="AE629" s="243" t="s">
        <v>5803</v>
      </c>
      <c r="AF629" s="10" t="s">
        <v>9470</v>
      </c>
      <c r="AG629" s="10" t="s">
        <v>9471</v>
      </c>
      <c r="AH629" s="242" t="s">
        <v>9470</v>
      </c>
      <c r="AI629" s="243" t="s">
        <v>9471</v>
      </c>
      <c r="AJ629" s="10" t="s">
        <v>9472</v>
      </c>
      <c r="AK629" s="10" t="s">
        <v>9473</v>
      </c>
      <c r="AL629" s="241" t="s">
        <v>2107</v>
      </c>
      <c r="AM629" s="8" t="s">
        <v>9474</v>
      </c>
      <c r="AN629" s="8"/>
      <c r="AO629" s="8"/>
      <c r="AP629" s="8"/>
      <c r="AQ629" s="8" t="s">
        <v>3088</v>
      </c>
      <c r="AR629" s="245">
        <v>44361</v>
      </c>
      <c r="AS629" s="245">
        <v>44361</v>
      </c>
      <c r="AT629" s="246" t="s">
        <v>3088</v>
      </c>
      <c r="AU629" s="244">
        <v>44362</v>
      </c>
      <c r="AV629" s="247" t="s">
        <v>8639</v>
      </c>
      <c r="AW629" s="248" t="s">
        <v>9475</v>
      </c>
      <c r="AX629" s="249" t="s">
        <v>3088</v>
      </c>
      <c r="AY629" s="250" t="s">
        <v>9467</v>
      </c>
    </row>
    <row r="630" spans="1:51" ht="24.75" customHeight="1" x14ac:dyDescent="0.35">
      <c r="A630" s="11">
        <v>629</v>
      </c>
      <c r="B630" s="241" t="s">
        <v>9476</v>
      </c>
      <c r="C630" s="8" t="s">
        <v>9477</v>
      </c>
      <c r="D630" s="10" t="s">
        <v>3088</v>
      </c>
      <c r="E630" s="10" t="s">
        <v>14</v>
      </c>
      <c r="F630" s="9">
        <v>43739</v>
      </c>
      <c r="G630" s="9">
        <v>43798</v>
      </c>
      <c r="H630" s="9"/>
      <c r="I630" s="9"/>
      <c r="J630" s="7" t="s">
        <v>1932</v>
      </c>
      <c r="K630" s="7"/>
      <c r="L630" s="10" t="s">
        <v>751</v>
      </c>
      <c r="M630" s="242" t="s">
        <v>9478</v>
      </c>
      <c r="N630" s="243" t="s">
        <v>1972</v>
      </c>
      <c r="O630" s="243" t="s">
        <v>9479</v>
      </c>
      <c r="P630" s="10" t="s">
        <v>9480</v>
      </c>
      <c r="Q630" s="10"/>
      <c r="R630" s="10"/>
      <c r="S630" s="10"/>
      <c r="T630" s="10" t="s">
        <v>53</v>
      </c>
      <c r="U630" s="244">
        <v>32030</v>
      </c>
      <c r="V630" s="10" t="s">
        <v>79</v>
      </c>
      <c r="W630" s="10" t="s">
        <v>79</v>
      </c>
      <c r="X630" s="241" t="s">
        <v>1936</v>
      </c>
      <c r="Y630" s="8" t="s">
        <v>9481</v>
      </c>
      <c r="Z630" s="243">
        <v>40023</v>
      </c>
      <c r="AA630" s="10" t="s">
        <v>79</v>
      </c>
      <c r="AB630" s="10" t="s">
        <v>1938</v>
      </c>
      <c r="AC630" s="10" t="s">
        <v>1968</v>
      </c>
      <c r="AD630" s="10" t="s">
        <v>7082</v>
      </c>
      <c r="AE630" s="243" t="s">
        <v>9482</v>
      </c>
      <c r="AF630" s="10" t="s">
        <v>9483</v>
      </c>
      <c r="AG630" s="10" t="s">
        <v>9484</v>
      </c>
      <c r="AH630" s="242" t="s">
        <v>9485</v>
      </c>
      <c r="AI630" s="243" t="s">
        <v>9486</v>
      </c>
      <c r="AJ630" s="10" t="s">
        <v>9487</v>
      </c>
      <c r="AK630" s="10" t="s">
        <v>9488</v>
      </c>
      <c r="AL630" s="241" t="s">
        <v>1971</v>
      </c>
      <c r="AM630" s="8" t="s">
        <v>9487</v>
      </c>
      <c r="AN630" s="8"/>
      <c r="AO630" s="8"/>
      <c r="AP630" s="8"/>
      <c r="AQ630" s="8"/>
      <c r="AR630" s="245">
        <v>44362</v>
      </c>
      <c r="AS630" s="245">
        <v>44365</v>
      </c>
      <c r="AT630" s="246" t="s">
        <v>9489</v>
      </c>
      <c r="AU630" s="244">
        <v>44322</v>
      </c>
      <c r="AV630" s="247" t="s">
        <v>8583</v>
      </c>
      <c r="AW630" s="248" t="s">
        <v>8608</v>
      </c>
      <c r="AX630" s="249" t="s">
        <v>3088</v>
      </c>
      <c r="AY630" s="250" t="s">
        <v>9476</v>
      </c>
    </row>
    <row r="631" spans="1:51" ht="24.75" customHeight="1" x14ac:dyDescent="0.35">
      <c r="A631" s="11">
        <v>630</v>
      </c>
      <c r="B631" s="241" t="s">
        <v>9490</v>
      </c>
      <c r="C631" s="8" t="s">
        <v>9491</v>
      </c>
      <c r="D631" s="10" t="s">
        <v>3088</v>
      </c>
      <c r="E631" s="10" t="s">
        <v>14</v>
      </c>
      <c r="F631" s="9">
        <v>44340</v>
      </c>
      <c r="G631" s="9">
        <v>44399</v>
      </c>
      <c r="H631" s="9"/>
      <c r="I631" s="9"/>
      <c r="J631" s="7" t="s">
        <v>3128</v>
      </c>
      <c r="K631" s="7"/>
      <c r="L631" s="10" t="s">
        <v>41</v>
      </c>
      <c r="M631" s="242" t="s">
        <v>2412</v>
      </c>
      <c r="N631" s="243" t="s">
        <v>1933</v>
      </c>
      <c r="O631" s="243" t="s">
        <v>1754</v>
      </c>
      <c r="P631" s="10" t="s">
        <v>9492</v>
      </c>
      <c r="Q631" s="10"/>
      <c r="R631" s="10"/>
      <c r="S631" s="10"/>
      <c r="T631" s="10" t="s">
        <v>22</v>
      </c>
      <c r="U631" s="244">
        <v>31413</v>
      </c>
      <c r="V631" s="10" t="s">
        <v>255</v>
      </c>
      <c r="W631" s="10" t="s">
        <v>145</v>
      </c>
      <c r="X631" s="241" t="s">
        <v>1936</v>
      </c>
      <c r="Y631" s="8" t="s">
        <v>9493</v>
      </c>
      <c r="Z631" s="243">
        <v>43171</v>
      </c>
      <c r="AA631" s="10" t="s">
        <v>3088</v>
      </c>
      <c r="AB631" s="10" t="s">
        <v>1938</v>
      </c>
      <c r="AC631" s="10" t="s">
        <v>3140</v>
      </c>
      <c r="AD631" s="10" t="s">
        <v>2132</v>
      </c>
      <c r="AE631" s="243" t="s">
        <v>6723</v>
      </c>
      <c r="AF631" s="10" t="s">
        <v>9494</v>
      </c>
      <c r="AG631" s="10" t="s">
        <v>9495</v>
      </c>
      <c r="AH631" s="242" t="s">
        <v>9494</v>
      </c>
      <c r="AI631" s="243" t="s">
        <v>9495</v>
      </c>
      <c r="AJ631" s="10" t="s">
        <v>9496</v>
      </c>
      <c r="AK631" s="10" t="s">
        <v>9497</v>
      </c>
      <c r="AL631" s="241" t="s">
        <v>1941</v>
      </c>
      <c r="AM631" s="8" t="s">
        <v>9498</v>
      </c>
      <c r="AN631" s="8"/>
      <c r="AO631" s="8"/>
      <c r="AP631" s="8"/>
      <c r="AQ631" s="8" t="s">
        <v>3088</v>
      </c>
      <c r="AR631" s="245">
        <v>44368</v>
      </c>
      <c r="AS631" s="245">
        <v>44368</v>
      </c>
      <c r="AT631" s="246" t="s">
        <v>3088</v>
      </c>
      <c r="AU631" s="244">
        <v>44368</v>
      </c>
      <c r="AV631" s="247" t="s">
        <v>8583</v>
      </c>
      <c r="AW631" s="248" t="s">
        <v>6770</v>
      </c>
      <c r="AX631" s="249" t="s">
        <v>3088</v>
      </c>
      <c r="AY631" s="250" t="s">
        <v>9490</v>
      </c>
    </row>
    <row r="632" spans="1:51" ht="24.75" customHeight="1" x14ac:dyDescent="0.35">
      <c r="A632" s="11">
        <v>631</v>
      </c>
      <c r="B632" s="241" t="s">
        <v>9499</v>
      </c>
      <c r="C632" s="8" t="s">
        <v>9500</v>
      </c>
      <c r="D632" s="10" t="s">
        <v>3088</v>
      </c>
      <c r="E632" s="10" t="s">
        <v>14</v>
      </c>
      <c r="F632" s="9">
        <v>44312</v>
      </c>
      <c r="G632" s="9">
        <v>44371</v>
      </c>
      <c r="H632" s="9"/>
      <c r="I632" s="9"/>
      <c r="J632" s="7" t="s">
        <v>3128</v>
      </c>
      <c r="K632" s="7"/>
      <c r="L632" s="10" t="s">
        <v>35</v>
      </c>
      <c r="M632" s="242" t="s">
        <v>1989</v>
      </c>
      <c r="N632" s="243" t="s">
        <v>1972</v>
      </c>
      <c r="O632" s="243" t="s">
        <v>555</v>
      </c>
      <c r="P632" s="10" t="s">
        <v>2258</v>
      </c>
      <c r="Q632" s="10"/>
      <c r="R632" s="10"/>
      <c r="S632" s="10"/>
      <c r="T632" s="10" t="s">
        <v>22</v>
      </c>
      <c r="U632" s="244">
        <v>33037</v>
      </c>
      <c r="V632" s="10" t="s">
        <v>255</v>
      </c>
      <c r="W632" s="10" t="s">
        <v>2114</v>
      </c>
      <c r="X632" s="241" t="s">
        <v>1936</v>
      </c>
      <c r="Y632" s="8" t="s">
        <v>9501</v>
      </c>
      <c r="Z632" s="243">
        <v>43287</v>
      </c>
      <c r="AA632" s="10" t="s">
        <v>3088</v>
      </c>
      <c r="AB632" s="10" t="s">
        <v>1938</v>
      </c>
      <c r="AC632" s="10" t="s">
        <v>3140</v>
      </c>
      <c r="AD632" s="10" t="s">
        <v>2146</v>
      </c>
      <c r="AE632" s="243" t="s">
        <v>9461</v>
      </c>
      <c r="AF632" s="10" t="s">
        <v>9502</v>
      </c>
      <c r="AG632" s="10" t="s">
        <v>9503</v>
      </c>
      <c r="AH632" s="242" t="s">
        <v>9502</v>
      </c>
      <c r="AI632" s="243" t="s">
        <v>9503</v>
      </c>
      <c r="AJ632" s="10" t="s">
        <v>9504</v>
      </c>
      <c r="AK632" s="10" t="s">
        <v>9505</v>
      </c>
      <c r="AL632" s="241" t="s">
        <v>1941</v>
      </c>
      <c r="AM632" s="8" t="s">
        <v>9506</v>
      </c>
      <c r="AN632" s="8"/>
      <c r="AO632" s="8"/>
      <c r="AP632" s="8"/>
      <c r="AQ632" s="8" t="s">
        <v>3088</v>
      </c>
      <c r="AR632" s="245">
        <v>44371</v>
      </c>
      <c r="AS632" s="245">
        <v>44371</v>
      </c>
      <c r="AT632" s="246" t="s">
        <v>3088</v>
      </c>
      <c r="AU632" s="244">
        <v>44363</v>
      </c>
      <c r="AV632" s="247" t="s">
        <v>8583</v>
      </c>
      <c r="AW632" s="248" t="s">
        <v>8608</v>
      </c>
      <c r="AX632" s="249" t="s">
        <v>3088</v>
      </c>
      <c r="AY632" s="250" t="s">
        <v>9499</v>
      </c>
    </row>
    <row r="633" spans="1:51" ht="24.75" customHeight="1" x14ac:dyDescent="0.35">
      <c r="A633" s="11">
        <v>632</v>
      </c>
      <c r="B633" s="241" t="s">
        <v>9507</v>
      </c>
      <c r="C633" s="8" t="s">
        <v>6990</v>
      </c>
      <c r="D633" s="10" t="s">
        <v>3088</v>
      </c>
      <c r="E633" s="10" t="s">
        <v>79</v>
      </c>
      <c r="F633" s="9">
        <v>43684</v>
      </c>
      <c r="G633" s="9">
        <v>43743</v>
      </c>
      <c r="H633" s="9"/>
      <c r="I633" s="9">
        <v>44474</v>
      </c>
      <c r="J633" s="7" t="s">
        <v>3128</v>
      </c>
      <c r="K633" s="7"/>
      <c r="L633" s="10" t="s">
        <v>5682</v>
      </c>
      <c r="M633" s="242" t="s">
        <v>2151</v>
      </c>
      <c r="N633" s="243" t="s">
        <v>2017</v>
      </c>
      <c r="O633" s="243" t="s">
        <v>3187</v>
      </c>
      <c r="P633" s="10" t="s">
        <v>2061</v>
      </c>
      <c r="Q633" s="10"/>
      <c r="R633" s="10"/>
      <c r="S633" s="10"/>
      <c r="T633" s="10" t="s">
        <v>22</v>
      </c>
      <c r="U633" s="244">
        <v>29074</v>
      </c>
      <c r="V633" s="10" t="s">
        <v>2024</v>
      </c>
      <c r="W633" s="10" t="s">
        <v>2024</v>
      </c>
      <c r="X633" s="241" t="s">
        <v>1936</v>
      </c>
      <c r="Y633" s="8" t="s">
        <v>9508</v>
      </c>
      <c r="Z633" s="243">
        <v>41737</v>
      </c>
      <c r="AA633" s="10" t="s">
        <v>79</v>
      </c>
      <c r="AB633" s="10" t="s">
        <v>1938</v>
      </c>
      <c r="AC633" s="10" t="s">
        <v>3140</v>
      </c>
      <c r="AD633" s="10" t="s">
        <v>2239</v>
      </c>
      <c r="AE633" s="243" t="s">
        <v>2041</v>
      </c>
      <c r="AF633" s="10" t="s">
        <v>9509</v>
      </c>
      <c r="AG633" s="10" t="s">
        <v>9510</v>
      </c>
      <c r="AH633" s="242" t="s">
        <v>9511</v>
      </c>
      <c r="AI633" s="243" t="s">
        <v>9512</v>
      </c>
      <c r="AJ633" s="10" t="s">
        <v>9513</v>
      </c>
      <c r="AK633" s="10" t="s">
        <v>2717</v>
      </c>
      <c r="AL633" s="241" t="s">
        <v>1950</v>
      </c>
      <c r="AM633" s="8" t="s">
        <v>9514</v>
      </c>
      <c r="AN633" s="8"/>
      <c r="AO633" s="8"/>
      <c r="AP633" s="8"/>
      <c r="AQ633" s="8" t="s">
        <v>3088</v>
      </c>
      <c r="AR633" s="245">
        <v>44376</v>
      </c>
      <c r="AS633" s="245">
        <v>44376</v>
      </c>
      <c r="AT633" s="246" t="s">
        <v>9515</v>
      </c>
      <c r="AU633" s="244">
        <v>44348</v>
      </c>
      <c r="AV633" s="247" t="s">
        <v>8639</v>
      </c>
      <c r="AW633" s="248" t="s">
        <v>8640</v>
      </c>
      <c r="AX633" s="249" t="s">
        <v>3088</v>
      </c>
      <c r="AY633" s="250" t="s">
        <v>9507</v>
      </c>
    </row>
    <row r="634" spans="1:51" ht="24.75" customHeight="1" x14ac:dyDescent="0.35">
      <c r="A634" s="11">
        <v>633</v>
      </c>
      <c r="B634" s="241" t="s">
        <v>9516</v>
      </c>
      <c r="C634" s="8" t="s">
        <v>9517</v>
      </c>
      <c r="D634" s="10" t="s">
        <v>7406</v>
      </c>
      <c r="E634" s="10" t="s">
        <v>293</v>
      </c>
      <c r="F634" s="9">
        <v>43942</v>
      </c>
      <c r="G634" s="9">
        <v>44001</v>
      </c>
      <c r="H634" s="9"/>
      <c r="I634" s="9">
        <v>45462</v>
      </c>
      <c r="J634" s="7" t="s">
        <v>3128</v>
      </c>
      <c r="K634" s="7"/>
      <c r="L634" s="10" t="s">
        <v>9518</v>
      </c>
      <c r="M634" s="242" t="s">
        <v>9519</v>
      </c>
      <c r="N634" s="243" t="s">
        <v>1972</v>
      </c>
      <c r="O634" s="243" t="s">
        <v>3092</v>
      </c>
      <c r="P634" s="10" t="s">
        <v>3247</v>
      </c>
      <c r="Q634" s="10"/>
      <c r="R634" s="10"/>
      <c r="S634" s="10"/>
      <c r="T634" s="10" t="s">
        <v>53</v>
      </c>
      <c r="U634" s="244">
        <v>28962</v>
      </c>
      <c r="V634" s="10" t="s">
        <v>1967</v>
      </c>
      <c r="W634" s="10" t="s">
        <v>1967</v>
      </c>
      <c r="X634" s="241" t="s">
        <v>1936</v>
      </c>
      <c r="Y634" s="8" t="s">
        <v>9520</v>
      </c>
      <c r="Z634" s="243">
        <v>43607</v>
      </c>
      <c r="AA634" s="10" t="s">
        <v>7385</v>
      </c>
      <c r="AB634" s="10" t="s">
        <v>1938</v>
      </c>
      <c r="AC634" s="10" t="s">
        <v>3140</v>
      </c>
      <c r="AD634" s="10" t="s">
        <v>1952</v>
      </c>
      <c r="AE634" s="243" t="s">
        <v>2256</v>
      </c>
      <c r="AF634" s="10" t="s">
        <v>9521</v>
      </c>
      <c r="AG634" s="10" t="s">
        <v>9522</v>
      </c>
      <c r="AH634" s="242" t="s">
        <v>9521</v>
      </c>
      <c r="AI634" s="243" t="s">
        <v>9522</v>
      </c>
      <c r="AJ634" s="10" t="s">
        <v>9523</v>
      </c>
      <c r="AK634" s="10" t="s">
        <v>9524</v>
      </c>
      <c r="AL634" s="241" t="s">
        <v>1971</v>
      </c>
      <c r="AM634" s="8" t="s">
        <v>9525</v>
      </c>
      <c r="AN634" s="8"/>
      <c r="AO634" s="8"/>
      <c r="AP634" s="8"/>
      <c r="AQ634" s="8" t="s">
        <v>3088</v>
      </c>
      <c r="AR634" s="245">
        <v>44377</v>
      </c>
      <c r="AS634" s="245">
        <v>44377</v>
      </c>
      <c r="AT634" s="246" t="s">
        <v>9526</v>
      </c>
      <c r="AU634" s="244">
        <v>44363</v>
      </c>
      <c r="AV634" s="247" t="s">
        <v>8583</v>
      </c>
      <c r="AW634" s="248" t="s">
        <v>8608</v>
      </c>
      <c r="AX634" s="249" t="s">
        <v>3088</v>
      </c>
      <c r="AY634" s="250" t="s">
        <v>9516</v>
      </c>
    </row>
    <row r="635" spans="1:51" ht="24.75" customHeight="1" x14ac:dyDescent="0.35">
      <c r="A635" s="11">
        <v>634</v>
      </c>
      <c r="B635" s="241" t="s">
        <v>9527</v>
      </c>
      <c r="C635" s="8" t="s">
        <v>9528</v>
      </c>
      <c r="D635" s="10" t="s">
        <v>3088</v>
      </c>
      <c r="E635" s="10" t="s">
        <v>14</v>
      </c>
      <c r="F635" s="9">
        <v>43619</v>
      </c>
      <c r="G635" s="9">
        <v>43678</v>
      </c>
      <c r="H635" s="9"/>
      <c r="I635" s="9"/>
      <c r="J635" s="7" t="s">
        <v>1932</v>
      </c>
      <c r="K635" s="7"/>
      <c r="L635" s="10" t="s">
        <v>789</v>
      </c>
      <c r="M635" s="242" t="s">
        <v>2383</v>
      </c>
      <c r="N635" s="243" t="s">
        <v>1933</v>
      </c>
      <c r="O635" s="243" t="s">
        <v>5552</v>
      </c>
      <c r="P635" s="10" t="s">
        <v>9529</v>
      </c>
      <c r="Q635" s="10"/>
      <c r="R635" s="10"/>
      <c r="S635" s="10"/>
      <c r="T635" s="10" t="s">
        <v>53</v>
      </c>
      <c r="U635" s="244">
        <v>31687</v>
      </c>
      <c r="V635" s="10" t="s">
        <v>2441</v>
      </c>
      <c r="W635" s="10" t="s">
        <v>2441</v>
      </c>
      <c r="X635" s="241" t="s">
        <v>1936</v>
      </c>
      <c r="Y635" s="8" t="s">
        <v>9530</v>
      </c>
      <c r="Z635" s="243">
        <v>42297</v>
      </c>
      <c r="AA635" s="10" t="s">
        <v>2441</v>
      </c>
      <c r="AB635" s="10" t="s">
        <v>1956</v>
      </c>
      <c r="AC635" s="10" t="s">
        <v>3140</v>
      </c>
      <c r="AD635" s="10" t="s">
        <v>2010</v>
      </c>
      <c r="AE635" s="243" t="s">
        <v>2041</v>
      </c>
      <c r="AF635" s="10" t="s">
        <v>9531</v>
      </c>
      <c r="AG635" s="10" t="s">
        <v>9532</v>
      </c>
      <c r="AH635" s="242" t="s">
        <v>9533</v>
      </c>
      <c r="AI635" s="243" t="s">
        <v>9534</v>
      </c>
      <c r="AJ635" s="10" t="s">
        <v>9535</v>
      </c>
      <c r="AK635" s="10" t="s">
        <v>6338</v>
      </c>
      <c r="AL635" s="241" t="s">
        <v>3843</v>
      </c>
      <c r="AM635" s="8" t="s">
        <v>9536</v>
      </c>
      <c r="AN635" s="8"/>
      <c r="AO635" s="8"/>
      <c r="AP635" s="8"/>
      <c r="AQ635" s="8"/>
      <c r="AR635" s="245">
        <v>44377</v>
      </c>
      <c r="AS635" s="245">
        <v>44377</v>
      </c>
      <c r="AT635" s="246" t="s">
        <v>9537</v>
      </c>
      <c r="AU635" s="244">
        <v>44322</v>
      </c>
      <c r="AV635" s="247" t="s">
        <v>8583</v>
      </c>
      <c r="AW635" s="248" t="s">
        <v>3783</v>
      </c>
      <c r="AX635" s="249" t="s">
        <v>3088</v>
      </c>
      <c r="AY635" s="250" t="s">
        <v>9527</v>
      </c>
    </row>
    <row r="636" spans="1:51" ht="24.75" customHeight="1" x14ac:dyDescent="0.35">
      <c r="A636" s="11">
        <v>635</v>
      </c>
      <c r="B636" s="241" t="s">
        <v>9538</v>
      </c>
      <c r="C636" s="8" t="s">
        <v>9539</v>
      </c>
      <c r="D636" s="10" t="s">
        <v>3088</v>
      </c>
      <c r="E636" s="10" t="s">
        <v>32</v>
      </c>
      <c r="F636" s="9">
        <v>43244</v>
      </c>
      <c r="G636" s="9">
        <v>43303</v>
      </c>
      <c r="H636" s="9"/>
      <c r="I636" s="9"/>
      <c r="J636" s="7" t="s">
        <v>1932</v>
      </c>
      <c r="K636" s="7"/>
      <c r="L636" s="10" t="s">
        <v>9540</v>
      </c>
      <c r="M636" s="242" t="s">
        <v>9540</v>
      </c>
      <c r="N636" s="243" t="s">
        <v>2126</v>
      </c>
      <c r="O636" s="243" t="s">
        <v>6280</v>
      </c>
      <c r="P636" s="10" t="s">
        <v>6281</v>
      </c>
      <c r="Q636" s="10"/>
      <c r="R636" s="10"/>
      <c r="S636" s="10"/>
      <c r="T636" s="10" t="s">
        <v>53</v>
      </c>
      <c r="U636" s="244">
        <v>33409</v>
      </c>
      <c r="V636" s="10" t="s">
        <v>79</v>
      </c>
      <c r="W636" s="10" t="s">
        <v>79</v>
      </c>
      <c r="X636" s="241" t="s">
        <v>1936</v>
      </c>
      <c r="Y636" s="8" t="s">
        <v>9541</v>
      </c>
      <c r="Z636" s="243">
        <v>42305</v>
      </c>
      <c r="AA636" s="10" t="s">
        <v>79</v>
      </c>
      <c r="AB636" s="10" t="s">
        <v>1938</v>
      </c>
      <c r="AC636" s="10" t="s">
        <v>3140</v>
      </c>
      <c r="AD636" s="10" t="s">
        <v>3593</v>
      </c>
      <c r="AE636" s="243" t="s">
        <v>1948</v>
      </c>
      <c r="AF636" s="10" t="s">
        <v>9542</v>
      </c>
      <c r="AG636" s="10" t="s">
        <v>9543</v>
      </c>
      <c r="AH636" s="242" t="s">
        <v>9544</v>
      </c>
      <c r="AI636" s="243" t="s">
        <v>9545</v>
      </c>
      <c r="AJ636" s="10" t="s">
        <v>9546</v>
      </c>
      <c r="AK636" s="10" t="s">
        <v>9547</v>
      </c>
      <c r="AL636" s="241" t="s">
        <v>2107</v>
      </c>
      <c r="AM636" s="8" t="s">
        <v>9548</v>
      </c>
      <c r="AN636" s="8"/>
      <c r="AO636" s="8"/>
      <c r="AP636" s="8"/>
      <c r="AQ636" s="8" t="s">
        <v>3088</v>
      </c>
      <c r="AR636" s="245">
        <v>44377</v>
      </c>
      <c r="AS636" s="245">
        <v>44377</v>
      </c>
      <c r="AT636" s="246" t="s">
        <v>9549</v>
      </c>
      <c r="AU636" s="244">
        <v>44347</v>
      </c>
      <c r="AV636" s="247" t="s">
        <v>8583</v>
      </c>
      <c r="AW636" s="248" t="s">
        <v>8608</v>
      </c>
      <c r="AX636" s="249" t="s">
        <v>3088</v>
      </c>
      <c r="AY636" s="250" t="s">
        <v>9538</v>
      </c>
    </row>
    <row r="637" spans="1:51" ht="24.75" customHeight="1" x14ac:dyDescent="0.35">
      <c r="A637" s="11">
        <v>636</v>
      </c>
      <c r="B637" s="241" t="s">
        <v>9550</v>
      </c>
      <c r="C637" s="8" t="s">
        <v>9551</v>
      </c>
      <c r="D637" s="10" t="s">
        <v>3088</v>
      </c>
      <c r="E637" s="10" t="s">
        <v>14</v>
      </c>
      <c r="F637" s="9">
        <v>40252</v>
      </c>
      <c r="G637" s="9">
        <v>40312</v>
      </c>
      <c r="H637" s="9"/>
      <c r="I637" s="9"/>
      <c r="J637" s="7" t="s">
        <v>1932</v>
      </c>
      <c r="K637" s="7"/>
      <c r="L637" s="10" t="s">
        <v>618</v>
      </c>
      <c r="M637" s="242" t="s">
        <v>618</v>
      </c>
      <c r="N637" s="243" t="s">
        <v>1990</v>
      </c>
      <c r="O637" s="243" t="s">
        <v>1353</v>
      </c>
      <c r="P637" s="10" t="s">
        <v>9552</v>
      </c>
      <c r="Q637" s="10"/>
      <c r="R637" s="10"/>
      <c r="S637" s="10"/>
      <c r="T637" s="10" t="s">
        <v>53</v>
      </c>
      <c r="U637" s="244">
        <v>30667</v>
      </c>
      <c r="V637" s="10" t="s">
        <v>255</v>
      </c>
      <c r="W637" s="10" t="s">
        <v>781</v>
      </c>
      <c r="X637" s="241" t="s">
        <v>1936</v>
      </c>
      <c r="Y637" s="8" t="s">
        <v>9553</v>
      </c>
      <c r="Z637" s="243">
        <v>39210</v>
      </c>
      <c r="AA637" s="10" t="s">
        <v>255</v>
      </c>
      <c r="AB637" s="10" t="s">
        <v>1938</v>
      </c>
      <c r="AC637" s="10" t="s">
        <v>1968</v>
      </c>
      <c r="AD637" s="10" t="s">
        <v>9554</v>
      </c>
      <c r="AE637" s="243" t="s">
        <v>1948</v>
      </c>
      <c r="AF637" s="10" t="s">
        <v>9555</v>
      </c>
      <c r="AG637" s="10" t="s">
        <v>9556</v>
      </c>
      <c r="AH637" s="242" t="s">
        <v>9557</v>
      </c>
      <c r="AI637" s="243" t="s">
        <v>9558</v>
      </c>
      <c r="AJ637" s="10" t="s">
        <v>9559</v>
      </c>
      <c r="AK637" s="10" t="s">
        <v>9560</v>
      </c>
      <c r="AL637" s="241" t="s">
        <v>1971</v>
      </c>
      <c r="AM637" s="8" t="s">
        <v>9561</v>
      </c>
      <c r="AN637" s="8"/>
      <c r="AO637" s="8"/>
      <c r="AP637" s="8"/>
      <c r="AQ637" s="8" t="s">
        <v>3088</v>
      </c>
      <c r="AR637" s="245">
        <v>44377</v>
      </c>
      <c r="AS637" s="245">
        <v>44377</v>
      </c>
      <c r="AT637" s="246" t="s">
        <v>9562</v>
      </c>
      <c r="AU637" s="244">
        <v>44341</v>
      </c>
      <c r="AV637" s="247" t="s">
        <v>8583</v>
      </c>
      <c r="AW637" s="248" t="s">
        <v>3783</v>
      </c>
      <c r="AX637" s="249" t="s">
        <v>3088</v>
      </c>
      <c r="AY637" s="250" t="s">
        <v>9550</v>
      </c>
    </row>
    <row r="638" spans="1:51" ht="24.75" customHeight="1" x14ac:dyDescent="0.35">
      <c r="A638" s="11">
        <v>637</v>
      </c>
      <c r="B638" s="241" t="s">
        <v>9563</v>
      </c>
      <c r="C638" s="8" t="s">
        <v>9564</v>
      </c>
      <c r="D638" s="10" t="s">
        <v>3088</v>
      </c>
      <c r="E638" s="10" t="s">
        <v>334</v>
      </c>
      <c r="F638" s="9">
        <v>43587</v>
      </c>
      <c r="G638" s="9">
        <v>43646</v>
      </c>
      <c r="H638" s="9"/>
      <c r="I638" s="9">
        <v>44377</v>
      </c>
      <c r="J638" s="7" t="s">
        <v>3128</v>
      </c>
      <c r="K638" s="7"/>
      <c r="L638" s="10" t="s">
        <v>7117</v>
      </c>
      <c r="M638" s="242" t="s">
        <v>2052</v>
      </c>
      <c r="N638" s="243" t="s">
        <v>1990</v>
      </c>
      <c r="O638" s="243" t="s">
        <v>3187</v>
      </c>
      <c r="P638" s="10" t="s">
        <v>2061</v>
      </c>
      <c r="Q638" s="10"/>
      <c r="R638" s="10"/>
      <c r="S638" s="10"/>
      <c r="T638" s="10" t="s">
        <v>53</v>
      </c>
      <c r="U638" s="244">
        <v>26250</v>
      </c>
      <c r="V638" s="10" t="s">
        <v>334</v>
      </c>
      <c r="W638" s="10" t="s">
        <v>334</v>
      </c>
      <c r="X638" s="241" t="s">
        <v>1936</v>
      </c>
      <c r="Y638" s="8" t="s">
        <v>9565</v>
      </c>
      <c r="Z638" s="243">
        <v>41016</v>
      </c>
      <c r="AA638" s="10" t="s">
        <v>334</v>
      </c>
      <c r="AB638" s="10" t="s">
        <v>1938</v>
      </c>
      <c r="AC638" s="10" t="s">
        <v>3140</v>
      </c>
      <c r="AD638" s="10" t="s">
        <v>2239</v>
      </c>
      <c r="AE638" s="243" t="s">
        <v>2208</v>
      </c>
      <c r="AF638" s="10" t="s">
        <v>9566</v>
      </c>
      <c r="AG638" s="10" t="s">
        <v>9567</v>
      </c>
      <c r="AH638" s="242" t="s">
        <v>9566</v>
      </c>
      <c r="AI638" s="243" t="s">
        <v>9567</v>
      </c>
      <c r="AJ638" s="10" t="s">
        <v>9568</v>
      </c>
      <c r="AK638" s="10" t="s">
        <v>9569</v>
      </c>
      <c r="AL638" s="241" t="s">
        <v>1971</v>
      </c>
      <c r="AM638" s="8" t="s">
        <v>9570</v>
      </c>
      <c r="AN638" s="8"/>
      <c r="AO638" s="8"/>
      <c r="AP638" s="8"/>
      <c r="AQ638" s="8"/>
      <c r="AR638" s="245">
        <v>44377</v>
      </c>
      <c r="AS638" s="245">
        <v>44377</v>
      </c>
      <c r="AT638" s="246" t="s">
        <v>9571</v>
      </c>
      <c r="AU638" s="244">
        <v>44356</v>
      </c>
      <c r="AV638" s="247" t="s">
        <v>8639</v>
      </c>
      <c r="AW638" s="248" t="s">
        <v>8640</v>
      </c>
      <c r="AX638" s="249" t="s">
        <v>3088</v>
      </c>
      <c r="AY638" s="250" t="s">
        <v>9563</v>
      </c>
    </row>
    <row r="639" spans="1:51" ht="24.75" customHeight="1" x14ac:dyDescent="0.35">
      <c r="A639" s="11">
        <v>638</v>
      </c>
      <c r="B639" s="241" t="s">
        <v>9572</v>
      </c>
      <c r="C639" s="8" t="s">
        <v>9573</v>
      </c>
      <c r="D639" s="10" t="s">
        <v>3088</v>
      </c>
      <c r="E639" s="10" t="s">
        <v>14</v>
      </c>
      <c r="F639" s="9">
        <v>44340</v>
      </c>
      <c r="G639" s="9">
        <v>44399</v>
      </c>
      <c r="H639" s="9"/>
      <c r="I639" s="9"/>
      <c r="J639" s="7" t="s">
        <v>3128</v>
      </c>
      <c r="K639" s="7"/>
      <c r="L639" s="10" t="s">
        <v>19</v>
      </c>
      <c r="M639" s="242" t="s">
        <v>6926</v>
      </c>
      <c r="N639" s="243" t="s">
        <v>2050</v>
      </c>
      <c r="O639" s="243" t="s">
        <v>321</v>
      </c>
      <c r="P639" s="10" t="s">
        <v>2134</v>
      </c>
      <c r="Q639" s="10"/>
      <c r="R639" s="10"/>
      <c r="S639" s="10"/>
      <c r="T639" s="10" t="s">
        <v>53</v>
      </c>
      <c r="U639" s="244">
        <v>33780</v>
      </c>
      <c r="V639" s="10" t="s">
        <v>255</v>
      </c>
      <c r="W639" s="10" t="s">
        <v>255</v>
      </c>
      <c r="X639" s="241" t="s">
        <v>1936</v>
      </c>
      <c r="Y639" s="8" t="s">
        <v>9574</v>
      </c>
      <c r="Z639" s="243">
        <v>39988</v>
      </c>
      <c r="AA639" s="10" t="s">
        <v>255</v>
      </c>
      <c r="AB639" s="10" t="s">
        <v>1956</v>
      </c>
      <c r="AC639" s="10" t="s">
        <v>3140</v>
      </c>
      <c r="AD639" s="10" t="s">
        <v>2422</v>
      </c>
      <c r="AE639" s="243" t="s">
        <v>1998</v>
      </c>
      <c r="AF639" s="10" t="s">
        <v>9575</v>
      </c>
      <c r="AG639" s="10" t="s">
        <v>9576</v>
      </c>
      <c r="AH639" s="242" t="s">
        <v>9575</v>
      </c>
      <c r="AI639" s="243" t="s">
        <v>9576</v>
      </c>
      <c r="AJ639" s="10" t="s">
        <v>9577</v>
      </c>
      <c r="AK639" s="10" t="s">
        <v>9578</v>
      </c>
      <c r="AL639" s="241" t="s">
        <v>1950</v>
      </c>
      <c r="AM639" s="8" t="s">
        <v>9579</v>
      </c>
      <c r="AN639" s="8"/>
      <c r="AO639" s="8"/>
      <c r="AP639" s="8"/>
      <c r="AQ639" s="8" t="s">
        <v>3088</v>
      </c>
      <c r="AR639" s="245">
        <v>44377</v>
      </c>
      <c r="AS639" s="245">
        <v>44377</v>
      </c>
      <c r="AT639" s="246" t="s">
        <v>3088</v>
      </c>
      <c r="AU639" s="244">
        <v>44376</v>
      </c>
      <c r="AV639" s="247" t="s">
        <v>8583</v>
      </c>
      <c r="AW639" s="248" t="s">
        <v>3783</v>
      </c>
      <c r="AX639" s="249" t="s">
        <v>3088</v>
      </c>
      <c r="AY639" s="250" t="s">
        <v>9572</v>
      </c>
    </row>
    <row r="640" spans="1:51" ht="24.75" customHeight="1" x14ac:dyDescent="0.35">
      <c r="A640" s="11">
        <v>639</v>
      </c>
      <c r="B640" s="241" t="s">
        <v>9580</v>
      </c>
      <c r="C640" s="8" t="s">
        <v>9581</v>
      </c>
      <c r="D640" s="10" t="s">
        <v>3088</v>
      </c>
      <c r="E640" s="10" t="s">
        <v>544</v>
      </c>
      <c r="F640" s="9">
        <v>43703</v>
      </c>
      <c r="G640" s="9">
        <v>43762</v>
      </c>
      <c r="H640" s="9"/>
      <c r="I640" s="9">
        <v>44493</v>
      </c>
      <c r="J640" s="7" t="s">
        <v>3128</v>
      </c>
      <c r="K640" s="7"/>
      <c r="L640" s="10" t="s">
        <v>9295</v>
      </c>
      <c r="M640" s="242" t="s">
        <v>9296</v>
      </c>
      <c r="N640" s="243" t="s">
        <v>2017</v>
      </c>
      <c r="O640" s="243" t="s">
        <v>3187</v>
      </c>
      <c r="P640" s="10" t="s">
        <v>2061</v>
      </c>
      <c r="Q640" s="10"/>
      <c r="R640" s="10"/>
      <c r="S640" s="10"/>
      <c r="T640" s="10" t="s">
        <v>53</v>
      </c>
      <c r="U640" s="244">
        <v>31525</v>
      </c>
      <c r="V640" s="10" t="s">
        <v>544</v>
      </c>
      <c r="W640" s="10" t="s">
        <v>544</v>
      </c>
      <c r="X640" s="241" t="s">
        <v>1936</v>
      </c>
      <c r="Y640" s="8" t="s">
        <v>9582</v>
      </c>
      <c r="Z640" s="243">
        <v>43003</v>
      </c>
      <c r="AA640" s="10" t="s">
        <v>544</v>
      </c>
      <c r="AB640" s="10" t="s">
        <v>1938</v>
      </c>
      <c r="AC640" s="10" t="s">
        <v>1974</v>
      </c>
      <c r="AD640" s="10" t="s">
        <v>9583</v>
      </c>
      <c r="AE640" s="243" t="s">
        <v>9584</v>
      </c>
      <c r="AF640" s="10" t="s">
        <v>9585</v>
      </c>
      <c r="AG640" s="10" t="s">
        <v>9586</v>
      </c>
      <c r="AH640" s="242" t="s">
        <v>9585</v>
      </c>
      <c r="AI640" s="243" t="s">
        <v>9586</v>
      </c>
      <c r="AJ640" s="10" t="s">
        <v>3088</v>
      </c>
      <c r="AK640" s="10" t="s">
        <v>9587</v>
      </c>
      <c r="AL640" s="241" t="s">
        <v>1971</v>
      </c>
      <c r="AM640" s="8" t="s">
        <v>9588</v>
      </c>
      <c r="AN640" s="8"/>
      <c r="AO640" s="8"/>
      <c r="AP640" s="8"/>
      <c r="AQ640" s="8"/>
      <c r="AR640" s="245">
        <v>44377</v>
      </c>
      <c r="AS640" s="245">
        <v>44377</v>
      </c>
      <c r="AT640" s="246" t="s">
        <v>9589</v>
      </c>
      <c r="AU640" s="244">
        <v>44362</v>
      </c>
      <c r="AV640" s="247" t="s">
        <v>8583</v>
      </c>
      <c r="AW640" s="248" t="s">
        <v>8608</v>
      </c>
      <c r="AX640" s="249" t="s">
        <v>3088</v>
      </c>
      <c r="AY640" s="250" t="s">
        <v>9580</v>
      </c>
    </row>
    <row r="641" spans="1:51" ht="24.75" customHeight="1" x14ac:dyDescent="0.35">
      <c r="A641" s="11">
        <v>640</v>
      </c>
      <c r="B641" s="241" t="s">
        <v>9590</v>
      </c>
      <c r="C641" s="8" t="s">
        <v>9591</v>
      </c>
      <c r="D641" s="10" t="s">
        <v>3088</v>
      </c>
      <c r="E641" s="10" t="s">
        <v>14</v>
      </c>
      <c r="F641" s="9">
        <v>43955</v>
      </c>
      <c r="G641" s="9">
        <v>44014</v>
      </c>
      <c r="H641" s="9"/>
      <c r="I641" s="9">
        <v>44379</v>
      </c>
      <c r="J641" s="7" t="s">
        <v>3128</v>
      </c>
      <c r="K641" s="7"/>
      <c r="L641" s="10" t="s">
        <v>218</v>
      </c>
      <c r="M641" s="242" t="s">
        <v>2083</v>
      </c>
      <c r="N641" s="243" t="s">
        <v>2050</v>
      </c>
      <c r="O641" s="243" t="s">
        <v>1113</v>
      </c>
      <c r="P641" s="10" t="s">
        <v>2481</v>
      </c>
      <c r="Q641" s="10"/>
      <c r="R641" s="10"/>
      <c r="S641" s="10"/>
      <c r="T641" s="10" t="s">
        <v>22</v>
      </c>
      <c r="U641" s="244">
        <v>33682</v>
      </c>
      <c r="V641" s="10" t="s">
        <v>79</v>
      </c>
      <c r="W641" s="10" t="s">
        <v>79</v>
      </c>
      <c r="X641" s="241" t="s">
        <v>1936</v>
      </c>
      <c r="Y641" s="8" t="s">
        <v>9592</v>
      </c>
      <c r="Z641" s="243">
        <v>40030</v>
      </c>
      <c r="AA641" s="10" t="s">
        <v>9593</v>
      </c>
      <c r="AB641" s="10" t="s">
        <v>1956</v>
      </c>
      <c r="AC641" s="10" t="s">
        <v>3140</v>
      </c>
      <c r="AD641" s="10" t="s">
        <v>4026</v>
      </c>
      <c r="AE641" s="243" t="s">
        <v>9594</v>
      </c>
      <c r="AF641" s="10" t="s">
        <v>9595</v>
      </c>
      <c r="AG641" s="10" t="s">
        <v>9596</v>
      </c>
      <c r="AH641" s="242" t="s">
        <v>9595</v>
      </c>
      <c r="AI641" s="243" t="s">
        <v>9596</v>
      </c>
      <c r="AJ641" s="10" t="s">
        <v>3088</v>
      </c>
      <c r="AK641" s="10" t="s">
        <v>9597</v>
      </c>
      <c r="AL641" s="241" t="s">
        <v>1950</v>
      </c>
      <c r="AM641" s="8" t="s">
        <v>9598</v>
      </c>
      <c r="AN641" s="8"/>
      <c r="AO641" s="8"/>
      <c r="AP641" s="8"/>
      <c r="AQ641" s="8" t="s">
        <v>3088</v>
      </c>
      <c r="AR641" s="245">
        <v>44379</v>
      </c>
      <c r="AS641" s="245">
        <v>44379</v>
      </c>
      <c r="AT641" s="246" t="s">
        <v>9599</v>
      </c>
      <c r="AU641" s="244">
        <v>44354</v>
      </c>
      <c r="AV641" s="247" t="s">
        <v>8583</v>
      </c>
      <c r="AW641" s="248" t="s">
        <v>6770</v>
      </c>
      <c r="AX641" s="249" t="s">
        <v>3088</v>
      </c>
      <c r="AY641" s="250" t="s">
        <v>9590</v>
      </c>
    </row>
    <row r="642" spans="1:51" ht="24.75" customHeight="1" x14ac:dyDescent="0.35">
      <c r="A642" s="11">
        <v>641</v>
      </c>
      <c r="B642" s="241" t="s">
        <v>9600</v>
      </c>
      <c r="C642" s="8" t="s">
        <v>9601</v>
      </c>
      <c r="D642" s="10" t="s">
        <v>3088</v>
      </c>
      <c r="E642" s="10" t="s">
        <v>32</v>
      </c>
      <c r="F642" s="9">
        <v>39755</v>
      </c>
      <c r="G642" s="9">
        <v>39815</v>
      </c>
      <c r="H642" s="9"/>
      <c r="I642" s="9"/>
      <c r="J642" s="7" t="s">
        <v>1932</v>
      </c>
      <c r="K642" s="7"/>
      <c r="L642" s="10" t="s">
        <v>9540</v>
      </c>
      <c r="M642" s="242" t="s">
        <v>9540</v>
      </c>
      <c r="N642" s="243" t="s">
        <v>1995</v>
      </c>
      <c r="O642" s="243" t="s">
        <v>9602</v>
      </c>
      <c r="P642" s="10" t="s">
        <v>9603</v>
      </c>
      <c r="Q642" s="10"/>
      <c r="R642" s="10"/>
      <c r="S642" s="10"/>
      <c r="T642" s="10" t="s">
        <v>53</v>
      </c>
      <c r="U642" s="244">
        <v>26130</v>
      </c>
      <c r="V642" s="10" t="s">
        <v>1997</v>
      </c>
      <c r="W642" s="10" t="s">
        <v>1997</v>
      </c>
      <c r="X642" s="241" t="s">
        <v>1936</v>
      </c>
      <c r="Y642" s="8" t="s">
        <v>9604</v>
      </c>
      <c r="Z642" s="243">
        <v>41579</v>
      </c>
      <c r="AA642" s="10" t="s">
        <v>3088</v>
      </c>
      <c r="AB642" s="10" t="s">
        <v>1938</v>
      </c>
      <c r="AC642" s="10" t="s">
        <v>1968</v>
      </c>
      <c r="AD642" s="10" t="s">
        <v>2577</v>
      </c>
      <c r="AE642" s="243" t="s">
        <v>1970</v>
      </c>
      <c r="AF642" s="10" t="s">
        <v>9605</v>
      </c>
      <c r="AG642" s="10" t="s">
        <v>9606</v>
      </c>
      <c r="AH642" s="242" t="s">
        <v>9607</v>
      </c>
      <c r="AI642" s="243" t="s">
        <v>9608</v>
      </c>
      <c r="AJ642" s="10" t="s">
        <v>9609</v>
      </c>
      <c r="AK642" s="10" t="s">
        <v>9610</v>
      </c>
      <c r="AL642" s="241" t="s">
        <v>1971</v>
      </c>
      <c r="AM642" s="8" t="s">
        <v>9611</v>
      </c>
      <c r="AN642" s="8"/>
      <c r="AO642" s="8"/>
      <c r="AP642" s="8"/>
      <c r="AQ642" s="8" t="s">
        <v>3088</v>
      </c>
      <c r="AR642" s="245">
        <v>44352</v>
      </c>
      <c r="AS642" s="245">
        <v>44379</v>
      </c>
      <c r="AT642" s="246" t="s">
        <v>9612</v>
      </c>
      <c r="AU642" s="244">
        <v>44334</v>
      </c>
      <c r="AV642" s="247" t="s">
        <v>8583</v>
      </c>
      <c r="AW642" s="248" t="s">
        <v>3783</v>
      </c>
      <c r="AX642" s="249" t="s">
        <v>3088</v>
      </c>
      <c r="AY642" s="250" t="s">
        <v>9600</v>
      </c>
    </row>
    <row r="643" spans="1:51" ht="24.75" customHeight="1" x14ac:dyDescent="0.35">
      <c r="A643" s="11">
        <v>642</v>
      </c>
      <c r="B643" s="241" t="s">
        <v>9613</v>
      </c>
      <c r="C643" s="8" t="s">
        <v>9614</v>
      </c>
      <c r="D643" s="10" t="s">
        <v>3088</v>
      </c>
      <c r="E643" s="10" t="s">
        <v>14</v>
      </c>
      <c r="F643" s="9">
        <v>44321</v>
      </c>
      <c r="G643" s="9">
        <v>44380</v>
      </c>
      <c r="H643" s="9"/>
      <c r="I643" s="9"/>
      <c r="J643" s="7" t="s">
        <v>3128</v>
      </c>
      <c r="K643" s="7"/>
      <c r="L643" s="10" t="s">
        <v>35</v>
      </c>
      <c r="M643" s="242" t="s">
        <v>2225</v>
      </c>
      <c r="N643" s="243" t="s">
        <v>2126</v>
      </c>
      <c r="O643" s="243" t="s">
        <v>762</v>
      </c>
      <c r="P643" s="10" t="s">
        <v>2347</v>
      </c>
      <c r="Q643" s="10"/>
      <c r="R643" s="10"/>
      <c r="S643" s="10"/>
      <c r="T643" s="10" t="s">
        <v>22</v>
      </c>
      <c r="U643" s="244">
        <v>33001</v>
      </c>
      <c r="V643" s="10" t="s">
        <v>1658</v>
      </c>
      <c r="W643" s="10" t="s">
        <v>1658</v>
      </c>
      <c r="X643" s="241" t="s">
        <v>1936</v>
      </c>
      <c r="Y643" s="8" t="s">
        <v>9615</v>
      </c>
      <c r="Z643" s="243">
        <v>43378</v>
      </c>
      <c r="AA643" s="10" t="s">
        <v>1658</v>
      </c>
      <c r="AB643" s="10" t="s">
        <v>1956</v>
      </c>
      <c r="AC643" s="10" t="s">
        <v>3140</v>
      </c>
      <c r="AD643" s="10" t="s">
        <v>2010</v>
      </c>
      <c r="AE643" s="243" t="s">
        <v>751</v>
      </c>
      <c r="AF643" s="10" t="s">
        <v>9616</v>
      </c>
      <c r="AG643" s="10" t="s">
        <v>9617</v>
      </c>
      <c r="AH643" s="242" t="s">
        <v>9618</v>
      </c>
      <c r="AI643" s="243" t="s">
        <v>9619</v>
      </c>
      <c r="AJ643" s="10" t="s">
        <v>9620</v>
      </c>
      <c r="AK643" s="10" t="s">
        <v>9621</v>
      </c>
      <c r="AL643" s="241" t="s">
        <v>2107</v>
      </c>
      <c r="AM643" s="8" t="s">
        <v>9622</v>
      </c>
      <c r="AN643" s="8"/>
      <c r="AO643" s="8"/>
      <c r="AP643" s="8"/>
      <c r="AQ643" s="8" t="s">
        <v>3088</v>
      </c>
      <c r="AR643" s="245">
        <v>44377</v>
      </c>
      <c r="AS643" s="245">
        <v>44380</v>
      </c>
      <c r="AT643" s="246" t="s">
        <v>3088</v>
      </c>
      <c r="AU643" s="244">
        <v>44366</v>
      </c>
      <c r="AV643" s="247" t="s">
        <v>8583</v>
      </c>
      <c r="AW643" s="248" t="s">
        <v>6770</v>
      </c>
      <c r="AX643" s="249" t="s">
        <v>3088</v>
      </c>
      <c r="AY643" s="250" t="s">
        <v>9613</v>
      </c>
    </row>
    <row r="644" spans="1:51" ht="24.75" customHeight="1" x14ac:dyDescent="0.35">
      <c r="A644" s="11">
        <v>643</v>
      </c>
      <c r="B644" s="241" t="s">
        <v>9623</v>
      </c>
      <c r="C644" s="8" t="s">
        <v>9624</v>
      </c>
      <c r="D644" s="10" t="s">
        <v>3088</v>
      </c>
      <c r="E644" s="10" t="s">
        <v>14</v>
      </c>
      <c r="F644" s="9">
        <v>44256</v>
      </c>
      <c r="G644" s="9">
        <v>44315</v>
      </c>
      <c r="H644" s="9"/>
      <c r="I644" s="9">
        <v>44680</v>
      </c>
      <c r="J644" s="7" t="s">
        <v>3128</v>
      </c>
      <c r="K644" s="7"/>
      <c r="L644" s="10" t="s">
        <v>751</v>
      </c>
      <c r="M644" s="242" t="s">
        <v>2495</v>
      </c>
      <c r="N644" s="243" t="s">
        <v>2050</v>
      </c>
      <c r="O644" s="243" t="s">
        <v>9625</v>
      </c>
      <c r="P644" s="10" t="s">
        <v>9626</v>
      </c>
      <c r="Q644" s="10"/>
      <c r="R644" s="10"/>
      <c r="S644" s="10"/>
      <c r="T644" s="10" t="s">
        <v>22</v>
      </c>
      <c r="U644" s="244">
        <v>35071</v>
      </c>
      <c r="V644" s="10" t="s">
        <v>2015</v>
      </c>
      <c r="W644" s="10" t="s">
        <v>2015</v>
      </c>
      <c r="X644" s="241" t="s">
        <v>1936</v>
      </c>
      <c r="Y644" s="8" t="s">
        <v>9627</v>
      </c>
      <c r="Z644" s="243">
        <v>40822</v>
      </c>
      <c r="AA644" s="10" t="s">
        <v>2015</v>
      </c>
      <c r="AB644" s="10" t="s">
        <v>1956</v>
      </c>
      <c r="AC644" s="10" t="s">
        <v>3140</v>
      </c>
      <c r="AD644" s="10" t="s">
        <v>1992</v>
      </c>
      <c r="AE644" s="243" t="s">
        <v>2080</v>
      </c>
      <c r="AF644" s="10" t="s">
        <v>9628</v>
      </c>
      <c r="AG644" s="10" t="s">
        <v>9629</v>
      </c>
      <c r="AH644" s="242" t="s">
        <v>9630</v>
      </c>
      <c r="AI644" s="243" t="s">
        <v>9631</v>
      </c>
      <c r="AJ644" s="10" t="s">
        <v>9632</v>
      </c>
      <c r="AK644" s="10" t="s">
        <v>8344</v>
      </c>
      <c r="AL644" s="241" t="s">
        <v>1953</v>
      </c>
      <c r="AM644" s="8" t="s">
        <v>9633</v>
      </c>
      <c r="AN644" s="8"/>
      <c r="AO644" s="8"/>
      <c r="AP644" s="8"/>
      <c r="AQ644" s="8" t="s">
        <v>3088</v>
      </c>
      <c r="AR644" s="245">
        <v>44382</v>
      </c>
      <c r="AS644" s="245">
        <v>44382</v>
      </c>
      <c r="AT644" s="246" t="s">
        <v>9634</v>
      </c>
      <c r="AU644" s="244">
        <v>44354</v>
      </c>
      <c r="AV644" s="247" t="s">
        <v>8583</v>
      </c>
      <c r="AW644" s="248" t="s">
        <v>3783</v>
      </c>
      <c r="AX644" s="249" t="s">
        <v>3088</v>
      </c>
      <c r="AY644" s="250" t="s">
        <v>9623</v>
      </c>
    </row>
    <row r="645" spans="1:51" ht="24.75" customHeight="1" x14ac:dyDescent="0.35">
      <c r="A645" s="11">
        <v>644</v>
      </c>
      <c r="B645" s="241" t="s">
        <v>9635</v>
      </c>
      <c r="C645" s="8" t="s">
        <v>9636</v>
      </c>
      <c r="D645" s="10" t="s">
        <v>3088</v>
      </c>
      <c r="E645" s="10" t="s">
        <v>2247</v>
      </c>
      <c r="F645" s="9">
        <v>44053</v>
      </c>
      <c r="G645" s="9">
        <v>44112</v>
      </c>
      <c r="H645" s="9"/>
      <c r="I645" s="9">
        <v>44477</v>
      </c>
      <c r="J645" s="7" t="s">
        <v>3128</v>
      </c>
      <c r="K645" s="7"/>
      <c r="L645" s="10" t="s">
        <v>5938</v>
      </c>
      <c r="M645" s="242" t="s">
        <v>2298</v>
      </c>
      <c r="N645" s="243" t="s">
        <v>2017</v>
      </c>
      <c r="O645" s="243" t="s">
        <v>3187</v>
      </c>
      <c r="P645" s="10" t="s">
        <v>2061</v>
      </c>
      <c r="Q645" s="10"/>
      <c r="R645" s="10"/>
      <c r="S645" s="10"/>
      <c r="T645" s="10" t="s">
        <v>53</v>
      </c>
      <c r="U645" s="244">
        <v>32343</v>
      </c>
      <c r="V645" s="10" t="s">
        <v>1869</v>
      </c>
      <c r="W645" s="10" t="s">
        <v>527</v>
      </c>
      <c r="X645" s="241" t="s">
        <v>1936</v>
      </c>
      <c r="Y645" s="8" t="s">
        <v>9637</v>
      </c>
      <c r="Z645" s="243">
        <v>43913</v>
      </c>
      <c r="AA645" s="10" t="s">
        <v>1869</v>
      </c>
      <c r="AB645" s="10" t="s">
        <v>1956</v>
      </c>
      <c r="AC645" s="10" t="s">
        <v>3140</v>
      </c>
      <c r="AD645" s="10" t="s">
        <v>9638</v>
      </c>
      <c r="AE645" s="243" t="s">
        <v>9639</v>
      </c>
      <c r="AF645" s="10" t="s">
        <v>9640</v>
      </c>
      <c r="AG645" s="10" t="s">
        <v>9641</v>
      </c>
      <c r="AH645" s="242" t="s">
        <v>9640</v>
      </c>
      <c r="AI645" s="243" t="s">
        <v>9641</v>
      </c>
      <c r="AJ645" s="10" t="s">
        <v>9642</v>
      </c>
      <c r="AK645" s="10" t="s">
        <v>9643</v>
      </c>
      <c r="AL645" s="241" t="s">
        <v>1971</v>
      </c>
      <c r="AM645" s="8" t="s">
        <v>9644</v>
      </c>
      <c r="AN645" s="8"/>
      <c r="AO645" s="8"/>
      <c r="AP645" s="8"/>
      <c r="AQ645" s="8" t="s">
        <v>3088</v>
      </c>
      <c r="AR645" s="245">
        <v>44384</v>
      </c>
      <c r="AS645" s="245">
        <v>44384</v>
      </c>
      <c r="AT645" s="246" t="s">
        <v>9645</v>
      </c>
      <c r="AU645" s="244">
        <v>44373</v>
      </c>
      <c r="AV645" s="247" t="s">
        <v>8583</v>
      </c>
      <c r="AW645" s="248" t="s">
        <v>8608</v>
      </c>
      <c r="AX645" s="249" t="s">
        <v>3088</v>
      </c>
      <c r="AY645" s="250" t="s">
        <v>9635</v>
      </c>
    </row>
    <row r="646" spans="1:51" ht="24.75" customHeight="1" x14ac:dyDescent="0.35">
      <c r="A646" s="11">
        <v>645</v>
      </c>
      <c r="B646" s="241" t="s">
        <v>9646</v>
      </c>
      <c r="C646" s="8" t="s">
        <v>9647</v>
      </c>
      <c r="D646" s="10" t="s">
        <v>3088</v>
      </c>
      <c r="E646" s="10" t="s">
        <v>14</v>
      </c>
      <c r="F646" s="9">
        <v>42079</v>
      </c>
      <c r="G646" s="9">
        <v>42139</v>
      </c>
      <c r="H646" s="9"/>
      <c r="I646" s="9"/>
      <c r="J646" s="7" t="s">
        <v>1932</v>
      </c>
      <c r="K646" s="7"/>
      <c r="L646" s="10" t="s">
        <v>96</v>
      </c>
      <c r="M646" s="242" t="s">
        <v>96</v>
      </c>
      <c r="N646" s="243" t="s">
        <v>2050</v>
      </c>
      <c r="O646" s="243" t="s">
        <v>4116</v>
      </c>
      <c r="P646" s="10" t="s">
        <v>6654</v>
      </c>
      <c r="Q646" s="10"/>
      <c r="R646" s="10"/>
      <c r="S646" s="10"/>
      <c r="T646" s="10" t="s">
        <v>53</v>
      </c>
      <c r="U646" s="244">
        <v>32647</v>
      </c>
      <c r="V646" s="10" t="s">
        <v>9648</v>
      </c>
      <c r="W646" s="10" t="s">
        <v>527</v>
      </c>
      <c r="X646" s="241" t="s">
        <v>1936</v>
      </c>
      <c r="Y646" s="8" t="s">
        <v>9649</v>
      </c>
      <c r="Z646" s="243">
        <v>40995</v>
      </c>
      <c r="AA646" s="10" t="s">
        <v>255</v>
      </c>
      <c r="AB646" s="10" t="s">
        <v>1938</v>
      </c>
      <c r="AC646" s="10" t="s">
        <v>1968</v>
      </c>
      <c r="AD646" s="10" t="s">
        <v>9650</v>
      </c>
      <c r="AE646" s="243" t="s">
        <v>9651</v>
      </c>
      <c r="AF646" s="10" t="s">
        <v>9652</v>
      </c>
      <c r="AG646" s="10" t="s">
        <v>9653</v>
      </c>
      <c r="AH646" s="242" t="s">
        <v>9652</v>
      </c>
      <c r="AI646" s="243" t="s">
        <v>9653</v>
      </c>
      <c r="AJ646" s="10" t="s">
        <v>9654</v>
      </c>
      <c r="AK646" s="10" t="s">
        <v>9655</v>
      </c>
      <c r="AL646" s="241" t="s">
        <v>2107</v>
      </c>
      <c r="AM646" s="8" t="s">
        <v>9656</v>
      </c>
      <c r="AN646" s="8"/>
      <c r="AO646" s="8"/>
      <c r="AP646" s="8"/>
      <c r="AQ646" s="8" t="s">
        <v>3088</v>
      </c>
      <c r="AR646" s="245">
        <v>44386</v>
      </c>
      <c r="AS646" s="245">
        <v>44386</v>
      </c>
      <c r="AT646" s="246" t="s">
        <v>9657</v>
      </c>
      <c r="AU646" s="244">
        <v>44349</v>
      </c>
      <c r="AV646" s="247" t="s">
        <v>8583</v>
      </c>
      <c r="AW646" s="248" t="s">
        <v>3783</v>
      </c>
      <c r="AX646" s="249" t="s">
        <v>3088</v>
      </c>
      <c r="AY646" s="250" t="s">
        <v>9646</v>
      </c>
    </row>
    <row r="647" spans="1:51" ht="24.75" customHeight="1" x14ac:dyDescent="0.35">
      <c r="A647" s="11">
        <v>646</v>
      </c>
      <c r="B647" s="241" t="s">
        <v>9658</v>
      </c>
      <c r="C647" s="8" t="s">
        <v>9659</v>
      </c>
      <c r="D647" s="10" t="s">
        <v>3088</v>
      </c>
      <c r="E647" s="10" t="s">
        <v>9660</v>
      </c>
      <c r="F647" s="9">
        <v>44382</v>
      </c>
      <c r="G647" s="9">
        <v>44441</v>
      </c>
      <c r="H647" s="9"/>
      <c r="I647" s="9"/>
      <c r="J647" s="7" t="s">
        <v>3128</v>
      </c>
      <c r="K647" s="7"/>
      <c r="L647" s="10" t="s">
        <v>8877</v>
      </c>
      <c r="M647" s="242" t="s">
        <v>9661</v>
      </c>
      <c r="N647" s="243" t="s">
        <v>1933</v>
      </c>
      <c r="O647" s="243" t="s">
        <v>9662</v>
      </c>
      <c r="P647" s="10" t="s">
        <v>9663</v>
      </c>
      <c r="Q647" s="10"/>
      <c r="R647" s="10"/>
      <c r="S647" s="10"/>
      <c r="T647" s="10" t="s">
        <v>22</v>
      </c>
      <c r="U647" s="244">
        <v>32447</v>
      </c>
      <c r="V647" s="10" t="s">
        <v>255</v>
      </c>
      <c r="W647" s="10" t="s">
        <v>2205</v>
      </c>
      <c r="X647" s="241" t="s">
        <v>1936</v>
      </c>
      <c r="Y647" s="8" t="s">
        <v>9664</v>
      </c>
      <c r="Z647" s="243">
        <v>38414</v>
      </c>
      <c r="AA647" s="10" t="s">
        <v>255</v>
      </c>
      <c r="AB647" s="10" t="s">
        <v>1956</v>
      </c>
      <c r="AC647" s="10" t="s">
        <v>3140</v>
      </c>
      <c r="AD647" s="10" t="s">
        <v>2162</v>
      </c>
      <c r="AE647" s="243" t="s">
        <v>2069</v>
      </c>
      <c r="AF647" s="10" t="s">
        <v>9665</v>
      </c>
      <c r="AG647" s="10" t="s">
        <v>9666</v>
      </c>
      <c r="AH647" s="242" t="s">
        <v>9665</v>
      </c>
      <c r="AI647" s="243" t="s">
        <v>9666</v>
      </c>
      <c r="AJ647" s="10" t="s">
        <v>9667</v>
      </c>
      <c r="AK647" s="10" t="s">
        <v>9668</v>
      </c>
      <c r="AL647" s="241" t="s">
        <v>2107</v>
      </c>
      <c r="AM647" s="8" t="s">
        <v>9669</v>
      </c>
      <c r="AN647" s="8"/>
      <c r="AO647" s="8"/>
      <c r="AP647" s="8"/>
      <c r="AQ647" s="8" t="s">
        <v>3088</v>
      </c>
      <c r="AR647" s="245">
        <v>44389</v>
      </c>
      <c r="AS647" s="245">
        <v>44389</v>
      </c>
      <c r="AT647" s="246" t="s">
        <v>3088</v>
      </c>
      <c r="AU647" s="244">
        <v>44389</v>
      </c>
      <c r="AV647" s="247" t="s">
        <v>8583</v>
      </c>
      <c r="AW647" s="248" t="s">
        <v>8608</v>
      </c>
      <c r="AX647" s="249" t="s">
        <v>3088</v>
      </c>
      <c r="AY647" s="250" t="s">
        <v>9658</v>
      </c>
    </row>
    <row r="648" spans="1:51" ht="24.75" customHeight="1" x14ac:dyDescent="0.35">
      <c r="A648" s="11">
        <v>647</v>
      </c>
      <c r="B648" s="241" t="s">
        <v>9670</v>
      </c>
      <c r="C648" s="8" t="s">
        <v>9671</v>
      </c>
      <c r="D648" s="10" t="s">
        <v>3088</v>
      </c>
      <c r="E648" s="10" t="s">
        <v>79</v>
      </c>
      <c r="F648" s="9">
        <v>43654</v>
      </c>
      <c r="G648" s="9">
        <v>43713</v>
      </c>
      <c r="H648" s="9"/>
      <c r="I648" s="9"/>
      <c r="J648" s="7" t="s">
        <v>1932</v>
      </c>
      <c r="K648" s="7"/>
      <c r="L648" s="10" t="s">
        <v>8980</v>
      </c>
      <c r="M648" s="242" t="s">
        <v>3475</v>
      </c>
      <c r="N648" s="243" t="s">
        <v>2050</v>
      </c>
      <c r="O648" s="243" t="s">
        <v>9223</v>
      </c>
      <c r="P648" s="10" t="s">
        <v>9224</v>
      </c>
      <c r="Q648" s="10"/>
      <c r="R648" s="10"/>
      <c r="S648" s="10"/>
      <c r="T648" s="10" t="s">
        <v>53</v>
      </c>
      <c r="U648" s="244">
        <v>33662</v>
      </c>
      <c r="V648" s="10" t="s">
        <v>669</v>
      </c>
      <c r="W648" s="10" t="s">
        <v>669</v>
      </c>
      <c r="X648" s="241" t="s">
        <v>1936</v>
      </c>
      <c r="Y648" s="8" t="s">
        <v>9672</v>
      </c>
      <c r="Z648" s="243">
        <v>40186</v>
      </c>
      <c r="AA648" s="10" t="s">
        <v>669</v>
      </c>
      <c r="AB648" s="10" t="s">
        <v>1956</v>
      </c>
      <c r="AC648" s="10" t="s">
        <v>3140</v>
      </c>
      <c r="AD648" s="10" t="s">
        <v>2253</v>
      </c>
      <c r="AE648" s="243" t="s">
        <v>2579</v>
      </c>
      <c r="AF648" s="10" t="s">
        <v>9673</v>
      </c>
      <c r="AG648" s="10" t="s">
        <v>9674</v>
      </c>
      <c r="AH648" s="242" t="s">
        <v>9673</v>
      </c>
      <c r="AI648" s="243" t="s">
        <v>9674</v>
      </c>
      <c r="AJ648" s="10" t="s">
        <v>9675</v>
      </c>
      <c r="AK648" s="10" t="s">
        <v>9676</v>
      </c>
      <c r="AL648" s="241" t="s">
        <v>2107</v>
      </c>
      <c r="AM648" s="8" t="s">
        <v>9677</v>
      </c>
      <c r="AN648" s="8"/>
      <c r="AO648" s="8"/>
      <c r="AP648" s="8"/>
      <c r="AQ648" s="8"/>
      <c r="AR648" s="245">
        <v>44389</v>
      </c>
      <c r="AS648" s="245">
        <v>44389</v>
      </c>
      <c r="AT648" s="246" t="s">
        <v>9678</v>
      </c>
      <c r="AU648" s="244">
        <v>44356</v>
      </c>
      <c r="AV648" s="247" t="s">
        <v>8583</v>
      </c>
      <c r="AW648" s="248" t="s">
        <v>8608</v>
      </c>
      <c r="AX648" s="249" t="s">
        <v>3088</v>
      </c>
      <c r="AY648" s="250" t="s">
        <v>9670</v>
      </c>
    </row>
    <row r="649" spans="1:51" ht="24.75" customHeight="1" x14ac:dyDescent="0.35">
      <c r="A649" s="11">
        <v>648</v>
      </c>
      <c r="B649" s="241" t="s">
        <v>9679</v>
      </c>
      <c r="C649" s="8" t="s">
        <v>8898</v>
      </c>
      <c r="D649" s="10" t="s">
        <v>3088</v>
      </c>
      <c r="E649" s="10" t="s">
        <v>14</v>
      </c>
      <c r="F649" s="9">
        <v>44354</v>
      </c>
      <c r="G649" s="9">
        <v>44413</v>
      </c>
      <c r="H649" s="9"/>
      <c r="I649" s="9"/>
      <c r="J649" s="7" t="s">
        <v>3128</v>
      </c>
      <c r="K649" s="7"/>
      <c r="L649" s="10" t="s">
        <v>35</v>
      </c>
      <c r="M649" s="242" t="s">
        <v>2013</v>
      </c>
      <c r="N649" s="243" t="s">
        <v>1990</v>
      </c>
      <c r="O649" s="243" t="s">
        <v>805</v>
      </c>
      <c r="P649" s="10" t="s">
        <v>2364</v>
      </c>
      <c r="Q649" s="10"/>
      <c r="R649" s="10"/>
      <c r="S649" s="10"/>
      <c r="T649" s="10" t="s">
        <v>22</v>
      </c>
      <c r="U649" s="244">
        <v>30125</v>
      </c>
      <c r="V649" s="10" t="s">
        <v>2562</v>
      </c>
      <c r="W649" s="10" t="s">
        <v>2562</v>
      </c>
      <c r="X649" s="241" t="s">
        <v>1936</v>
      </c>
      <c r="Y649" s="8" t="s">
        <v>9680</v>
      </c>
      <c r="Z649" s="243">
        <v>41619</v>
      </c>
      <c r="AA649" s="10" t="s">
        <v>255</v>
      </c>
      <c r="AB649" s="10" t="s">
        <v>1938</v>
      </c>
      <c r="AC649" s="10" t="s">
        <v>3140</v>
      </c>
      <c r="AD649" s="10" t="s">
        <v>2272</v>
      </c>
      <c r="AE649" s="243" t="s">
        <v>2095</v>
      </c>
      <c r="AF649" s="10" t="s">
        <v>9681</v>
      </c>
      <c r="AG649" s="10" t="s">
        <v>9682</v>
      </c>
      <c r="AH649" s="242" t="s">
        <v>9681</v>
      </c>
      <c r="AI649" s="243" t="s">
        <v>9682</v>
      </c>
      <c r="AJ649" s="10" t="s">
        <v>9683</v>
      </c>
      <c r="AK649" s="10" t="s">
        <v>9684</v>
      </c>
      <c r="AL649" s="241" t="s">
        <v>1941</v>
      </c>
      <c r="AM649" s="8" t="s">
        <v>9685</v>
      </c>
      <c r="AN649" s="8"/>
      <c r="AO649" s="8"/>
      <c r="AP649" s="8"/>
      <c r="AQ649" s="8" t="s">
        <v>3088</v>
      </c>
      <c r="AR649" s="245">
        <v>44390</v>
      </c>
      <c r="AS649" s="245">
        <v>44390</v>
      </c>
      <c r="AT649" s="246" t="s">
        <v>3088</v>
      </c>
      <c r="AU649" s="244">
        <v>44390</v>
      </c>
      <c r="AV649" s="247" t="s">
        <v>8639</v>
      </c>
      <c r="AW649" s="248" t="s">
        <v>8640</v>
      </c>
      <c r="AX649" s="249" t="s">
        <v>3088</v>
      </c>
      <c r="AY649" s="250" t="s">
        <v>9679</v>
      </c>
    </row>
    <row r="650" spans="1:51" ht="24.75" customHeight="1" x14ac:dyDescent="0.35">
      <c r="A650" s="11">
        <v>649</v>
      </c>
      <c r="B650" s="241" t="s">
        <v>9686</v>
      </c>
      <c r="C650" s="8" t="s">
        <v>9687</v>
      </c>
      <c r="D650" s="10" t="s">
        <v>9688</v>
      </c>
      <c r="E650" s="10" t="s">
        <v>1071</v>
      </c>
      <c r="F650" s="9">
        <v>43601</v>
      </c>
      <c r="G650" s="9">
        <v>43660</v>
      </c>
      <c r="H650" s="9"/>
      <c r="I650" s="9">
        <v>44391</v>
      </c>
      <c r="J650" s="7" t="s">
        <v>3128</v>
      </c>
      <c r="K650" s="7"/>
      <c r="L650" s="10" t="s">
        <v>8980</v>
      </c>
      <c r="M650" s="242" t="s">
        <v>3260</v>
      </c>
      <c r="N650" s="243" t="s">
        <v>2050</v>
      </c>
      <c r="O650" s="243" t="s">
        <v>9223</v>
      </c>
      <c r="P650" s="10" t="s">
        <v>9224</v>
      </c>
      <c r="Q650" s="10"/>
      <c r="R650" s="10"/>
      <c r="S650" s="10"/>
      <c r="T650" s="10" t="s">
        <v>22</v>
      </c>
      <c r="U650" s="244">
        <v>32283</v>
      </c>
      <c r="V650" s="10" t="s">
        <v>2202</v>
      </c>
      <c r="W650" s="10" t="s">
        <v>2202</v>
      </c>
      <c r="X650" s="241" t="s">
        <v>1936</v>
      </c>
      <c r="Y650" s="8" t="s">
        <v>9689</v>
      </c>
      <c r="Z650" s="243">
        <v>40373</v>
      </c>
      <c r="AA650" s="10" t="s">
        <v>2202</v>
      </c>
      <c r="AB650" s="10" t="s">
        <v>1956</v>
      </c>
      <c r="AC650" s="10" t="s">
        <v>1974</v>
      </c>
      <c r="AD650" s="10" t="s">
        <v>2422</v>
      </c>
      <c r="AE650" s="243" t="s">
        <v>9690</v>
      </c>
      <c r="AF650" s="10" t="s">
        <v>9691</v>
      </c>
      <c r="AG650" s="10" t="s">
        <v>9692</v>
      </c>
      <c r="AH650" s="242" t="s">
        <v>9691</v>
      </c>
      <c r="AI650" s="243" t="s">
        <v>9692</v>
      </c>
      <c r="AJ650" s="10" t="s">
        <v>9693</v>
      </c>
      <c r="AK650" s="10" t="s">
        <v>9694</v>
      </c>
      <c r="AL650" s="241" t="s">
        <v>2160</v>
      </c>
      <c r="AM650" s="8" t="s">
        <v>9695</v>
      </c>
      <c r="AN650" s="8"/>
      <c r="AO650" s="8"/>
      <c r="AP650" s="8"/>
      <c r="AQ650" s="8"/>
      <c r="AR650" s="245">
        <v>44391</v>
      </c>
      <c r="AS650" s="245">
        <v>44391</v>
      </c>
      <c r="AT650" s="246" t="s">
        <v>3088</v>
      </c>
      <c r="AU650" s="244"/>
      <c r="AV650" s="247" t="s">
        <v>8639</v>
      </c>
      <c r="AW650" s="248" t="s">
        <v>9696</v>
      </c>
      <c r="AX650" s="249" t="s">
        <v>3088</v>
      </c>
      <c r="AY650" s="250" t="s">
        <v>9686</v>
      </c>
    </row>
    <row r="651" spans="1:51" ht="24.75" customHeight="1" x14ac:dyDescent="0.35">
      <c r="A651" s="11">
        <v>650</v>
      </c>
      <c r="B651" s="241" t="s">
        <v>9697</v>
      </c>
      <c r="C651" s="8" t="s">
        <v>9698</v>
      </c>
      <c r="D651" s="10" t="s">
        <v>3088</v>
      </c>
      <c r="E651" s="10" t="s">
        <v>14</v>
      </c>
      <c r="F651" s="9">
        <v>42506</v>
      </c>
      <c r="G651" s="9">
        <v>42566</v>
      </c>
      <c r="H651" s="9"/>
      <c r="I651" s="9"/>
      <c r="J651" s="7" t="s">
        <v>1932</v>
      </c>
      <c r="K651" s="7"/>
      <c r="L651" s="10" t="s">
        <v>3118</v>
      </c>
      <c r="M651" s="242" t="s">
        <v>2112</v>
      </c>
      <c r="N651" s="243" t="s">
        <v>1942</v>
      </c>
      <c r="O651" s="243" t="s">
        <v>9699</v>
      </c>
      <c r="P651" s="10" t="s">
        <v>9700</v>
      </c>
      <c r="Q651" s="10"/>
      <c r="R651" s="10"/>
      <c r="S651" s="10"/>
      <c r="T651" s="10" t="s">
        <v>22</v>
      </c>
      <c r="U651" s="244">
        <v>31925</v>
      </c>
      <c r="V651" s="10" t="s">
        <v>255</v>
      </c>
      <c r="W651" s="10" t="s">
        <v>79</v>
      </c>
      <c r="X651" s="241" t="s">
        <v>1936</v>
      </c>
      <c r="Y651" s="8" t="s">
        <v>9701</v>
      </c>
      <c r="Z651" s="243">
        <v>41513</v>
      </c>
      <c r="AA651" s="10" t="s">
        <v>255</v>
      </c>
      <c r="AB651" s="10" t="s">
        <v>1938</v>
      </c>
      <c r="AC651" s="10" t="s">
        <v>3140</v>
      </c>
      <c r="AD651" s="10" t="s">
        <v>2363</v>
      </c>
      <c r="AE651" s="243" t="s">
        <v>2104</v>
      </c>
      <c r="AF651" s="10" t="s">
        <v>9702</v>
      </c>
      <c r="AG651" s="10" t="s">
        <v>9703</v>
      </c>
      <c r="AH651" s="242" t="s">
        <v>9704</v>
      </c>
      <c r="AI651" s="243" t="s">
        <v>9705</v>
      </c>
      <c r="AJ651" s="10" t="s">
        <v>9706</v>
      </c>
      <c r="AK651" s="10" t="s">
        <v>9707</v>
      </c>
      <c r="AL651" s="241" t="s">
        <v>1941</v>
      </c>
      <c r="AM651" s="8" t="s">
        <v>9708</v>
      </c>
      <c r="AN651" s="8"/>
      <c r="AO651" s="8"/>
      <c r="AP651" s="8"/>
      <c r="AQ651" s="8" t="s">
        <v>3088</v>
      </c>
      <c r="AR651" s="245">
        <v>44392</v>
      </c>
      <c r="AS651" s="245">
        <v>44392</v>
      </c>
      <c r="AT651" s="246" t="s">
        <v>9709</v>
      </c>
      <c r="AU651" s="244">
        <v>44344</v>
      </c>
      <c r="AV651" s="247" t="s">
        <v>8583</v>
      </c>
      <c r="AW651" s="248" t="s">
        <v>8875</v>
      </c>
      <c r="AX651" s="249" t="s">
        <v>3088</v>
      </c>
      <c r="AY651" s="250" t="s">
        <v>9697</v>
      </c>
    </row>
    <row r="652" spans="1:51" ht="24.75" customHeight="1" x14ac:dyDescent="0.35">
      <c r="A652" s="11">
        <v>651</v>
      </c>
      <c r="B652" s="241" t="s">
        <v>9710</v>
      </c>
      <c r="C652" s="8" t="s">
        <v>9711</v>
      </c>
      <c r="D652" s="10" t="s">
        <v>3088</v>
      </c>
      <c r="E652" s="10" t="s">
        <v>14</v>
      </c>
      <c r="F652" s="9">
        <v>41988</v>
      </c>
      <c r="G652" s="9">
        <v>42048</v>
      </c>
      <c r="H652" s="9"/>
      <c r="I652" s="9"/>
      <c r="J652" s="7" t="s">
        <v>1932</v>
      </c>
      <c r="K652" s="7"/>
      <c r="L652" s="10" t="s">
        <v>618</v>
      </c>
      <c r="M652" s="242" t="s">
        <v>618</v>
      </c>
      <c r="N652" s="243" t="s">
        <v>2017</v>
      </c>
      <c r="O652" s="243" t="s">
        <v>1309</v>
      </c>
      <c r="P652" s="10" t="s">
        <v>2578</v>
      </c>
      <c r="Q652" s="10"/>
      <c r="R652" s="10"/>
      <c r="S652" s="10"/>
      <c r="T652" s="10" t="s">
        <v>22</v>
      </c>
      <c r="U652" s="244">
        <v>32591</v>
      </c>
      <c r="V652" s="10" t="s">
        <v>2228</v>
      </c>
      <c r="W652" s="10" t="s">
        <v>2228</v>
      </c>
      <c r="X652" s="241" t="s">
        <v>1936</v>
      </c>
      <c r="Y652" s="8" t="s">
        <v>9712</v>
      </c>
      <c r="Z652" s="243">
        <v>42237</v>
      </c>
      <c r="AA652" s="10" t="s">
        <v>2228</v>
      </c>
      <c r="AB652" s="10" t="s">
        <v>1938</v>
      </c>
      <c r="AC652" s="10" t="s">
        <v>3140</v>
      </c>
      <c r="AD652" s="10" t="s">
        <v>2010</v>
      </c>
      <c r="AE652" s="243" t="s">
        <v>2527</v>
      </c>
      <c r="AF652" s="10" t="s">
        <v>9713</v>
      </c>
      <c r="AG652" s="10" t="s">
        <v>9714</v>
      </c>
      <c r="AH652" s="242" t="s">
        <v>9715</v>
      </c>
      <c r="AI652" s="243" t="s">
        <v>9716</v>
      </c>
      <c r="AJ652" s="10" t="s">
        <v>9717</v>
      </c>
      <c r="AK652" s="10" t="s">
        <v>9718</v>
      </c>
      <c r="AL652" s="241" t="s">
        <v>1950</v>
      </c>
      <c r="AM652" s="8" t="s">
        <v>9719</v>
      </c>
      <c r="AN652" s="8"/>
      <c r="AO652" s="8"/>
      <c r="AP652" s="8"/>
      <c r="AQ652" s="8" t="s">
        <v>3088</v>
      </c>
      <c r="AR652" s="245">
        <v>44392</v>
      </c>
      <c r="AS652" s="245">
        <v>44392</v>
      </c>
      <c r="AT652" s="246" t="s">
        <v>9720</v>
      </c>
      <c r="AU652" s="244">
        <v>44362</v>
      </c>
      <c r="AV652" s="247" t="s">
        <v>8583</v>
      </c>
      <c r="AW652" s="248" t="s">
        <v>8608</v>
      </c>
      <c r="AX652" s="249" t="s">
        <v>3088</v>
      </c>
      <c r="AY652" s="250" t="s">
        <v>9710</v>
      </c>
    </row>
    <row r="653" spans="1:51" ht="24.75" customHeight="1" x14ac:dyDescent="0.35">
      <c r="A653" s="11">
        <v>652</v>
      </c>
      <c r="B653" s="241" t="s">
        <v>9721</v>
      </c>
      <c r="C653" s="8" t="s">
        <v>9722</v>
      </c>
      <c r="D653" s="10" t="s">
        <v>3088</v>
      </c>
      <c r="E653" s="10" t="s">
        <v>14</v>
      </c>
      <c r="F653" s="9">
        <v>44348</v>
      </c>
      <c r="G653" s="9">
        <v>44407</v>
      </c>
      <c r="H653" s="9"/>
      <c r="I653" s="9"/>
      <c r="J653" s="7" t="s">
        <v>3128</v>
      </c>
      <c r="K653" s="7"/>
      <c r="L653" s="10" t="s">
        <v>41</v>
      </c>
      <c r="M653" s="242" t="s">
        <v>1954</v>
      </c>
      <c r="N653" s="243" t="s">
        <v>2155</v>
      </c>
      <c r="O653" s="243" t="s">
        <v>9346</v>
      </c>
      <c r="P653" s="10" t="s">
        <v>9347</v>
      </c>
      <c r="Q653" s="10"/>
      <c r="R653" s="10"/>
      <c r="S653" s="10"/>
      <c r="T653" s="10" t="s">
        <v>22</v>
      </c>
      <c r="U653" s="244">
        <v>36195</v>
      </c>
      <c r="V653" s="10" t="s">
        <v>455</v>
      </c>
      <c r="W653" s="10" t="s">
        <v>455</v>
      </c>
      <c r="X653" s="241" t="s">
        <v>1936</v>
      </c>
      <c r="Y653" s="8" t="s">
        <v>9723</v>
      </c>
      <c r="Z653" s="243">
        <v>41628</v>
      </c>
      <c r="AA653" s="10" t="s">
        <v>455</v>
      </c>
      <c r="AB653" s="10" t="s">
        <v>1956</v>
      </c>
      <c r="AC653" s="10" t="s">
        <v>3140</v>
      </c>
      <c r="AD653" s="10" t="s">
        <v>2010</v>
      </c>
      <c r="AE653" s="243" t="s">
        <v>9724</v>
      </c>
      <c r="AF653" s="10" t="s">
        <v>9725</v>
      </c>
      <c r="AG653" s="10" t="s">
        <v>9726</v>
      </c>
      <c r="AH653" s="242" t="s">
        <v>9727</v>
      </c>
      <c r="AI653" s="243" t="s">
        <v>9728</v>
      </c>
      <c r="AJ653" s="10" t="s">
        <v>9729</v>
      </c>
      <c r="AK653" s="10" t="s">
        <v>9730</v>
      </c>
      <c r="AL653" s="241" t="s">
        <v>2160</v>
      </c>
      <c r="AM653" s="8" t="s">
        <v>9731</v>
      </c>
      <c r="AN653" s="8"/>
      <c r="AO653" s="8"/>
      <c r="AP653" s="8"/>
      <c r="AQ653" s="8"/>
      <c r="AR653" s="245">
        <v>44397</v>
      </c>
      <c r="AS653" s="245">
        <v>44397</v>
      </c>
      <c r="AT653" s="246"/>
      <c r="AU653" s="244">
        <v>44397</v>
      </c>
      <c r="AV653" s="247" t="s">
        <v>8583</v>
      </c>
      <c r="AW653" s="248" t="s">
        <v>6770</v>
      </c>
      <c r="AX653" s="249"/>
      <c r="AY653" s="250" t="s">
        <v>9721</v>
      </c>
    </row>
    <row r="654" spans="1:51" ht="24.75" customHeight="1" x14ac:dyDescent="0.35">
      <c r="A654" s="11">
        <v>653</v>
      </c>
      <c r="B654" s="241" t="s">
        <v>9732</v>
      </c>
      <c r="C654" s="8" t="s">
        <v>9733</v>
      </c>
      <c r="D654" s="10" t="s">
        <v>3088</v>
      </c>
      <c r="E654" s="10" t="s">
        <v>14</v>
      </c>
      <c r="F654" s="9">
        <v>43665</v>
      </c>
      <c r="G654" s="9">
        <v>43724</v>
      </c>
      <c r="H654" s="9"/>
      <c r="I654" s="9"/>
      <c r="J654" s="7" t="s">
        <v>1932</v>
      </c>
      <c r="K654" s="7"/>
      <c r="L654" s="10" t="s">
        <v>8980</v>
      </c>
      <c r="M654" s="242" t="s">
        <v>8980</v>
      </c>
      <c r="N654" s="243" t="s">
        <v>1942</v>
      </c>
      <c r="O654" s="243" t="s">
        <v>9734</v>
      </c>
      <c r="P654" s="10" t="s">
        <v>9735</v>
      </c>
      <c r="Q654" s="10"/>
      <c r="R654" s="10"/>
      <c r="S654" s="10"/>
      <c r="T654" s="10" t="s">
        <v>22</v>
      </c>
      <c r="U654" s="244">
        <v>29101</v>
      </c>
      <c r="V654" s="10" t="s">
        <v>255</v>
      </c>
      <c r="W654" s="10" t="s">
        <v>707</v>
      </c>
      <c r="X654" s="241" t="s">
        <v>1936</v>
      </c>
      <c r="Y654" s="8" t="s">
        <v>9736</v>
      </c>
      <c r="Z654" s="243">
        <v>39974</v>
      </c>
      <c r="AA654" s="10" t="s">
        <v>255</v>
      </c>
      <c r="AB654" s="10" t="s">
        <v>1938</v>
      </c>
      <c r="AC654" s="10" t="s">
        <v>3140</v>
      </c>
      <c r="AD654" s="10" t="s">
        <v>2199</v>
      </c>
      <c r="AE654" s="243" t="s">
        <v>9737</v>
      </c>
      <c r="AF654" s="10" t="s">
        <v>9738</v>
      </c>
      <c r="AG654" s="10" t="s">
        <v>9739</v>
      </c>
      <c r="AH654" s="242" t="s">
        <v>9738</v>
      </c>
      <c r="AI654" s="243" t="s">
        <v>9739</v>
      </c>
      <c r="AJ654" s="10" t="s">
        <v>9740</v>
      </c>
      <c r="AK654" s="10" t="s">
        <v>9741</v>
      </c>
      <c r="AL654" s="241" t="s">
        <v>1941</v>
      </c>
      <c r="AM654" s="8" t="s">
        <v>9742</v>
      </c>
      <c r="AN654" s="8"/>
      <c r="AO654" s="8"/>
      <c r="AP654" s="8"/>
      <c r="AQ654" s="8"/>
      <c r="AR654" s="245">
        <v>44399</v>
      </c>
      <c r="AS654" s="245">
        <v>44399</v>
      </c>
      <c r="AT654" s="246"/>
      <c r="AU654" s="244" t="s">
        <v>9743</v>
      </c>
      <c r="AV654" s="247" t="s">
        <v>8583</v>
      </c>
      <c r="AW654" s="248" t="s">
        <v>8875</v>
      </c>
      <c r="AX654" s="249"/>
      <c r="AY654" s="250" t="s">
        <v>9732</v>
      </c>
    </row>
    <row r="655" spans="1:51" ht="24.75" customHeight="1" x14ac:dyDescent="0.35">
      <c r="A655" s="11">
        <v>654</v>
      </c>
      <c r="B655" s="241" t="s">
        <v>9744</v>
      </c>
      <c r="C655" s="8" t="s">
        <v>9745</v>
      </c>
      <c r="D655" s="10" t="s">
        <v>3088</v>
      </c>
      <c r="E655" s="10" t="s">
        <v>14</v>
      </c>
      <c r="F655" s="9">
        <v>43132</v>
      </c>
      <c r="G655" s="9">
        <v>43191</v>
      </c>
      <c r="H655" s="9"/>
      <c r="I655" s="9"/>
      <c r="J655" s="7" t="s">
        <v>1932</v>
      </c>
      <c r="K655" s="7"/>
      <c r="L655" s="10" t="s">
        <v>41</v>
      </c>
      <c r="M655" s="242" t="s">
        <v>2412</v>
      </c>
      <c r="N655" s="243" t="s">
        <v>1990</v>
      </c>
      <c r="O655" s="243" t="s">
        <v>9746</v>
      </c>
      <c r="P655" s="10" t="s">
        <v>9747</v>
      </c>
      <c r="Q655" s="10"/>
      <c r="R655" s="10"/>
      <c r="S655" s="10"/>
      <c r="T655" s="10" t="s">
        <v>53</v>
      </c>
      <c r="U655" s="244">
        <v>34305</v>
      </c>
      <c r="V655" s="10" t="s">
        <v>2109</v>
      </c>
      <c r="W655" s="10" t="s">
        <v>2109</v>
      </c>
      <c r="X655" s="241" t="s">
        <v>1936</v>
      </c>
      <c r="Y655" s="8" t="s">
        <v>9748</v>
      </c>
      <c r="Z655" s="243">
        <v>39979</v>
      </c>
      <c r="AA655" s="10" t="s">
        <v>2109</v>
      </c>
      <c r="AB655" s="10" t="s">
        <v>1956</v>
      </c>
      <c r="AC655" s="10" t="s">
        <v>3140</v>
      </c>
      <c r="AD655" s="10" t="s">
        <v>2162</v>
      </c>
      <c r="AE655" s="243" t="s">
        <v>2478</v>
      </c>
      <c r="AF655" s="10" t="s">
        <v>9749</v>
      </c>
      <c r="AG655" s="10" t="s">
        <v>9750</v>
      </c>
      <c r="AH655" s="242" t="s">
        <v>9751</v>
      </c>
      <c r="AI655" s="243" t="s">
        <v>9752</v>
      </c>
      <c r="AJ655" s="10" t="s">
        <v>9753</v>
      </c>
      <c r="AK655" s="10" t="s">
        <v>9754</v>
      </c>
      <c r="AL655" s="241" t="s">
        <v>1953</v>
      </c>
      <c r="AM655" s="8" t="s">
        <v>9755</v>
      </c>
      <c r="AN655" s="8"/>
      <c r="AO655" s="8"/>
      <c r="AP655" s="8"/>
      <c r="AQ655" s="8"/>
      <c r="AR655" s="245">
        <v>44400</v>
      </c>
      <c r="AS655" s="245">
        <v>44400</v>
      </c>
      <c r="AT655" s="246"/>
      <c r="AU655" s="244" t="s">
        <v>9756</v>
      </c>
      <c r="AV655" s="247" t="s">
        <v>8583</v>
      </c>
      <c r="AW655" s="248" t="s">
        <v>8608</v>
      </c>
      <c r="AX655" s="249"/>
      <c r="AY655" s="250" t="s">
        <v>9744</v>
      </c>
    </row>
    <row r="656" spans="1:51" ht="24.75" customHeight="1" x14ac:dyDescent="0.35">
      <c r="A656" s="11">
        <v>655</v>
      </c>
      <c r="B656" s="241" t="s">
        <v>9757</v>
      </c>
      <c r="C656" s="8" t="s">
        <v>9758</v>
      </c>
      <c r="D656" s="10" t="s">
        <v>3088</v>
      </c>
      <c r="E656" s="10" t="s">
        <v>14</v>
      </c>
      <c r="F656" s="9">
        <v>44025</v>
      </c>
      <c r="G656" s="9">
        <v>44084</v>
      </c>
      <c r="H656" s="9"/>
      <c r="I656" s="9">
        <v>44449</v>
      </c>
      <c r="J656" s="7" t="s">
        <v>3128</v>
      </c>
      <c r="K656" s="7"/>
      <c r="L656" s="10" t="s">
        <v>70</v>
      </c>
      <c r="M656" s="242" t="s">
        <v>1983</v>
      </c>
      <c r="N656" s="243" t="s">
        <v>2017</v>
      </c>
      <c r="O656" s="243" t="s">
        <v>1402</v>
      </c>
      <c r="P656" s="10" t="s">
        <v>9759</v>
      </c>
      <c r="Q656" s="10"/>
      <c r="R656" s="10"/>
      <c r="S656" s="10"/>
      <c r="T656" s="10" t="s">
        <v>53</v>
      </c>
      <c r="U656" s="244">
        <v>30982</v>
      </c>
      <c r="V656" s="10" t="s">
        <v>1045</v>
      </c>
      <c r="W656" s="10" t="s">
        <v>141</v>
      </c>
      <c r="X656" s="241" t="s">
        <v>1936</v>
      </c>
      <c r="Y656" s="8" t="s">
        <v>9760</v>
      </c>
      <c r="Z656" s="243">
        <v>42175</v>
      </c>
      <c r="AA656" s="10" t="s">
        <v>1045</v>
      </c>
      <c r="AB656" s="10" t="s">
        <v>1956</v>
      </c>
      <c r="AC656" s="10" t="s">
        <v>3140</v>
      </c>
      <c r="AD656" s="10" t="s">
        <v>2149</v>
      </c>
      <c r="AE656" s="243" t="s">
        <v>2579</v>
      </c>
      <c r="AF656" s="10" t="s">
        <v>9761</v>
      </c>
      <c r="AG656" s="10" t="s">
        <v>9762</v>
      </c>
      <c r="AH656" s="242" t="s">
        <v>9763</v>
      </c>
      <c r="AI656" s="243" t="s">
        <v>9764</v>
      </c>
      <c r="AJ656" s="10" t="s">
        <v>9765</v>
      </c>
      <c r="AK656" s="10" t="s">
        <v>9766</v>
      </c>
      <c r="AL656" s="241" t="s">
        <v>1950</v>
      </c>
      <c r="AM656" s="8" t="s">
        <v>9767</v>
      </c>
      <c r="AN656" s="8"/>
      <c r="AO656" s="8"/>
      <c r="AP656" s="8"/>
      <c r="AQ656" s="8"/>
      <c r="AR656" s="245">
        <v>44400</v>
      </c>
      <c r="AS656" s="245">
        <v>44400</v>
      </c>
      <c r="AT656" s="246"/>
      <c r="AU656" s="244" t="s">
        <v>9768</v>
      </c>
      <c r="AV656" s="247" t="s">
        <v>8583</v>
      </c>
      <c r="AW656" s="248" t="s">
        <v>3783</v>
      </c>
      <c r="AX656" s="249"/>
      <c r="AY656" s="250" t="s">
        <v>9757</v>
      </c>
    </row>
    <row r="657" spans="1:51" ht="24.75" customHeight="1" x14ac:dyDescent="0.35">
      <c r="A657" s="11">
        <v>656</v>
      </c>
      <c r="B657" s="241" t="s">
        <v>9769</v>
      </c>
      <c r="C657" s="8" t="s">
        <v>9770</v>
      </c>
      <c r="D657" s="10" t="s">
        <v>3088</v>
      </c>
      <c r="E657" s="10" t="s">
        <v>141</v>
      </c>
      <c r="F657" s="9">
        <v>44025</v>
      </c>
      <c r="G657" s="9">
        <v>44084</v>
      </c>
      <c r="H657" s="9"/>
      <c r="I657" s="9">
        <v>44449</v>
      </c>
      <c r="J657" s="7" t="s">
        <v>3128</v>
      </c>
      <c r="K657" s="7"/>
      <c r="L657" s="10" t="s">
        <v>8980</v>
      </c>
      <c r="M657" s="242" t="s">
        <v>3475</v>
      </c>
      <c r="N657" s="243" t="s">
        <v>2050</v>
      </c>
      <c r="O657" s="243" t="s">
        <v>9223</v>
      </c>
      <c r="P657" s="10" t="s">
        <v>9224</v>
      </c>
      <c r="Q657" s="10"/>
      <c r="R657" s="10"/>
      <c r="S657" s="10"/>
      <c r="T657" s="10" t="s">
        <v>53</v>
      </c>
      <c r="U657" s="244">
        <v>32406</v>
      </c>
      <c r="V657" s="10" t="s">
        <v>141</v>
      </c>
      <c r="W657" s="10" t="s">
        <v>141</v>
      </c>
      <c r="X657" s="241" t="s">
        <v>1936</v>
      </c>
      <c r="Y657" s="8" t="s">
        <v>9771</v>
      </c>
      <c r="Z657" s="243">
        <v>42222</v>
      </c>
      <c r="AA657" s="10" t="s">
        <v>141</v>
      </c>
      <c r="AB657" s="10" t="s">
        <v>1938</v>
      </c>
      <c r="AC657" s="10" t="s">
        <v>3140</v>
      </c>
      <c r="AD657" s="10" t="s">
        <v>9772</v>
      </c>
      <c r="AE657" s="243" t="s">
        <v>5170</v>
      </c>
      <c r="AF657" s="10" t="s">
        <v>9773</v>
      </c>
      <c r="AG657" s="10" t="s">
        <v>9774</v>
      </c>
      <c r="AH657" s="242" t="s">
        <v>9775</v>
      </c>
      <c r="AI657" s="243" t="s">
        <v>9776</v>
      </c>
      <c r="AJ657" s="10" t="s">
        <v>7708</v>
      </c>
      <c r="AK657" s="10" t="s">
        <v>7701</v>
      </c>
      <c r="AL657" s="241" t="s">
        <v>2224</v>
      </c>
      <c r="AM657" s="8" t="s">
        <v>9777</v>
      </c>
      <c r="AN657" s="8"/>
      <c r="AO657" s="8"/>
      <c r="AP657" s="8"/>
      <c r="AQ657" s="8"/>
      <c r="AR657" s="245">
        <v>44406</v>
      </c>
      <c r="AS657" s="245">
        <v>44406</v>
      </c>
      <c r="AT657" s="246"/>
      <c r="AU657" s="244" t="s">
        <v>9778</v>
      </c>
      <c r="AV657" s="247" t="s">
        <v>8583</v>
      </c>
      <c r="AW657" s="248" t="s">
        <v>8608</v>
      </c>
      <c r="AX657" s="249"/>
      <c r="AY657" s="250" t="s">
        <v>9769</v>
      </c>
    </row>
    <row r="658" spans="1:51" ht="24.75" customHeight="1" x14ac:dyDescent="0.35">
      <c r="A658" s="11">
        <v>657</v>
      </c>
      <c r="B658" s="241" t="s">
        <v>9779</v>
      </c>
      <c r="C658" s="8" t="s">
        <v>9780</v>
      </c>
      <c r="D658" s="10" t="s">
        <v>3088</v>
      </c>
      <c r="E658" s="10" t="s">
        <v>79</v>
      </c>
      <c r="F658" s="9">
        <v>43731</v>
      </c>
      <c r="G658" s="9">
        <v>43790</v>
      </c>
      <c r="H658" s="9"/>
      <c r="I658" s="9">
        <v>44521</v>
      </c>
      <c r="J658" s="7" t="s">
        <v>3128</v>
      </c>
      <c r="K658" s="7"/>
      <c r="L658" s="10" t="s">
        <v>5682</v>
      </c>
      <c r="M658" s="242" t="s">
        <v>2151</v>
      </c>
      <c r="N658" s="243" t="s">
        <v>2017</v>
      </c>
      <c r="O658" s="243" t="s">
        <v>3187</v>
      </c>
      <c r="P658" s="10" t="s">
        <v>2061</v>
      </c>
      <c r="Q658" s="10"/>
      <c r="R658" s="10"/>
      <c r="S658" s="10"/>
      <c r="T658" s="10" t="s">
        <v>53</v>
      </c>
      <c r="U658" s="244">
        <v>31970</v>
      </c>
      <c r="V658" s="10" t="s">
        <v>2007</v>
      </c>
      <c r="W658" s="10" t="s">
        <v>2007</v>
      </c>
      <c r="X658" s="241" t="s">
        <v>1936</v>
      </c>
      <c r="Y658" s="8" t="s">
        <v>9781</v>
      </c>
      <c r="Z658" s="243">
        <v>40417</v>
      </c>
      <c r="AA658" s="10" t="s">
        <v>2007</v>
      </c>
      <c r="AB658" s="10" t="s">
        <v>1938</v>
      </c>
      <c r="AC658" s="10" t="s">
        <v>3140</v>
      </c>
      <c r="AD658" s="10" t="s">
        <v>2123</v>
      </c>
      <c r="AE658" s="243" t="s">
        <v>1948</v>
      </c>
      <c r="AF658" s="10" t="s">
        <v>9782</v>
      </c>
      <c r="AG658" s="10" t="s">
        <v>9783</v>
      </c>
      <c r="AH658" s="242" t="s">
        <v>9784</v>
      </c>
      <c r="AI658" s="243" t="s">
        <v>9785</v>
      </c>
      <c r="AJ658" s="10" t="s">
        <v>9786</v>
      </c>
      <c r="AK658" s="10" t="s">
        <v>9787</v>
      </c>
      <c r="AL658" s="241" t="s">
        <v>2107</v>
      </c>
      <c r="AM658" s="8" t="s">
        <v>9788</v>
      </c>
      <c r="AN658" s="8"/>
      <c r="AO658" s="8"/>
      <c r="AP658" s="8"/>
      <c r="AQ658" s="8"/>
      <c r="AR658" s="245">
        <v>44407</v>
      </c>
      <c r="AS658" s="245">
        <v>44407</v>
      </c>
      <c r="AT658" s="246"/>
      <c r="AU658" s="244" t="s">
        <v>9789</v>
      </c>
      <c r="AV658" s="247" t="s">
        <v>8583</v>
      </c>
      <c r="AW658" s="248" t="s">
        <v>8608</v>
      </c>
      <c r="AX658" s="249"/>
      <c r="AY658" s="250" t="s">
        <v>9779</v>
      </c>
    </row>
    <row r="659" spans="1:51" ht="24.75" customHeight="1" x14ac:dyDescent="0.35">
      <c r="A659" s="11">
        <v>658</v>
      </c>
      <c r="B659" s="241" t="s">
        <v>9790</v>
      </c>
      <c r="C659" s="8" t="s">
        <v>2709</v>
      </c>
      <c r="D659" s="10" t="s">
        <v>3088</v>
      </c>
      <c r="E659" s="10" t="s">
        <v>141</v>
      </c>
      <c r="F659" s="9">
        <v>42795</v>
      </c>
      <c r="G659" s="9">
        <v>42854</v>
      </c>
      <c r="H659" s="9"/>
      <c r="I659" s="9"/>
      <c r="J659" s="7" t="s">
        <v>1932</v>
      </c>
      <c r="K659" s="7"/>
      <c r="L659" s="10" t="s">
        <v>8980</v>
      </c>
      <c r="M659" s="242" t="s">
        <v>3475</v>
      </c>
      <c r="N659" s="243" t="s">
        <v>2017</v>
      </c>
      <c r="O659" s="243" t="s">
        <v>8981</v>
      </c>
      <c r="P659" s="10" t="s">
        <v>8982</v>
      </c>
      <c r="Q659" s="10"/>
      <c r="R659" s="10"/>
      <c r="S659" s="10"/>
      <c r="T659" s="10" t="s">
        <v>22</v>
      </c>
      <c r="U659" s="244">
        <v>31224</v>
      </c>
      <c r="V659" s="10" t="s">
        <v>141</v>
      </c>
      <c r="W659" s="10" t="s">
        <v>141</v>
      </c>
      <c r="X659" s="241" t="s">
        <v>1936</v>
      </c>
      <c r="Y659" s="8" t="s">
        <v>9791</v>
      </c>
      <c r="Z659" s="243">
        <v>37966</v>
      </c>
      <c r="AA659" s="10" t="s">
        <v>141</v>
      </c>
      <c r="AB659" s="10" t="s">
        <v>1938</v>
      </c>
      <c r="AC659" s="10" t="s">
        <v>3140</v>
      </c>
      <c r="AD659" s="10" t="s">
        <v>2139</v>
      </c>
      <c r="AE659" s="243" t="s">
        <v>2680</v>
      </c>
      <c r="AF659" s="10" t="s">
        <v>9792</v>
      </c>
      <c r="AG659" s="10" t="s">
        <v>9793</v>
      </c>
      <c r="AH659" s="242" t="s">
        <v>9792</v>
      </c>
      <c r="AI659" s="243" t="s">
        <v>9793</v>
      </c>
      <c r="AJ659" s="10" t="s">
        <v>9794</v>
      </c>
      <c r="AK659" s="10" t="s">
        <v>9795</v>
      </c>
      <c r="AL659" s="241" t="s">
        <v>1941</v>
      </c>
      <c r="AM659" s="8" t="s">
        <v>9796</v>
      </c>
      <c r="AN659" s="8"/>
      <c r="AO659" s="8"/>
      <c r="AP659" s="8"/>
      <c r="AQ659" s="8"/>
      <c r="AR659" s="245">
        <v>44408</v>
      </c>
      <c r="AS659" s="245">
        <v>44408</v>
      </c>
      <c r="AT659" s="246"/>
      <c r="AU659" s="244" t="s">
        <v>9743</v>
      </c>
      <c r="AV659" s="247" t="s">
        <v>8583</v>
      </c>
      <c r="AW659" s="248" t="s">
        <v>8608</v>
      </c>
      <c r="AX659" s="249"/>
      <c r="AY659" s="250" t="s">
        <v>9790</v>
      </c>
    </row>
    <row r="660" spans="1:51" ht="24.75" customHeight="1" x14ac:dyDescent="0.35">
      <c r="A660" s="11">
        <v>659</v>
      </c>
      <c r="B660" s="241" t="s">
        <v>9797</v>
      </c>
      <c r="C660" s="8" t="s">
        <v>9798</v>
      </c>
      <c r="D660" s="10" t="s">
        <v>3088</v>
      </c>
      <c r="E660" s="10" t="s">
        <v>14</v>
      </c>
      <c r="F660" s="9">
        <v>44382</v>
      </c>
      <c r="G660" s="9">
        <v>44441</v>
      </c>
      <c r="H660" s="9"/>
      <c r="I660" s="9"/>
      <c r="J660" s="7" t="s">
        <v>3128</v>
      </c>
      <c r="K660" s="7"/>
      <c r="L660" s="10" t="s">
        <v>8980</v>
      </c>
      <c r="M660" s="242" t="s">
        <v>8980</v>
      </c>
      <c r="N660" s="243" t="s">
        <v>2126</v>
      </c>
      <c r="O660" s="243" t="s">
        <v>9799</v>
      </c>
      <c r="P660" s="10" t="s">
        <v>9381</v>
      </c>
      <c r="Q660" s="10"/>
      <c r="R660" s="10"/>
      <c r="S660" s="10"/>
      <c r="T660" s="10" t="s">
        <v>22</v>
      </c>
      <c r="U660" s="244">
        <v>35486</v>
      </c>
      <c r="V660" s="10" t="s">
        <v>747</v>
      </c>
      <c r="W660" s="10" t="s">
        <v>747</v>
      </c>
      <c r="X660" s="241" t="s">
        <v>1936</v>
      </c>
      <c r="Y660" s="8" t="s">
        <v>9800</v>
      </c>
      <c r="Z660" s="243">
        <v>41897</v>
      </c>
      <c r="AA660" s="10" t="s">
        <v>747</v>
      </c>
      <c r="AB660" s="10" t="s">
        <v>1938</v>
      </c>
      <c r="AC660" s="10" t="s">
        <v>3140</v>
      </c>
      <c r="AD660" s="10" t="s">
        <v>2539</v>
      </c>
      <c r="AE660" s="243" t="s">
        <v>3088</v>
      </c>
      <c r="AF660" s="10" t="s">
        <v>9801</v>
      </c>
      <c r="AG660" s="10" t="s">
        <v>9802</v>
      </c>
      <c r="AH660" s="242" t="s">
        <v>9803</v>
      </c>
      <c r="AI660" s="243" t="s">
        <v>9804</v>
      </c>
      <c r="AJ660" s="10" t="s">
        <v>9805</v>
      </c>
      <c r="AK660" s="10" t="s">
        <v>9806</v>
      </c>
      <c r="AL660" s="241" t="s">
        <v>1941</v>
      </c>
      <c r="AM660" s="8" t="s">
        <v>9807</v>
      </c>
      <c r="AN660" s="8"/>
      <c r="AO660" s="8"/>
      <c r="AP660" s="8"/>
      <c r="AQ660" s="8"/>
      <c r="AR660" s="245">
        <v>44408</v>
      </c>
      <c r="AS660" s="245">
        <v>44408</v>
      </c>
      <c r="AT660" s="246"/>
      <c r="AU660" s="244" t="s">
        <v>9808</v>
      </c>
      <c r="AV660" s="247" t="s">
        <v>8583</v>
      </c>
      <c r="AW660" s="248" t="s">
        <v>8608</v>
      </c>
      <c r="AX660" s="249"/>
      <c r="AY660" s="250" t="s">
        <v>9797</v>
      </c>
    </row>
    <row r="661" spans="1:51" ht="24.75" customHeight="1" x14ac:dyDescent="0.35">
      <c r="A661" s="11">
        <v>660</v>
      </c>
      <c r="B661" s="241" t="s">
        <v>9809</v>
      </c>
      <c r="C661" s="8" t="s">
        <v>9810</v>
      </c>
      <c r="D661" s="10" t="s">
        <v>3088</v>
      </c>
      <c r="E661" s="10" t="s">
        <v>14</v>
      </c>
      <c r="F661" s="9">
        <v>42768</v>
      </c>
      <c r="G661" s="9">
        <v>42827</v>
      </c>
      <c r="H661" s="9"/>
      <c r="I661" s="9"/>
      <c r="J661" s="7" t="s">
        <v>1932</v>
      </c>
      <c r="K661" s="7"/>
      <c r="L661" s="10" t="s">
        <v>3118</v>
      </c>
      <c r="M661" s="242" t="s">
        <v>2112</v>
      </c>
      <c r="N661" s="243" t="s">
        <v>2050</v>
      </c>
      <c r="O661" s="243" t="s">
        <v>8735</v>
      </c>
      <c r="P661" s="10" t="s">
        <v>9811</v>
      </c>
      <c r="Q661" s="10"/>
      <c r="R661" s="10"/>
      <c r="S661" s="10"/>
      <c r="T661" s="10" t="s">
        <v>53</v>
      </c>
      <c r="U661" s="244">
        <v>34367</v>
      </c>
      <c r="V661" s="10" t="s">
        <v>1658</v>
      </c>
      <c r="W661" s="10" t="s">
        <v>3088</v>
      </c>
      <c r="X661" s="241" t="s">
        <v>1936</v>
      </c>
      <c r="Y661" s="8" t="s">
        <v>9812</v>
      </c>
      <c r="Z661" s="243">
        <v>39947</v>
      </c>
      <c r="AA661" s="10" t="s">
        <v>1658</v>
      </c>
      <c r="AB661" s="10" t="s">
        <v>1956</v>
      </c>
      <c r="AC661" s="10" t="s">
        <v>3140</v>
      </c>
      <c r="AD661" s="10" t="s">
        <v>2363</v>
      </c>
      <c r="AE661" s="243" t="s">
        <v>2095</v>
      </c>
      <c r="AF661" s="10" t="s">
        <v>9813</v>
      </c>
      <c r="AG661" s="10" t="s">
        <v>9814</v>
      </c>
      <c r="AH661" s="242" t="s">
        <v>9815</v>
      </c>
      <c r="AI661" s="243" t="s">
        <v>9816</v>
      </c>
      <c r="AJ661" s="10" t="s">
        <v>9817</v>
      </c>
      <c r="AK661" s="10" t="s">
        <v>9818</v>
      </c>
      <c r="AL661" s="241" t="s">
        <v>2160</v>
      </c>
      <c r="AM661" s="8" t="s">
        <v>9819</v>
      </c>
      <c r="AN661" s="8"/>
      <c r="AO661" s="8"/>
      <c r="AP661" s="8"/>
      <c r="AQ661" s="8"/>
      <c r="AR661" s="245">
        <v>44418</v>
      </c>
      <c r="AS661" s="245">
        <v>44418</v>
      </c>
      <c r="AT661" s="246"/>
      <c r="AU661" s="244" t="s">
        <v>9820</v>
      </c>
      <c r="AV661" s="247" t="s">
        <v>8583</v>
      </c>
      <c r="AW661" s="248" t="s">
        <v>8608</v>
      </c>
      <c r="AX661" s="249"/>
      <c r="AY661" s="250" t="s">
        <v>9809</v>
      </c>
    </row>
    <row r="662" spans="1:51" ht="24.75" customHeight="1" x14ac:dyDescent="0.35">
      <c r="A662" s="11">
        <v>661</v>
      </c>
      <c r="B662" s="241" t="s">
        <v>9821</v>
      </c>
      <c r="C662" s="8" t="s">
        <v>9822</v>
      </c>
      <c r="D662" s="10" t="s">
        <v>3088</v>
      </c>
      <c r="E662" s="10" t="s">
        <v>527</v>
      </c>
      <c r="F662" s="9">
        <v>43593</v>
      </c>
      <c r="G662" s="9">
        <v>43652</v>
      </c>
      <c r="H662" s="9"/>
      <c r="I662" s="9"/>
      <c r="J662" s="7" t="s">
        <v>1932</v>
      </c>
      <c r="K662" s="7"/>
      <c r="L662" s="10" t="s">
        <v>5938</v>
      </c>
      <c r="M662" s="242" t="s">
        <v>2298</v>
      </c>
      <c r="N662" s="243" t="s">
        <v>2017</v>
      </c>
      <c r="O662" s="243" t="s">
        <v>3187</v>
      </c>
      <c r="P662" s="10" t="s">
        <v>2061</v>
      </c>
      <c r="Q662" s="10"/>
      <c r="R662" s="10"/>
      <c r="S662" s="10"/>
      <c r="T662" s="10" t="s">
        <v>53</v>
      </c>
      <c r="U662" s="244">
        <v>29635</v>
      </c>
      <c r="V662" s="10" t="s">
        <v>527</v>
      </c>
      <c r="W662" s="10" t="s">
        <v>527</v>
      </c>
      <c r="X662" s="241" t="s">
        <v>1936</v>
      </c>
      <c r="Y662" s="8" t="s">
        <v>9823</v>
      </c>
      <c r="Z662" s="243">
        <v>42871</v>
      </c>
      <c r="AA662" s="10" t="s">
        <v>527</v>
      </c>
      <c r="AB662" s="10" t="s">
        <v>1938</v>
      </c>
      <c r="AC662" s="10" t="s">
        <v>3140</v>
      </c>
      <c r="AD662" s="10" t="s">
        <v>9824</v>
      </c>
      <c r="AE662" s="243" t="s">
        <v>9825</v>
      </c>
      <c r="AF662" s="10" t="s">
        <v>9826</v>
      </c>
      <c r="AG662" s="10" t="s">
        <v>9827</v>
      </c>
      <c r="AH662" s="242" t="s">
        <v>9826</v>
      </c>
      <c r="AI662" s="243" t="s">
        <v>9827</v>
      </c>
      <c r="AJ662" s="10" t="s">
        <v>9828</v>
      </c>
      <c r="AK662" s="10" t="s">
        <v>9829</v>
      </c>
      <c r="AL662" s="241" t="s">
        <v>1971</v>
      </c>
      <c r="AM662" s="8" t="s">
        <v>9830</v>
      </c>
      <c r="AN662" s="8"/>
      <c r="AO662" s="8"/>
      <c r="AP662" s="8"/>
      <c r="AQ662" s="8"/>
      <c r="AR662" s="245">
        <v>44418</v>
      </c>
      <c r="AS662" s="245">
        <v>44418</v>
      </c>
      <c r="AT662" s="246"/>
      <c r="AU662" s="244" t="s">
        <v>9831</v>
      </c>
      <c r="AV662" s="247" t="s">
        <v>8583</v>
      </c>
      <c r="AW662" s="248" t="s">
        <v>8608</v>
      </c>
      <c r="AX662" s="249"/>
      <c r="AY662" s="250" t="s">
        <v>9821</v>
      </c>
    </row>
    <row r="663" spans="1:51" ht="24.75" customHeight="1" x14ac:dyDescent="0.35">
      <c r="A663" s="11">
        <v>662</v>
      </c>
      <c r="B663" s="241" t="s">
        <v>9832</v>
      </c>
      <c r="C663" s="8" t="s">
        <v>9833</v>
      </c>
      <c r="D663" s="10" t="s">
        <v>3088</v>
      </c>
      <c r="E663" s="10" t="s">
        <v>32</v>
      </c>
      <c r="F663" s="9">
        <v>44018</v>
      </c>
      <c r="G663" s="9">
        <v>44077</v>
      </c>
      <c r="H663" s="9"/>
      <c r="I663" s="9">
        <v>44442</v>
      </c>
      <c r="J663" s="7" t="s">
        <v>3128</v>
      </c>
      <c r="K663" s="7"/>
      <c r="L663" s="10" t="s">
        <v>115</v>
      </c>
      <c r="M663" s="242" t="s">
        <v>2070</v>
      </c>
      <c r="N663" s="243" t="s">
        <v>1990</v>
      </c>
      <c r="O663" s="243" t="s">
        <v>484</v>
      </c>
      <c r="P663" s="10" t="s">
        <v>2220</v>
      </c>
      <c r="Q663" s="10"/>
      <c r="R663" s="10"/>
      <c r="S663" s="10"/>
      <c r="T663" s="10" t="s">
        <v>22</v>
      </c>
      <c r="U663" s="244">
        <v>31288</v>
      </c>
      <c r="V663" s="10" t="s">
        <v>162</v>
      </c>
      <c r="W663" s="10" t="s">
        <v>1153</v>
      </c>
      <c r="X663" s="241" t="s">
        <v>1936</v>
      </c>
      <c r="Y663" s="8" t="s">
        <v>9834</v>
      </c>
      <c r="Z663" s="243">
        <v>43179</v>
      </c>
      <c r="AA663" s="10" t="s">
        <v>3088</v>
      </c>
      <c r="AB663" s="10" t="s">
        <v>1956</v>
      </c>
      <c r="AC663" s="10" t="s">
        <v>3140</v>
      </c>
      <c r="AD663" s="10" t="s">
        <v>2248</v>
      </c>
      <c r="AE663" s="243" t="s">
        <v>2041</v>
      </c>
      <c r="AF663" s="10" t="s">
        <v>9835</v>
      </c>
      <c r="AG663" s="10" t="s">
        <v>9836</v>
      </c>
      <c r="AH663" s="242" t="s">
        <v>9835</v>
      </c>
      <c r="AI663" s="243" t="s">
        <v>9836</v>
      </c>
      <c r="AJ663" s="10" t="s">
        <v>9837</v>
      </c>
      <c r="AK663" s="10" t="s">
        <v>9838</v>
      </c>
      <c r="AL663" s="241" t="s">
        <v>2107</v>
      </c>
      <c r="AM663" s="8" t="s">
        <v>9839</v>
      </c>
      <c r="AN663" s="8"/>
      <c r="AO663" s="8"/>
      <c r="AP663" s="8"/>
      <c r="AQ663" s="8"/>
      <c r="AR663" s="245">
        <v>44420</v>
      </c>
      <c r="AS663" s="245">
        <v>44420</v>
      </c>
      <c r="AT663" s="246"/>
      <c r="AU663" s="244" t="s">
        <v>9840</v>
      </c>
      <c r="AV663" s="247" t="s">
        <v>8583</v>
      </c>
      <c r="AW663" s="248" t="s">
        <v>3783</v>
      </c>
      <c r="AX663" s="249"/>
      <c r="AY663" s="250" t="s">
        <v>9832</v>
      </c>
    </row>
    <row r="664" spans="1:51" ht="24.75" customHeight="1" x14ac:dyDescent="0.35">
      <c r="A664" s="11">
        <v>663</v>
      </c>
      <c r="B664" s="241" t="s">
        <v>9841</v>
      </c>
      <c r="C664" s="8" t="s">
        <v>9842</v>
      </c>
      <c r="D664" s="10" t="s">
        <v>3088</v>
      </c>
      <c r="E664" s="10" t="s">
        <v>14</v>
      </c>
      <c r="F664" s="9">
        <v>44305</v>
      </c>
      <c r="G664" s="9">
        <v>44364</v>
      </c>
      <c r="H664" s="9"/>
      <c r="I664" s="9">
        <v>44729</v>
      </c>
      <c r="J664" s="7" t="s">
        <v>3128</v>
      </c>
      <c r="K664" s="7"/>
      <c r="L664" s="10" t="s">
        <v>35</v>
      </c>
      <c r="M664" s="242" t="s">
        <v>35</v>
      </c>
      <c r="N664" s="243" t="s">
        <v>1990</v>
      </c>
      <c r="O664" s="243" t="s">
        <v>652</v>
      </c>
      <c r="P664" s="10" t="s">
        <v>2293</v>
      </c>
      <c r="Q664" s="10"/>
      <c r="R664" s="10"/>
      <c r="S664" s="10"/>
      <c r="T664" s="10" t="s">
        <v>22</v>
      </c>
      <c r="U664" s="244">
        <v>32962</v>
      </c>
      <c r="V664" s="10" t="s">
        <v>255</v>
      </c>
      <c r="W664" s="10" t="s">
        <v>2205</v>
      </c>
      <c r="X664" s="241" t="s">
        <v>1936</v>
      </c>
      <c r="Y664" s="8" t="s">
        <v>9843</v>
      </c>
      <c r="Z664" s="243">
        <v>44144</v>
      </c>
      <c r="AA664" s="10" t="s">
        <v>3088</v>
      </c>
      <c r="AB664" s="10" t="s">
        <v>1938</v>
      </c>
      <c r="AC664" s="10" t="s">
        <v>3140</v>
      </c>
      <c r="AD664" s="10" t="s">
        <v>1992</v>
      </c>
      <c r="AE664" s="243" t="s">
        <v>2080</v>
      </c>
      <c r="AF664" s="10" t="s">
        <v>9844</v>
      </c>
      <c r="AG664" s="10" t="s">
        <v>9845</v>
      </c>
      <c r="AH664" s="242" t="s">
        <v>9846</v>
      </c>
      <c r="AI664" s="243" t="s">
        <v>9847</v>
      </c>
      <c r="AJ664" s="10" t="s">
        <v>9848</v>
      </c>
      <c r="AK664" s="10" t="s">
        <v>9849</v>
      </c>
      <c r="AL664" s="241" t="s">
        <v>1941</v>
      </c>
      <c r="AM664" s="8" t="s">
        <v>9850</v>
      </c>
      <c r="AN664" s="8"/>
      <c r="AO664" s="8"/>
      <c r="AP664" s="8"/>
      <c r="AQ664" s="8"/>
      <c r="AR664" s="245">
        <v>44421</v>
      </c>
      <c r="AS664" s="245">
        <v>44421</v>
      </c>
      <c r="AT664" s="246"/>
      <c r="AU664" s="244" t="s">
        <v>9778</v>
      </c>
      <c r="AV664" s="247" t="s">
        <v>8583</v>
      </c>
      <c r="AW664" s="248" t="s">
        <v>8608</v>
      </c>
      <c r="AX664" s="249"/>
      <c r="AY664" s="250" t="s">
        <v>9841</v>
      </c>
    </row>
    <row r="665" spans="1:51" ht="24.75" customHeight="1" x14ac:dyDescent="0.35">
      <c r="A665" s="11">
        <v>664</v>
      </c>
      <c r="B665" s="241" t="s">
        <v>9851</v>
      </c>
      <c r="C665" s="8" t="s">
        <v>9852</v>
      </c>
      <c r="D665" s="10" t="s">
        <v>3088</v>
      </c>
      <c r="E665" s="10" t="s">
        <v>14</v>
      </c>
      <c r="F665" s="9">
        <v>44368</v>
      </c>
      <c r="G665" s="9">
        <v>44427</v>
      </c>
      <c r="H665" s="9"/>
      <c r="I665" s="9"/>
      <c r="J665" s="7"/>
      <c r="K665" s="7"/>
      <c r="L665" s="10" t="s">
        <v>115</v>
      </c>
      <c r="M665" s="242" t="s">
        <v>2070</v>
      </c>
      <c r="N665" s="243" t="s">
        <v>2050</v>
      </c>
      <c r="O665" s="243" t="s">
        <v>247</v>
      </c>
      <c r="P665" s="10" t="s">
        <v>2091</v>
      </c>
      <c r="Q665" s="10"/>
      <c r="R665" s="10"/>
      <c r="S665" s="10"/>
      <c r="T665" s="10" t="s">
        <v>53</v>
      </c>
      <c r="U665" s="244">
        <v>34224</v>
      </c>
      <c r="V665" s="10" t="s">
        <v>255</v>
      </c>
      <c r="W665" s="10" t="s">
        <v>255</v>
      </c>
      <c r="X665" s="241" t="s">
        <v>1936</v>
      </c>
      <c r="Y665" s="8" t="s">
        <v>9853</v>
      </c>
      <c r="Z665" s="243">
        <v>44041</v>
      </c>
      <c r="AA665" s="10" t="s">
        <v>255</v>
      </c>
      <c r="AB665" s="10" t="s">
        <v>1938</v>
      </c>
      <c r="AC665" s="10" t="s">
        <v>3140</v>
      </c>
      <c r="AD665" s="10" t="s">
        <v>2678</v>
      </c>
      <c r="AE665" s="243" t="s">
        <v>3923</v>
      </c>
      <c r="AF665" s="10" t="s">
        <v>9854</v>
      </c>
      <c r="AG665" s="10" t="s">
        <v>9855</v>
      </c>
      <c r="AH665" s="242" t="s">
        <v>9854</v>
      </c>
      <c r="AI665" s="243" t="s">
        <v>9855</v>
      </c>
      <c r="AJ665" s="10" t="s">
        <v>9856</v>
      </c>
      <c r="AK665" s="10" t="s">
        <v>9857</v>
      </c>
      <c r="AL665" s="241" t="s">
        <v>1971</v>
      </c>
      <c r="AM665" s="8" t="s">
        <v>9858</v>
      </c>
      <c r="AN665" s="8"/>
      <c r="AO665" s="8"/>
      <c r="AP665" s="8"/>
      <c r="AQ665" s="8"/>
      <c r="AR665" s="245">
        <v>44427</v>
      </c>
      <c r="AS665" s="245">
        <v>44427</v>
      </c>
      <c r="AT665" s="246"/>
      <c r="AU665" s="244" t="s">
        <v>9859</v>
      </c>
      <c r="AV665" s="247" t="s">
        <v>8583</v>
      </c>
      <c r="AW665" s="248" t="s">
        <v>8334</v>
      </c>
      <c r="AX665" s="249"/>
      <c r="AY665" s="250" t="s">
        <v>9851</v>
      </c>
    </row>
    <row r="666" spans="1:51" ht="24.75" customHeight="1" x14ac:dyDescent="0.35">
      <c r="A666" s="11">
        <v>665</v>
      </c>
      <c r="B666" s="241" t="s">
        <v>9860</v>
      </c>
      <c r="C666" s="8" t="s">
        <v>9861</v>
      </c>
      <c r="D666" s="10" t="s">
        <v>3088</v>
      </c>
      <c r="E666" s="10" t="s">
        <v>32</v>
      </c>
      <c r="F666" s="9">
        <v>43878</v>
      </c>
      <c r="G666" s="9">
        <v>43937</v>
      </c>
      <c r="H666" s="9"/>
      <c r="I666" s="9">
        <v>45398</v>
      </c>
      <c r="J666" s="7" t="s">
        <v>3128</v>
      </c>
      <c r="K666" s="7"/>
      <c r="L666" s="10" t="s">
        <v>115</v>
      </c>
      <c r="M666" s="242" t="s">
        <v>2070</v>
      </c>
      <c r="N666" s="243" t="s">
        <v>2155</v>
      </c>
      <c r="O666" s="243" t="s">
        <v>823</v>
      </c>
      <c r="P666" s="10" t="s">
        <v>2369</v>
      </c>
      <c r="Q666" s="10"/>
      <c r="R666" s="10"/>
      <c r="S666" s="10"/>
      <c r="T666" s="10" t="s">
        <v>22</v>
      </c>
      <c r="U666" s="244">
        <v>34391</v>
      </c>
      <c r="V666" s="10" t="s">
        <v>79</v>
      </c>
      <c r="W666" s="10" t="s">
        <v>1153</v>
      </c>
      <c r="X666" s="241" t="s">
        <v>1936</v>
      </c>
      <c r="Y666" s="8" t="s">
        <v>9862</v>
      </c>
      <c r="Z666" s="243">
        <v>40948</v>
      </c>
      <c r="AA666" s="10" t="s">
        <v>79</v>
      </c>
      <c r="AB666" s="10" t="s">
        <v>1956</v>
      </c>
      <c r="AC666" s="10" t="s">
        <v>3140</v>
      </c>
      <c r="AD666" s="10" t="s">
        <v>9863</v>
      </c>
      <c r="AE666" s="243" t="s">
        <v>6684</v>
      </c>
      <c r="AF666" s="10" t="s">
        <v>9864</v>
      </c>
      <c r="AG666" s="10" t="s">
        <v>9865</v>
      </c>
      <c r="AH666" s="242" t="s">
        <v>9864</v>
      </c>
      <c r="AI666" s="243" t="s">
        <v>9865</v>
      </c>
      <c r="AJ666" s="10" t="s">
        <v>9866</v>
      </c>
      <c r="AK666" s="10" t="s">
        <v>9867</v>
      </c>
      <c r="AL666" s="241" t="s">
        <v>1953</v>
      </c>
      <c r="AM666" s="8" t="s">
        <v>9868</v>
      </c>
      <c r="AN666" s="8"/>
      <c r="AO666" s="8"/>
      <c r="AP666" s="8"/>
      <c r="AQ666" s="8"/>
      <c r="AR666" s="245">
        <v>44430</v>
      </c>
      <c r="AS666" s="245">
        <v>44430</v>
      </c>
      <c r="AT666" s="246"/>
      <c r="AU666" s="244" t="s">
        <v>9869</v>
      </c>
      <c r="AV666" s="247" t="s">
        <v>8583</v>
      </c>
      <c r="AW666" s="248" t="s">
        <v>8608</v>
      </c>
      <c r="AX666" s="249"/>
      <c r="AY666" s="250" t="s">
        <v>9860</v>
      </c>
    </row>
    <row r="667" spans="1:51" ht="24.75" customHeight="1" x14ac:dyDescent="0.35">
      <c r="A667" s="11">
        <v>666</v>
      </c>
      <c r="B667" s="241" t="s">
        <v>9870</v>
      </c>
      <c r="C667" s="8" t="s">
        <v>9871</v>
      </c>
      <c r="D667" s="10"/>
      <c r="E667" s="10" t="s">
        <v>14</v>
      </c>
      <c r="F667" s="9">
        <v>44417</v>
      </c>
      <c r="G667" s="9">
        <v>44476</v>
      </c>
      <c r="H667" s="9"/>
      <c r="I667" s="9"/>
      <c r="J667" s="7"/>
      <c r="K667" s="7"/>
      <c r="L667" s="10" t="s">
        <v>41</v>
      </c>
      <c r="M667" s="242" t="s">
        <v>2412</v>
      </c>
      <c r="N667" s="243" t="s">
        <v>1990</v>
      </c>
      <c r="O667" s="243" t="s">
        <v>9746</v>
      </c>
      <c r="P667" s="10" t="s">
        <v>9872</v>
      </c>
      <c r="Q667" s="10"/>
      <c r="R667" s="10"/>
      <c r="S667" s="10"/>
      <c r="T667" s="10" t="s">
        <v>22</v>
      </c>
      <c r="U667" s="244">
        <v>33529</v>
      </c>
      <c r="V667" s="10" t="s">
        <v>255</v>
      </c>
      <c r="W667" s="10" t="s">
        <v>255</v>
      </c>
      <c r="X667" s="241" t="s">
        <v>1936</v>
      </c>
      <c r="Y667" s="8" t="s">
        <v>9873</v>
      </c>
      <c r="Z667" s="243">
        <v>38702</v>
      </c>
      <c r="AA667" s="10" t="s">
        <v>255</v>
      </c>
      <c r="AB667" s="10" t="s">
        <v>1938</v>
      </c>
      <c r="AC667" s="10" t="s">
        <v>1968</v>
      </c>
      <c r="AD667" s="10" t="s">
        <v>9874</v>
      </c>
      <c r="AE667" s="243" t="s">
        <v>6723</v>
      </c>
      <c r="AF667" s="10" t="s">
        <v>9875</v>
      </c>
      <c r="AG667" s="10" t="s">
        <v>9876</v>
      </c>
      <c r="AH667" s="242" t="s">
        <v>9875</v>
      </c>
      <c r="AI667" s="243" t="s">
        <v>9876</v>
      </c>
      <c r="AJ667" s="10" t="s">
        <v>9877</v>
      </c>
      <c r="AK667" s="10" t="s">
        <v>7177</v>
      </c>
      <c r="AL667" s="241" t="s">
        <v>1941</v>
      </c>
      <c r="AM667" s="8" t="s">
        <v>9878</v>
      </c>
      <c r="AN667" s="8"/>
      <c r="AO667" s="8"/>
      <c r="AP667" s="8"/>
      <c r="AQ667" s="8"/>
      <c r="AR667" s="245">
        <v>44432</v>
      </c>
      <c r="AS667" s="245">
        <v>44432</v>
      </c>
      <c r="AT667" s="246"/>
      <c r="AU667" s="244">
        <v>44431</v>
      </c>
      <c r="AV667" s="247" t="s">
        <v>8583</v>
      </c>
      <c r="AW667" s="248" t="s">
        <v>8608</v>
      </c>
      <c r="AX667" s="249"/>
      <c r="AY667" s="250" t="s">
        <v>9870</v>
      </c>
    </row>
    <row r="668" spans="1:51" ht="24.75" customHeight="1" x14ac:dyDescent="0.35">
      <c r="A668" s="11">
        <v>667</v>
      </c>
      <c r="B668" s="241" t="s">
        <v>9879</v>
      </c>
      <c r="C668" s="8" t="s">
        <v>9880</v>
      </c>
      <c r="D668" s="10"/>
      <c r="E668" s="10" t="s">
        <v>14</v>
      </c>
      <c r="F668" s="9">
        <v>44417</v>
      </c>
      <c r="G668" s="9">
        <v>44476</v>
      </c>
      <c r="H668" s="9"/>
      <c r="I668" s="9"/>
      <c r="J668" s="7"/>
      <c r="K668" s="7"/>
      <c r="L668" s="10" t="s">
        <v>218</v>
      </c>
      <c r="M668" s="242" t="s">
        <v>2083</v>
      </c>
      <c r="N668" s="243" t="s">
        <v>1984</v>
      </c>
      <c r="O668" s="243" t="s">
        <v>9881</v>
      </c>
      <c r="P668" s="10" t="s">
        <v>9882</v>
      </c>
      <c r="Q668" s="10"/>
      <c r="R668" s="10"/>
      <c r="S668" s="10"/>
      <c r="T668" s="10" t="s">
        <v>53</v>
      </c>
      <c r="U668" s="244">
        <v>32598</v>
      </c>
      <c r="V668" s="10" t="s">
        <v>351</v>
      </c>
      <c r="W668" s="10" t="s">
        <v>1725</v>
      </c>
      <c r="X668" s="241" t="s">
        <v>1936</v>
      </c>
      <c r="Y668" s="8" t="s">
        <v>9883</v>
      </c>
      <c r="Z668" s="243">
        <v>43476</v>
      </c>
      <c r="AA668" s="10" t="s">
        <v>351</v>
      </c>
      <c r="AB668" s="10" t="s">
        <v>1956</v>
      </c>
      <c r="AC668" s="10" t="s">
        <v>3140</v>
      </c>
      <c r="AD668" s="10" t="s">
        <v>2376</v>
      </c>
      <c r="AE668" s="243" t="s">
        <v>9884</v>
      </c>
      <c r="AF668" s="10" t="s">
        <v>9885</v>
      </c>
      <c r="AG668" s="10" t="s">
        <v>9886</v>
      </c>
      <c r="AH668" s="242" t="s">
        <v>9887</v>
      </c>
      <c r="AI668" s="243" t="s">
        <v>9888</v>
      </c>
      <c r="AJ668" s="10" t="s">
        <v>9889</v>
      </c>
      <c r="AK668" s="10" t="s">
        <v>9890</v>
      </c>
      <c r="AL668" s="241" t="s">
        <v>1953</v>
      </c>
      <c r="AM668" s="8" t="s">
        <v>9891</v>
      </c>
      <c r="AN668" s="8"/>
      <c r="AO668" s="8"/>
      <c r="AP668" s="8"/>
      <c r="AQ668" s="8"/>
      <c r="AR668" s="245">
        <v>44432</v>
      </c>
      <c r="AS668" s="245">
        <v>44432</v>
      </c>
      <c r="AT668" s="246"/>
      <c r="AU668" s="244">
        <v>44432</v>
      </c>
      <c r="AV668" s="247" t="s">
        <v>8583</v>
      </c>
      <c r="AW668" s="248" t="s">
        <v>8334</v>
      </c>
      <c r="AX668" s="249"/>
      <c r="AY668" s="250" t="s">
        <v>9879</v>
      </c>
    </row>
    <row r="669" spans="1:51" ht="24.75" customHeight="1" x14ac:dyDescent="0.35">
      <c r="A669" s="11">
        <v>668</v>
      </c>
      <c r="B669" s="241" t="s">
        <v>9892</v>
      </c>
      <c r="C669" s="8" t="s">
        <v>7929</v>
      </c>
      <c r="D669" s="10" t="s">
        <v>3088</v>
      </c>
      <c r="E669" s="10" t="s">
        <v>101</v>
      </c>
      <c r="F669" s="9">
        <v>43619</v>
      </c>
      <c r="G669" s="9">
        <v>43678</v>
      </c>
      <c r="H669" s="9"/>
      <c r="I669" s="9"/>
      <c r="J669" s="7" t="s">
        <v>1932</v>
      </c>
      <c r="K669" s="7"/>
      <c r="L669" s="10" t="s">
        <v>8980</v>
      </c>
      <c r="M669" s="242" t="s">
        <v>3384</v>
      </c>
      <c r="N669" s="243" t="s">
        <v>2050</v>
      </c>
      <c r="O669" s="243" t="s">
        <v>9223</v>
      </c>
      <c r="P669" s="10" t="s">
        <v>9224</v>
      </c>
      <c r="Q669" s="10"/>
      <c r="R669" s="10"/>
      <c r="S669" s="10"/>
      <c r="T669" s="10" t="s">
        <v>53</v>
      </c>
      <c r="U669" s="244">
        <v>32089</v>
      </c>
      <c r="V669" s="10" t="s">
        <v>101</v>
      </c>
      <c r="W669" s="10" t="s">
        <v>101</v>
      </c>
      <c r="X669" s="241" t="s">
        <v>1936</v>
      </c>
      <c r="Y669" s="8" t="s">
        <v>9893</v>
      </c>
      <c r="Z669" s="243">
        <v>43602</v>
      </c>
      <c r="AA669" s="10" t="s">
        <v>101</v>
      </c>
      <c r="AB669" s="10" t="s">
        <v>1956</v>
      </c>
      <c r="AC669" s="10" t="s">
        <v>3140</v>
      </c>
      <c r="AD669" s="10" t="s">
        <v>2049</v>
      </c>
      <c r="AE669" s="243" t="s">
        <v>7966</v>
      </c>
      <c r="AF669" s="10" t="s">
        <v>9894</v>
      </c>
      <c r="AG669" s="10" t="s">
        <v>9895</v>
      </c>
      <c r="AH669" s="242" t="s">
        <v>9894</v>
      </c>
      <c r="AI669" s="243" t="s">
        <v>9895</v>
      </c>
      <c r="AJ669" s="10" t="s">
        <v>9896</v>
      </c>
      <c r="AK669" s="10" t="s">
        <v>9897</v>
      </c>
      <c r="AL669" s="241" t="s">
        <v>1953</v>
      </c>
      <c r="AM669" s="8" t="s">
        <v>9898</v>
      </c>
      <c r="AN669" s="8"/>
      <c r="AO669" s="8"/>
      <c r="AP669" s="8"/>
      <c r="AQ669" s="8"/>
      <c r="AR669" s="245">
        <v>44433</v>
      </c>
      <c r="AS669" s="245">
        <v>44433</v>
      </c>
      <c r="AT669" s="246"/>
      <c r="AU669" s="244" t="s">
        <v>9899</v>
      </c>
      <c r="AV669" s="247" t="s">
        <v>8583</v>
      </c>
      <c r="AW669" s="248" t="s">
        <v>8608</v>
      </c>
      <c r="AX669" s="249"/>
      <c r="AY669" s="250" t="s">
        <v>9892</v>
      </c>
    </row>
    <row r="670" spans="1:51" ht="24.75" customHeight="1" x14ac:dyDescent="0.35">
      <c r="A670" s="11">
        <v>669</v>
      </c>
      <c r="B670" s="241" t="s">
        <v>9900</v>
      </c>
      <c r="C670" s="8" t="s">
        <v>9901</v>
      </c>
      <c r="D670" s="10" t="s">
        <v>3088</v>
      </c>
      <c r="E670" s="10" t="s">
        <v>14</v>
      </c>
      <c r="F670" s="9">
        <v>44200</v>
      </c>
      <c r="G670" s="9">
        <v>44259</v>
      </c>
      <c r="H670" s="9"/>
      <c r="I670" s="9">
        <v>44624</v>
      </c>
      <c r="J670" s="7" t="s">
        <v>3128</v>
      </c>
      <c r="K670" s="7"/>
      <c r="L670" s="10" t="s">
        <v>3118</v>
      </c>
      <c r="M670" s="242" t="s">
        <v>2112</v>
      </c>
      <c r="N670" s="243" t="s">
        <v>2050</v>
      </c>
      <c r="O670" s="243" t="s">
        <v>7883</v>
      </c>
      <c r="P670" s="10" t="s">
        <v>7884</v>
      </c>
      <c r="Q670" s="10"/>
      <c r="R670" s="10"/>
      <c r="S670" s="10"/>
      <c r="T670" s="10" t="s">
        <v>22</v>
      </c>
      <c r="U670" s="244">
        <v>33191</v>
      </c>
      <c r="V670" s="10" t="s">
        <v>255</v>
      </c>
      <c r="W670" s="10" t="s">
        <v>317</v>
      </c>
      <c r="X670" s="241" t="s">
        <v>1936</v>
      </c>
      <c r="Y670" s="8" t="s">
        <v>9902</v>
      </c>
      <c r="Z670" s="243">
        <v>42209</v>
      </c>
      <c r="AA670" s="10" t="s">
        <v>255</v>
      </c>
      <c r="AB670" s="10" t="s">
        <v>1956</v>
      </c>
      <c r="AC670" s="10" t="s">
        <v>3140</v>
      </c>
      <c r="AD670" s="10" t="s">
        <v>2574</v>
      </c>
      <c r="AE670" s="243" t="s">
        <v>2041</v>
      </c>
      <c r="AF670" s="10" t="s">
        <v>9903</v>
      </c>
      <c r="AG670" s="10" t="s">
        <v>9904</v>
      </c>
      <c r="AH670" s="242" t="s">
        <v>9903</v>
      </c>
      <c r="AI670" s="243" t="s">
        <v>9904</v>
      </c>
      <c r="AJ670" s="10" t="s">
        <v>9905</v>
      </c>
      <c r="AK670" s="10" t="s">
        <v>9906</v>
      </c>
      <c r="AL670" s="241" t="s">
        <v>2107</v>
      </c>
      <c r="AM670" s="8" t="s">
        <v>9907</v>
      </c>
      <c r="AN670" s="8"/>
      <c r="AO670" s="8"/>
      <c r="AP670" s="8"/>
      <c r="AQ670" s="8"/>
      <c r="AR670" s="245">
        <v>44433</v>
      </c>
      <c r="AS670" s="245">
        <v>44433</v>
      </c>
      <c r="AT670" s="246"/>
      <c r="AU670" s="244" t="s">
        <v>9908</v>
      </c>
      <c r="AV670" s="247" t="s">
        <v>8583</v>
      </c>
      <c r="AW670" s="248" t="s">
        <v>8875</v>
      </c>
      <c r="AX670" s="249"/>
      <c r="AY670" s="250" t="s">
        <v>9900</v>
      </c>
    </row>
    <row r="671" spans="1:51" ht="24.75" customHeight="1" x14ac:dyDescent="0.35">
      <c r="A671" s="11">
        <v>670</v>
      </c>
      <c r="B671" s="241" t="s">
        <v>9909</v>
      </c>
      <c r="C671" s="8" t="s">
        <v>9910</v>
      </c>
      <c r="D671" s="10" t="s">
        <v>3088</v>
      </c>
      <c r="E671" s="10" t="s">
        <v>669</v>
      </c>
      <c r="F671" s="9">
        <v>44179</v>
      </c>
      <c r="G671" s="9">
        <v>44238</v>
      </c>
      <c r="H671" s="9"/>
      <c r="I671" s="9">
        <v>44603</v>
      </c>
      <c r="J671" s="7" t="s">
        <v>3128</v>
      </c>
      <c r="K671" s="7"/>
      <c r="L671" s="10" t="s">
        <v>35</v>
      </c>
      <c r="M671" s="242" t="s">
        <v>35</v>
      </c>
      <c r="N671" s="243" t="s">
        <v>2126</v>
      </c>
      <c r="O671" s="243" t="s">
        <v>307</v>
      </c>
      <c r="P671" s="10" t="s">
        <v>2127</v>
      </c>
      <c r="Q671" s="10"/>
      <c r="R671" s="10"/>
      <c r="S671" s="10"/>
      <c r="T671" s="10" t="s">
        <v>22</v>
      </c>
      <c r="U671" s="244">
        <v>33110</v>
      </c>
      <c r="V671" s="10" t="s">
        <v>669</v>
      </c>
      <c r="W671" s="10" t="s">
        <v>669</v>
      </c>
      <c r="X671" s="241" t="s">
        <v>1936</v>
      </c>
      <c r="Y671" s="8" t="s">
        <v>9911</v>
      </c>
      <c r="Z671" s="243">
        <v>43349</v>
      </c>
      <c r="AA671" s="10" t="s">
        <v>3088</v>
      </c>
      <c r="AB671" s="10" t="s">
        <v>1946</v>
      </c>
      <c r="AC671" s="10" t="s">
        <v>1974</v>
      </c>
      <c r="AD671" s="10" t="s">
        <v>9912</v>
      </c>
      <c r="AE671" s="243" t="s">
        <v>2041</v>
      </c>
      <c r="AF671" s="10" t="s">
        <v>9913</v>
      </c>
      <c r="AG671" s="10" t="s">
        <v>9914</v>
      </c>
      <c r="AH671" s="242" t="s">
        <v>9915</v>
      </c>
      <c r="AI671" s="243" t="s">
        <v>9916</v>
      </c>
      <c r="AJ671" s="10" t="s">
        <v>9917</v>
      </c>
      <c r="AK671" s="10" t="s">
        <v>9918</v>
      </c>
      <c r="AL671" s="241" t="s">
        <v>1953</v>
      </c>
      <c r="AM671" s="8" t="s">
        <v>9919</v>
      </c>
      <c r="AN671" s="8"/>
      <c r="AO671" s="8"/>
      <c r="AP671" s="8"/>
      <c r="AQ671" s="8"/>
      <c r="AR671" s="245">
        <v>44435</v>
      </c>
      <c r="AS671" s="245">
        <v>44435</v>
      </c>
      <c r="AT671" s="246"/>
      <c r="AU671" s="244" t="s">
        <v>9908</v>
      </c>
      <c r="AV671" s="247" t="s">
        <v>8583</v>
      </c>
      <c r="AW671" s="248" t="s">
        <v>8334</v>
      </c>
      <c r="AX671" s="249"/>
      <c r="AY671" s="250" t="s">
        <v>9909</v>
      </c>
    </row>
    <row r="672" spans="1:51" ht="24.75" customHeight="1" x14ac:dyDescent="0.35">
      <c r="A672" s="11">
        <v>671</v>
      </c>
      <c r="B672" s="241" t="s">
        <v>9920</v>
      </c>
      <c r="C672" s="8" t="s">
        <v>9921</v>
      </c>
      <c r="D672" s="10" t="s">
        <v>3088</v>
      </c>
      <c r="E672" s="10" t="s">
        <v>124</v>
      </c>
      <c r="F672" s="9">
        <v>43472</v>
      </c>
      <c r="G672" s="9">
        <v>43531</v>
      </c>
      <c r="H672" s="9"/>
      <c r="I672" s="9">
        <v>44446</v>
      </c>
      <c r="J672" s="7" t="s">
        <v>3128</v>
      </c>
      <c r="K672" s="7"/>
      <c r="L672" s="10" t="s">
        <v>6674</v>
      </c>
      <c r="M672" s="242" t="s">
        <v>2470</v>
      </c>
      <c r="N672" s="243" t="s">
        <v>2050</v>
      </c>
      <c r="O672" s="243" t="s">
        <v>3187</v>
      </c>
      <c r="P672" s="10" t="s">
        <v>2061</v>
      </c>
      <c r="Q672" s="10"/>
      <c r="R672" s="10"/>
      <c r="S672" s="10"/>
      <c r="T672" s="10" t="s">
        <v>53</v>
      </c>
      <c r="U672" s="244">
        <v>33036</v>
      </c>
      <c r="V672" s="10" t="s">
        <v>141</v>
      </c>
      <c r="W672" s="10" t="s">
        <v>141</v>
      </c>
      <c r="X672" s="241" t="s">
        <v>1936</v>
      </c>
      <c r="Y672" s="8" t="s">
        <v>9922</v>
      </c>
      <c r="Z672" s="243">
        <v>42793</v>
      </c>
      <c r="AA672" s="10" t="s">
        <v>124</v>
      </c>
      <c r="AB672" s="10" t="s">
        <v>1938</v>
      </c>
      <c r="AC672" s="10" t="s">
        <v>3140</v>
      </c>
      <c r="AD672" s="10" t="s">
        <v>2049</v>
      </c>
      <c r="AE672" s="243" t="s">
        <v>4281</v>
      </c>
      <c r="AF672" s="10" t="s">
        <v>9923</v>
      </c>
      <c r="AG672" s="10" t="s">
        <v>9924</v>
      </c>
      <c r="AH672" s="242" t="s">
        <v>9923</v>
      </c>
      <c r="AI672" s="243" t="s">
        <v>9924</v>
      </c>
      <c r="AJ672" s="10" t="s">
        <v>9925</v>
      </c>
      <c r="AK672" s="10" t="s">
        <v>9926</v>
      </c>
      <c r="AL672" s="241" t="s">
        <v>1971</v>
      </c>
      <c r="AM672" s="8" t="s">
        <v>9927</v>
      </c>
      <c r="AN672" s="8"/>
      <c r="AO672" s="8"/>
      <c r="AP672" s="8"/>
      <c r="AQ672" s="8"/>
      <c r="AR672" s="245">
        <v>44431</v>
      </c>
      <c r="AS672" s="245">
        <v>44437</v>
      </c>
      <c r="AT672" s="246"/>
      <c r="AU672" s="244" t="s">
        <v>9928</v>
      </c>
      <c r="AV672" s="247" t="s">
        <v>8639</v>
      </c>
      <c r="AW672" s="248" t="s">
        <v>8640</v>
      </c>
      <c r="AX672" s="249"/>
      <c r="AY672" s="250" t="s">
        <v>9920</v>
      </c>
    </row>
    <row r="673" spans="1:51" ht="24.75" customHeight="1" x14ac:dyDescent="0.35">
      <c r="A673" s="11">
        <v>672</v>
      </c>
      <c r="B673" s="241" t="s">
        <v>9929</v>
      </c>
      <c r="C673" s="8" t="s">
        <v>9930</v>
      </c>
      <c r="D673" s="10" t="s">
        <v>3088</v>
      </c>
      <c r="E673" s="10" t="s">
        <v>878</v>
      </c>
      <c r="F673" s="9">
        <v>43102</v>
      </c>
      <c r="G673" s="9">
        <v>43161</v>
      </c>
      <c r="H673" s="9"/>
      <c r="I673" s="9"/>
      <c r="J673" s="7" t="s">
        <v>1932</v>
      </c>
      <c r="K673" s="7"/>
      <c r="L673" s="10" t="s">
        <v>5938</v>
      </c>
      <c r="M673" s="242" t="s">
        <v>2298</v>
      </c>
      <c r="N673" s="243" t="s">
        <v>1972</v>
      </c>
      <c r="O673" s="243" t="s">
        <v>3187</v>
      </c>
      <c r="P673" s="10" t="s">
        <v>2061</v>
      </c>
      <c r="Q673" s="10"/>
      <c r="R673" s="10"/>
      <c r="S673" s="10"/>
      <c r="T673" s="10" t="s">
        <v>53</v>
      </c>
      <c r="U673" s="244">
        <v>32072</v>
      </c>
      <c r="V673" s="10" t="s">
        <v>878</v>
      </c>
      <c r="W673" s="10" t="s">
        <v>79</v>
      </c>
      <c r="X673" s="241" t="s">
        <v>1936</v>
      </c>
      <c r="Y673" s="8" t="s">
        <v>9931</v>
      </c>
      <c r="Z673" s="243">
        <v>41877</v>
      </c>
      <c r="AA673" s="10" t="s">
        <v>878</v>
      </c>
      <c r="AB673" s="10" t="s">
        <v>1938</v>
      </c>
      <c r="AC673" s="10" t="s">
        <v>3140</v>
      </c>
      <c r="AD673" s="10" t="s">
        <v>9932</v>
      </c>
      <c r="AE673" s="243" t="s">
        <v>2219</v>
      </c>
      <c r="AF673" s="10" t="s">
        <v>9933</v>
      </c>
      <c r="AG673" s="10" t="s">
        <v>9934</v>
      </c>
      <c r="AH673" s="242" t="s">
        <v>9933</v>
      </c>
      <c r="AI673" s="243" t="s">
        <v>9934</v>
      </c>
      <c r="AJ673" s="10" t="s">
        <v>9935</v>
      </c>
      <c r="AK673" s="10" t="s">
        <v>9936</v>
      </c>
      <c r="AL673" s="241" t="s">
        <v>1971</v>
      </c>
      <c r="AM673" s="8" t="s">
        <v>9937</v>
      </c>
      <c r="AN673" s="8"/>
      <c r="AO673" s="8"/>
      <c r="AP673" s="8"/>
      <c r="AQ673" s="8"/>
      <c r="AR673" s="245">
        <v>44439</v>
      </c>
      <c r="AS673" s="245">
        <v>44439</v>
      </c>
      <c r="AT673" s="246"/>
      <c r="AU673" s="244" t="s">
        <v>9938</v>
      </c>
      <c r="AV673" s="247" t="s">
        <v>8583</v>
      </c>
      <c r="AW673" s="248" t="s">
        <v>8608</v>
      </c>
      <c r="AX673" s="249"/>
      <c r="AY673" s="250" t="s">
        <v>9929</v>
      </c>
    </row>
    <row r="674" spans="1:51" ht="24.75" customHeight="1" x14ac:dyDescent="0.35">
      <c r="A674" s="11">
        <v>673</v>
      </c>
      <c r="B674" s="241" t="s">
        <v>9939</v>
      </c>
      <c r="C674" s="8" t="s">
        <v>9940</v>
      </c>
      <c r="D674" s="10" t="s">
        <v>3088</v>
      </c>
      <c r="E674" s="10" t="s">
        <v>14</v>
      </c>
      <c r="F674" s="9">
        <v>44340</v>
      </c>
      <c r="G674" s="9">
        <v>44399</v>
      </c>
      <c r="H674" s="9"/>
      <c r="I674" s="9">
        <v>44764</v>
      </c>
      <c r="J674" s="7" t="s">
        <v>3128</v>
      </c>
      <c r="K674" s="7"/>
      <c r="L674" s="10" t="s">
        <v>41</v>
      </c>
      <c r="M674" s="242" t="s">
        <v>9070</v>
      </c>
      <c r="N674" s="243" t="s">
        <v>2050</v>
      </c>
      <c r="O674" s="243" t="s">
        <v>9941</v>
      </c>
      <c r="P674" s="10" t="s">
        <v>9942</v>
      </c>
      <c r="Q674" s="10"/>
      <c r="R674" s="10"/>
      <c r="S674" s="10"/>
      <c r="T674" s="10" t="s">
        <v>22</v>
      </c>
      <c r="U674" s="244">
        <v>35261</v>
      </c>
      <c r="V674" s="10" t="s">
        <v>255</v>
      </c>
      <c r="W674" s="10" t="s">
        <v>2114</v>
      </c>
      <c r="X674" s="241" t="s">
        <v>1936</v>
      </c>
      <c r="Y674" s="8" t="s">
        <v>9943</v>
      </c>
      <c r="Z674" s="243">
        <v>42129</v>
      </c>
      <c r="AA674" s="10" t="s">
        <v>255</v>
      </c>
      <c r="AB674" s="10" t="s">
        <v>1956</v>
      </c>
      <c r="AC674" s="10" t="s">
        <v>3140</v>
      </c>
      <c r="AD674" s="10" t="s">
        <v>2233</v>
      </c>
      <c r="AE674" s="243" t="s">
        <v>6398</v>
      </c>
      <c r="AF674" s="10" t="s">
        <v>9944</v>
      </c>
      <c r="AG674" s="10" t="s">
        <v>9945</v>
      </c>
      <c r="AH674" s="242" t="s">
        <v>9944</v>
      </c>
      <c r="AI674" s="243" t="s">
        <v>9945</v>
      </c>
      <c r="AJ674" s="10" t="s">
        <v>9946</v>
      </c>
      <c r="AK674" s="10" t="s">
        <v>9947</v>
      </c>
      <c r="AL674" s="241" t="s">
        <v>1953</v>
      </c>
      <c r="AM674" s="8" t="s">
        <v>9948</v>
      </c>
      <c r="AN674" s="8"/>
      <c r="AO674" s="8"/>
      <c r="AP674" s="8"/>
      <c r="AQ674" s="8"/>
      <c r="AR674" s="245">
        <v>44439</v>
      </c>
      <c r="AS674" s="245">
        <v>44439</v>
      </c>
      <c r="AT674" s="246"/>
      <c r="AU674" s="244" t="s">
        <v>9949</v>
      </c>
      <c r="AV674" s="247" t="s">
        <v>8639</v>
      </c>
      <c r="AW674" s="248" t="s">
        <v>9475</v>
      </c>
      <c r="AX674" s="249"/>
      <c r="AY674" s="250" t="s">
        <v>9939</v>
      </c>
    </row>
    <row r="675" spans="1:51" ht="24.75" customHeight="1" x14ac:dyDescent="0.35">
      <c r="A675" s="11">
        <v>674</v>
      </c>
      <c r="B675" s="241" t="s">
        <v>9950</v>
      </c>
      <c r="C675" s="8" t="s">
        <v>9951</v>
      </c>
      <c r="D675" s="10" t="s">
        <v>3088</v>
      </c>
      <c r="E675" s="10" t="s">
        <v>14</v>
      </c>
      <c r="F675" s="9">
        <v>44389</v>
      </c>
      <c r="G675" s="9">
        <v>44448</v>
      </c>
      <c r="H675" s="9"/>
      <c r="I675" s="9"/>
      <c r="J675" s="7"/>
      <c r="K675" s="7"/>
      <c r="L675" s="10" t="s">
        <v>41</v>
      </c>
      <c r="M675" s="242" t="s">
        <v>9070</v>
      </c>
      <c r="N675" s="243" t="s">
        <v>1984</v>
      </c>
      <c r="O675" s="243" t="s">
        <v>9952</v>
      </c>
      <c r="P675" s="10" t="s">
        <v>9953</v>
      </c>
      <c r="Q675" s="10"/>
      <c r="R675" s="10"/>
      <c r="S675" s="10"/>
      <c r="T675" s="10" t="s">
        <v>22</v>
      </c>
      <c r="U675" s="244">
        <v>33503</v>
      </c>
      <c r="V675" s="10" t="s">
        <v>343</v>
      </c>
      <c r="W675" s="10" t="s">
        <v>343</v>
      </c>
      <c r="X675" s="241" t="s">
        <v>1936</v>
      </c>
      <c r="Y675" s="8" t="s">
        <v>9954</v>
      </c>
      <c r="Z675" s="243">
        <v>44123</v>
      </c>
      <c r="AA675" s="10" t="s">
        <v>343</v>
      </c>
      <c r="AB675" s="10" t="s">
        <v>1938</v>
      </c>
      <c r="AC675" s="10" t="s">
        <v>3140</v>
      </c>
      <c r="AD675" s="10" t="s">
        <v>2010</v>
      </c>
      <c r="AE675" s="243" t="s">
        <v>1948</v>
      </c>
      <c r="AF675" s="10" t="s">
        <v>9955</v>
      </c>
      <c r="AG675" s="10" t="s">
        <v>9956</v>
      </c>
      <c r="AH675" s="242" t="s">
        <v>9957</v>
      </c>
      <c r="AI675" s="243" t="s">
        <v>9958</v>
      </c>
      <c r="AJ675" s="10" t="s">
        <v>9959</v>
      </c>
      <c r="AK675" s="10" t="s">
        <v>1977</v>
      </c>
      <c r="AL675" s="241" t="s">
        <v>2107</v>
      </c>
      <c r="AM675" s="8" t="s">
        <v>9960</v>
      </c>
      <c r="AN675" s="8"/>
      <c r="AO675" s="8"/>
      <c r="AP675" s="8"/>
      <c r="AQ675" s="8"/>
      <c r="AR675" s="245">
        <v>44439</v>
      </c>
      <c r="AS675" s="245">
        <v>44439</v>
      </c>
      <c r="AT675" s="246"/>
      <c r="AU675" s="244">
        <v>44435</v>
      </c>
      <c r="AV675" s="247" t="s">
        <v>8639</v>
      </c>
      <c r="AW675" s="248" t="s">
        <v>8640</v>
      </c>
      <c r="AX675" s="249"/>
      <c r="AY675" s="250" t="s">
        <v>9950</v>
      </c>
    </row>
    <row r="676" spans="1:51" ht="24.75" customHeight="1" x14ac:dyDescent="0.35">
      <c r="A676" s="11">
        <v>675</v>
      </c>
      <c r="B676" s="241" t="s">
        <v>9961</v>
      </c>
      <c r="C676" s="8" t="s">
        <v>7534</v>
      </c>
      <c r="D676" s="10"/>
      <c r="E676" s="10" t="s">
        <v>14</v>
      </c>
      <c r="F676" s="9">
        <v>44417</v>
      </c>
      <c r="G676" s="9">
        <v>44476</v>
      </c>
      <c r="H676" s="9"/>
      <c r="I676" s="9"/>
      <c r="J676" s="7"/>
      <c r="K676" s="7"/>
      <c r="L676" s="10" t="s">
        <v>218</v>
      </c>
      <c r="M676" s="242" t="s">
        <v>3235</v>
      </c>
      <c r="N676" s="243" t="s">
        <v>2126</v>
      </c>
      <c r="O676" s="243" t="s">
        <v>9962</v>
      </c>
      <c r="P676" s="10" t="s">
        <v>9963</v>
      </c>
      <c r="Q676" s="10"/>
      <c r="R676" s="10"/>
      <c r="S676" s="10"/>
      <c r="T676" s="10" t="s">
        <v>22</v>
      </c>
      <c r="U676" s="244">
        <v>35240</v>
      </c>
      <c r="V676" s="10" t="s">
        <v>1945</v>
      </c>
      <c r="W676" s="10" t="s">
        <v>334</v>
      </c>
      <c r="X676" s="241" t="s">
        <v>1936</v>
      </c>
      <c r="Y676" s="8" t="s">
        <v>9964</v>
      </c>
      <c r="Z676" s="243">
        <v>40718</v>
      </c>
      <c r="AA676" s="10" t="s">
        <v>1945</v>
      </c>
      <c r="AB676" s="10" t="s">
        <v>1956</v>
      </c>
      <c r="AC676" s="10" t="s">
        <v>3140</v>
      </c>
      <c r="AD676" s="10" t="s">
        <v>2329</v>
      </c>
      <c r="AE676" s="243" t="s">
        <v>2219</v>
      </c>
      <c r="AF676" s="10" t="s">
        <v>9965</v>
      </c>
      <c r="AG676" s="10" t="s">
        <v>9966</v>
      </c>
      <c r="AH676" s="242" t="s">
        <v>9967</v>
      </c>
      <c r="AI676" s="243" t="s">
        <v>9968</v>
      </c>
      <c r="AJ676" s="10"/>
      <c r="AK676" s="10" t="s">
        <v>9969</v>
      </c>
      <c r="AL676" s="241" t="s">
        <v>2160</v>
      </c>
      <c r="AM676" s="8" t="s">
        <v>9970</v>
      </c>
      <c r="AN676" s="8"/>
      <c r="AO676" s="8"/>
      <c r="AP676" s="8"/>
      <c r="AQ676" s="8"/>
      <c r="AR676" s="245">
        <v>44439</v>
      </c>
      <c r="AS676" s="245">
        <v>44439</v>
      </c>
      <c r="AT676" s="246"/>
      <c r="AU676" s="244">
        <v>44438</v>
      </c>
      <c r="AV676" s="247" t="s">
        <v>8639</v>
      </c>
      <c r="AW676" s="248" t="s">
        <v>9475</v>
      </c>
      <c r="AX676" s="249"/>
      <c r="AY676" s="250" t="s">
        <v>9961</v>
      </c>
    </row>
    <row r="677" spans="1:51" ht="24.75" customHeight="1" x14ac:dyDescent="0.35">
      <c r="A677" s="11">
        <v>676</v>
      </c>
      <c r="B677" s="241" t="s">
        <v>9971</v>
      </c>
      <c r="C677" s="8" t="s">
        <v>9972</v>
      </c>
      <c r="D677" s="10" t="s">
        <v>3088</v>
      </c>
      <c r="E677" s="10" t="s">
        <v>14</v>
      </c>
      <c r="F677" s="9">
        <v>43724</v>
      </c>
      <c r="G677" s="9">
        <v>43783</v>
      </c>
      <c r="H677" s="9"/>
      <c r="I677" s="9">
        <v>44514</v>
      </c>
      <c r="J677" s="7" t="s">
        <v>3128</v>
      </c>
      <c r="K677" s="7"/>
      <c r="L677" s="10" t="s">
        <v>70</v>
      </c>
      <c r="M677" s="242" t="s">
        <v>2287</v>
      </c>
      <c r="N677" s="243" t="s">
        <v>1972</v>
      </c>
      <c r="O677" s="243" t="s">
        <v>1374</v>
      </c>
      <c r="P677" s="10" t="s">
        <v>2593</v>
      </c>
      <c r="Q677" s="10"/>
      <c r="R677" s="10"/>
      <c r="S677" s="10"/>
      <c r="T677" s="10" t="s">
        <v>53</v>
      </c>
      <c r="U677" s="244">
        <v>32066</v>
      </c>
      <c r="V677" s="10" t="s">
        <v>255</v>
      </c>
      <c r="W677" s="10" t="s">
        <v>293</v>
      </c>
      <c r="X677" s="241" t="s">
        <v>1936</v>
      </c>
      <c r="Y677" s="8" t="s">
        <v>9973</v>
      </c>
      <c r="Z677" s="243">
        <v>42852</v>
      </c>
      <c r="AA677" s="10" t="s">
        <v>255</v>
      </c>
      <c r="AB677" s="10" t="s">
        <v>1938</v>
      </c>
      <c r="AC677" s="10" t="s">
        <v>3140</v>
      </c>
      <c r="AD677" s="10" t="s">
        <v>2210</v>
      </c>
      <c r="AE677" s="243" t="s">
        <v>2579</v>
      </c>
      <c r="AF677" s="10" t="s">
        <v>9974</v>
      </c>
      <c r="AG677" s="10" t="s">
        <v>9975</v>
      </c>
      <c r="AH677" s="242" t="s">
        <v>9976</v>
      </c>
      <c r="AI677" s="243" t="s">
        <v>9975</v>
      </c>
      <c r="AJ677" s="10" t="s">
        <v>9977</v>
      </c>
      <c r="AK677" s="10" t="s">
        <v>9978</v>
      </c>
      <c r="AL677" s="241" t="s">
        <v>1971</v>
      </c>
      <c r="AM677" s="8" t="s">
        <v>9979</v>
      </c>
      <c r="AN677" s="8"/>
      <c r="AO677" s="8"/>
      <c r="AP677" s="8"/>
      <c r="AQ677" s="8"/>
      <c r="AR677" s="245">
        <v>44442</v>
      </c>
      <c r="AS677" s="245">
        <v>44442</v>
      </c>
      <c r="AT677" s="246"/>
      <c r="AU677" s="244" t="s">
        <v>9980</v>
      </c>
      <c r="AV677" s="247" t="s">
        <v>8583</v>
      </c>
      <c r="AW677" s="248" t="s">
        <v>3783</v>
      </c>
      <c r="AX677" s="249"/>
      <c r="AY677" s="250" t="s">
        <v>9971</v>
      </c>
    </row>
    <row r="678" spans="1:51" ht="24.75" customHeight="1" x14ac:dyDescent="0.35">
      <c r="A678" s="11">
        <v>677</v>
      </c>
      <c r="B678" s="241" t="s">
        <v>9981</v>
      </c>
      <c r="C678" s="8" t="s">
        <v>9982</v>
      </c>
      <c r="D678" s="10" t="s">
        <v>3088</v>
      </c>
      <c r="E678" s="10" t="s">
        <v>14</v>
      </c>
      <c r="F678" s="9">
        <v>43243</v>
      </c>
      <c r="G678" s="9">
        <v>43302</v>
      </c>
      <c r="H678" s="9"/>
      <c r="I678" s="9"/>
      <c r="J678" s="7" t="s">
        <v>1932</v>
      </c>
      <c r="K678" s="7"/>
      <c r="L678" s="10" t="s">
        <v>35</v>
      </c>
      <c r="M678" s="242" t="s">
        <v>2225</v>
      </c>
      <c r="N678" s="243" t="s">
        <v>2017</v>
      </c>
      <c r="O678" s="243" t="s">
        <v>489</v>
      </c>
      <c r="P678" s="10" t="s">
        <v>9983</v>
      </c>
      <c r="Q678" s="10"/>
      <c r="R678" s="10"/>
      <c r="S678" s="10"/>
      <c r="T678" s="10" t="s">
        <v>22</v>
      </c>
      <c r="U678" s="244">
        <v>32568</v>
      </c>
      <c r="V678" s="10" t="s">
        <v>455</v>
      </c>
      <c r="W678" s="10" t="s">
        <v>2313</v>
      </c>
      <c r="X678" s="241" t="s">
        <v>1936</v>
      </c>
      <c r="Y678" s="8" t="s">
        <v>9984</v>
      </c>
      <c r="Z678" s="243">
        <v>41645</v>
      </c>
      <c r="AA678" s="10" t="s">
        <v>455</v>
      </c>
      <c r="AB678" s="10" t="s">
        <v>1938</v>
      </c>
      <c r="AC678" s="10" t="s">
        <v>3140</v>
      </c>
      <c r="AD678" s="10" t="s">
        <v>9985</v>
      </c>
      <c r="AE678" s="243" t="s">
        <v>2095</v>
      </c>
      <c r="AF678" s="10" t="s">
        <v>9986</v>
      </c>
      <c r="AG678" s="10" t="s">
        <v>9987</v>
      </c>
      <c r="AH678" s="242" t="s">
        <v>9988</v>
      </c>
      <c r="AI678" s="243" t="s">
        <v>9989</v>
      </c>
      <c r="AJ678" s="10" t="s">
        <v>9990</v>
      </c>
      <c r="AK678" s="10" t="s">
        <v>9991</v>
      </c>
      <c r="AL678" s="241" t="s">
        <v>2160</v>
      </c>
      <c r="AM678" s="8" t="s">
        <v>9992</v>
      </c>
      <c r="AN678" s="8"/>
      <c r="AO678" s="8"/>
      <c r="AP678" s="8"/>
      <c r="AQ678" s="8"/>
      <c r="AR678" s="245">
        <v>44435</v>
      </c>
      <c r="AS678" s="245">
        <v>44444</v>
      </c>
      <c r="AT678" s="246"/>
      <c r="AU678" s="244" t="s">
        <v>9869</v>
      </c>
      <c r="AV678" s="247" t="s">
        <v>8583</v>
      </c>
      <c r="AW678" s="248" t="s">
        <v>8608</v>
      </c>
      <c r="AX678" s="249"/>
      <c r="AY678" s="250" t="s">
        <v>9981</v>
      </c>
    </row>
    <row r="679" spans="1:51" ht="24.75" customHeight="1" x14ac:dyDescent="0.35">
      <c r="A679" s="11">
        <v>678</v>
      </c>
      <c r="B679" s="241" t="s">
        <v>9993</v>
      </c>
      <c r="C679" s="8" t="s">
        <v>9994</v>
      </c>
      <c r="D679" s="10" t="s">
        <v>3088</v>
      </c>
      <c r="E679" s="10" t="s">
        <v>14</v>
      </c>
      <c r="F679" s="9">
        <v>44291</v>
      </c>
      <c r="G679" s="9">
        <v>44350</v>
      </c>
      <c r="H679" s="9"/>
      <c r="I679" s="9">
        <v>44715</v>
      </c>
      <c r="J679" s="7" t="s">
        <v>3128</v>
      </c>
      <c r="K679" s="7"/>
      <c r="L679" s="10" t="s">
        <v>751</v>
      </c>
      <c r="M679" s="242" t="s">
        <v>2495</v>
      </c>
      <c r="N679" s="243" t="s">
        <v>1933</v>
      </c>
      <c r="O679" s="243" t="s">
        <v>8573</v>
      </c>
      <c r="P679" s="10" t="s">
        <v>9995</v>
      </c>
      <c r="Q679" s="10"/>
      <c r="R679" s="10"/>
      <c r="S679" s="10"/>
      <c r="T679" s="10" t="s">
        <v>22</v>
      </c>
      <c r="U679" s="244">
        <v>31862</v>
      </c>
      <c r="V679" s="10" t="s">
        <v>343</v>
      </c>
      <c r="W679" s="10" t="s">
        <v>343</v>
      </c>
      <c r="X679" s="241" t="s">
        <v>1936</v>
      </c>
      <c r="Y679" s="8" t="s">
        <v>9996</v>
      </c>
      <c r="Z679" s="243">
        <v>43418</v>
      </c>
      <c r="AA679" s="10" t="s">
        <v>255</v>
      </c>
      <c r="AB679" s="10" t="s">
        <v>1956</v>
      </c>
      <c r="AC679" s="10" t="s">
        <v>3140</v>
      </c>
      <c r="AD679" s="10" t="s">
        <v>1992</v>
      </c>
      <c r="AE679" s="243" t="s">
        <v>9997</v>
      </c>
      <c r="AF679" s="10" t="s">
        <v>9998</v>
      </c>
      <c r="AG679" s="10" t="s">
        <v>9999</v>
      </c>
      <c r="AH679" s="242" t="s">
        <v>9998</v>
      </c>
      <c r="AI679" s="243" t="s">
        <v>9999</v>
      </c>
      <c r="AJ679" s="10" t="s">
        <v>10000</v>
      </c>
      <c r="AK679" s="10" t="s">
        <v>10001</v>
      </c>
      <c r="AL679" s="241" t="s">
        <v>10002</v>
      </c>
      <c r="AM679" s="8" t="s">
        <v>10003</v>
      </c>
      <c r="AN679" s="8"/>
      <c r="AO679" s="8"/>
      <c r="AP679" s="8"/>
      <c r="AQ679" s="8"/>
      <c r="AR679" s="245">
        <v>44445</v>
      </c>
      <c r="AS679" s="245">
        <v>44445</v>
      </c>
      <c r="AT679" s="246"/>
      <c r="AU679" s="244" t="s">
        <v>10004</v>
      </c>
      <c r="AV679" s="247" t="s">
        <v>8583</v>
      </c>
      <c r="AW679" s="248" t="s">
        <v>3783</v>
      </c>
      <c r="AX679" s="249"/>
      <c r="AY679" s="250" t="s">
        <v>9993</v>
      </c>
    </row>
    <row r="680" spans="1:51" ht="24.75" customHeight="1" x14ac:dyDescent="0.35">
      <c r="A680" s="11">
        <v>679</v>
      </c>
      <c r="B680" s="241" t="s">
        <v>10005</v>
      </c>
      <c r="C680" s="8" t="s">
        <v>10006</v>
      </c>
      <c r="D680" s="10" t="s">
        <v>3088</v>
      </c>
      <c r="E680" s="10" t="s">
        <v>14</v>
      </c>
      <c r="F680" s="9">
        <v>43738</v>
      </c>
      <c r="G680" s="9">
        <v>43797</v>
      </c>
      <c r="H680" s="9"/>
      <c r="I680" s="9"/>
      <c r="J680" s="7" t="s">
        <v>1932</v>
      </c>
      <c r="K680" s="7"/>
      <c r="L680" s="10" t="s">
        <v>751</v>
      </c>
      <c r="M680" s="242" t="s">
        <v>2378</v>
      </c>
      <c r="N680" s="243" t="s">
        <v>2050</v>
      </c>
      <c r="O680" s="243" t="s">
        <v>846</v>
      </c>
      <c r="P680" s="10" t="s">
        <v>8535</v>
      </c>
      <c r="Q680" s="10"/>
      <c r="R680" s="10"/>
      <c r="S680" s="10"/>
      <c r="T680" s="10" t="s">
        <v>53</v>
      </c>
      <c r="U680" s="244">
        <v>34058</v>
      </c>
      <c r="V680" s="10" t="s">
        <v>57</v>
      </c>
      <c r="W680" s="10" t="s">
        <v>2007</v>
      </c>
      <c r="X680" s="241" t="s">
        <v>1936</v>
      </c>
      <c r="Y680" s="8" t="s">
        <v>10007</v>
      </c>
      <c r="Z680" s="243">
        <v>40983</v>
      </c>
      <c r="AA680" s="10" t="s">
        <v>57</v>
      </c>
      <c r="AB680" s="10" t="s">
        <v>1956</v>
      </c>
      <c r="AC680" s="10" t="s">
        <v>3140</v>
      </c>
      <c r="AD680" s="10" t="s">
        <v>2030</v>
      </c>
      <c r="AE680" s="243" t="s">
        <v>2615</v>
      </c>
      <c r="AF680" s="10" t="s">
        <v>10008</v>
      </c>
      <c r="AG680" s="10" t="s">
        <v>10009</v>
      </c>
      <c r="AH680" s="242" t="s">
        <v>10010</v>
      </c>
      <c r="AI680" s="243" t="s">
        <v>10011</v>
      </c>
      <c r="AJ680" s="10" t="s">
        <v>10012</v>
      </c>
      <c r="AK680" s="10" t="s">
        <v>10013</v>
      </c>
      <c r="AL680" s="241" t="s">
        <v>2160</v>
      </c>
      <c r="AM680" s="8" t="s">
        <v>10014</v>
      </c>
      <c r="AN680" s="8"/>
      <c r="AO680" s="8"/>
      <c r="AP680" s="8"/>
      <c r="AQ680" s="8"/>
      <c r="AR680" s="245">
        <v>44445</v>
      </c>
      <c r="AS680" s="245">
        <v>44445</v>
      </c>
      <c r="AT680" s="246"/>
      <c r="AU680" s="244" t="s">
        <v>10015</v>
      </c>
      <c r="AV680" s="247" t="s">
        <v>8583</v>
      </c>
      <c r="AW680" s="248" t="s">
        <v>8608</v>
      </c>
      <c r="AX680" s="249"/>
      <c r="AY680" s="250" t="s">
        <v>10005</v>
      </c>
    </row>
    <row r="681" spans="1:51" ht="24.75" customHeight="1" x14ac:dyDescent="0.35">
      <c r="A681" s="11">
        <v>680</v>
      </c>
      <c r="B681" s="241" t="s">
        <v>10016</v>
      </c>
      <c r="C681" s="8" t="s">
        <v>10017</v>
      </c>
      <c r="D681" s="10" t="s">
        <v>10018</v>
      </c>
      <c r="E681" s="10" t="s">
        <v>14</v>
      </c>
      <c r="F681" s="9">
        <v>43360</v>
      </c>
      <c r="G681" s="9">
        <v>43419</v>
      </c>
      <c r="H681" s="9"/>
      <c r="I681" s="9"/>
      <c r="J681" s="7" t="s">
        <v>1932</v>
      </c>
      <c r="K681" s="7"/>
      <c r="L681" s="10" t="s">
        <v>41</v>
      </c>
      <c r="M681" s="242" t="s">
        <v>41</v>
      </c>
      <c r="N681" s="243" t="s">
        <v>1964</v>
      </c>
      <c r="O681" s="243" t="s">
        <v>10019</v>
      </c>
      <c r="P681" s="10" t="s">
        <v>10020</v>
      </c>
      <c r="Q681" s="10"/>
      <c r="R681" s="10"/>
      <c r="S681" s="10"/>
      <c r="T681" s="10" t="s">
        <v>22</v>
      </c>
      <c r="U681" s="244">
        <v>28678</v>
      </c>
      <c r="V681" s="10" t="s">
        <v>2205</v>
      </c>
      <c r="W681" s="10" t="s">
        <v>176</v>
      </c>
      <c r="X681" s="241" t="s">
        <v>1936</v>
      </c>
      <c r="Y681" s="8" t="s">
        <v>10021</v>
      </c>
      <c r="Z681" s="243">
        <v>42802</v>
      </c>
      <c r="AA681" s="10" t="s">
        <v>255</v>
      </c>
      <c r="AB681" s="10" t="s">
        <v>1938</v>
      </c>
      <c r="AC681" s="10" t="s">
        <v>3140</v>
      </c>
      <c r="AD681" s="10" t="s">
        <v>2049</v>
      </c>
      <c r="AE681" s="243" t="s">
        <v>1962</v>
      </c>
      <c r="AF681" s="10" t="s">
        <v>10022</v>
      </c>
      <c r="AG681" s="10" t="s">
        <v>10023</v>
      </c>
      <c r="AH681" s="242" t="s">
        <v>10024</v>
      </c>
      <c r="AI681" s="243" t="s">
        <v>10025</v>
      </c>
      <c r="AJ681" s="10" t="s">
        <v>10026</v>
      </c>
      <c r="AK681" s="10" t="s">
        <v>10027</v>
      </c>
      <c r="AL681" s="241" t="s">
        <v>1941</v>
      </c>
      <c r="AM681" s="8" t="s">
        <v>10028</v>
      </c>
      <c r="AN681" s="8"/>
      <c r="AO681" s="8"/>
      <c r="AP681" s="8"/>
      <c r="AQ681" s="8"/>
      <c r="AR681" s="245">
        <v>44449</v>
      </c>
      <c r="AS681" s="245">
        <v>44449</v>
      </c>
      <c r="AT681" s="246"/>
      <c r="AU681" s="244" t="s">
        <v>10029</v>
      </c>
      <c r="AV681" s="247" t="s">
        <v>8583</v>
      </c>
      <c r="AW681" s="248" t="s">
        <v>8608</v>
      </c>
      <c r="AX681" s="249"/>
      <c r="AY681" s="250" t="s">
        <v>10016</v>
      </c>
    </row>
    <row r="682" spans="1:51" ht="24.75" customHeight="1" x14ac:dyDescent="0.35">
      <c r="A682" s="11">
        <v>681</v>
      </c>
      <c r="B682" s="241" t="s">
        <v>10030</v>
      </c>
      <c r="C682" s="8" t="s">
        <v>9020</v>
      </c>
      <c r="D682" s="10" t="s">
        <v>3088</v>
      </c>
      <c r="E682" s="10" t="s">
        <v>14</v>
      </c>
      <c r="F682" s="9">
        <v>44291</v>
      </c>
      <c r="G682" s="9">
        <v>44350</v>
      </c>
      <c r="H682" s="9"/>
      <c r="I682" s="9">
        <v>44715</v>
      </c>
      <c r="J682" s="7" t="s">
        <v>3128</v>
      </c>
      <c r="K682" s="7"/>
      <c r="L682" s="10" t="s">
        <v>70</v>
      </c>
      <c r="M682" s="242" t="s">
        <v>1983</v>
      </c>
      <c r="N682" s="243" t="s">
        <v>1990</v>
      </c>
      <c r="O682" s="243" t="s">
        <v>1132</v>
      </c>
      <c r="P682" s="10" t="s">
        <v>2487</v>
      </c>
      <c r="Q682" s="10"/>
      <c r="R682" s="10"/>
      <c r="S682" s="10"/>
      <c r="T682" s="10" t="s">
        <v>53</v>
      </c>
      <c r="U682" s="244">
        <v>32468</v>
      </c>
      <c r="V682" s="10" t="s">
        <v>1382</v>
      </c>
      <c r="W682" s="10" t="s">
        <v>1382</v>
      </c>
      <c r="X682" s="241" t="s">
        <v>1936</v>
      </c>
      <c r="Y682" s="8" t="s">
        <v>10031</v>
      </c>
      <c r="Z682" s="243">
        <v>39168</v>
      </c>
      <c r="AA682" s="10" t="s">
        <v>255</v>
      </c>
      <c r="AB682" s="10" t="s">
        <v>1938</v>
      </c>
      <c r="AC682" s="10" t="s">
        <v>3140</v>
      </c>
      <c r="AD682" s="10" t="s">
        <v>2146</v>
      </c>
      <c r="AE682" s="243" t="s">
        <v>2242</v>
      </c>
      <c r="AF682" s="10" t="s">
        <v>10032</v>
      </c>
      <c r="AG682" s="10" t="s">
        <v>10033</v>
      </c>
      <c r="AH682" s="242" t="s">
        <v>10034</v>
      </c>
      <c r="AI682" s="243" t="s">
        <v>10035</v>
      </c>
      <c r="AJ682" s="10" t="s">
        <v>10036</v>
      </c>
      <c r="AK682" s="10" t="s">
        <v>10037</v>
      </c>
      <c r="AL682" s="241" t="s">
        <v>1971</v>
      </c>
      <c r="AM682" s="8" t="s">
        <v>10038</v>
      </c>
      <c r="AN682" s="8"/>
      <c r="AO682" s="8"/>
      <c r="AP682" s="8"/>
      <c r="AQ682" s="8"/>
      <c r="AR682" s="245">
        <v>44449</v>
      </c>
      <c r="AS682" s="245">
        <v>44449</v>
      </c>
      <c r="AT682" s="246"/>
      <c r="AU682" s="244" t="s">
        <v>10039</v>
      </c>
      <c r="AV682" s="247" t="s">
        <v>8583</v>
      </c>
      <c r="AW682" s="248" t="s">
        <v>3783</v>
      </c>
      <c r="AX682" s="249"/>
      <c r="AY682" s="250" t="s">
        <v>10030</v>
      </c>
    </row>
    <row r="683" spans="1:51" ht="24.75" customHeight="1" x14ac:dyDescent="0.35">
      <c r="A683" s="11">
        <v>682</v>
      </c>
      <c r="B683" s="241" t="s">
        <v>10040</v>
      </c>
      <c r="C683" s="8" t="s">
        <v>10041</v>
      </c>
      <c r="D683" s="10"/>
      <c r="E683" s="10" t="s">
        <v>14</v>
      </c>
      <c r="F683" s="9">
        <v>44426</v>
      </c>
      <c r="G683" s="9">
        <v>44485</v>
      </c>
      <c r="H683" s="9"/>
      <c r="I683" s="9"/>
      <c r="J683" s="7"/>
      <c r="K683" s="7"/>
      <c r="L683" s="10" t="s">
        <v>41</v>
      </c>
      <c r="M683" s="242" t="s">
        <v>2412</v>
      </c>
      <c r="N683" s="243" t="s">
        <v>1942</v>
      </c>
      <c r="O683" s="243" t="s">
        <v>10042</v>
      </c>
      <c r="P683" s="10" t="s">
        <v>10043</v>
      </c>
      <c r="Q683" s="10"/>
      <c r="R683" s="10"/>
      <c r="S683" s="10"/>
      <c r="T683" s="10" t="s">
        <v>22</v>
      </c>
      <c r="U683" s="244">
        <v>29482</v>
      </c>
      <c r="V683" s="10" t="s">
        <v>1045</v>
      </c>
      <c r="W683" s="10" t="s">
        <v>1382</v>
      </c>
      <c r="X683" s="241" t="s">
        <v>10044</v>
      </c>
      <c r="Y683" s="8" t="s">
        <v>10045</v>
      </c>
      <c r="Z683" s="243">
        <v>43580</v>
      </c>
      <c r="AA683" s="10" t="s">
        <v>255</v>
      </c>
      <c r="AB683" s="10" t="s">
        <v>1956</v>
      </c>
      <c r="AC683" s="10" t="s">
        <v>1968</v>
      </c>
      <c r="AD683" s="10" t="s">
        <v>10046</v>
      </c>
      <c r="AE683" s="243" t="s">
        <v>10047</v>
      </c>
      <c r="AF683" s="10" t="s">
        <v>10048</v>
      </c>
      <c r="AG683" s="10" t="s">
        <v>10049</v>
      </c>
      <c r="AH683" s="242" t="s">
        <v>10048</v>
      </c>
      <c r="AI683" s="243" t="s">
        <v>10049</v>
      </c>
      <c r="AJ683" s="10" t="s">
        <v>10050</v>
      </c>
      <c r="AK683" s="10" t="s">
        <v>10051</v>
      </c>
      <c r="AL683" s="241" t="s">
        <v>2160</v>
      </c>
      <c r="AM683" s="8" t="s">
        <v>10052</v>
      </c>
      <c r="AN683" s="8"/>
      <c r="AO683" s="8"/>
      <c r="AP683" s="8"/>
      <c r="AQ683" s="8"/>
      <c r="AR683" s="245">
        <v>44449</v>
      </c>
      <c r="AS683" s="245">
        <v>44449</v>
      </c>
      <c r="AT683" s="246"/>
      <c r="AU683" s="244" t="s">
        <v>10053</v>
      </c>
      <c r="AV683" s="247" t="s">
        <v>8583</v>
      </c>
      <c r="AW683" s="248" t="s">
        <v>3783</v>
      </c>
      <c r="AX683" s="249"/>
      <c r="AY683" s="250" t="s">
        <v>10040</v>
      </c>
    </row>
    <row r="684" spans="1:51" ht="24.75" customHeight="1" x14ac:dyDescent="0.35">
      <c r="A684" s="11">
        <v>683</v>
      </c>
      <c r="B684" s="241" t="s">
        <v>10054</v>
      </c>
      <c r="C684" s="8" t="s">
        <v>10055</v>
      </c>
      <c r="D684" s="10" t="s">
        <v>3088</v>
      </c>
      <c r="E684" s="10" t="s">
        <v>2228</v>
      </c>
      <c r="F684" s="9">
        <v>42221</v>
      </c>
      <c r="G684" s="9">
        <v>42281</v>
      </c>
      <c r="H684" s="9"/>
      <c r="I684" s="9"/>
      <c r="J684" s="7" t="s">
        <v>1932</v>
      </c>
      <c r="K684" s="7"/>
      <c r="L684" s="10" t="s">
        <v>5539</v>
      </c>
      <c r="M684" s="242" t="s">
        <v>2141</v>
      </c>
      <c r="N684" s="243" t="s">
        <v>1990</v>
      </c>
      <c r="O684" s="243" t="s">
        <v>3187</v>
      </c>
      <c r="P684" s="10" t="s">
        <v>2061</v>
      </c>
      <c r="Q684" s="10"/>
      <c r="R684" s="10"/>
      <c r="S684" s="10"/>
      <c r="T684" s="10" t="s">
        <v>53</v>
      </c>
      <c r="U684" s="244">
        <v>31474</v>
      </c>
      <c r="V684" s="10" t="s">
        <v>10056</v>
      </c>
      <c r="W684" s="10" t="s">
        <v>101</v>
      </c>
      <c r="X684" s="241" t="s">
        <v>1936</v>
      </c>
      <c r="Y684" s="8" t="s">
        <v>10057</v>
      </c>
      <c r="Z684" s="243">
        <v>39773</v>
      </c>
      <c r="AA684" s="10" t="s">
        <v>101</v>
      </c>
      <c r="AB684" s="10" t="s">
        <v>1938</v>
      </c>
      <c r="AC684" s="10" t="s">
        <v>3140</v>
      </c>
      <c r="AD684" s="10" t="s">
        <v>2115</v>
      </c>
      <c r="AE684" s="243" t="s">
        <v>2683</v>
      </c>
      <c r="AF684" s="10" t="s">
        <v>10058</v>
      </c>
      <c r="AG684" s="10" t="s">
        <v>10059</v>
      </c>
      <c r="AH684" s="242" t="s">
        <v>10058</v>
      </c>
      <c r="AI684" s="243" t="s">
        <v>10059</v>
      </c>
      <c r="AJ684" s="10" t="s">
        <v>10060</v>
      </c>
      <c r="AK684" s="10" t="s">
        <v>10061</v>
      </c>
      <c r="AL684" s="241" t="s">
        <v>2107</v>
      </c>
      <c r="AM684" s="8" t="s">
        <v>10062</v>
      </c>
      <c r="AN684" s="8"/>
      <c r="AO684" s="8"/>
      <c r="AP684" s="8"/>
      <c r="AQ684" s="8"/>
      <c r="AR684" s="245">
        <v>44454</v>
      </c>
      <c r="AS684" s="245">
        <v>44454</v>
      </c>
      <c r="AT684" s="246"/>
      <c r="AU684" s="244" t="s">
        <v>10063</v>
      </c>
      <c r="AV684" s="247" t="s">
        <v>8583</v>
      </c>
      <c r="AW684" s="248" t="s">
        <v>8608</v>
      </c>
      <c r="AX684" s="249"/>
      <c r="AY684" s="250" t="s">
        <v>10054</v>
      </c>
    </row>
    <row r="685" spans="1:51" ht="24.75" customHeight="1" x14ac:dyDescent="0.35">
      <c r="A685" s="11">
        <v>684</v>
      </c>
      <c r="B685" s="241" t="s">
        <v>10064</v>
      </c>
      <c r="C685" s="8" t="s">
        <v>10065</v>
      </c>
      <c r="D685" s="10" t="s">
        <v>3088</v>
      </c>
      <c r="E685" s="10" t="s">
        <v>501</v>
      </c>
      <c r="F685" s="9">
        <v>44193</v>
      </c>
      <c r="G685" s="9">
        <v>44252</v>
      </c>
      <c r="H685" s="9"/>
      <c r="I685" s="9">
        <v>44617</v>
      </c>
      <c r="J685" s="7" t="s">
        <v>3128</v>
      </c>
      <c r="K685" s="7"/>
      <c r="L685" s="10" t="s">
        <v>6235</v>
      </c>
      <c r="M685" s="242" t="s">
        <v>2133</v>
      </c>
      <c r="N685" s="243" t="s">
        <v>2017</v>
      </c>
      <c r="O685" s="243" t="s">
        <v>3187</v>
      </c>
      <c r="P685" s="10" t="s">
        <v>2061</v>
      </c>
      <c r="Q685" s="10"/>
      <c r="R685" s="10"/>
      <c r="S685" s="10"/>
      <c r="T685" s="10" t="s">
        <v>22</v>
      </c>
      <c r="U685" s="244">
        <v>31695</v>
      </c>
      <c r="V685" s="10" t="s">
        <v>501</v>
      </c>
      <c r="W685" s="10" t="s">
        <v>501</v>
      </c>
      <c r="X685" s="241" t="s">
        <v>1936</v>
      </c>
      <c r="Y685" s="8" t="s">
        <v>10066</v>
      </c>
      <c r="Z685" s="243">
        <v>43578</v>
      </c>
      <c r="AA685" s="10" t="s">
        <v>3088</v>
      </c>
      <c r="AB685" s="10" t="s">
        <v>1938</v>
      </c>
      <c r="AC685" s="10" t="s">
        <v>3140</v>
      </c>
      <c r="AD685" s="10" t="s">
        <v>2245</v>
      </c>
      <c r="AE685" s="243" t="s">
        <v>10067</v>
      </c>
      <c r="AF685" s="10" t="s">
        <v>10068</v>
      </c>
      <c r="AG685" s="10" t="s">
        <v>10069</v>
      </c>
      <c r="AH685" s="242" t="s">
        <v>10068</v>
      </c>
      <c r="AI685" s="243" t="s">
        <v>10069</v>
      </c>
      <c r="AJ685" s="10" t="s">
        <v>10070</v>
      </c>
      <c r="AK685" s="10" t="s">
        <v>2612</v>
      </c>
      <c r="AL685" s="241" t="s">
        <v>1941</v>
      </c>
      <c r="AM685" s="8" t="s">
        <v>10071</v>
      </c>
      <c r="AN685" s="8"/>
      <c r="AO685" s="8"/>
      <c r="AP685" s="8"/>
      <c r="AQ685" s="8"/>
      <c r="AR685" s="245">
        <v>44456</v>
      </c>
      <c r="AS685" s="245">
        <v>44456</v>
      </c>
      <c r="AT685" s="246"/>
      <c r="AU685" s="244" t="s">
        <v>10072</v>
      </c>
      <c r="AV685" s="247" t="s">
        <v>8583</v>
      </c>
      <c r="AW685" s="248" t="s">
        <v>8608</v>
      </c>
      <c r="AX685" s="249"/>
      <c r="AY685" s="250" t="s">
        <v>10064</v>
      </c>
    </row>
    <row r="686" spans="1:51" ht="24.75" customHeight="1" x14ac:dyDescent="0.35">
      <c r="A686" s="11">
        <v>685</v>
      </c>
      <c r="B686" s="241" t="s">
        <v>10073</v>
      </c>
      <c r="C686" s="8" t="s">
        <v>10074</v>
      </c>
      <c r="D686" s="10" t="s">
        <v>10075</v>
      </c>
      <c r="E686" s="10" t="s">
        <v>79</v>
      </c>
      <c r="F686" s="9">
        <v>43668</v>
      </c>
      <c r="G686" s="9">
        <v>43727</v>
      </c>
      <c r="H686" s="9"/>
      <c r="I686" s="9">
        <v>44458</v>
      </c>
      <c r="J686" s="7" t="s">
        <v>3128</v>
      </c>
      <c r="K686" s="7"/>
      <c r="L686" s="10" t="s">
        <v>5682</v>
      </c>
      <c r="M686" s="242" t="s">
        <v>2151</v>
      </c>
      <c r="N686" s="243" t="s">
        <v>2017</v>
      </c>
      <c r="O686" s="243" t="s">
        <v>3187</v>
      </c>
      <c r="P686" s="10" t="s">
        <v>2061</v>
      </c>
      <c r="Q686" s="10"/>
      <c r="R686" s="10"/>
      <c r="S686" s="10"/>
      <c r="T686" s="10" t="s">
        <v>53</v>
      </c>
      <c r="U686" s="244">
        <v>31207</v>
      </c>
      <c r="V686" s="10" t="s">
        <v>79</v>
      </c>
      <c r="W686" s="10" t="s">
        <v>79</v>
      </c>
      <c r="X686" s="241" t="s">
        <v>1936</v>
      </c>
      <c r="Y686" s="8" t="s">
        <v>10076</v>
      </c>
      <c r="Z686" s="243">
        <v>42108</v>
      </c>
      <c r="AA686" s="10" t="s">
        <v>79</v>
      </c>
      <c r="AB686" s="10" t="s">
        <v>1938</v>
      </c>
      <c r="AC686" s="10" t="s">
        <v>3140</v>
      </c>
      <c r="AD686" s="10" t="s">
        <v>2272</v>
      </c>
      <c r="AE686" s="243" t="s">
        <v>2683</v>
      </c>
      <c r="AF686" s="10" t="s">
        <v>10077</v>
      </c>
      <c r="AG686" s="10" t="s">
        <v>10078</v>
      </c>
      <c r="AH686" s="242" t="s">
        <v>10077</v>
      </c>
      <c r="AI686" s="243" t="s">
        <v>10078</v>
      </c>
      <c r="AJ686" s="10" t="s">
        <v>10079</v>
      </c>
      <c r="AK686" s="10" t="s">
        <v>10080</v>
      </c>
      <c r="AL686" s="241" t="s">
        <v>1971</v>
      </c>
      <c r="AM686" s="8" t="s">
        <v>10081</v>
      </c>
      <c r="AN686" s="8"/>
      <c r="AO686" s="8"/>
      <c r="AP686" s="8"/>
      <c r="AQ686" s="8"/>
      <c r="AR686" s="245">
        <v>44426</v>
      </c>
      <c r="AS686" s="245">
        <v>44457</v>
      </c>
      <c r="AT686" s="246"/>
      <c r="AU686" s="244" t="s">
        <v>10082</v>
      </c>
      <c r="AV686" s="247" t="s">
        <v>8639</v>
      </c>
      <c r="AW686" s="248" t="s">
        <v>7797</v>
      </c>
      <c r="AX686" s="249"/>
      <c r="AY686" s="250" t="s">
        <v>10073</v>
      </c>
    </row>
    <row r="687" spans="1:51" ht="24.75" customHeight="1" x14ac:dyDescent="0.35">
      <c r="A687" s="11">
        <v>686</v>
      </c>
      <c r="B687" s="241" t="s">
        <v>10083</v>
      </c>
      <c r="C687" s="8" t="s">
        <v>1192</v>
      </c>
      <c r="D687" s="10" t="s">
        <v>3088</v>
      </c>
      <c r="E687" s="10" t="s">
        <v>255</v>
      </c>
      <c r="F687" s="9">
        <v>42948</v>
      </c>
      <c r="G687" s="9">
        <v>43007</v>
      </c>
      <c r="H687" s="9"/>
      <c r="I687" s="9"/>
      <c r="J687" s="7" t="s">
        <v>1932</v>
      </c>
      <c r="K687" s="7"/>
      <c r="L687" s="10" t="s">
        <v>8980</v>
      </c>
      <c r="M687" s="242" t="s">
        <v>3260</v>
      </c>
      <c r="N687" s="243" t="s">
        <v>1942</v>
      </c>
      <c r="O687" s="243" t="s">
        <v>10084</v>
      </c>
      <c r="P687" s="10" t="s">
        <v>10085</v>
      </c>
      <c r="Q687" s="10"/>
      <c r="R687" s="10"/>
      <c r="S687" s="10"/>
      <c r="T687" s="10" t="s">
        <v>22</v>
      </c>
      <c r="U687" s="244">
        <v>26281</v>
      </c>
      <c r="V687" s="10" t="s">
        <v>2270</v>
      </c>
      <c r="W687" s="10" t="s">
        <v>2270</v>
      </c>
      <c r="X687" s="241" t="s">
        <v>1936</v>
      </c>
      <c r="Y687" s="8" t="s">
        <v>10086</v>
      </c>
      <c r="Z687" s="243">
        <v>37833</v>
      </c>
      <c r="AA687" s="10" t="s">
        <v>2270</v>
      </c>
      <c r="AB687" s="10" t="s">
        <v>1956</v>
      </c>
      <c r="AC687" s="10" t="s">
        <v>3140</v>
      </c>
      <c r="AD687" s="10" t="s">
        <v>10087</v>
      </c>
      <c r="AE687" s="243" t="s">
        <v>2069</v>
      </c>
      <c r="AF687" s="10" t="s">
        <v>10088</v>
      </c>
      <c r="AG687" s="10" t="s">
        <v>10089</v>
      </c>
      <c r="AH687" s="242" t="s">
        <v>10090</v>
      </c>
      <c r="AI687" s="243" t="s">
        <v>10091</v>
      </c>
      <c r="AJ687" s="10" t="s">
        <v>10092</v>
      </c>
      <c r="AK687" s="10" t="s">
        <v>10093</v>
      </c>
      <c r="AL687" s="241" t="s">
        <v>7552</v>
      </c>
      <c r="AM687" s="8" t="s">
        <v>10094</v>
      </c>
      <c r="AN687" s="8"/>
      <c r="AO687" s="8"/>
      <c r="AP687" s="8"/>
      <c r="AQ687" s="8"/>
      <c r="AR687" s="245">
        <v>44468</v>
      </c>
      <c r="AS687" s="245">
        <v>44468</v>
      </c>
      <c r="AT687" s="246"/>
      <c r="AU687" s="244" t="s">
        <v>10095</v>
      </c>
      <c r="AV687" s="247" t="s">
        <v>8583</v>
      </c>
      <c r="AW687" s="248" t="s">
        <v>8608</v>
      </c>
      <c r="AX687" s="249"/>
      <c r="AY687" s="250" t="s">
        <v>10083</v>
      </c>
    </row>
    <row r="688" spans="1:51" ht="24.75" customHeight="1" x14ac:dyDescent="0.35">
      <c r="A688" s="11">
        <v>687</v>
      </c>
      <c r="B688" s="241" t="s">
        <v>10096</v>
      </c>
      <c r="C688" s="8" t="s">
        <v>1272</v>
      </c>
      <c r="D688" s="10" t="s">
        <v>3088</v>
      </c>
      <c r="E688" s="10" t="s">
        <v>14</v>
      </c>
      <c r="F688" s="9">
        <v>42555</v>
      </c>
      <c r="G688" s="9">
        <v>42615</v>
      </c>
      <c r="H688" s="9"/>
      <c r="I688" s="9"/>
      <c r="J688" s="7" t="s">
        <v>1932</v>
      </c>
      <c r="K688" s="7"/>
      <c r="L688" s="10" t="s">
        <v>35</v>
      </c>
      <c r="M688" s="242" t="s">
        <v>35</v>
      </c>
      <c r="N688" s="243" t="s">
        <v>1984</v>
      </c>
      <c r="O688" s="243" t="s">
        <v>1701</v>
      </c>
      <c r="P688" s="10" t="s">
        <v>2712</v>
      </c>
      <c r="Q688" s="10"/>
      <c r="R688" s="10"/>
      <c r="S688" s="10"/>
      <c r="T688" s="10" t="s">
        <v>22</v>
      </c>
      <c r="U688" s="244">
        <v>30768</v>
      </c>
      <c r="V688" s="10" t="s">
        <v>1045</v>
      </c>
      <c r="W688" s="10" t="s">
        <v>1866</v>
      </c>
      <c r="X688" s="241" t="s">
        <v>1936</v>
      </c>
      <c r="Y688" s="8" t="s">
        <v>10097</v>
      </c>
      <c r="Z688" s="243">
        <v>40207</v>
      </c>
      <c r="AA688" s="10" t="s">
        <v>255</v>
      </c>
      <c r="AB688" s="10" t="s">
        <v>1938</v>
      </c>
      <c r="AC688" s="10" t="s">
        <v>3140</v>
      </c>
      <c r="AD688" s="10" t="s">
        <v>2010</v>
      </c>
      <c r="AE688" s="243" t="s">
        <v>1948</v>
      </c>
      <c r="AF688" s="10" t="s">
        <v>10098</v>
      </c>
      <c r="AG688" s="10" t="s">
        <v>10099</v>
      </c>
      <c r="AH688" s="242" t="s">
        <v>10100</v>
      </c>
      <c r="AI688" s="243" t="s">
        <v>10101</v>
      </c>
      <c r="AJ688" s="10" t="s">
        <v>10102</v>
      </c>
      <c r="AK688" s="10" t="s">
        <v>2569</v>
      </c>
      <c r="AL688" s="241" t="s">
        <v>1941</v>
      </c>
      <c r="AM688" s="8" t="s">
        <v>1274</v>
      </c>
      <c r="AN688" s="8"/>
      <c r="AO688" s="8"/>
      <c r="AP688" s="8"/>
      <c r="AQ688" s="8"/>
      <c r="AR688" s="245">
        <v>44469</v>
      </c>
      <c r="AS688" s="245">
        <v>44469</v>
      </c>
      <c r="AT688" s="246"/>
      <c r="AU688" s="244" t="s">
        <v>10103</v>
      </c>
      <c r="AV688" s="247" t="s">
        <v>8583</v>
      </c>
      <c r="AW688" s="248" t="s">
        <v>3783</v>
      </c>
      <c r="AX688" s="249"/>
      <c r="AY688" s="250" t="s">
        <v>10096</v>
      </c>
    </row>
    <row r="689" spans="1:51" ht="24.75" customHeight="1" x14ac:dyDescent="0.35">
      <c r="A689" s="11">
        <v>688</v>
      </c>
      <c r="B689" s="241" t="s">
        <v>10104</v>
      </c>
      <c r="C689" s="8" t="s">
        <v>10105</v>
      </c>
      <c r="D689" s="10" t="s">
        <v>3088</v>
      </c>
      <c r="E689" s="10" t="s">
        <v>32</v>
      </c>
      <c r="F689" s="9">
        <v>43619</v>
      </c>
      <c r="G689" s="9">
        <v>43678</v>
      </c>
      <c r="H689" s="9"/>
      <c r="I689" s="9">
        <v>44774</v>
      </c>
      <c r="J689" s="7" t="s">
        <v>3128</v>
      </c>
      <c r="K689" s="7"/>
      <c r="L689" s="10" t="s">
        <v>5682</v>
      </c>
      <c r="M689" s="242" t="s">
        <v>2151</v>
      </c>
      <c r="N689" s="243" t="s">
        <v>1990</v>
      </c>
      <c r="O689" s="243" t="s">
        <v>3187</v>
      </c>
      <c r="P689" s="10" t="s">
        <v>2061</v>
      </c>
      <c r="Q689" s="10"/>
      <c r="R689" s="10"/>
      <c r="S689" s="10"/>
      <c r="T689" s="10" t="s">
        <v>53</v>
      </c>
      <c r="U689" s="244">
        <v>33003</v>
      </c>
      <c r="V689" s="10" t="s">
        <v>1725</v>
      </c>
      <c r="W689" s="10" t="s">
        <v>1725</v>
      </c>
      <c r="X689" s="241" t="s">
        <v>1936</v>
      </c>
      <c r="Y689" s="8" t="s">
        <v>10106</v>
      </c>
      <c r="Z689" s="243">
        <v>42977</v>
      </c>
      <c r="AA689" s="10" t="s">
        <v>1725</v>
      </c>
      <c r="AB689" s="10" t="s">
        <v>1938</v>
      </c>
      <c r="AC689" s="10" t="s">
        <v>3140</v>
      </c>
      <c r="AD689" s="10" t="s">
        <v>10107</v>
      </c>
      <c r="AE689" s="243" t="s">
        <v>10108</v>
      </c>
      <c r="AF689" s="10" t="s">
        <v>10109</v>
      </c>
      <c r="AG689" s="10" t="s">
        <v>10110</v>
      </c>
      <c r="AH689" s="242" t="s">
        <v>10111</v>
      </c>
      <c r="AI689" s="243" t="s">
        <v>10112</v>
      </c>
      <c r="AJ689" s="10" t="s">
        <v>10113</v>
      </c>
      <c r="AK689" s="10" t="s">
        <v>10114</v>
      </c>
      <c r="AL689" s="241" t="s">
        <v>2107</v>
      </c>
      <c r="AM689" s="8" t="s">
        <v>10115</v>
      </c>
      <c r="AN689" s="8"/>
      <c r="AO689" s="8"/>
      <c r="AP689" s="8"/>
      <c r="AQ689" s="8"/>
      <c r="AR689" s="245">
        <v>44469</v>
      </c>
      <c r="AS689" s="245">
        <v>44469</v>
      </c>
      <c r="AT689" s="246"/>
      <c r="AU689" s="244" t="s">
        <v>10116</v>
      </c>
      <c r="AV689" s="247" t="s">
        <v>8583</v>
      </c>
      <c r="AW689" s="248" t="s">
        <v>8608</v>
      </c>
      <c r="AX689" s="249"/>
      <c r="AY689" s="250" t="s">
        <v>10104</v>
      </c>
    </row>
    <row r="690" spans="1:51" ht="24.75" customHeight="1" x14ac:dyDescent="0.35">
      <c r="A690" s="11">
        <v>689</v>
      </c>
      <c r="B690" s="241" t="s">
        <v>10117</v>
      </c>
      <c r="C690" s="8" t="s">
        <v>10118</v>
      </c>
      <c r="D690" s="10" t="s">
        <v>3088</v>
      </c>
      <c r="E690" s="10" t="s">
        <v>14</v>
      </c>
      <c r="F690" s="9">
        <v>43913</v>
      </c>
      <c r="G690" s="9">
        <v>43972</v>
      </c>
      <c r="H690" s="9"/>
      <c r="I690" s="9">
        <v>45433</v>
      </c>
      <c r="J690" s="7" t="s">
        <v>3128</v>
      </c>
      <c r="K690" s="7"/>
      <c r="L690" s="10" t="s">
        <v>70</v>
      </c>
      <c r="M690" s="242" t="s">
        <v>2287</v>
      </c>
      <c r="N690" s="243" t="s">
        <v>1990</v>
      </c>
      <c r="O690" s="243" t="s">
        <v>940</v>
      </c>
      <c r="P690" s="10" t="s">
        <v>10119</v>
      </c>
      <c r="Q690" s="10"/>
      <c r="R690" s="10"/>
      <c r="S690" s="10"/>
      <c r="T690" s="10" t="s">
        <v>53</v>
      </c>
      <c r="U690" s="244">
        <v>30324</v>
      </c>
      <c r="V690" s="10" t="s">
        <v>255</v>
      </c>
      <c r="W690" s="10" t="s">
        <v>2024</v>
      </c>
      <c r="X690" s="241" t="s">
        <v>1936</v>
      </c>
      <c r="Y690" s="8" t="s">
        <v>10120</v>
      </c>
      <c r="Z690" s="243">
        <v>41862</v>
      </c>
      <c r="AA690" s="10" t="s">
        <v>255</v>
      </c>
      <c r="AB690" s="10" t="s">
        <v>1956</v>
      </c>
      <c r="AC690" s="10" t="s">
        <v>3140</v>
      </c>
      <c r="AD690" s="10" t="s">
        <v>2098</v>
      </c>
      <c r="AE690" s="243" t="s">
        <v>2579</v>
      </c>
      <c r="AF690" s="10" t="s">
        <v>10121</v>
      </c>
      <c r="AG690" s="10" t="s">
        <v>10122</v>
      </c>
      <c r="AH690" s="242" t="s">
        <v>10121</v>
      </c>
      <c r="AI690" s="243" t="s">
        <v>10122</v>
      </c>
      <c r="AJ690" s="10" t="s">
        <v>10123</v>
      </c>
      <c r="AK690" s="10" t="s">
        <v>10124</v>
      </c>
      <c r="AL690" s="241" t="s">
        <v>1953</v>
      </c>
      <c r="AM690" s="8" t="s">
        <v>10125</v>
      </c>
      <c r="AN690" s="8"/>
      <c r="AO690" s="8"/>
      <c r="AP690" s="8"/>
      <c r="AQ690" s="8"/>
      <c r="AR690" s="245">
        <v>44469</v>
      </c>
      <c r="AS690" s="245">
        <v>44469</v>
      </c>
      <c r="AT690" s="246"/>
      <c r="AU690" s="244" t="s">
        <v>10126</v>
      </c>
      <c r="AV690" s="247" t="s">
        <v>8583</v>
      </c>
      <c r="AW690" s="248" t="s">
        <v>6770</v>
      </c>
      <c r="AX690" s="249"/>
      <c r="AY690" s="250" t="s">
        <v>10117</v>
      </c>
    </row>
    <row r="691" spans="1:51" ht="24.75" customHeight="1" x14ac:dyDescent="0.35">
      <c r="A691" s="11">
        <v>690</v>
      </c>
      <c r="B691" s="241" t="s">
        <v>10127</v>
      </c>
      <c r="C691" s="8" t="s">
        <v>10128</v>
      </c>
      <c r="D691" s="10" t="s">
        <v>3088</v>
      </c>
      <c r="E691" s="10" t="s">
        <v>14</v>
      </c>
      <c r="F691" s="9">
        <v>43990</v>
      </c>
      <c r="G691" s="9">
        <v>44049</v>
      </c>
      <c r="H691" s="9"/>
      <c r="I691" s="9">
        <v>45510</v>
      </c>
      <c r="J691" s="7" t="s">
        <v>3128</v>
      </c>
      <c r="K691" s="7"/>
      <c r="L691" s="10" t="s">
        <v>3118</v>
      </c>
      <c r="M691" s="242" t="s">
        <v>2112</v>
      </c>
      <c r="N691" s="243" t="s">
        <v>2017</v>
      </c>
      <c r="O691" s="243" t="s">
        <v>927</v>
      </c>
      <c r="P691" s="10" t="s">
        <v>10129</v>
      </c>
      <c r="Q691" s="10"/>
      <c r="R691" s="10"/>
      <c r="S691" s="10"/>
      <c r="T691" s="10" t="s">
        <v>22</v>
      </c>
      <c r="U691" s="244">
        <v>34323</v>
      </c>
      <c r="V691" s="10" t="s">
        <v>2205</v>
      </c>
      <c r="W691" s="10" t="s">
        <v>2205</v>
      </c>
      <c r="X691" s="241" t="s">
        <v>1936</v>
      </c>
      <c r="Y691" s="8" t="s">
        <v>10130</v>
      </c>
      <c r="Z691" s="243">
        <v>43850</v>
      </c>
      <c r="AA691" s="10" t="s">
        <v>2205</v>
      </c>
      <c r="AB691" s="10" t="s">
        <v>1956</v>
      </c>
      <c r="AC691" s="10" t="s">
        <v>3140</v>
      </c>
      <c r="AD691" s="10" t="s">
        <v>2010</v>
      </c>
      <c r="AE691" s="243" t="s">
        <v>2041</v>
      </c>
      <c r="AF691" s="10" t="s">
        <v>10131</v>
      </c>
      <c r="AG691" s="10" t="s">
        <v>10132</v>
      </c>
      <c r="AH691" s="242" t="s">
        <v>10133</v>
      </c>
      <c r="AI691" s="243" t="s">
        <v>10134</v>
      </c>
      <c r="AJ691" s="10" t="s">
        <v>10135</v>
      </c>
      <c r="AK691" s="10" t="s">
        <v>10136</v>
      </c>
      <c r="AL691" s="241" t="s">
        <v>2160</v>
      </c>
      <c r="AM691" s="8" t="s">
        <v>10137</v>
      </c>
      <c r="AN691" s="8"/>
      <c r="AO691" s="8"/>
      <c r="AP691" s="8"/>
      <c r="AQ691" s="8"/>
      <c r="AR691" s="245">
        <v>44469</v>
      </c>
      <c r="AS691" s="245">
        <v>44469</v>
      </c>
      <c r="AT691" s="246"/>
      <c r="AU691" s="244" t="s">
        <v>10138</v>
      </c>
      <c r="AV691" s="247" t="s">
        <v>8583</v>
      </c>
      <c r="AW691" s="248" t="s">
        <v>8608</v>
      </c>
      <c r="AX691" s="249"/>
      <c r="AY691" s="250" t="s">
        <v>10127</v>
      </c>
    </row>
    <row r="692" spans="1:51" ht="24.75" customHeight="1" x14ac:dyDescent="0.35">
      <c r="A692" s="11">
        <v>691</v>
      </c>
      <c r="B692" s="241" t="s">
        <v>10139</v>
      </c>
      <c r="C692" s="8" t="s">
        <v>10140</v>
      </c>
      <c r="D692" s="10"/>
      <c r="E692" s="10" t="s">
        <v>14</v>
      </c>
      <c r="F692" s="9">
        <v>44433</v>
      </c>
      <c r="G692" s="9">
        <v>44492</v>
      </c>
      <c r="H692" s="9"/>
      <c r="I692" s="9"/>
      <c r="J692" s="7"/>
      <c r="K692" s="7"/>
      <c r="L692" s="10" t="s">
        <v>41</v>
      </c>
      <c r="M692" s="242" t="s">
        <v>2412</v>
      </c>
      <c r="N692" s="243" t="s">
        <v>2155</v>
      </c>
      <c r="O692" s="243" t="s">
        <v>10141</v>
      </c>
      <c r="P692" s="10" t="s">
        <v>10142</v>
      </c>
      <c r="Q692" s="10"/>
      <c r="R692" s="10"/>
      <c r="S692" s="10"/>
      <c r="T692" s="10" t="s">
        <v>22</v>
      </c>
      <c r="U692" s="244">
        <v>36195</v>
      </c>
      <c r="V692" s="10" t="s">
        <v>455</v>
      </c>
      <c r="W692" s="10" t="s">
        <v>455</v>
      </c>
      <c r="X692" s="241" t="s">
        <v>1936</v>
      </c>
      <c r="Y692" s="8" t="s">
        <v>10143</v>
      </c>
      <c r="Z692" s="243" t="s">
        <v>10144</v>
      </c>
      <c r="AA692" s="10" t="s">
        <v>455</v>
      </c>
      <c r="AB692" s="10" t="s">
        <v>1956</v>
      </c>
      <c r="AC692" s="10" t="s">
        <v>3140</v>
      </c>
      <c r="AD692" s="10" t="s">
        <v>2146</v>
      </c>
      <c r="AE692" s="243" t="s">
        <v>1962</v>
      </c>
      <c r="AF692" s="10" t="s">
        <v>10145</v>
      </c>
      <c r="AG692" s="10" t="s">
        <v>10146</v>
      </c>
      <c r="AH692" s="242" t="s">
        <v>10147</v>
      </c>
      <c r="AI692" s="243" t="s">
        <v>10148</v>
      </c>
      <c r="AJ692" s="10" t="s">
        <v>10149</v>
      </c>
      <c r="AK692" s="10" t="s">
        <v>10150</v>
      </c>
      <c r="AL692" s="241" t="s">
        <v>1953</v>
      </c>
      <c r="AM692" s="8" t="s">
        <v>10151</v>
      </c>
      <c r="AN692" s="8"/>
      <c r="AO692" s="8"/>
      <c r="AP692" s="8"/>
      <c r="AQ692" s="8"/>
      <c r="AR692" s="245">
        <v>44470</v>
      </c>
      <c r="AS692" s="245">
        <v>44470</v>
      </c>
      <c r="AT692" s="246"/>
      <c r="AU692" s="244" t="s">
        <v>10152</v>
      </c>
      <c r="AV692" s="247" t="s">
        <v>8639</v>
      </c>
      <c r="AW692" s="248" t="s">
        <v>8640</v>
      </c>
      <c r="AX692" s="249"/>
      <c r="AY692" s="250" t="s">
        <v>10139</v>
      </c>
    </row>
    <row r="693" spans="1:51" ht="24.75" customHeight="1" x14ac:dyDescent="0.35">
      <c r="A693" s="11">
        <v>692</v>
      </c>
      <c r="B693" s="241" t="s">
        <v>10153</v>
      </c>
      <c r="C693" s="8" t="s">
        <v>10154</v>
      </c>
      <c r="D693" s="10" t="s">
        <v>3088</v>
      </c>
      <c r="E693" s="10" t="s">
        <v>14</v>
      </c>
      <c r="F693" s="9">
        <v>44361</v>
      </c>
      <c r="G693" s="9">
        <v>44420</v>
      </c>
      <c r="H693" s="9"/>
      <c r="I693" s="9">
        <v>44785</v>
      </c>
      <c r="J693" s="7" t="s">
        <v>3128</v>
      </c>
      <c r="K693" s="7"/>
      <c r="L693" s="10" t="s">
        <v>19</v>
      </c>
      <c r="M693" s="242" t="s">
        <v>3621</v>
      </c>
      <c r="N693" s="243" t="s">
        <v>1933</v>
      </c>
      <c r="O693" s="243" t="s">
        <v>6475</v>
      </c>
      <c r="P693" s="10" t="s">
        <v>6476</v>
      </c>
      <c r="Q693" s="10"/>
      <c r="R693" s="10"/>
      <c r="S693" s="10"/>
      <c r="T693" s="10" t="s">
        <v>53</v>
      </c>
      <c r="U693" s="244">
        <v>32006</v>
      </c>
      <c r="V693" s="10" t="s">
        <v>501</v>
      </c>
      <c r="W693" s="10" t="s">
        <v>501</v>
      </c>
      <c r="X693" s="241" t="s">
        <v>1936</v>
      </c>
      <c r="Y693" s="8" t="s">
        <v>10155</v>
      </c>
      <c r="Z693" s="243">
        <v>44254</v>
      </c>
      <c r="AA693" s="10" t="s">
        <v>3088</v>
      </c>
      <c r="AB693" s="10" t="s">
        <v>1938</v>
      </c>
      <c r="AC693" s="10" t="s">
        <v>3140</v>
      </c>
      <c r="AD693" s="10" t="s">
        <v>2272</v>
      </c>
      <c r="AE693" s="243" t="s">
        <v>2579</v>
      </c>
      <c r="AF693" s="10" t="s">
        <v>10156</v>
      </c>
      <c r="AG693" s="10" t="s">
        <v>10157</v>
      </c>
      <c r="AH693" s="242" t="s">
        <v>10156</v>
      </c>
      <c r="AI693" s="243" t="s">
        <v>10157</v>
      </c>
      <c r="AJ693" s="10" t="s">
        <v>10158</v>
      </c>
      <c r="AK693" s="10" t="s">
        <v>10159</v>
      </c>
      <c r="AL693" s="241" t="s">
        <v>2160</v>
      </c>
      <c r="AM693" s="8" t="s">
        <v>10160</v>
      </c>
      <c r="AN693" s="8"/>
      <c r="AO693" s="8"/>
      <c r="AP693" s="8"/>
      <c r="AQ693" s="8"/>
      <c r="AR693" s="245">
        <v>44477</v>
      </c>
      <c r="AS693" s="245">
        <v>44477</v>
      </c>
      <c r="AT693" s="246"/>
      <c r="AU693" s="244" t="s">
        <v>10161</v>
      </c>
      <c r="AV693" s="247" t="s">
        <v>8639</v>
      </c>
      <c r="AW693" s="248" t="s">
        <v>8640</v>
      </c>
      <c r="AX693" s="249"/>
      <c r="AY693" s="250" t="s">
        <v>10153</v>
      </c>
    </row>
    <row r="694" spans="1:51" ht="24.75" customHeight="1" x14ac:dyDescent="0.35">
      <c r="A694" s="11">
        <v>693</v>
      </c>
      <c r="B694" s="241" t="s">
        <v>10162</v>
      </c>
      <c r="C694" s="8" t="s">
        <v>10163</v>
      </c>
      <c r="D694" s="10" t="s">
        <v>3088</v>
      </c>
      <c r="E694" s="10" t="s">
        <v>145</v>
      </c>
      <c r="F694" s="9">
        <v>44053</v>
      </c>
      <c r="G694" s="9">
        <v>44112</v>
      </c>
      <c r="H694" s="9"/>
      <c r="I694" s="9">
        <v>44477</v>
      </c>
      <c r="J694" s="7" t="s">
        <v>3128</v>
      </c>
      <c r="K694" s="7"/>
      <c r="L694" s="10" t="s">
        <v>5790</v>
      </c>
      <c r="M694" s="242" t="s">
        <v>2122</v>
      </c>
      <c r="N694" s="243" t="s">
        <v>1990</v>
      </c>
      <c r="O694" s="243" t="s">
        <v>3187</v>
      </c>
      <c r="P694" s="10" t="s">
        <v>2061</v>
      </c>
      <c r="Q694" s="10"/>
      <c r="R694" s="10"/>
      <c r="S694" s="10"/>
      <c r="T694" s="10" t="s">
        <v>53</v>
      </c>
      <c r="U694" s="244">
        <v>31333</v>
      </c>
      <c r="V694" s="10" t="s">
        <v>145</v>
      </c>
      <c r="W694" s="10" t="s">
        <v>1382</v>
      </c>
      <c r="X694" s="241" t="s">
        <v>1936</v>
      </c>
      <c r="Y694" s="8" t="s">
        <v>10164</v>
      </c>
      <c r="Z694" s="243">
        <v>41902</v>
      </c>
      <c r="AA694" s="10" t="s">
        <v>145</v>
      </c>
      <c r="AB694" s="10" t="s">
        <v>1938</v>
      </c>
      <c r="AC694" s="10" t="s">
        <v>3140</v>
      </c>
      <c r="AD694" s="10" t="s">
        <v>10165</v>
      </c>
      <c r="AE694" s="243" t="s">
        <v>2095</v>
      </c>
      <c r="AF694" s="10" t="s">
        <v>10166</v>
      </c>
      <c r="AG694" s="10" t="s">
        <v>10167</v>
      </c>
      <c r="AH694" s="242" t="s">
        <v>10166</v>
      </c>
      <c r="AI694" s="243" t="s">
        <v>10167</v>
      </c>
      <c r="AJ694" s="10" t="s">
        <v>10168</v>
      </c>
      <c r="AK694" s="10" t="s">
        <v>10169</v>
      </c>
      <c r="AL694" s="241" t="s">
        <v>1971</v>
      </c>
      <c r="AM694" s="8" t="s">
        <v>10170</v>
      </c>
      <c r="AN694" s="8"/>
      <c r="AO694" s="8"/>
      <c r="AP694" s="8"/>
      <c r="AQ694" s="8"/>
      <c r="AR694" s="245">
        <v>44477</v>
      </c>
      <c r="AS694" s="245">
        <v>44477</v>
      </c>
      <c r="AT694" s="246"/>
      <c r="AU694" s="244" t="s">
        <v>10171</v>
      </c>
      <c r="AV694" s="247" t="s">
        <v>8639</v>
      </c>
      <c r="AW694" s="248" t="s">
        <v>7797</v>
      </c>
      <c r="AX694" s="249"/>
      <c r="AY694" s="250" t="s">
        <v>10162</v>
      </c>
    </row>
    <row r="695" spans="1:51" ht="24.75" customHeight="1" x14ac:dyDescent="0.35">
      <c r="A695" s="11">
        <v>694</v>
      </c>
      <c r="B695" s="241" t="s">
        <v>10172</v>
      </c>
      <c r="C695" s="8" t="s">
        <v>10173</v>
      </c>
      <c r="D695" s="10" t="s">
        <v>10174</v>
      </c>
      <c r="E695" s="10" t="s">
        <v>255</v>
      </c>
      <c r="F695" s="9">
        <v>44060</v>
      </c>
      <c r="G695" s="9">
        <v>44119</v>
      </c>
      <c r="H695" s="9"/>
      <c r="I695" s="9">
        <v>44484</v>
      </c>
      <c r="J695" s="7" t="s">
        <v>3128</v>
      </c>
      <c r="K695" s="7"/>
      <c r="L695" s="10" t="s">
        <v>8957</v>
      </c>
      <c r="M695" s="242" t="s">
        <v>8958</v>
      </c>
      <c r="N695" s="243" t="s">
        <v>1933</v>
      </c>
      <c r="O695" s="243" t="s">
        <v>3092</v>
      </c>
      <c r="P695" s="10" t="s">
        <v>3247</v>
      </c>
      <c r="Q695" s="10"/>
      <c r="R695" s="10"/>
      <c r="S695" s="10"/>
      <c r="T695" s="10" t="s">
        <v>22</v>
      </c>
      <c r="U695" s="244">
        <v>26582</v>
      </c>
      <c r="V695" s="10" t="s">
        <v>2015</v>
      </c>
      <c r="W695" s="10" t="s">
        <v>2015</v>
      </c>
      <c r="X695" s="241" t="s">
        <v>1936</v>
      </c>
      <c r="Y695" s="8" t="s">
        <v>10175</v>
      </c>
      <c r="Z695" s="243">
        <v>41912</v>
      </c>
      <c r="AA695" s="10" t="s">
        <v>255</v>
      </c>
      <c r="AB695" s="10" t="s">
        <v>1938</v>
      </c>
      <c r="AC695" s="10" t="s">
        <v>1968</v>
      </c>
      <c r="AD695" s="10" t="s">
        <v>9554</v>
      </c>
      <c r="AE695" s="243" t="s">
        <v>1948</v>
      </c>
      <c r="AF695" s="10" t="s">
        <v>10176</v>
      </c>
      <c r="AG695" s="10" t="s">
        <v>10177</v>
      </c>
      <c r="AH695" s="242" t="s">
        <v>10176</v>
      </c>
      <c r="AI695" s="243" t="s">
        <v>10177</v>
      </c>
      <c r="AJ695" s="10" t="s">
        <v>10178</v>
      </c>
      <c r="AK695" s="10" t="s">
        <v>10179</v>
      </c>
      <c r="AL695" s="241" t="s">
        <v>1941</v>
      </c>
      <c r="AM695" s="8" t="s">
        <v>10180</v>
      </c>
      <c r="AN695" s="8"/>
      <c r="AO695" s="8"/>
      <c r="AP695" s="8"/>
      <c r="AQ695" s="8"/>
      <c r="AR695" s="245">
        <v>44477</v>
      </c>
      <c r="AS695" s="245">
        <v>44477</v>
      </c>
      <c r="AT695" s="246"/>
      <c r="AU695" s="244" t="s">
        <v>10181</v>
      </c>
      <c r="AV695" s="247" t="s">
        <v>8639</v>
      </c>
      <c r="AW695" s="248" t="s">
        <v>7797</v>
      </c>
      <c r="AX695" s="249"/>
      <c r="AY695" s="250" t="s">
        <v>10172</v>
      </c>
    </row>
    <row r="696" spans="1:51" ht="24.75" customHeight="1" x14ac:dyDescent="0.35">
      <c r="A696" s="11">
        <v>695</v>
      </c>
      <c r="B696" s="241" t="s">
        <v>10182</v>
      </c>
      <c r="C696" s="8" t="s">
        <v>10183</v>
      </c>
      <c r="D696" s="10" t="s">
        <v>3088</v>
      </c>
      <c r="E696" s="10" t="s">
        <v>14</v>
      </c>
      <c r="F696" s="9">
        <v>43227</v>
      </c>
      <c r="G696" s="9">
        <v>43286</v>
      </c>
      <c r="H696" s="9"/>
      <c r="I696" s="9"/>
      <c r="J696" s="7" t="s">
        <v>1932</v>
      </c>
      <c r="K696" s="7"/>
      <c r="L696" s="10" t="s">
        <v>2404</v>
      </c>
      <c r="M696" s="242" t="s">
        <v>428</v>
      </c>
      <c r="N696" s="243" t="s">
        <v>2050</v>
      </c>
      <c r="O696" s="243" t="s">
        <v>1654</v>
      </c>
      <c r="P696" s="10" t="s">
        <v>2702</v>
      </c>
      <c r="Q696" s="10"/>
      <c r="R696" s="10"/>
      <c r="S696" s="10"/>
      <c r="T696" s="10" t="s">
        <v>53</v>
      </c>
      <c r="U696" s="244">
        <v>33338</v>
      </c>
      <c r="V696" s="10" t="s">
        <v>2114</v>
      </c>
      <c r="W696" s="10" t="s">
        <v>2114</v>
      </c>
      <c r="X696" s="241" t="s">
        <v>1936</v>
      </c>
      <c r="Y696" s="8" t="s">
        <v>10184</v>
      </c>
      <c r="Z696" s="243">
        <v>42591</v>
      </c>
      <c r="AA696" s="10" t="s">
        <v>255</v>
      </c>
      <c r="AB696" s="10" t="s">
        <v>1938</v>
      </c>
      <c r="AC696" s="10" t="s">
        <v>3140</v>
      </c>
      <c r="AD696" s="10" t="s">
        <v>2233</v>
      </c>
      <c r="AE696" s="243" t="s">
        <v>2041</v>
      </c>
      <c r="AF696" s="10" t="s">
        <v>10185</v>
      </c>
      <c r="AG696" s="10" t="s">
        <v>10186</v>
      </c>
      <c r="AH696" s="242" t="s">
        <v>10185</v>
      </c>
      <c r="AI696" s="243" t="s">
        <v>10186</v>
      </c>
      <c r="AJ696" s="10" t="s">
        <v>10187</v>
      </c>
      <c r="AK696" s="10" t="s">
        <v>10188</v>
      </c>
      <c r="AL696" s="241" t="s">
        <v>2107</v>
      </c>
      <c r="AM696" s="8" t="s">
        <v>10189</v>
      </c>
      <c r="AN696" s="8"/>
      <c r="AO696" s="8"/>
      <c r="AP696" s="8"/>
      <c r="AQ696" s="8"/>
      <c r="AR696" s="245">
        <v>44477</v>
      </c>
      <c r="AS696" s="245">
        <v>44477</v>
      </c>
      <c r="AT696" s="246"/>
      <c r="AU696" s="244" t="s">
        <v>10190</v>
      </c>
      <c r="AV696" s="247" t="s">
        <v>8583</v>
      </c>
      <c r="AW696" s="248" t="s">
        <v>8608</v>
      </c>
      <c r="AX696" s="249"/>
      <c r="AY696" s="250" t="s">
        <v>10182</v>
      </c>
    </row>
    <row r="697" spans="1:51" ht="24.75" customHeight="1" x14ac:dyDescent="0.35">
      <c r="A697" s="11">
        <v>696</v>
      </c>
      <c r="B697" s="241" t="s">
        <v>10191</v>
      </c>
      <c r="C697" s="8" t="s">
        <v>2576</v>
      </c>
      <c r="D697" s="10" t="s">
        <v>3088</v>
      </c>
      <c r="E697" s="10" t="s">
        <v>14</v>
      </c>
      <c r="F697" s="9">
        <v>43689</v>
      </c>
      <c r="G697" s="9">
        <v>43748</v>
      </c>
      <c r="H697" s="9"/>
      <c r="I697" s="9"/>
      <c r="J697" s="7" t="s">
        <v>1932</v>
      </c>
      <c r="K697" s="7"/>
      <c r="L697" s="10" t="s">
        <v>19</v>
      </c>
      <c r="M697" s="242" t="s">
        <v>6926</v>
      </c>
      <c r="N697" s="243" t="s">
        <v>2155</v>
      </c>
      <c r="O697" s="243" t="s">
        <v>6455</v>
      </c>
      <c r="P697" s="10" t="s">
        <v>6456</v>
      </c>
      <c r="Q697" s="10"/>
      <c r="R697" s="10"/>
      <c r="S697" s="10"/>
      <c r="T697" s="10" t="s">
        <v>53</v>
      </c>
      <c r="U697" s="244">
        <v>34939</v>
      </c>
      <c r="V697" s="10" t="s">
        <v>255</v>
      </c>
      <c r="W697" s="10" t="s">
        <v>2024</v>
      </c>
      <c r="X697" s="241" t="s">
        <v>1936</v>
      </c>
      <c r="Y697" s="8" t="s">
        <v>10192</v>
      </c>
      <c r="Z697" s="243">
        <v>40380</v>
      </c>
      <c r="AA697" s="10" t="s">
        <v>255</v>
      </c>
      <c r="AB697" s="10" t="s">
        <v>1956</v>
      </c>
      <c r="AC697" s="10" t="s">
        <v>3140</v>
      </c>
      <c r="AD697" s="10" t="s">
        <v>10193</v>
      </c>
      <c r="AE697" s="243" t="s">
        <v>8925</v>
      </c>
      <c r="AF697" s="10" t="s">
        <v>10194</v>
      </c>
      <c r="AG697" s="10" t="s">
        <v>10195</v>
      </c>
      <c r="AH697" s="242" t="s">
        <v>10194</v>
      </c>
      <c r="AI697" s="243" t="s">
        <v>10195</v>
      </c>
      <c r="AJ697" s="10" t="s">
        <v>10196</v>
      </c>
      <c r="AK697" s="10" t="s">
        <v>10197</v>
      </c>
      <c r="AL697" s="241" t="s">
        <v>2107</v>
      </c>
      <c r="AM697" s="8" t="s">
        <v>2575</v>
      </c>
      <c r="AN697" s="8"/>
      <c r="AO697" s="8"/>
      <c r="AP697" s="8"/>
      <c r="AQ697" s="8"/>
      <c r="AR697" s="245">
        <v>44477</v>
      </c>
      <c r="AS697" s="245">
        <v>44477</v>
      </c>
      <c r="AT697" s="246"/>
      <c r="AU697" s="244" t="s">
        <v>10198</v>
      </c>
      <c r="AV697" s="247" t="s">
        <v>8583</v>
      </c>
      <c r="AW697" s="248" t="s">
        <v>8608</v>
      </c>
      <c r="AX697" s="249"/>
      <c r="AY697" s="250" t="s">
        <v>10191</v>
      </c>
    </row>
    <row r="698" spans="1:51" ht="24.75" customHeight="1" x14ac:dyDescent="0.35">
      <c r="A698" s="11">
        <v>697</v>
      </c>
      <c r="B698" s="241" t="s">
        <v>10199</v>
      </c>
      <c r="C698" s="8" t="s">
        <v>10200</v>
      </c>
      <c r="D698" s="10" t="s">
        <v>3088</v>
      </c>
      <c r="E698" s="10" t="s">
        <v>3298</v>
      </c>
      <c r="F698" s="9">
        <v>40161</v>
      </c>
      <c r="G698" s="9">
        <v>40222</v>
      </c>
      <c r="H698" s="9"/>
      <c r="I698" s="9"/>
      <c r="J698" s="7" t="s">
        <v>1932</v>
      </c>
      <c r="K698" s="7"/>
      <c r="L698" s="10" t="s">
        <v>8980</v>
      </c>
      <c r="M698" s="242" t="s">
        <v>3384</v>
      </c>
      <c r="N698" s="243" t="s">
        <v>1964</v>
      </c>
      <c r="O698" s="243" t="s">
        <v>10201</v>
      </c>
      <c r="P698" s="10" t="s">
        <v>10202</v>
      </c>
      <c r="Q698" s="10"/>
      <c r="R698" s="10"/>
      <c r="S698" s="10"/>
      <c r="T698" s="10" t="s">
        <v>53</v>
      </c>
      <c r="U698" s="244">
        <v>27595</v>
      </c>
      <c r="V698" s="10" t="s">
        <v>145</v>
      </c>
      <c r="W698" s="10" t="s">
        <v>1997</v>
      </c>
      <c r="X698" s="241" t="s">
        <v>1936</v>
      </c>
      <c r="Y698" s="8" t="s">
        <v>10203</v>
      </c>
      <c r="Z698" s="243">
        <v>39561</v>
      </c>
      <c r="AA698" s="10" t="s">
        <v>3298</v>
      </c>
      <c r="AB698" s="10" t="s">
        <v>1938</v>
      </c>
      <c r="AC698" s="10" t="s">
        <v>1968</v>
      </c>
      <c r="AD698" s="10" t="s">
        <v>3199</v>
      </c>
      <c r="AE698" s="243" t="s">
        <v>1940</v>
      </c>
      <c r="AF698" s="10" t="s">
        <v>10204</v>
      </c>
      <c r="AG698" s="10" t="s">
        <v>10205</v>
      </c>
      <c r="AH698" s="242" t="s">
        <v>10206</v>
      </c>
      <c r="AI698" s="243" t="s">
        <v>10205</v>
      </c>
      <c r="AJ698" s="10" t="s">
        <v>10207</v>
      </c>
      <c r="AK698" s="10" t="s">
        <v>10208</v>
      </c>
      <c r="AL698" s="241" t="s">
        <v>1971</v>
      </c>
      <c r="AM698" s="8" t="s">
        <v>10209</v>
      </c>
      <c r="AN698" s="8"/>
      <c r="AO698" s="8"/>
      <c r="AP698" s="8"/>
      <c r="AQ698" s="8"/>
      <c r="AR698" s="245">
        <v>44468</v>
      </c>
      <c r="AS698" s="245">
        <v>44480</v>
      </c>
      <c r="AT698" s="246"/>
      <c r="AU698" s="244" t="s">
        <v>9938</v>
      </c>
      <c r="AV698" s="247" t="s">
        <v>8583</v>
      </c>
      <c r="AW698" s="248" t="s">
        <v>8608</v>
      </c>
      <c r="AX698" s="249"/>
      <c r="AY698" s="250" t="s">
        <v>10199</v>
      </c>
    </row>
    <row r="699" spans="1:51" ht="24.75" customHeight="1" x14ac:dyDescent="0.35">
      <c r="A699" s="11">
        <v>698</v>
      </c>
      <c r="B699" s="241" t="s">
        <v>10210</v>
      </c>
      <c r="C699" s="8" t="s">
        <v>10211</v>
      </c>
      <c r="D699" s="10" t="s">
        <v>3088</v>
      </c>
      <c r="E699" s="10" t="s">
        <v>14</v>
      </c>
      <c r="F699" s="9">
        <v>44256</v>
      </c>
      <c r="G699" s="9">
        <v>44315</v>
      </c>
      <c r="H699" s="9"/>
      <c r="I699" s="9">
        <v>44680</v>
      </c>
      <c r="J699" s="7" t="s">
        <v>3128</v>
      </c>
      <c r="K699" s="7"/>
      <c r="L699" s="10" t="s">
        <v>35</v>
      </c>
      <c r="M699" s="242" t="s">
        <v>2225</v>
      </c>
      <c r="N699" s="243" t="s">
        <v>2126</v>
      </c>
      <c r="O699" s="243" t="s">
        <v>762</v>
      </c>
      <c r="P699" s="10" t="s">
        <v>2347</v>
      </c>
      <c r="Q699" s="10"/>
      <c r="R699" s="10"/>
      <c r="S699" s="10"/>
      <c r="T699" s="10" t="s">
        <v>22</v>
      </c>
      <c r="U699" s="244">
        <v>34602</v>
      </c>
      <c r="V699" s="10" t="s">
        <v>141</v>
      </c>
      <c r="W699" s="10" t="s">
        <v>141</v>
      </c>
      <c r="X699" s="241" t="s">
        <v>1936</v>
      </c>
      <c r="Y699" s="8" t="s">
        <v>10212</v>
      </c>
      <c r="Z699" s="243">
        <v>42318</v>
      </c>
      <c r="AA699" s="10" t="s">
        <v>141</v>
      </c>
      <c r="AB699" s="10" t="s">
        <v>1938</v>
      </c>
      <c r="AC699" s="10" t="s">
        <v>3140</v>
      </c>
      <c r="AD699" s="10" t="s">
        <v>2010</v>
      </c>
      <c r="AE699" s="243" t="s">
        <v>2041</v>
      </c>
      <c r="AF699" s="10" t="s">
        <v>10213</v>
      </c>
      <c r="AG699" s="10" t="s">
        <v>10214</v>
      </c>
      <c r="AH699" s="242" t="s">
        <v>10215</v>
      </c>
      <c r="AI699" s="243" t="s">
        <v>10216</v>
      </c>
      <c r="AJ699" s="10" t="s">
        <v>10217</v>
      </c>
      <c r="AK699" s="10" t="s">
        <v>10218</v>
      </c>
      <c r="AL699" s="241" t="s">
        <v>1941</v>
      </c>
      <c r="AM699" s="8" t="s">
        <v>10219</v>
      </c>
      <c r="AN699" s="8"/>
      <c r="AO699" s="8"/>
      <c r="AP699" s="8"/>
      <c r="AQ699" s="8"/>
      <c r="AR699" s="245">
        <v>44478</v>
      </c>
      <c r="AS699" s="245">
        <v>44482</v>
      </c>
      <c r="AT699" s="246"/>
      <c r="AU699" s="244" t="s">
        <v>10220</v>
      </c>
      <c r="AV699" s="247" t="s">
        <v>8583</v>
      </c>
      <c r="AW699" s="248" t="s">
        <v>8334</v>
      </c>
      <c r="AX699" s="249"/>
      <c r="AY699" s="250" t="s">
        <v>10210</v>
      </c>
    </row>
    <row r="700" spans="1:51" ht="24.75" customHeight="1" x14ac:dyDescent="0.35">
      <c r="A700" s="11">
        <v>699</v>
      </c>
      <c r="B700" s="241" t="s">
        <v>10221</v>
      </c>
      <c r="C700" s="8" t="s">
        <v>1562</v>
      </c>
      <c r="D700" s="10" t="s">
        <v>3088</v>
      </c>
      <c r="E700" s="10" t="s">
        <v>14</v>
      </c>
      <c r="F700" s="9">
        <v>44340</v>
      </c>
      <c r="G700" s="9">
        <v>44399</v>
      </c>
      <c r="H700" s="9"/>
      <c r="I700" s="9">
        <v>44764</v>
      </c>
      <c r="J700" s="7" t="s">
        <v>3128</v>
      </c>
      <c r="K700" s="7"/>
      <c r="L700" s="10" t="s">
        <v>19</v>
      </c>
      <c r="M700" s="242" t="s">
        <v>3621</v>
      </c>
      <c r="N700" s="243" t="s">
        <v>2155</v>
      </c>
      <c r="O700" s="243" t="s">
        <v>6455</v>
      </c>
      <c r="P700" s="10" t="s">
        <v>6456</v>
      </c>
      <c r="Q700" s="10"/>
      <c r="R700" s="10"/>
      <c r="S700" s="10"/>
      <c r="T700" s="10" t="s">
        <v>53</v>
      </c>
      <c r="U700" s="244">
        <v>35358</v>
      </c>
      <c r="V700" s="10" t="s">
        <v>2228</v>
      </c>
      <c r="W700" s="10" t="s">
        <v>2228</v>
      </c>
      <c r="X700" s="241" t="s">
        <v>1936</v>
      </c>
      <c r="Y700" s="8" t="s">
        <v>10222</v>
      </c>
      <c r="Z700" s="243">
        <v>41059</v>
      </c>
      <c r="AA700" s="10" t="s">
        <v>2228</v>
      </c>
      <c r="AB700" s="10" t="s">
        <v>1956</v>
      </c>
      <c r="AC700" s="10" t="s">
        <v>3140</v>
      </c>
      <c r="AD700" s="10" t="s">
        <v>2203</v>
      </c>
      <c r="AE700" s="243" t="s">
        <v>1948</v>
      </c>
      <c r="AF700" s="10" t="s">
        <v>2675</v>
      </c>
      <c r="AG700" s="10" t="s">
        <v>10223</v>
      </c>
      <c r="AH700" s="242" t="s">
        <v>10224</v>
      </c>
      <c r="AI700" s="243" t="s">
        <v>10225</v>
      </c>
      <c r="AJ700" s="10" t="s">
        <v>2676</v>
      </c>
      <c r="AK700" s="10" t="s">
        <v>2677</v>
      </c>
      <c r="AL700" s="241" t="s">
        <v>1953</v>
      </c>
      <c r="AM700" s="8" t="s">
        <v>1563</v>
      </c>
      <c r="AN700" s="8"/>
      <c r="AO700" s="8"/>
      <c r="AP700" s="8"/>
      <c r="AQ700" s="8"/>
      <c r="AR700" s="245">
        <v>44483</v>
      </c>
      <c r="AS700" s="245">
        <v>44483</v>
      </c>
      <c r="AT700" s="246"/>
      <c r="AU700" s="244" t="s">
        <v>10220</v>
      </c>
      <c r="AV700" s="247" t="s">
        <v>8583</v>
      </c>
      <c r="AW700" s="248" t="s">
        <v>6770</v>
      </c>
      <c r="AX700" s="249"/>
      <c r="AY700" s="250" t="s">
        <v>10221</v>
      </c>
    </row>
    <row r="701" spans="1:51" ht="24.75" customHeight="1" x14ac:dyDescent="0.35">
      <c r="A701" s="11">
        <v>700</v>
      </c>
      <c r="B701" s="241" t="s">
        <v>10226</v>
      </c>
      <c r="C701" s="8" t="s">
        <v>7985</v>
      </c>
      <c r="D701" s="10"/>
      <c r="E701" s="10" t="s">
        <v>124</v>
      </c>
      <c r="F701" s="9">
        <v>44448</v>
      </c>
      <c r="G701" s="9">
        <v>44507</v>
      </c>
      <c r="H701" s="9"/>
      <c r="I701" s="9"/>
      <c r="J701" s="7"/>
      <c r="K701" s="7"/>
      <c r="L701" s="10" t="s">
        <v>6674</v>
      </c>
      <c r="M701" s="242" t="s">
        <v>2470</v>
      </c>
      <c r="N701" s="243" t="s">
        <v>1990</v>
      </c>
      <c r="O701" s="243" t="s">
        <v>3187</v>
      </c>
      <c r="P701" s="10" t="s">
        <v>2061</v>
      </c>
      <c r="Q701" s="10"/>
      <c r="R701" s="10"/>
      <c r="S701" s="10"/>
      <c r="T701" s="10" t="s">
        <v>53</v>
      </c>
      <c r="U701" s="244">
        <v>32200</v>
      </c>
      <c r="V701" s="10" t="s">
        <v>141</v>
      </c>
      <c r="W701" s="10" t="s">
        <v>141</v>
      </c>
      <c r="X701" s="241" t="s">
        <v>1936</v>
      </c>
      <c r="Y701" s="8" t="s">
        <v>7987</v>
      </c>
      <c r="Z701" s="243">
        <v>40785</v>
      </c>
      <c r="AA701" s="10" t="s">
        <v>124</v>
      </c>
      <c r="AB701" s="10" t="s">
        <v>1938</v>
      </c>
      <c r="AC701" s="10" t="s">
        <v>1974</v>
      </c>
      <c r="AD701" s="10" t="s">
        <v>4238</v>
      </c>
      <c r="AE701" s="243" t="s">
        <v>10227</v>
      </c>
      <c r="AF701" s="10" t="s">
        <v>10228</v>
      </c>
      <c r="AG701" s="10" t="s">
        <v>10229</v>
      </c>
      <c r="AH701" s="242" t="s">
        <v>10228</v>
      </c>
      <c r="AI701" s="243" t="s">
        <v>10229</v>
      </c>
      <c r="AJ701" s="10" t="s">
        <v>7990</v>
      </c>
      <c r="AK701" s="10" t="s">
        <v>7991</v>
      </c>
      <c r="AL701" s="241" t="s">
        <v>1953</v>
      </c>
      <c r="AM701" s="8" t="s">
        <v>7992</v>
      </c>
      <c r="AN701" s="8"/>
      <c r="AO701" s="8"/>
      <c r="AP701" s="8"/>
      <c r="AQ701" s="8"/>
      <c r="AR701" s="245">
        <v>44483</v>
      </c>
      <c r="AS701" s="245">
        <v>44483</v>
      </c>
      <c r="AT701" s="246"/>
      <c r="AU701" s="244" t="s">
        <v>10230</v>
      </c>
      <c r="AV701" s="247" t="s">
        <v>8583</v>
      </c>
      <c r="AW701" s="248" t="s">
        <v>8608</v>
      </c>
      <c r="AX701" s="249"/>
      <c r="AY701" s="250" t="s">
        <v>10226</v>
      </c>
    </row>
    <row r="702" spans="1:51" ht="24.75" customHeight="1" x14ac:dyDescent="0.35">
      <c r="A702" s="11">
        <v>701</v>
      </c>
      <c r="B702" s="241" t="s">
        <v>10231</v>
      </c>
      <c r="C702" s="8" t="s">
        <v>10232</v>
      </c>
      <c r="D702" s="10" t="s">
        <v>3088</v>
      </c>
      <c r="E702" s="10" t="s">
        <v>162</v>
      </c>
      <c r="F702" s="9">
        <v>42522</v>
      </c>
      <c r="G702" s="9">
        <v>42582</v>
      </c>
      <c r="H702" s="9"/>
      <c r="I702" s="9"/>
      <c r="J702" s="7" t="s">
        <v>1932</v>
      </c>
      <c r="K702" s="7"/>
      <c r="L702" s="10" t="s">
        <v>8980</v>
      </c>
      <c r="M702" s="242" t="s">
        <v>3475</v>
      </c>
      <c r="N702" s="243" t="s">
        <v>1984</v>
      </c>
      <c r="O702" s="243" t="s">
        <v>4346</v>
      </c>
      <c r="P702" s="10" t="s">
        <v>10233</v>
      </c>
      <c r="Q702" s="10"/>
      <c r="R702" s="10"/>
      <c r="S702" s="10"/>
      <c r="T702" s="10" t="s">
        <v>22</v>
      </c>
      <c r="U702" s="244">
        <v>31346</v>
      </c>
      <c r="V702" s="10" t="s">
        <v>162</v>
      </c>
      <c r="W702" s="10" t="s">
        <v>162</v>
      </c>
      <c r="X702" s="241" t="s">
        <v>1936</v>
      </c>
      <c r="Y702" s="8" t="s">
        <v>10234</v>
      </c>
      <c r="Z702" s="243">
        <v>42128</v>
      </c>
      <c r="AA702" s="10" t="s">
        <v>16</v>
      </c>
      <c r="AB702" s="10" t="s">
        <v>1938</v>
      </c>
      <c r="AC702" s="10" t="s">
        <v>3140</v>
      </c>
      <c r="AD702" s="10" t="s">
        <v>10235</v>
      </c>
      <c r="AE702" s="243" t="s">
        <v>5170</v>
      </c>
      <c r="AF702" s="10" t="s">
        <v>10236</v>
      </c>
      <c r="AG702" s="10" t="s">
        <v>10237</v>
      </c>
      <c r="AH702" s="242" t="s">
        <v>10236</v>
      </c>
      <c r="AI702" s="243" t="s">
        <v>10237</v>
      </c>
      <c r="AJ702" s="10" t="s">
        <v>10238</v>
      </c>
      <c r="AK702" s="10" t="s">
        <v>10239</v>
      </c>
      <c r="AL702" s="241" t="s">
        <v>1941</v>
      </c>
      <c r="AM702" s="8" t="s">
        <v>10240</v>
      </c>
      <c r="AN702" s="8"/>
      <c r="AO702" s="8"/>
      <c r="AP702" s="8"/>
      <c r="AQ702" s="8"/>
      <c r="AR702" s="245">
        <v>44468</v>
      </c>
      <c r="AS702" s="245">
        <v>44483</v>
      </c>
      <c r="AT702" s="246"/>
      <c r="AU702" s="244" t="s">
        <v>10241</v>
      </c>
      <c r="AV702" s="247" t="s">
        <v>8583</v>
      </c>
      <c r="AW702" s="248" t="s">
        <v>8608</v>
      </c>
      <c r="AX702" s="249"/>
      <c r="AY702" s="250" t="s">
        <v>10231</v>
      </c>
    </row>
    <row r="703" spans="1:51" ht="24.75" customHeight="1" x14ac:dyDescent="0.35">
      <c r="A703" s="11">
        <v>702</v>
      </c>
      <c r="B703" s="241" t="s">
        <v>10242</v>
      </c>
      <c r="C703" s="8" t="s">
        <v>10243</v>
      </c>
      <c r="D703" s="10" t="s">
        <v>3088</v>
      </c>
      <c r="E703" s="10" t="s">
        <v>544</v>
      </c>
      <c r="F703" s="9">
        <v>44363</v>
      </c>
      <c r="G703" s="9">
        <v>44422</v>
      </c>
      <c r="H703" s="9"/>
      <c r="I703" s="9">
        <v>44787</v>
      </c>
      <c r="J703" s="7" t="s">
        <v>3128</v>
      </c>
      <c r="K703" s="7"/>
      <c r="L703" s="10" t="s">
        <v>8980</v>
      </c>
      <c r="M703" s="242" t="s">
        <v>3475</v>
      </c>
      <c r="N703" s="243" t="s">
        <v>1972</v>
      </c>
      <c r="O703" s="243" t="s">
        <v>10244</v>
      </c>
      <c r="P703" s="10" t="s">
        <v>10245</v>
      </c>
      <c r="Q703" s="10"/>
      <c r="R703" s="10"/>
      <c r="S703" s="10"/>
      <c r="T703" s="10" t="s">
        <v>53</v>
      </c>
      <c r="U703" s="244">
        <v>29817</v>
      </c>
      <c r="V703" s="10" t="s">
        <v>544</v>
      </c>
      <c r="W703" s="10" t="s">
        <v>544</v>
      </c>
      <c r="X703" s="241" t="s">
        <v>1936</v>
      </c>
      <c r="Y703" s="8" t="s">
        <v>10246</v>
      </c>
      <c r="Z703" s="243">
        <v>42801</v>
      </c>
      <c r="AA703" s="10" t="s">
        <v>3088</v>
      </c>
      <c r="AB703" s="10" t="s">
        <v>1956</v>
      </c>
      <c r="AC703" s="10" t="s">
        <v>3140</v>
      </c>
      <c r="AD703" s="10" t="s">
        <v>10247</v>
      </c>
      <c r="AE703" s="243" t="s">
        <v>2183</v>
      </c>
      <c r="AF703" s="10" t="s">
        <v>10248</v>
      </c>
      <c r="AG703" s="10" t="s">
        <v>10249</v>
      </c>
      <c r="AH703" s="242" t="s">
        <v>10248</v>
      </c>
      <c r="AI703" s="243" t="s">
        <v>10249</v>
      </c>
      <c r="AJ703" s="10" t="s">
        <v>10250</v>
      </c>
      <c r="AK703" s="10" t="s">
        <v>10251</v>
      </c>
      <c r="AL703" s="241" t="s">
        <v>2160</v>
      </c>
      <c r="AM703" s="8" t="s">
        <v>10252</v>
      </c>
      <c r="AN703" s="8"/>
      <c r="AO703" s="8"/>
      <c r="AP703" s="8"/>
      <c r="AQ703" s="8"/>
      <c r="AR703" s="245">
        <v>44484</v>
      </c>
      <c r="AS703" s="245">
        <v>44484</v>
      </c>
      <c r="AT703" s="246"/>
      <c r="AU703" s="244" t="s">
        <v>10171</v>
      </c>
      <c r="AV703" s="247" t="s">
        <v>8583</v>
      </c>
      <c r="AW703" s="248" t="s">
        <v>8608</v>
      </c>
      <c r="AX703" s="249"/>
      <c r="AY703" s="250" t="s">
        <v>10242</v>
      </c>
    </row>
    <row r="704" spans="1:51" ht="24.75" customHeight="1" x14ac:dyDescent="0.35">
      <c r="A704" s="11">
        <v>703</v>
      </c>
      <c r="B704" s="241" t="s">
        <v>10253</v>
      </c>
      <c r="C704" s="8" t="s">
        <v>13</v>
      </c>
      <c r="D704" s="10" t="s">
        <v>10254</v>
      </c>
      <c r="E704" s="10" t="s">
        <v>14</v>
      </c>
      <c r="F704" s="9">
        <v>42030</v>
      </c>
      <c r="G704" s="9">
        <v>42090</v>
      </c>
      <c r="H704" s="9"/>
      <c r="I704" s="9"/>
      <c r="J704" s="7" t="s">
        <v>1932</v>
      </c>
      <c r="K704" s="7"/>
      <c r="L704" s="10" t="s">
        <v>19</v>
      </c>
      <c r="M704" s="242" t="s">
        <v>19</v>
      </c>
      <c r="N704" s="243" t="s">
        <v>1942</v>
      </c>
      <c r="O704" s="243" t="s">
        <v>4945</v>
      </c>
      <c r="P704" s="10" t="s">
        <v>4946</v>
      </c>
      <c r="Q704" s="10" t="s">
        <v>10255</v>
      </c>
      <c r="R704" s="10"/>
      <c r="S704" s="10"/>
      <c r="T704" s="10" t="s">
        <v>22</v>
      </c>
      <c r="U704" s="244">
        <v>28203</v>
      </c>
      <c r="V704" s="10" t="s">
        <v>1658</v>
      </c>
      <c r="W704" s="10" t="s">
        <v>1658</v>
      </c>
      <c r="X704" s="241" t="s">
        <v>1936</v>
      </c>
      <c r="Y704" s="8" t="s">
        <v>10256</v>
      </c>
      <c r="Z704" s="243">
        <v>43634</v>
      </c>
      <c r="AA704" s="10" t="s">
        <v>2109</v>
      </c>
      <c r="AB704" s="10" t="s">
        <v>1938</v>
      </c>
      <c r="AC704" s="10" t="s">
        <v>3140</v>
      </c>
      <c r="AD704" s="10" t="s">
        <v>2010</v>
      </c>
      <c r="AE704" s="243" t="s">
        <v>1948</v>
      </c>
      <c r="AF704" s="10" t="s">
        <v>10257</v>
      </c>
      <c r="AG704" s="10" t="s">
        <v>10258</v>
      </c>
      <c r="AH704" s="242" t="s">
        <v>10259</v>
      </c>
      <c r="AI704" s="243" t="s">
        <v>10260</v>
      </c>
      <c r="AJ704" s="10" t="s">
        <v>10261</v>
      </c>
      <c r="AK704" s="10" t="s">
        <v>10262</v>
      </c>
      <c r="AL704" s="241" t="s">
        <v>1941</v>
      </c>
      <c r="AM704" s="8" t="s">
        <v>10263</v>
      </c>
      <c r="AN704" s="8"/>
      <c r="AO704" s="8"/>
      <c r="AP704" s="8"/>
      <c r="AQ704" s="8"/>
      <c r="AR704" s="245">
        <v>44487</v>
      </c>
      <c r="AS704" s="245">
        <v>44487</v>
      </c>
      <c r="AT704" s="246"/>
      <c r="AU704" s="244" t="s">
        <v>10264</v>
      </c>
      <c r="AV704" s="247" t="s">
        <v>8583</v>
      </c>
      <c r="AW704" s="248" t="s">
        <v>8875</v>
      </c>
      <c r="AX704" s="249"/>
      <c r="AY704" s="250" t="s">
        <v>10253</v>
      </c>
    </row>
    <row r="705" spans="1:51" ht="24.75" customHeight="1" x14ac:dyDescent="0.35">
      <c r="A705" s="11">
        <v>704</v>
      </c>
      <c r="B705" s="241" t="s">
        <v>10265</v>
      </c>
      <c r="C705" s="8" t="s">
        <v>3537</v>
      </c>
      <c r="D705" s="10" t="s">
        <v>3088</v>
      </c>
      <c r="E705" s="10" t="s">
        <v>1558</v>
      </c>
      <c r="F705" s="9">
        <v>44165</v>
      </c>
      <c r="G705" s="9">
        <v>44224</v>
      </c>
      <c r="H705" s="9"/>
      <c r="I705" s="9">
        <v>44589</v>
      </c>
      <c r="J705" s="7" t="s">
        <v>3128</v>
      </c>
      <c r="K705" s="7"/>
      <c r="L705" s="10" t="s">
        <v>8980</v>
      </c>
      <c r="M705" s="242" t="s">
        <v>3475</v>
      </c>
      <c r="N705" s="243" t="s">
        <v>1990</v>
      </c>
      <c r="O705" s="243" t="s">
        <v>315</v>
      </c>
      <c r="P705" s="10" t="s">
        <v>2131</v>
      </c>
      <c r="Q705" s="10"/>
      <c r="R705" s="10"/>
      <c r="S705" s="10"/>
      <c r="T705" s="10" t="s">
        <v>53</v>
      </c>
      <c r="U705" s="244">
        <v>31642</v>
      </c>
      <c r="V705" s="10" t="s">
        <v>1558</v>
      </c>
      <c r="W705" s="10" t="s">
        <v>1558</v>
      </c>
      <c r="X705" s="241" t="s">
        <v>1936</v>
      </c>
      <c r="Y705" s="8" t="s">
        <v>10266</v>
      </c>
      <c r="Z705" s="243">
        <v>43963</v>
      </c>
      <c r="AA705" s="10" t="s">
        <v>1558</v>
      </c>
      <c r="AB705" s="10" t="s">
        <v>1938</v>
      </c>
      <c r="AC705" s="10" t="s">
        <v>3140</v>
      </c>
      <c r="AD705" s="10" t="s">
        <v>10267</v>
      </c>
      <c r="AE705" s="243" t="s">
        <v>5170</v>
      </c>
      <c r="AF705" s="10" t="s">
        <v>10268</v>
      </c>
      <c r="AG705" s="10" t="s">
        <v>10269</v>
      </c>
      <c r="AH705" s="242" t="s">
        <v>10268</v>
      </c>
      <c r="AI705" s="243" t="s">
        <v>10269</v>
      </c>
      <c r="AJ705" s="10" t="s">
        <v>10270</v>
      </c>
      <c r="AK705" s="10" t="s">
        <v>10271</v>
      </c>
      <c r="AL705" s="241" t="s">
        <v>2160</v>
      </c>
      <c r="AM705" s="8" t="s">
        <v>10272</v>
      </c>
      <c r="AN705" s="8"/>
      <c r="AO705" s="8"/>
      <c r="AP705" s="8"/>
      <c r="AQ705" s="8"/>
      <c r="AR705" s="245">
        <v>44489</v>
      </c>
      <c r="AS705" s="245">
        <v>44489</v>
      </c>
      <c r="AT705" s="246"/>
      <c r="AU705" s="244" t="s">
        <v>10273</v>
      </c>
      <c r="AV705" s="247" t="s">
        <v>8639</v>
      </c>
      <c r="AW705" s="248" t="s">
        <v>8640</v>
      </c>
      <c r="AX705" s="249"/>
      <c r="AY705" s="250" t="s">
        <v>10265</v>
      </c>
    </row>
    <row r="706" spans="1:51" ht="24.75" customHeight="1" x14ac:dyDescent="0.35">
      <c r="A706" s="11">
        <v>705</v>
      </c>
      <c r="B706" s="241" t="s">
        <v>10274</v>
      </c>
      <c r="C706" s="8" t="s">
        <v>10275</v>
      </c>
      <c r="D706" s="10" t="s">
        <v>3088</v>
      </c>
      <c r="E706" s="10" t="s">
        <v>14</v>
      </c>
      <c r="F706" s="9">
        <v>44214</v>
      </c>
      <c r="G706" s="9">
        <v>44273</v>
      </c>
      <c r="H706" s="9"/>
      <c r="I706" s="9">
        <v>44638</v>
      </c>
      <c r="J706" s="7" t="s">
        <v>3128</v>
      </c>
      <c r="K706" s="7"/>
      <c r="L706" s="10" t="s">
        <v>751</v>
      </c>
      <c r="M706" s="242" t="s">
        <v>2378</v>
      </c>
      <c r="N706" s="243" t="s">
        <v>1990</v>
      </c>
      <c r="O706" s="243" t="s">
        <v>846</v>
      </c>
      <c r="P706" s="10" t="s">
        <v>10276</v>
      </c>
      <c r="Q706" s="10"/>
      <c r="R706" s="10"/>
      <c r="S706" s="10"/>
      <c r="T706" s="10" t="s">
        <v>53</v>
      </c>
      <c r="U706" s="244">
        <v>33019</v>
      </c>
      <c r="V706" s="10" t="s">
        <v>129</v>
      </c>
      <c r="W706" s="10" t="s">
        <v>79</v>
      </c>
      <c r="X706" s="241" t="s">
        <v>1936</v>
      </c>
      <c r="Y706" s="8" t="s">
        <v>10277</v>
      </c>
      <c r="Z706" s="243">
        <v>42087</v>
      </c>
      <c r="AA706" s="10" t="s">
        <v>129</v>
      </c>
      <c r="AB706" s="10" t="s">
        <v>1956</v>
      </c>
      <c r="AC706" s="10" t="s">
        <v>3140</v>
      </c>
      <c r="AD706" s="10" t="s">
        <v>8663</v>
      </c>
      <c r="AE706" s="243" t="s">
        <v>1948</v>
      </c>
      <c r="AF706" s="10" t="s">
        <v>10278</v>
      </c>
      <c r="AG706" s="10" t="s">
        <v>10279</v>
      </c>
      <c r="AH706" s="242" t="s">
        <v>10280</v>
      </c>
      <c r="AI706" s="243" t="s">
        <v>10281</v>
      </c>
      <c r="AJ706" s="10" t="s">
        <v>10282</v>
      </c>
      <c r="AK706" s="10" t="s">
        <v>10283</v>
      </c>
      <c r="AL706" s="241" t="s">
        <v>2107</v>
      </c>
      <c r="AM706" s="8" t="s">
        <v>10284</v>
      </c>
      <c r="AN706" s="8"/>
      <c r="AO706" s="8"/>
      <c r="AP706" s="8"/>
      <c r="AQ706" s="8"/>
      <c r="AR706" s="245">
        <v>44484</v>
      </c>
      <c r="AS706" s="245">
        <v>44489</v>
      </c>
      <c r="AT706" s="246"/>
      <c r="AU706" s="244" t="s">
        <v>10190</v>
      </c>
      <c r="AV706" s="247" t="s">
        <v>8583</v>
      </c>
      <c r="AW706" s="248" t="s">
        <v>6770</v>
      </c>
      <c r="AX706" s="249"/>
      <c r="AY706" s="250" t="s">
        <v>10274</v>
      </c>
    </row>
    <row r="707" spans="1:51" ht="24.75" customHeight="1" x14ac:dyDescent="0.35">
      <c r="A707" s="11">
        <v>706</v>
      </c>
      <c r="B707" s="241" t="s">
        <v>10285</v>
      </c>
      <c r="C707" s="8" t="s">
        <v>10286</v>
      </c>
      <c r="D707" s="10" t="s">
        <v>3088</v>
      </c>
      <c r="E707" s="10" t="s">
        <v>14</v>
      </c>
      <c r="F707" s="9">
        <v>44378</v>
      </c>
      <c r="G707" s="9">
        <v>44437</v>
      </c>
      <c r="H707" s="9"/>
      <c r="I707" s="9">
        <v>44802</v>
      </c>
      <c r="J707" s="7" t="s">
        <v>3128</v>
      </c>
      <c r="K707" s="7"/>
      <c r="L707" s="10" t="s">
        <v>751</v>
      </c>
      <c r="M707" s="242" t="s">
        <v>2495</v>
      </c>
      <c r="N707" s="243" t="s">
        <v>2017</v>
      </c>
      <c r="O707" s="243" t="s">
        <v>10287</v>
      </c>
      <c r="P707" s="10" t="s">
        <v>10288</v>
      </c>
      <c r="Q707" s="10"/>
      <c r="R707" s="10"/>
      <c r="S707" s="10"/>
      <c r="T707" s="10" t="s">
        <v>22</v>
      </c>
      <c r="U707" s="244">
        <v>34855</v>
      </c>
      <c r="V707" s="10" t="s">
        <v>1045</v>
      </c>
      <c r="W707" s="10" t="s">
        <v>1382</v>
      </c>
      <c r="X707" s="241" t="s">
        <v>1936</v>
      </c>
      <c r="Y707" s="8" t="s">
        <v>10289</v>
      </c>
      <c r="Z707" s="243">
        <v>40771</v>
      </c>
      <c r="AA707" s="10" t="s">
        <v>1045</v>
      </c>
      <c r="AB707" s="10" t="s">
        <v>1956</v>
      </c>
      <c r="AC707" s="10" t="s">
        <v>3140</v>
      </c>
      <c r="AD707" s="10" t="s">
        <v>2303</v>
      </c>
      <c r="AE707" s="243" t="s">
        <v>2069</v>
      </c>
      <c r="AF707" s="10" t="s">
        <v>10290</v>
      </c>
      <c r="AG707" s="10" t="s">
        <v>10291</v>
      </c>
      <c r="AH707" s="242" t="s">
        <v>10292</v>
      </c>
      <c r="AI707" s="243" t="s">
        <v>10293</v>
      </c>
      <c r="AJ707" s="10" t="s">
        <v>10294</v>
      </c>
      <c r="AK707" s="10" t="s">
        <v>10295</v>
      </c>
      <c r="AL707" s="241" t="s">
        <v>1950</v>
      </c>
      <c r="AM707" s="8" t="s">
        <v>10296</v>
      </c>
      <c r="AN707" s="8"/>
      <c r="AO707" s="8"/>
      <c r="AP707" s="8"/>
      <c r="AQ707" s="8"/>
      <c r="AR707" s="245">
        <v>44498</v>
      </c>
      <c r="AS707" s="245">
        <v>44498</v>
      </c>
      <c r="AT707" s="246"/>
      <c r="AU707" s="244" t="s">
        <v>10297</v>
      </c>
      <c r="AV707" s="247" t="s">
        <v>8583</v>
      </c>
      <c r="AW707" s="248" t="s">
        <v>8875</v>
      </c>
      <c r="AX707" s="249"/>
      <c r="AY707" s="250" t="s">
        <v>10285</v>
      </c>
    </row>
    <row r="708" spans="1:51" ht="24.75" customHeight="1" x14ac:dyDescent="0.35">
      <c r="A708" s="11">
        <v>707</v>
      </c>
      <c r="B708" s="241" t="s">
        <v>10298</v>
      </c>
      <c r="C708" s="8" t="s">
        <v>10299</v>
      </c>
      <c r="D708" s="10" t="s">
        <v>3088</v>
      </c>
      <c r="E708" s="10" t="s">
        <v>14</v>
      </c>
      <c r="F708" s="9">
        <v>44320</v>
      </c>
      <c r="G708" s="9">
        <v>44379</v>
      </c>
      <c r="H708" s="9"/>
      <c r="I708" s="9">
        <v>44744</v>
      </c>
      <c r="J708" s="7" t="s">
        <v>3128</v>
      </c>
      <c r="K708" s="7"/>
      <c r="L708" s="10" t="s">
        <v>41</v>
      </c>
      <c r="M708" s="242" t="s">
        <v>9070</v>
      </c>
      <c r="N708" s="243" t="s">
        <v>1990</v>
      </c>
      <c r="O708" s="243" t="s">
        <v>10300</v>
      </c>
      <c r="P708" s="10" t="s">
        <v>10301</v>
      </c>
      <c r="Q708" s="10"/>
      <c r="R708" s="10"/>
      <c r="S708" s="10"/>
      <c r="T708" s="10" t="s">
        <v>22</v>
      </c>
      <c r="U708" s="244">
        <v>34211</v>
      </c>
      <c r="V708" s="10" t="s">
        <v>2521</v>
      </c>
      <c r="W708" s="10" t="s">
        <v>2521</v>
      </c>
      <c r="X708" s="241" t="s">
        <v>1936</v>
      </c>
      <c r="Y708" s="8" t="s">
        <v>10302</v>
      </c>
      <c r="Z708" s="243">
        <v>40094</v>
      </c>
      <c r="AA708" s="10" t="s">
        <v>2521</v>
      </c>
      <c r="AB708" s="10" t="s">
        <v>1938</v>
      </c>
      <c r="AC708" s="10" t="s">
        <v>3140</v>
      </c>
      <c r="AD708" s="10" t="s">
        <v>2580</v>
      </c>
      <c r="AE708" s="243" t="s">
        <v>2582</v>
      </c>
      <c r="AF708" s="10" t="s">
        <v>10303</v>
      </c>
      <c r="AG708" s="10" t="s">
        <v>10304</v>
      </c>
      <c r="AH708" s="242" t="s">
        <v>10305</v>
      </c>
      <c r="AI708" s="243" t="s">
        <v>10306</v>
      </c>
      <c r="AJ708" s="10" t="s">
        <v>10307</v>
      </c>
      <c r="AK708" s="10" t="s">
        <v>10308</v>
      </c>
      <c r="AL708" s="241" t="s">
        <v>1941</v>
      </c>
      <c r="AM708" s="8" t="s">
        <v>10309</v>
      </c>
      <c r="AN708" s="8"/>
      <c r="AO708" s="8"/>
      <c r="AP708" s="8"/>
      <c r="AQ708" s="8"/>
      <c r="AR708" s="245">
        <v>44499</v>
      </c>
      <c r="AS708" s="245">
        <v>44499</v>
      </c>
      <c r="AT708" s="246"/>
      <c r="AU708" s="244" t="s">
        <v>10310</v>
      </c>
      <c r="AV708" s="247" t="s">
        <v>8583</v>
      </c>
      <c r="AW708" s="248" t="s">
        <v>3783</v>
      </c>
      <c r="AX708" s="249"/>
      <c r="AY708" s="250" t="s">
        <v>10298</v>
      </c>
    </row>
    <row r="709" spans="1:51" ht="24.75" customHeight="1" x14ac:dyDescent="0.35">
      <c r="A709" s="11">
        <v>708</v>
      </c>
      <c r="B709" s="241" t="s">
        <v>10311</v>
      </c>
      <c r="C709" s="8" t="s">
        <v>10312</v>
      </c>
      <c r="D709" s="10" t="s">
        <v>3088</v>
      </c>
      <c r="E709" s="10" t="s">
        <v>1967</v>
      </c>
      <c r="F709" s="9">
        <v>42891</v>
      </c>
      <c r="G709" s="9">
        <v>42950</v>
      </c>
      <c r="H709" s="9"/>
      <c r="I709" s="9"/>
      <c r="J709" s="7" t="s">
        <v>1932</v>
      </c>
      <c r="K709" s="7"/>
      <c r="L709" s="10" t="s">
        <v>8980</v>
      </c>
      <c r="M709" s="242" t="s">
        <v>3475</v>
      </c>
      <c r="N709" s="243" t="s">
        <v>2017</v>
      </c>
      <c r="O709" s="243" t="s">
        <v>8981</v>
      </c>
      <c r="P709" s="10" t="s">
        <v>8982</v>
      </c>
      <c r="Q709" s="10"/>
      <c r="R709" s="10"/>
      <c r="S709" s="10"/>
      <c r="T709" s="10" t="s">
        <v>22</v>
      </c>
      <c r="U709" s="244">
        <v>30487</v>
      </c>
      <c r="V709" s="10" t="s">
        <v>1967</v>
      </c>
      <c r="W709" s="10" t="s">
        <v>1967</v>
      </c>
      <c r="X709" s="241" t="s">
        <v>1936</v>
      </c>
      <c r="Y709" s="8" t="s">
        <v>10313</v>
      </c>
      <c r="Z709" s="243">
        <v>41365</v>
      </c>
      <c r="AA709" s="10" t="s">
        <v>1967</v>
      </c>
      <c r="AB709" s="10" t="s">
        <v>1938</v>
      </c>
      <c r="AC709" s="10" t="s">
        <v>1968</v>
      </c>
      <c r="AD709" s="10" t="s">
        <v>2602</v>
      </c>
      <c r="AE709" s="243" t="s">
        <v>1948</v>
      </c>
      <c r="AF709" s="10" t="s">
        <v>10314</v>
      </c>
      <c r="AG709" s="10" t="s">
        <v>10315</v>
      </c>
      <c r="AH709" s="242" t="s">
        <v>10314</v>
      </c>
      <c r="AI709" s="243" t="s">
        <v>10315</v>
      </c>
      <c r="AJ709" s="10" t="s">
        <v>10316</v>
      </c>
      <c r="AK709" s="10" t="s">
        <v>7063</v>
      </c>
      <c r="AL709" s="241" t="s">
        <v>1953</v>
      </c>
      <c r="AM709" s="8" t="s">
        <v>10317</v>
      </c>
      <c r="AN709" s="8"/>
      <c r="AO709" s="8"/>
      <c r="AP709" s="8"/>
      <c r="AQ709" s="8"/>
      <c r="AR709" s="245">
        <v>44500</v>
      </c>
      <c r="AS709" s="245">
        <v>44500</v>
      </c>
      <c r="AT709" s="246"/>
      <c r="AU709" s="244" t="s">
        <v>10318</v>
      </c>
      <c r="AV709" s="247" t="s">
        <v>8639</v>
      </c>
      <c r="AW709" s="248" t="s">
        <v>9475</v>
      </c>
      <c r="AX709" s="249"/>
      <c r="AY709" s="250" t="s">
        <v>10311</v>
      </c>
    </row>
    <row r="710" spans="1:51" ht="24.75" customHeight="1" x14ac:dyDescent="0.35">
      <c r="A710" s="11">
        <v>709</v>
      </c>
      <c r="B710" s="241" t="s">
        <v>10319</v>
      </c>
      <c r="C710" s="8" t="s">
        <v>5195</v>
      </c>
      <c r="D710" s="10" t="s">
        <v>10320</v>
      </c>
      <c r="E710" s="10" t="s">
        <v>501</v>
      </c>
      <c r="F710" s="9">
        <v>42508</v>
      </c>
      <c r="G710" s="9">
        <v>42568</v>
      </c>
      <c r="H710" s="9"/>
      <c r="I710" s="9"/>
      <c r="J710" s="7" t="s">
        <v>1932</v>
      </c>
      <c r="K710" s="7"/>
      <c r="L710" s="10" t="s">
        <v>6235</v>
      </c>
      <c r="M710" s="242" t="s">
        <v>2133</v>
      </c>
      <c r="N710" s="243" t="s">
        <v>1933</v>
      </c>
      <c r="O710" s="243" t="s">
        <v>3092</v>
      </c>
      <c r="P710" s="10" t="s">
        <v>3247</v>
      </c>
      <c r="Q710" s="10"/>
      <c r="R710" s="10"/>
      <c r="S710" s="10"/>
      <c r="T710" s="10" t="s">
        <v>53</v>
      </c>
      <c r="U710" s="244">
        <v>29346</v>
      </c>
      <c r="V710" s="10" t="s">
        <v>2067</v>
      </c>
      <c r="W710" s="10" t="s">
        <v>1967</v>
      </c>
      <c r="X710" s="241" t="s">
        <v>1936</v>
      </c>
      <c r="Y710" s="8" t="s">
        <v>10321</v>
      </c>
      <c r="Z710" s="243">
        <v>40983</v>
      </c>
      <c r="AA710" s="10" t="s">
        <v>2067</v>
      </c>
      <c r="AB710" s="10" t="s">
        <v>1946</v>
      </c>
      <c r="AC710" s="10" t="s">
        <v>3140</v>
      </c>
      <c r="AD710" s="10" t="s">
        <v>2253</v>
      </c>
      <c r="AE710" s="243" t="s">
        <v>6283</v>
      </c>
      <c r="AF710" s="10" t="s">
        <v>10322</v>
      </c>
      <c r="AG710" s="10" t="s">
        <v>10322</v>
      </c>
      <c r="AH710" s="242" t="s">
        <v>10323</v>
      </c>
      <c r="AI710" s="243" t="s">
        <v>10324</v>
      </c>
      <c r="AJ710" s="10" t="s">
        <v>10325</v>
      </c>
      <c r="AK710" s="10" t="s">
        <v>10326</v>
      </c>
      <c r="AL710" s="241" t="s">
        <v>1953</v>
      </c>
      <c r="AM710" s="8" t="s">
        <v>10327</v>
      </c>
      <c r="AN710" s="8"/>
      <c r="AO710" s="8"/>
      <c r="AP710" s="8"/>
      <c r="AQ710" s="8"/>
      <c r="AR710" s="245">
        <v>44500</v>
      </c>
      <c r="AS710" s="245">
        <v>44500</v>
      </c>
      <c r="AT710" s="246"/>
      <c r="AU710" s="244" t="s">
        <v>10328</v>
      </c>
      <c r="AV710" s="247" t="s">
        <v>8583</v>
      </c>
      <c r="AW710" s="248" t="s">
        <v>8608</v>
      </c>
      <c r="AX710" s="249"/>
      <c r="AY710" s="250" t="s">
        <v>10319</v>
      </c>
    </row>
    <row r="711" spans="1:51" ht="24.75" customHeight="1" x14ac:dyDescent="0.35">
      <c r="A711" s="11">
        <v>710</v>
      </c>
      <c r="B711" s="241" t="s">
        <v>10329</v>
      </c>
      <c r="C711" s="8" t="s">
        <v>10330</v>
      </c>
      <c r="D711" s="10" t="s">
        <v>3088</v>
      </c>
      <c r="E711" s="10" t="s">
        <v>255</v>
      </c>
      <c r="F711" s="9">
        <v>44105</v>
      </c>
      <c r="G711" s="9">
        <v>44164</v>
      </c>
      <c r="H711" s="9"/>
      <c r="I711" s="9">
        <v>44529</v>
      </c>
      <c r="J711" s="7" t="s">
        <v>3128</v>
      </c>
      <c r="K711" s="7"/>
      <c r="L711" s="10" t="s">
        <v>8957</v>
      </c>
      <c r="M711" s="242" t="s">
        <v>8958</v>
      </c>
      <c r="N711" s="243" t="s">
        <v>1972</v>
      </c>
      <c r="O711" s="243" t="s">
        <v>3092</v>
      </c>
      <c r="P711" s="10" t="s">
        <v>3247</v>
      </c>
      <c r="Q711" s="10"/>
      <c r="R711" s="10"/>
      <c r="S711" s="10"/>
      <c r="T711" s="10" t="s">
        <v>22</v>
      </c>
      <c r="U711" s="244">
        <v>29047</v>
      </c>
      <c r="V711" s="10" t="s">
        <v>2015</v>
      </c>
      <c r="W711" s="10" t="s">
        <v>3088</v>
      </c>
      <c r="X711" s="241" t="s">
        <v>1936</v>
      </c>
      <c r="Y711" s="8" t="s">
        <v>10331</v>
      </c>
      <c r="Z711" s="243">
        <v>39889</v>
      </c>
      <c r="AA711" s="10" t="s">
        <v>255</v>
      </c>
      <c r="AB711" s="10" t="s">
        <v>1938</v>
      </c>
      <c r="AC711" s="10" t="s">
        <v>3140</v>
      </c>
      <c r="AD711" s="10" t="s">
        <v>2260</v>
      </c>
      <c r="AE711" s="243" t="s">
        <v>1962</v>
      </c>
      <c r="AF711" s="10" t="s">
        <v>10332</v>
      </c>
      <c r="AG711" s="10" t="s">
        <v>10333</v>
      </c>
      <c r="AH711" s="242" t="s">
        <v>10334</v>
      </c>
      <c r="AI711" s="243" t="s">
        <v>10335</v>
      </c>
      <c r="AJ711" s="10" t="s">
        <v>10336</v>
      </c>
      <c r="AK711" s="10" t="s">
        <v>10337</v>
      </c>
      <c r="AL711" s="241" t="s">
        <v>1953</v>
      </c>
      <c r="AM711" s="8" t="s">
        <v>10338</v>
      </c>
      <c r="AN711" s="8"/>
      <c r="AO711" s="8"/>
      <c r="AP711" s="8"/>
      <c r="AQ711" s="8"/>
      <c r="AR711" s="245">
        <v>44500</v>
      </c>
      <c r="AS711" s="245">
        <v>44500</v>
      </c>
      <c r="AT711" s="246"/>
      <c r="AU711" s="244" t="s">
        <v>10328</v>
      </c>
      <c r="AV711" s="247" t="s">
        <v>8639</v>
      </c>
      <c r="AW711" s="248" t="s">
        <v>7797</v>
      </c>
      <c r="AX711" s="249"/>
      <c r="AY711" s="250" t="s">
        <v>10329</v>
      </c>
    </row>
    <row r="712" spans="1:51" ht="24.75" customHeight="1" x14ac:dyDescent="0.35">
      <c r="A712" s="11">
        <v>711</v>
      </c>
      <c r="B712" s="241" t="s">
        <v>10339</v>
      </c>
      <c r="C712" s="8" t="s">
        <v>10340</v>
      </c>
      <c r="D712" s="10" t="s">
        <v>3088</v>
      </c>
      <c r="E712" s="10" t="s">
        <v>747</v>
      </c>
      <c r="F712" s="9">
        <v>44305</v>
      </c>
      <c r="G712" s="9">
        <v>44364</v>
      </c>
      <c r="H712" s="9"/>
      <c r="I712" s="9">
        <v>44729</v>
      </c>
      <c r="J712" s="7" t="s">
        <v>3128</v>
      </c>
      <c r="K712" s="7"/>
      <c r="L712" s="10" t="s">
        <v>5790</v>
      </c>
      <c r="M712" s="242" t="s">
        <v>2122</v>
      </c>
      <c r="N712" s="243" t="s">
        <v>2017</v>
      </c>
      <c r="O712" s="243" t="s">
        <v>3187</v>
      </c>
      <c r="P712" s="10" t="s">
        <v>2061</v>
      </c>
      <c r="Q712" s="10"/>
      <c r="R712" s="10"/>
      <c r="S712" s="10"/>
      <c r="T712" s="10" t="s">
        <v>53</v>
      </c>
      <c r="U712" s="244">
        <v>31459</v>
      </c>
      <c r="V712" s="10" t="s">
        <v>747</v>
      </c>
      <c r="W712" s="10" t="s">
        <v>747</v>
      </c>
      <c r="X712" s="241" t="s">
        <v>1936</v>
      </c>
      <c r="Y712" s="8" t="s">
        <v>10341</v>
      </c>
      <c r="Z712" s="243">
        <v>44239</v>
      </c>
      <c r="AA712" s="10" t="s">
        <v>747</v>
      </c>
      <c r="AB712" s="10" t="s">
        <v>1938</v>
      </c>
      <c r="AC712" s="10" t="s">
        <v>1968</v>
      </c>
      <c r="AD712" s="10" t="s">
        <v>5761</v>
      </c>
      <c r="AE712" s="243" t="s">
        <v>10342</v>
      </c>
      <c r="AF712" s="10" t="s">
        <v>10343</v>
      </c>
      <c r="AG712" s="10" t="s">
        <v>10344</v>
      </c>
      <c r="AH712" s="242" t="s">
        <v>10343</v>
      </c>
      <c r="AI712" s="243" t="s">
        <v>10344</v>
      </c>
      <c r="AJ712" s="10" t="s">
        <v>10345</v>
      </c>
      <c r="AK712" s="10" t="s">
        <v>10346</v>
      </c>
      <c r="AL712" s="241" t="s">
        <v>1971</v>
      </c>
      <c r="AM712" s="8" t="s">
        <v>10347</v>
      </c>
      <c r="AN712" s="8"/>
      <c r="AO712" s="8"/>
      <c r="AP712" s="8"/>
      <c r="AQ712" s="8"/>
      <c r="AR712" s="245">
        <v>44501</v>
      </c>
      <c r="AS712" s="245">
        <v>44501</v>
      </c>
      <c r="AT712" s="246"/>
      <c r="AU712" s="244" t="s">
        <v>10348</v>
      </c>
      <c r="AV712" s="247" t="s">
        <v>8639</v>
      </c>
      <c r="AW712" s="248" t="s">
        <v>6621</v>
      </c>
      <c r="AX712" s="249"/>
      <c r="AY712" s="250" t="s">
        <v>10339</v>
      </c>
    </row>
    <row r="713" spans="1:51" ht="24.75" customHeight="1" x14ac:dyDescent="0.35">
      <c r="A713" s="11">
        <v>712</v>
      </c>
      <c r="B713" s="241" t="s">
        <v>10349</v>
      </c>
      <c r="C713" s="8" t="s">
        <v>10350</v>
      </c>
      <c r="D713" s="10" t="s">
        <v>10351</v>
      </c>
      <c r="E713" s="10" t="s">
        <v>14</v>
      </c>
      <c r="F713" s="9">
        <v>43516</v>
      </c>
      <c r="G713" s="9">
        <v>43575</v>
      </c>
      <c r="H713" s="9"/>
      <c r="I713" s="9"/>
      <c r="J713" s="7" t="s">
        <v>1932</v>
      </c>
      <c r="K713" s="7"/>
      <c r="L713" s="10" t="s">
        <v>8877</v>
      </c>
      <c r="M713" s="242" t="s">
        <v>9246</v>
      </c>
      <c r="N713" s="243" t="s">
        <v>2017</v>
      </c>
      <c r="O713" s="243" t="s">
        <v>10352</v>
      </c>
      <c r="P713" s="10" t="s">
        <v>10353</v>
      </c>
      <c r="Q713" s="10"/>
      <c r="R713" s="10"/>
      <c r="S713" s="10"/>
      <c r="T713" s="10" t="s">
        <v>53</v>
      </c>
      <c r="U713" s="244">
        <v>33625</v>
      </c>
      <c r="V713" s="10" t="s">
        <v>255</v>
      </c>
      <c r="W713" s="10" t="s">
        <v>1382</v>
      </c>
      <c r="X713" s="241" t="s">
        <v>1936</v>
      </c>
      <c r="Y713" s="8" t="s">
        <v>10354</v>
      </c>
      <c r="Z713" s="243">
        <v>42093</v>
      </c>
      <c r="AA713" s="10" t="s">
        <v>255</v>
      </c>
      <c r="AB713" s="10" t="s">
        <v>1956</v>
      </c>
      <c r="AC713" s="10" t="s">
        <v>3140</v>
      </c>
      <c r="AD713" s="10" t="s">
        <v>2162</v>
      </c>
      <c r="AE713" s="243" t="s">
        <v>2606</v>
      </c>
      <c r="AF713" s="10" t="s">
        <v>10355</v>
      </c>
      <c r="AG713" s="10" t="s">
        <v>10356</v>
      </c>
      <c r="AH713" s="242" t="s">
        <v>10355</v>
      </c>
      <c r="AI713" s="243" t="s">
        <v>10356</v>
      </c>
      <c r="AJ713" s="10" t="s">
        <v>10357</v>
      </c>
      <c r="AK713" s="10" t="s">
        <v>10358</v>
      </c>
      <c r="AL713" s="241" t="s">
        <v>2107</v>
      </c>
      <c r="AM713" s="8" t="s">
        <v>10359</v>
      </c>
      <c r="AN713" s="8"/>
      <c r="AO713" s="8"/>
      <c r="AP713" s="8"/>
      <c r="AQ713" s="8"/>
      <c r="AR713" s="245">
        <v>44491</v>
      </c>
      <c r="AS713" s="245">
        <v>44504</v>
      </c>
      <c r="AT713" s="246"/>
      <c r="AU713" s="244" t="s">
        <v>10360</v>
      </c>
      <c r="AV713" s="247" t="s">
        <v>8583</v>
      </c>
      <c r="AW713" s="248" t="s">
        <v>8608</v>
      </c>
      <c r="AX713" s="249"/>
      <c r="AY713" s="250" t="s">
        <v>10349</v>
      </c>
    </row>
    <row r="714" spans="1:51" ht="24.75" customHeight="1" x14ac:dyDescent="0.35">
      <c r="A714" s="11">
        <v>713</v>
      </c>
      <c r="B714" s="241" t="s">
        <v>10361</v>
      </c>
      <c r="C714" s="8" t="s">
        <v>1493</v>
      </c>
      <c r="D714" s="10"/>
      <c r="E714" s="10" t="s">
        <v>14</v>
      </c>
      <c r="F714" s="9">
        <v>44452</v>
      </c>
      <c r="G714" s="9">
        <v>44511</v>
      </c>
      <c r="H714" s="9"/>
      <c r="I714" s="9"/>
      <c r="J714" s="7"/>
      <c r="K714" s="7"/>
      <c r="L714" s="10" t="s">
        <v>41</v>
      </c>
      <c r="M714" s="242" t="s">
        <v>1954</v>
      </c>
      <c r="N714" s="243" t="s">
        <v>2155</v>
      </c>
      <c r="O714" s="243" t="s">
        <v>9346</v>
      </c>
      <c r="P714" s="10" t="s">
        <v>9347</v>
      </c>
      <c r="Q714" s="10"/>
      <c r="R714" s="10"/>
      <c r="S714" s="10"/>
      <c r="T714" s="10" t="s">
        <v>22</v>
      </c>
      <c r="U714" s="244">
        <v>35185</v>
      </c>
      <c r="V714" s="10" t="s">
        <v>255</v>
      </c>
      <c r="W714" s="10" t="s">
        <v>1725</v>
      </c>
      <c r="X714" s="241" t="s">
        <v>1936</v>
      </c>
      <c r="Y714" s="8" t="s">
        <v>10362</v>
      </c>
      <c r="Z714" s="243">
        <v>40403</v>
      </c>
      <c r="AA714" s="10" t="s">
        <v>10363</v>
      </c>
      <c r="AB714" s="10" t="s">
        <v>1956</v>
      </c>
      <c r="AC714" s="10" t="s">
        <v>3140</v>
      </c>
      <c r="AD714" s="10" t="s">
        <v>2115</v>
      </c>
      <c r="AE714" s="243" t="s">
        <v>10364</v>
      </c>
      <c r="AF714" s="10" t="s">
        <v>10365</v>
      </c>
      <c r="AG714" s="10" t="s">
        <v>10366</v>
      </c>
      <c r="AH714" s="242" t="s">
        <v>10367</v>
      </c>
      <c r="AI714" s="243" t="s">
        <v>10368</v>
      </c>
      <c r="AJ714" s="10" t="s">
        <v>10369</v>
      </c>
      <c r="AK714" s="10" t="s">
        <v>10370</v>
      </c>
      <c r="AL714" s="241" t="s">
        <v>2107</v>
      </c>
      <c r="AM714" s="8" t="s">
        <v>10371</v>
      </c>
      <c r="AN714" s="8"/>
      <c r="AO714" s="8"/>
      <c r="AP714" s="8"/>
      <c r="AQ714" s="8"/>
      <c r="AR714" s="245">
        <v>44505</v>
      </c>
      <c r="AS714" s="245">
        <v>44505</v>
      </c>
      <c r="AT714" s="246"/>
      <c r="AU714" s="244" t="s">
        <v>10372</v>
      </c>
      <c r="AV714" s="247" t="s">
        <v>8639</v>
      </c>
      <c r="AW714" s="248" t="s">
        <v>8640</v>
      </c>
      <c r="AX714" s="249"/>
      <c r="AY714" s="250" t="s">
        <v>10361</v>
      </c>
    </row>
    <row r="715" spans="1:51" ht="24.75" customHeight="1" x14ac:dyDescent="0.35">
      <c r="A715" s="11">
        <v>714</v>
      </c>
      <c r="B715" s="241" t="s">
        <v>10373</v>
      </c>
      <c r="C715" s="8" t="s">
        <v>10374</v>
      </c>
      <c r="D715" s="10"/>
      <c r="E715" s="10" t="s">
        <v>14</v>
      </c>
      <c r="F715" s="9">
        <v>43612</v>
      </c>
      <c r="G715" s="9">
        <v>43671</v>
      </c>
      <c r="H715" s="9"/>
      <c r="I715" s="9"/>
      <c r="J715" s="7" t="s">
        <v>1932</v>
      </c>
      <c r="K715" s="7"/>
      <c r="L715" s="10" t="s">
        <v>3118</v>
      </c>
      <c r="M715" s="242" t="s">
        <v>2112</v>
      </c>
      <c r="N715" s="243" t="s">
        <v>2050</v>
      </c>
      <c r="O715" s="243" t="s">
        <v>10375</v>
      </c>
      <c r="P715" s="10" t="s">
        <v>9811</v>
      </c>
      <c r="Q715" s="10"/>
      <c r="R715" s="10"/>
      <c r="S715" s="10"/>
      <c r="T715" s="10" t="s">
        <v>53</v>
      </c>
      <c r="U715" s="244">
        <v>33604</v>
      </c>
      <c r="V715" s="10" t="s">
        <v>351</v>
      </c>
      <c r="W715" s="10" t="s">
        <v>527</v>
      </c>
      <c r="X715" s="241" t="s">
        <v>1936</v>
      </c>
      <c r="Y715" s="8" t="s">
        <v>10376</v>
      </c>
      <c r="Z715" s="243">
        <v>39597</v>
      </c>
      <c r="AA715" s="10" t="s">
        <v>351</v>
      </c>
      <c r="AB715" s="10" t="s">
        <v>1956</v>
      </c>
      <c r="AC715" s="10" t="s">
        <v>3140</v>
      </c>
      <c r="AD715" s="10" t="s">
        <v>2223</v>
      </c>
      <c r="AE715" s="243" t="s">
        <v>2041</v>
      </c>
      <c r="AF715" s="10" t="s">
        <v>10377</v>
      </c>
      <c r="AG715" s="10" t="s">
        <v>10378</v>
      </c>
      <c r="AH715" s="242" t="s">
        <v>10379</v>
      </c>
      <c r="AI715" s="243" t="s">
        <v>10380</v>
      </c>
      <c r="AJ715" s="10" t="s">
        <v>10381</v>
      </c>
      <c r="AK715" s="10" t="s">
        <v>10382</v>
      </c>
      <c r="AL715" s="241" t="s">
        <v>1953</v>
      </c>
      <c r="AM715" s="8" t="s">
        <v>10383</v>
      </c>
      <c r="AN715" s="8"/>
      <c r="AO715" s="8"/>
      <c r="AP715" s="8"/>
      <c r="AQ715" s="8"/>
      <c r="AR715" s="245">
        <v>44514</v>
      </c>
      <c r="AS715" s="245">
        <v>44514</v>
      </c>
      <c r="AT715" s="246"/>
      <c r="AU715" s="244" t="s">
        <v>10152</v>
      </c>
      <c r="AV715" s="247" t="s">
        <v>8583</v>
      </c>
      <c r="AW715" s="248" t="s">
        <v>8608</v>
      </c>
      <c r="AX715" s="249"/>
      <c r="AY715" s="250" t="s">
        <v>10373</v>
      </c>
    </row>
    <row r="716" spans="1:51" ht="24.75" customHeight="1" x14ac:dyDescent="0.35">
      <c r="A716" s="11">
        <v>715</v>
      </c>
      <c r="B716" s="241" t="s">
        <v>10384</v>
      </c>
      <c r="C716" s="8" t="s">
        <v>10385</v>
      </c>
      <c r="D716" s="10" t="s">
        <v>3088</v>
      </c>
      <c r="E716" s="10" t="s">
        <v>14</v>
      </c>
      <c r="F716" s="9">
        <v>43767</v>
      </c>
      <c r="G716" s="9">
        <v>43826</v>
      </c>
      <c r="H716" s="9"/>
      <c r="I716" s="9">
        <v>44557</v>
      </c>
      <c r="J716" s="7" t="s">
        <v>3128</v>
      </c>
      <c r="K716" s="7"/>
      <c r="L716" s="10" t="s">
        <v>218</v>
      </c>
      <c r="M716" s="242" t="s">
        <v>2200</v>
      </c>
      <c r="N716" s="243" t="s">
        <v>1984</v>
      </c>
      <c r="O716" s="243" t="s">
        <v>10386</v>
      </c>
      <c r="P716" s="10" t="s">
        <v>10387</v>
      </c>
      <c r="Q716" s="10"/>
      <c r="R716" s="10"/>
      <c r="S716" s="10"/>
      <c r="T716" s="10" t="s">
        <v>22</v>
      </c>
      <c r="U716" s="244">
        <v>30576</v>
      </c>
      <c r="V716" s="10" t="s">
        <v>255</v>
      </c>
      <c r="W716" s="10" t="s">
        <v>255</v>
      </c>
      <c r="X716" s="241" t="s">
        <v>1936</v>
      </c>
      <c r="Y716" s="8" t="s">
        <v>10388</v>
      </c>
      <c r="Z716" s="243">
        <v>44315</v>
      </c>
      <c r="AA716" s="10"/>
      <c r="AB716" s="10" t="s">
        <v>1938</v>
      </c>
      <c r="AC716" s="10" t="s">
        <v>3140</v>
      </c>
      <c r="AD716" s="10" t="s">
        <v>1992</v>
      </c>
      <c r="AE716" s="243" t="s">
        <v>2196</v>
      </c>
      <c r="AF716" s="10" t="s">
        <v>10389</v>
      </c>
      <c r="AG716" s="10" t="s">
        <v>10390</v>
      </c>
      <c r="AH716" s="242" t="s">
        <v>10389</v>
      </c>
      <c r="AI716" s="243" t="s">
        <v>10390</v>
      </c>
      <c r="AJ716" s="10" t="s">
        <v>10391</v>
      </c>
      <c r="AK716" s="10" t="s">
        <v>10392</v>
      </c>
      <c r="AL716" s="241" t="s">
        <v>1953</v>
      </c>
      <c r="AM716" s="8" t="s">
        <v>10393</v>
      </c>
      <c r="AN716" s="8"/>
      <c r="AO716" s="8"/>
      <c r="AP716" s="8"/>
      <c r="AQ716" s="8"/>
      <c r="AR716" s="245">
        <v>44506</v>
      </c>
      <c r="AS716" s="245">
        <v>44516</v>
      </c>
      <c r="AT716" s="246"/>
      <c r="AU716" s="244" t="s">
        <v>10394</v>
      </c>
      <c r="AV716" s="247" t="s">
        <v>8583</v>
      </c>
      <c r="AW716" s="248" t="s">
        <v>6770</v>
      </c>
      <c r="AX716" s="249"/>
      <c r="AY716" s="250" t="s">
        <v>10384</v>
      </c>
    </row>
    <row r="717" spans="1:51" ht="24.75" customHeight="1" x14ac:dyDescent="0.35">
      <c r="A717" s="11">
        <v>716</v>
      </c>
      <c r="B717" s="241" t="s">
        <v>10395</v>
      </c>
      <c r="C717" s="8" t="s">
        <v>10396</v>
      </c>
      <c r="D717" s="10" t="s">
        <v>3088</v>
      </c>
      <c r="E717" s="10" t="s">
        <v>14</v>
      </c>
      <c r="F717" s="9">
        <v>42639</v>
      </c>
      <c r="G717" s="9">
        <v>42699</v>
      </c>
      <c r="H717" s="9"/>
      <c r="I717" s="9"/>
      <c r="J717" s="7" t="s">
        <v>1932</v>
      </c>
      <c r="K717" s="7"/>
      <c r="L717" s="10" t="s">
        <v>35</v>
      </c>
      <c r="M717" s="242" t="s">
        <v>2142</v>
      </c>
      <c r="N717" s="243" t="s">
        <v>2050</v>
      </c>
      <c r="O717" s="243" t="s">
        <v>414</v>
      </c>
      <c r="P717" s="10" t="s">
        <v>2184</v>
      </c>
      <c r="Q717" s="10"/>
      <c r="R717" s="10"/>
      <c r="S717" s="10"/>
      <c r="T717" s="10" t="s">
        <v>53</v>
      </c>
      <c r="U717" s="244">
        <v>33343</v>
      </c>
      <c r="V717" s="10" t="s">
        <v>176</v>
      </c>
      <c r="W717" s="10" t="s">
        <v>176</v>
      </c>
      <c r="X717" s="241" t="s">
        <v>1936</v>
      </c>
      <c r="Y717" s="8" t="s">
        <v>10397</v>
      </c>
      <c r="Z717" s="243">
        <v>41877</v>
      </c>
      <c r="AA717" s="10" t="s">
        <v>255</v>
      </c>
      <c r="AB717" s="10" t="s">
        <v>1956</v>
      </c>
      <c r="AC717" s="10" t="s">
        <v>1974</v>
      </c>
      <c r="AD717" s="10" t="s">
        <v>10398</v>
      </c>
      <c r="AE717" s="243" t="s">
        <v>10399</v>
      </c>
      <c r="AF717" s="10" t="s">
        <v>10400</v>
      </c>
      <c r="AG717" s="10" t="s">
        <v>10401</v>
      </c>
      <c r="AH717" s="242" t="s">
        <v>10400</v>
      </c>
      <c r="AI717" s="243" t="s">
        <v>10401</v>
      </c>
      <c r="AJ717" s="10" t="s">
        <v>10402</v>
      </c>
      <c r="AK717" s="10" t="s">
        <v>10403</v>
      </c>
      <c r="AL717" s="241" t="s">
        <v>1953</v>
      </c>
      <c r="AM717" s="8" t="s">
        <v>10404</v>
      </c>
      <c r="AN717" s="8"/>
      <c r="AO717" s="8"/>
      <c r="AP717" s="8"/>
      <c r="AQ717" s="8"/>
      <c r="AR717" s="245">
        <v>44505</v>
      </c>
      <c r="AS717" s="245">
        <v>44518</v>
      </c>
      <c r="AT717" s="246"/>
      <c r="AU717" s="244" t="s">
        <v>10405</v>
      </c>
      <c r="AV717" s="247" t="s">
        <v>8639</v>
      </c>
      <c r="AW717" s="248" t="s">
        <v>8640</v>
      </c>
      <c r="AX717" s="249"/>
      <c r="AY717" s="250" t="s">
        <v>10395</v>
      </c>
    </row>
    <row r="718" spans="1:51" ht="24.75" customHeight="1" x14ac:dyDescent="0.35">
      <c r="A718" s="11">
        <v>717</v>
      </c>
      <c r="B718" s="241" t="s">
        <v>10406</v>
      </c>
      <c r="C718" s="8" t="s">
        <v>10407</v>
      </c>
      <c r="D718" s="10" t="s">
        <v>3088</v>
      </c>
      <c r="E718" s="10" t="s">
        <v>14</v>
      </c>
      <c r="F718" s="9">
        <v>43199</v>
      </c>
      <c r="G718" s="9">
        <v>43258</v>
      </c>
      <c r="H718" s="9"/>
      <c r="I718" s="9"/>
      <c r="J718" s="7" t="s">
        <v>1932</v>
      </c>
      <c r="K718" s="7"/>
      <c r="L718" s="10" t="s">
        <v>19</v>
      </c>
      <c r="M718" s="242" t="s">
        <v>5618</v>
      </c>
      <c r="N718" s="243" t="s">
        <v>2050</v>
      </c>
      <c r="O718" s="243" t="s">
        <v>1321</v>
      </c>
      <c r="P718" s="10" t="s">
        <v>2583</v>
      </c>
      <c r="Q718" s="10"/>
      <c r="R718" s="10"/>
      <c r="S718" s="10"/>
      <c r="T718" s="10" t="s">
        <v>22</v>
      </c>
      <c r="U718" s="244">
        <v>35023</v>
      </c>
      <c r="V718" s="10" t="s">
        <v>255</v>
      </c>
      <c r="W718" s="10" t="s">
        <v>2015</v>
      </c>
      <c r="X718" s="241" t="s">
        <v>1936</v>
      </c>
      <c r="Y718" s="8" t="s">
        <v>10408</v>
      </c>
      <c r="Z718" s="243">
        <v>42695</v>
      </c>
      <c r="AA718" s="10" t="s">
        <v>255</v>
      </c>
      <c r="AB718" s="10" t="s">
        <v>1956</v>
      </c>
      <c r="AC718" s="10" t="s">
        <v>3140</v>
      </c>
      <c r="AD718" s="10" t="s">
        <v>2098</v>
      </c>
      <c r="AE718" s="243" t="s">
        <v>2041</v>
      </c>
      <c r="AF718" s="10" t="s">
        <v>7559</v>
      </c>
      <c r="AG718" s="10" t="s">
        <v>7560</v>
      </c>
      <c r="AH718" s="242" t="s">
        <v>7559</v>
      </c>
      <c r="AI718" s="243" t="s">
        <v>7560</v>
      </c>
      <c r="AJ718" s="10" t="s">
        <v>10409</v>
      </c>
      <c r="AK718" s="10" t="s">
        <v>7562</v>
      </c>
      <c r="AL718" s="241" t="s">
        <v>1953</v>
      </c>
      <c r="AM718" s="8" t="s">
        <v>10410</v>
      </c>
      <c r="AN718" s="8"/>
      <c r="AO718" s="8"/>
      <c r="AP718" s="8"/>
      <c r="AQ718" s="8"/>
      <c r="AR718" s="245">
        <v>44520</v>
      </c>
      <c r="AS718" s="245">
        <v>44520</v>
      </c>
      <c r="AT718" s="246"/>
      <c r="AU718" s="244" t="s">
        <v>10318</v>
      </c>
      <c r="AV718" s="247" t="s">
        <v>8583</v>
      </c>
      <c r="AW718" s="248" t="s">
        <v>8608</v>
      </c>
      <c r="AX718" s="249"/>
      <c r="AY718" s="250" t="s">
        <v>10406</v>
      </c>
    </row>
    <row r="719" spans="1:51" ht="24.75" customHeight="1" x14ac:dyDescent="0.35">
      <c r="A719" s="11">
        <v>718</v>
      </c>
      <c r="B719" s="241" t="s">
        <v>10411</v>
      </c>
      <c r="C719" s="8" t="s">
        <v>10412</v>
      </c>
      <c r="D719" s="10" t="s">
        <v>3088</v>
      </c>
      <c r="E719" s="10" t="s">
        <v>14</v>
      </c>
      <c r="F719" s="9">
        <v>43879</v>
      </c>
      <c r="G719" s="9">
        <v>43938</v>
      </c>
      <c r="H719" s="9"/>
      <c r="I719" s="9"/>
      <c r="J719" s="7" t="s">
        <v>1932</v>
      </c>
      <c r="K719" s="7"/>
      <c r="L719" s="10" t="s">
        <v>70</v>
      </c>
      <c r="M719" s="242" t="s">
        <v>2287</v>
      </c>
      <c r="N719" s="243" t="s">
        <v>2017</v>
      </c>
      <c r="O719" s="243" t="s">
        <v>816</v>
      </c>
      <c r="P719" s="10" t="s">
        <v>10413</v>
      </c>
      <c r="Q719" s="10"/>
      <c r="R719" s="10"/>
      <c r="S719" s="10"/>
      <c r="T719" s="10" t="s">
        <v>22</v>
      </c>
      <c r="U719" s="244">
        <v>32191</v>
      </c>
      <c r="V719" s="10" t="s">
        <v>343</v>
      </c>
      <c r="W719" s="10" t="s">
        <v>343</v>
      </c>
      <c r="X719" s="241" t="s">
        <v>1936</v>
      </c>
      <c r="Y719" s="8" t="s">
        <v>10414</v>
      </c>
      <c r="Z719" s="243">
        <v>42727</v>
      </c>
      <c r="AA719" s="10" t="s">
        <v>747</v>
      </c>
      <c r="AB719" s="10" t="s">
        <v>1938</v>
      </c>
      <c r="AC719" s="10" t="s">
        <v>1968</v>
      </c>
      <c r="AD719" s="10" t="s">
        <v>10415</v>
      </c>
      <c r="AE719" s="243" t="s">
        <v>10416</v>
      </c>
      <c r="AF719" s="10" t="s">
        <v>10417</v>
      </c>
      <c r="AG719" s="10" t="s">
        <v>10418</v>
      </c>
      <c r="AH719" s="242" t="s">
        <v>10417</v>
      </c>
      <c r="AI719" s="243" t="s">
        <v>10418</v>
      </c>
      <c r="AJ719" s="10" t="s">
        <v>10419</v>
      </c>
      <c r="AK719" s="10" t="s">
        <v>10420</v>
      </c>
      <c r="AL719" s="241" t="s">
        <v>1953</v>
      </c>
      <c r="AM719" s="8" t="s">
        <v>10421</v>
      </c>
      <c r="AN719" s="8"/>
      <c r="AO719" s="8"/>
      <c r="AP719" s="8"/>
      <c r="AQ719" s="8"/>
      <c r="AR719" s="245">
        <v>44526</v>
      </c>
      <c r="AS719" s="245">
        <v>44526</v>
      </c>
      <c r="AT719" s="246"/>
      <c r="AU719" s="244" t="s">
        <v>10328</v>
      </c>
      <c r="AV719" s="247" t="s">
        <v>8583</v>
      </c>
      <c r="AW719" s="248" t="s">
        <v>6770</v>
      </c>
      <c r="AX719" s="249"/>
      <c r="AY719" s="250" t="s">
        <v>10411</v>
      </c>
    </row>
    <row r="720" spans="1:51" ht="24.75" customHeight="1" x14ac:dyDescent="0.35">
      <c r="A720" s="11">
        <v>719</v>
      </c>
      <c r="B720" s="241" t="s">
        <v>10422</v>
      </c>
      <c r="C720" s="8" t="s">
        <v>10423</v>
      </c>
      <c r="D720" s="10"/>
      <c r="E720" s="10" t="s">
        <v>14</v>
      </c>
      <c r="F720" s="9">
        <v>44470</v>
      </c>
      <c r="G720" s="9">
        <v>44529</v>
      </c>
      <c r="H720" s="9"/>
      <c r="I720" s="9"/>
      <c r="J720" s="7"/>
      <c r="K720" s="7"/>
      <c r="L720" s="10" t="s">
        <v>8877</v>
      </c>
      <c r="M720" s="242" t="s">
        <v>2116</v>
      </c>
      <c r="N720" s="243" t="s">
        <v>1972</v>
      </c>
      <c r="O720" s="243" t="s">
        <v>10424</v>
      </c>
      <c r="P720" s="10" t="s">
        <v>10425</v>
      </c>
      <c r="Q720" s="10"/>
      <c r="R720" s="10"/>
      <c r="S720" s="10"/>
      <c r="T720" s="10" t="s">
        <v>22</v>
      </c>
      <c r="U720" s="244">
        <v>33490</v>
      </c>
      <c r="V720" s="10" t="s">
        <v>2562</v>
      </c>
      <c r="W720" s="10" t="s">
        <v>2205</v>
      </c>
      <c r="X720" s="241" t="s">
        <v>1936</v>
      </c>
      <c r="Y720" s="8" t="s">
        <v>10426</v>
      </c>
      <c r="Z720" s="243">
        <v>40939</v>
      </c>
      <c r="AA720" s="10" t="s">
        <v>2270</v>
      </c>
      <c r="AB720" s="10" t="s">
        <v>1938</v>
      </c>
      <c r="AC720" s="10" t="s">
        <v>3140</v>
      </c>
      <c r="AD720" s="10" t="s">
        <v>2010</v>
      </c>
      <c r="AE720" s="243" t="s">
        <v>1948</v>
      </c>
      <c r="AF720" s="10" t="s">
        <v>10427</v>
      </c>
      <c r="AG720" s="10" t="s">
        <v>10428</v>
      </c>
      <c r="AH720" s="242" t="s">
        <v>10429</v>
      </c>
      <c r="AI720" s="243" t="s">
        <v>10430</v>
      </c>
      <c r="AJ720" s="10" t="s">
        <v>10431</v>
      </c>
      <c r="AK720" s="10" t="s">
        <v>10432</v>
      </c>
      <c r="AL720" s="241" t="s">
        <v>1941</v>
      </c>
      <c r="AM720" s="8" t="s">
        <v>10433</v>
      </c>
      <c r="AN720" s="8"/>
      <c r="AO720" s="8"/>
      <c r="AP720" s="8"/>
      <c r="AQ720" s="8"/>
      <c r="AR720" s="245">
        <v>44529</v>
      </c>
      <c r="AS720" s="245">
        <v>44529</v>
      </c>
      <c r="AT720" s="246"/>
      <c r="AU720" s="244" t="s">
        <v>10434</v>
      </c>
      <c r="AV720" s="247" t="s">
        <v>8583</v>
      </c>
      <c r="AW720" s="248" t="s">
        <v>3783</v>
      </c>
      <c r="AX720" s="249"/>
      <c r="AY720" s="250" t="s">
        <v>10422</v>
      </c>
    </row>
    <row r="721" spans="1:51" ht="24.75" customHeight="1" x14ac:dyDescent="0.35">
      <c r="A721" s="11">
        <v>720</v>
      </c>
      <c r="B721" s="241" t="s">
        <v>10435</v>
      </c>
      <c r="C721" s="8" t="s">
        <v>10436</v>
      </c>
      <c r="D721" s="10" t="s">
        <v>3088</v>
      </c>
      <c r="E721" s="10" t="s">
        <v>176</v>
      </c>
      <c r="F721" s="9">
        <v>44327</v>
      </c>
      <c r="G721" s="9">
        <v>44386</v>
      </c>
      <c r="H721" s="9"/>
      <c r="I721" s="9">
        <v>44751</v>
      </c>
      <c r="J721" s="7" t="s">
        <v>3128</v>
      </c>
      <c r="K721" s="7"/>
      <c r="L721" s="10" t="s">
        <v>8980</v>
      </c>
      <c r="M721" s="242" t="s">
        <v>3384</v>
      </c>
      <c r="N721" s="243" t="s">
        <v>1990</v>
      </c>
      <c r="O721" s="243" t="s">
        <v>315</v>
      </c>
      <c r="P721" s="10" t="s">
        <v>2131</v>
      </c>
      <c r="Q721" s="10"/>
      <c r="R721" s="10"/>
      <c r="S721" s="10"/>
      <c r="T721" s="10" t="s">
        <v>53</v>
      </c>
      <c r="U721" s="244">
        <v>30969</v>
      </c>
      <c r="V721" s="10" t="s">
        <v>2205</v>
      </c>
      <c r="W721" s="10" t="s">
        <v>2205</v>
      </c>
      <c r="X721" s="241" t="s">
        <v>1936</v>
      </c>
      <c r="Y721" s="8" t="s">
        <v>10437</v>
      </c>
      <c r="Z721" s="243">
        <v>43210</v>
      </c>
      <c r="AA721" s="10" t="s">
        <v>2205</v>
      </c>
      <c r="AB721" s="10" t="s">
        <v>1956</v>
      </c>
      <c r="AC721" s="10" t="s">
        <v>3140</v>
      </c>
      <c r="AD721" s="10" t="s">
        <v>2272</v>
      </c>
      <c r="AE721" s="243" t="s">
        <v>1948</v>
      </c>
      <c r="AF721" s="10" t="s">
        <v>10438</v>
      </c>
      <c r="AG721" s="10" t="s">
        <v>10439</v>
      </c>
      <c r="AH721" s="242" t="s">
        <v>10438</v>
      </c>
      <c r="AI721" s="243" t="s">
        <v>10439</v>
      </c>
      <c r="AJ721" s="10" t="s">
        <v>10440</v>
      </c>
      <c r="AK721" s="10" t="s">
        <v>10441</v>
      </c>
      <c r="AL721" s="241" t="s">
        <v>1971</v>
      </c>
      <c r="AM721" s="8" t="s">
        <v>10442</v>
      </c>
      <c r="AN721" s="8"/>
      <c r="AO721" s="8"/>
      <c r="AP721" s="8"/>
      <c r="AQ721" s="8"/>
      <c r="AR721" s="245">
        <v>44530</v>
      </c>
      <c r="AS721" s="245">
        <v>44530</v>
      </c>
      <c r="AT721" s="246"/>
      <c r="AU721" s="244" t="s">
        <v>10443</v>
      </c>
      <c r="AV721" s="247" t="s">
        <v>8583</v>
      </c>
      <c r="AW721" s="248" t="s">
        <v>8608</v>
      </c>
      <c r="AX721" s="249"/>
      <c r="AY721" s="250" t="s">
        <v>10435</v>
      </c>
    </row>
    <row r="722" spans="1:51" ht="24.75" customHeight="1" x14ac:dyDescent="0.35">
      <c r="A722" s="11">
        <v>721</v>
      </c>
      <c r="B722" s="241" t="s">
        <v>10444</v>
      </c>
      <c r="C722" s="8" t="s">
        <v>10445</v>
      </c>
      <c r="D722" s="10"/>
      <c r="E722" s="10" t="s">
        <v>14</v>
      </c>
      <c r="F722" s="9">
        <v>44501</v>
      </c>
      <c r="G722" s="9">
        <v>44560</v>
      </c>
      <c r="H722" s="9"/>
      <c r="I722" s="9"/>
      <c r="J722" s="7"/>
      <c r="K722" s="7"/>
      <c r="L722" s="10" t="s">
        <v>41</v>
      </c>
      <c r="M722" s="242" t="s">
        <v>2412</v>
      </c>
      <c r="N722" s="243" t="s">
        <v>1942</v>
      </c>
      <c r="O722" s="243" t="s">
        <v>10042</v>
      </c>
      <c r="P722" s="10" t="s">
        <v>10446</v>
      </c>
      <c r="Q722" s="10"/>
      <c r="R722" s="10"/>
      <c r="S722" s="10"/>
      <c r="T722" s="10" t="s">
        <v>22</v>
      </c>
      <c r="U722" s="244">
        <v>31777</v>
      </c>
      <c r="V722" s="10" t="s">
        <v>501</v>
      </c>
      <c r="W722" s="10" t="s">
        <v>501</v>
      </c>
      <c r="X722" s="241" t="s">
        <v>1936</v>
      </c>
      <c r="Y722" s="8" t="s">
        <v>10447</v>
      </c>
      <c r="Z722" s="243">
        <v>43077</v>
      </c>
      <c r="AA722" s="10" t="s">
        <v>255</v>
      </c>
      <c r="AB722" s="10" t="s">
        <v>1938</v>
      </c>
      <c r="AC722" s="10" t="s">
        <v>3140</v>
      </c>
      <c r="AD722" s="10" t="s">
        <v>2199</v>
      </c>
      <c r="AE722" s="243" t="s">
        <v>10448</v>
      </c>
      <c r="AF722" s="10" t="s">
        <v>10449</v>
      </c>
      <c r="AG722" s="10" t="s">
        <v>10450</v>
      </c>
      <c r="AH722" s="242" t="s">
        <v>10449</v>
      </c>
      <c r="AI722" s="243" t="s">
        <v>10450</v>
      </c>
      <c r="AJ722" s="10" t="s">
        <v>10451</v>
      </c>
      <c r="AK722" s="10" t="s">
        <v>10452</v>
      </c>
      <c r="AL722" s="241" t="s">
        <v>1941</v>
      </c>
      <c r="AM722" s="8" t="s">
        <v>10453</v>
      </c>
      <c r="AN722" s="8"/>
      <c r="AO722" s="8"/>
      <c r="AP722" s="8"/>
      <c r="AQ722" s="8"/>
      <c r="AR722" s="245">
        <v>44530</v>
      </c>
      <c r="AS722" s="245">
        <v>44530</v>
      </c>
      <c r="AT722" s="246"/>
      <c r="AU722" s="244" t="s">
        <v>10454</v>
      </c>
      <c r="AV722" s="247" t="s">
        <v>8583</v>
      </c>
      <c r="AW722" s="248" t="s">
        <v>3783</v>
      </c>
      <c r="AX722" s="249"/>
      <c r="AY722" s="250" t="s">
        <v>10444</v>
      </c>
    </row>
    <row r="723" spans="1:51" ht="24.75" customHeight="1" x14ac:dyDescent="0.35">
      <c r="A723" s="11">
        <v>722</v>
      </c>
      <c r="B723" s="241" t="s">
        <v>10455</v>
      </c>
      <c r="C723" s="8" t="s">
        <v>10456</v>
      </c>
      <c r="D723" s="10"/>
      <c r="E723" s="10" t="s">
        <v>14</v>
      </c>
      <c r="F723" s="9">
        <v>44529</v>
      </c>
      <c r="G723" s="9">
        <v>44588</v>
      </c>
      <c r="H723" s="9"/>
      <c r="I723" s="9"/>
      <c r="J723" s="7"/>
      <c r="K723" s="7"/>
      <c r="L723" s="10" t="s">
        <v>35</v>
      </c>
      <c r="M723" s="242" t="s">
        <v>35</v>
      </c>
      <c r="N723" s="243" t="s">
        <v>2155</v>
      </c>
      <c r="O723" s="243" t="s">
        <v>626</v>
      </c>
      <c r="P723" s="10" t="s">
        <v>10457</v>
      </c>
      <c r="Q723" s="10"/>
      <c r="R723" s="10"/>
      <c r="S723" s="10"/>
      <c r="T723" s="10" t="s">
        <v>22</v>
      </c>
      <c r="U723" s="244">
        <v>33509</v>
      </c>
      <c r="V723" s="10" t="s">
        <v>255</v>
      </c>
      <c r="W723" s="10" t="s">
        <v>2114</v>
      </c>
      <c r="X723" s="241" t="s">
        <v>1936</v>
      </c>
      <c r="Y723" s="8" t="s">
        <v>10458</v>
      </c>
      <c r="Z723" s="243">
        <v>41492</v>
      </c>
      <c r="AA723" s="10" t="s">
        <v>255</v>
      </c>
      <c r="AB723" s="10" t="s">
        <v>1938</v>
      </c>
      <c r="AC723" s="10" t="s">
        <v>1974</v>
      </c>
      <c r="AD723" s="10" t="s">
        <v>10459</v>
      </c>
      <c r="AE723" s="243" t="s">
        <v>2208</v>
      </c>
      <c r="AF723" s="10" t="s">
        <v>10460</v>
      </c>
      <c r="AG723" s="10" t="s">
        <v>10461</v>
      </c>
      <c r="AH723" s="242" t="s">
        <v>10460</v>
      </c>
      <c r="AI723" s="243" t="s">
        <v>10461</v>
      </c>
      <c r="AJ723" s="10" t="s">
        <v>10462</v>
      </c>
      <c r="AK723" s="10" t="s">
        <v>10463</v>
      </c>
      <c r="AL723" s="241" t="s">
        <v>1941</v>
      </c>
      <c r="AM723" s="8" t="s">
        <v>10464</v>
      </c>
      <c r="AN723" s="8"/>
      <c r="AO723" s="8"/>
      <c r="AP723" s="8"/>
      <c r="AQ723" s="8"/>
      <c r="AR723" s="245">
        <v>44530</v>
      </c>
      <c r="AS723" s="245">
        <v>44530</v>
      </c>
      <c r="AT723" s="246"/>
      <c r="AU723" s="244" t="s">
        <v>10465</v>
      </c>
      <c r="AV723" s="247" t="s">
        <v>8583</v>
      </c>
      <c r="AW723" s="248" t="s">
        <v>6770</v>
      </c>
      <c r="AX723" s="249"/>
      <c r="AY723" s="250" t="s">
        <v>10455</v>
      </c>
    </row>
    <row r="724" spans="1:51" ht="24.75" customHeight="1" x14ac:dyDescent="0.35">
      <c r="A724" s="11">
        <v>723</v>
      </c>
      <c r="B724" s="241" t="s">
        <v>10466</v>
      </c>
      <c r="C724" s="8" t="s">
        <v>6834</v>
      </c>
      <c r="D724" s="10"/>
      <c r="E724" s="10" t="s">
        <v>14</v>
      </c>
      <c r="F724" s="9">
        <v>43808</v>
      </c>
      <c r="G724" s="9">
        <v>43867</v>
      </c>
      <c r="H724" s="9"/>
      <c r="I724" s="9"/>
      <c r="J724" s="7" t="s">
        <v>1932</v>
      </c>
      <c r="K724" s="7"/>
      <c r="L724" s="10" t="s">
        <v>35</v>
      </c>
      <c r="M724" s="242" t="s">
        <v>1989</v>
      </c>
      <c r="N724" s="243" t="s">
        <v>1984</v>
      </c>
      <c r="O724" s="243" t="s">
        <v>10467</v>
      </c>
      <c r="P724" s="10" t="s">
        <v>10468</v>
      </c>
      <c r="Q724" s="10"/>
      <c r="R724" s="10"/>
      <c r="S724" s="10"/>
      <c r="T724" s="10" t="s">
        <v>22</v>
      </c>
      <c r="U724" s="244">
        <v>27961</v>
      </c>
      <c r="V724" s="10" t="s">
        <v>101</v>
      </c>
      <c r="W724" s="10" t="s">
        <v>176</v>
      </c>
      <c r="X724" s="241" t="s">
        <v>1936</v>
      </c>
      <c r="Y724" s="8" t="s">
        <v>10469</v>
      </c>
      <c r="Z724" s="243">
        <v>43487</v>
      </c>
      <c r="AA724" s="10" t="s">
        <v>255</v>
      </c>
      <c r="AB724" s="10" t="s">
        <v>1938</v>
      </c>
      <c r="AC724" s="10" t="s">
        <v>3140</v>
      </c>
      <c r="AD724" s="10" t="s">
        <v>10470</v>
      </c>
      <c r="AE724" s="243" t="s">
        <v>1962</v>
      </c>
      <c r="AF724" s="10" t="s">
        <v>10471</v>
      </c>
      <c r="AG724" s="10" t="s">
        <v>10472</v>
      </c>
      <c r="AH724" s="242" t="s">
        <v>10471</v>
      </c>
      <c r="AI724" s="243" t="s">
        <v>10472</v>
      </c>
      <c r="AJ724" s="10" t="s">
        <v>10473</v>
      </c>
      <c r="AK724" s="10" t="s">
        <v>10474</v>
      </c>
      <c r="AL724" s="241" t="s">
        <v>2160</v>
      </c>
      <c r="AM724" s="8" t="s">
        <v>10475</v>
      </c>
      <c r="AN724" s="8"/>
      <c r="AO724" s="8"/>
      <c r="AP724" s="8"/>
      <c r="AQ724" s="8"/>
      <c r="AR724" s="245">
        <v>44524</v>
      </c>
      <c r="AS724" s="245">
        <v>44530</v>
      </c>
      <c r="AT724" s="246"/>
      <c r="AU724" s="244" t="s">
        <v>10328</v>
      </c>
      <c r="AV724" s="247" t="s">
        <v>8583</v>
      </c>
      <c r="AW724" s="248" t="s">
        <v>8608</v>
      </c>
      <c r="AX724" s="249"/>
      <c r="AY724" s="250" t="s">
        <v>10466</v>
      </c>
    </row>
    <row r="725" spans="1:51" ht="24.75" customHeight="1" x14ac:dyDescent="0.35">
      <c r="A725" s="11">
        <v>724</v>
      </c>
      <c r="B725" s="241" t="s">
        <v>10476</v>
      </c>
      <c r="C725" s="8" t="s">
        <v>7218</v>
      </c>
      <c r="D725" s="10" t="s">
        <v>3088</v>
      </c>
      <c r="E725" s="10" t="s">
        <v>14</v>
      </c>
      <c r="F725" s="9">
        <v>43983</v>
      </c>
      <c r="G725" s="9"/>
      <c r="H725" s="9"/>
      <c r="I725" s="9"/>
      <c r="J725" s="7" t="s">
        <v>1932</v>
      </c>
      <c r="K725" s="7"/>
      <c r="L725" s="10" t="s">
        <v>10477</v>
      </c>
      <c r="M725" s="242" t="s">
        <v>10477</v>
      </c>
      <c r="N725" s="243" t="s">
        <v>1979</v>
      </c>
      <c r="O725" s="243" t="s">
        <v>10478</v>
      </c>
      <c r="P725" s="10" t="s">
        <v>10479</v>
      </c>
      <c r="Q725" s="10"/>
      <c r="R725" s="10"/>
      <c r="S725" s="10"/>
      <c r="T725" s="10" t="s">
        <v>53</v>
      </c>
      <c r="U725" s="244">
        <v>26735</v>
      </c>
      <c r="V725" s="10" t="s">
        <v>1382</v>
      </c>
      <c r="W725" s="10" t="s">
        <v>1382</v>
      </c>
      <c r="X725" s="241" t="s">
        <v>1936</v>
      </c>
      <c r="Y725" s="8" t="s">
        <v>7222</v>
      </c>
      <c r="Z725" s="243">
        <v>43648</v>
      </c>
      <c r="AA725" s="10" t="s">
        <v>3088</v>
      </c>
      <c r="AB725" s="10" t="s">
        <v>1938</v>
      </c>
      <c r="AC725" s="10" t="s">
        <v>1968</v>
      </c>
      <c r="AD725" s="10" t="s">
        <v>7223</v>
      </c>
      <c r="AE725" s="243" t="s">
        <v>7224</v>
      </c>
      <c r="AF725" s="10" t="s">
        <v>10480</v>
      </c>
      <c r="AG725" s="10" t="s">
        <v>10481</v>
      </c>
      <c r="AH725" s="242" t="s">
        <v>10482</v>
      </c>
      <c r="AI725" s="243" t="s">
        <v>10483</v>
      </c>
      <c r="AJ725" s="10" t="s">
        <v>7227</v>
      </c>
      <c r="AK725" s="10" t="s">
        <v>7228</v>
      </c>
      <c r="AL725" s="241" t="s">
        <v>1971</v>
      </c>
      <c r="AM725" s="8" t="s">
        <v>10484</v>
      </c>
      <c r="AN725" s="8"/>
      <c r="AO725" s="8"/>
      <c r="AP725" s="8"/>
      <c r="AQ725" s="8"/>
      <c r="AR725" s="245">
        <v>44532</v>
      </c>
      <c r="AS725" s="245">
        <v>44532</v>
      </c>
      <c r="AT725" s="246"/>
      <c r="AU725" s="244" t="s">
        <v>10485</v>
      </c>
      <c r="AV725" s="247" t="s">
        <v>8583</v>
      </c>
      <c r="AW725" s="248" t="s">
        <v>3783</v>
      </c>
      <c r="AX725" s="249"/>
      <c r="AY725" s="250" t="s">
        <v>10476</v>
      </c>
    </row>
    <row r="726" spans="1:51" ht="24.75" customHeight="1" x14ac:dyDescent="0.35">
      <c r="A726" s="11">
        <v>725</v>
      </c>
      <c r="B726" s="241" t="s">
        <v>10486</v>
      </c>
      <c r="C726" s="8" t="s">
        <v>10487</v>
      </c>
      <c r="D726" s="10" t="s">
        <v>3088</v>
      </c>
      <c r="E726" s="10" t="s">
        <v>14</v>
      </c>
      <c r="F726" s="9">
        <v>44396</v>
      </c>
      <c r="G726" s="9">
        <v>44455</v>
      </c>
      <c r="H726" s="9"/>
      <c r="I726" s="9">
        <v>44820</v>
      </c>
      <c r="J726" s="7" t="s">
        <v>3128</v>
      </c>
      <c r="K726" s="7"/>
      <c r="L726" s="10" t="s">
        <v>8980</v>
      </c>
      <c r="M726" s="242" t="s">
        <v>8980</v>
      </c>
      <c r="N726" s="243" t="s">
        <v>1990</v>
      </c>
      <c r="O726" s="243" t="s">
        <v>10488</v>
      </c>
      <c r="P726" s="10" t="s">
        <v>10489</v>
      </c>
      <c r="Q726" s="10"/>
      <c r="R726" s="10"/>
      <c r="S726" s="10"/>
      <c r="T726" s="10" t="s">
        <v>22</v>
      </c>
      <c r="U726" s="244">
        <v>33757</v>
      </c>
      <c r="V726" s="10" t="s">
        <v>747</v>
      </c>
      <c r="W726" s="10" t="s">
        <v>747</v>
      </c>
      <c r="X726" s="241" t="s">
        <v>1936</v>
      </c>
      <c r="Y726" s="8" t="s">
        <v>10490</v>
      </c>
      <c r="Z726" s="243">
        <v>41814</v>
      </c>
      <c r="AA726" s="10" t="s">
        <v>2521</v>
      </c>
      <c r="AB726" s="10" t="s">
        <v>1956</v>
      </c>
      <c r="AC726" s="10" t="s">
        <v>3140</v>
      </c>
      <c r="AD726" s="10" t="s">
        <v>2203</v>
      </c>
      <c r="AE726" s="243" t="s">
        <v>2304</v>
      </c>
      <c r="AF726" s="10" t="s">
        <v>10491</v>
      </c>
      <c r="AG726" s="10" t="s">
        <v>10492</v>
      </c>
      <c r="AH726" s="242" t="s">
        <v>10493</v>
      </c>
      <c r="AI726" s="243" t="s">
        <v>10494</v>
      </c>
      <c r="AJ726" s="10" t="s">
        <v>10495</v>
      </c>
      <c r="AK726" s="10" t="s">
        <v>10496</v>
      </c>
      <c r="AL726" s="241" t="s">
        <v>2107</v>
      </c>
      <c r="AM726" s="8" t="s">
        <v>10497</v>
      </c>
      <c r="AN726" s="8"/>
      <c r="AO726" s="8"/>
      <c r="AP726" s="8"/>
      <c r="AQ726" s="8"/>
      <c r="AR726" s="245">
        <v>44532</v>
      </c>
      <c r="AS726" s="245">
        <v>44535</v>
      </c>
      <c r="AT726" s="246"/>
      <c r="AU726" s="244" t="s">
        <v>10498</v>
      </c>
      <c r="AV726" s="247" t="s">
        <v>8583</v>
      </c>
      <c r="AW726" s="248" t="s">
        <v>8608</v>
      </c>
      <c r="AX726" s="249"/>
      <c r="AY726" s="250" t="s">
        <v>10486</v>
      </c>
    </row>
    <row r="727" spans="1:51" ht="24.75" customHeight="1" x14ac:dyDescent="0.35">
      <c r="A727" s="11">
        <v>726</v>
      </c>
      <c r="B727" s="241" t="s">
        <v>10499</v>
      </c>
      <c r="C727" s="8" t="s">
        <v>10500</v>
      </c>
      <c r="D727" s="10" t="s">
        <v>3088</v>
      </c>
      <c r="E727" s="10" t="s">
        <v>14</v>
      </c>
      <c r="F727" s="9">
        <v>44046</v>
      </c>
      <c r="G727" s="9">
        <v>44105</v>
      </c>
      <c r="H727" s="9"/>
      <c r="I727" s="9">
        <v>45566</v>
      </c>
      <c r="J727" s="7" t="s">
        <v>3128</v>
      </c>
      <c r="K727" s="7"/>
      <c r="L727" s="10" t="s">
        <v>19</v>
      </c>
      <c r="M727" s="242" t="s">
        <v>5618</v>
      </c>
      <c r="N727" s="243" t="s">
        <v>2017</v>
      </c>
      <c r="O727" s="243" t="s">
        <v>1526</v>
      </c>
      <c r="P727" s="10" t="s">
        <v>10501</v>
      </c>
      <c r="Q727" s="10"/>
      <c r="R727" s="10"/>
      <c r="S727" s="10"/>
      <c r="T727" s="10" t="s">
        <v>53</v>
      </c>
      <c r="U727" s="244">
        <v>33509</v>
      </c>
      <c r="V727" s="10" t="s">
        <v>145</v>
      </c>
      <c r="W727" s="10" t="s">
        <v>145</v>
      </c>
      <c r="X727" s="241" t="s">
        <v>1936</v>
      </c>
      <c r="Y727" s="8" t="s">
        <v>10502</v>
      </c>
      <c r="Z727" s="243">
        <v>41429</v>
      </c>
      <c r="AA727" s="10" t="s">
        <v>145</v>
      </c>
      <c r="AB727" s="10" t="s">
        <v>1938</v>
      </c>
      <c r="AC727" s="10" t="s">
        <v>3140</v>
      </c>
      <c r="AD727" s="10" t="s">
        <v>2132</v>
      </c>
      <c r="AE727" s="243" t="s">
        <v>10503</v>
      </c>
      <c r="AF727" s="10" t="s">
        <v>10504</v>
      </c>
      <c r="AG727" s="10" t="s">
        <v>10505</v>
      </c>
      <c r="AH727" s="242" t="s">
        <v>10506</v>
      </c>
      <c r="AI727" s="243" t="s">
        <v>10507</v>
      </c>
      <c r="AJ727" s="10" t="s">
        <v>10508</v>
      </c>
      <c r="AK727" s="10" t="s">
        <v>10509</v>
      </c>
      <c r="AL727" s="241" t="s">
        <v>1971</v>
      </c>
      <c r="AM727" s="8" t="s">
        <v>10510</v>
      </c>
      <c r="AN727" s="8"/>
      <c r="AO727" s="8"/>
      <c r="AP727" s="8"/>
      <c r="AQ727" s="8"/>
      <c r="AR727" s="245">
        <v>44540</v>
      </c>
      <c r="AS727" s="245">
        <v>44540</v>
      </c>
      <c r="AT727" s="246"/>
      <c r="AU727" s="244" t="s">
        <v>10511</v>
      </c>
      <c r="AV727" s="247" t="s">
        <v>8583</v>
      </c>
      <c r="AW727" s="248" t="s">
        <v>8608</v>
      </c>
      <c r="AX727" s="249"/>
      <c r="AY727" s="250" t="s">
        <v>10499</v>
      </c>
    </row>
    <row r="728" spans="1:51" ht="24.75" customHeight="1" x14ac:dyDescent="0.35">
      <c r="A728" s="11">
        <v>727</v>
      </c>
      <c r="B728" s="241" t="s">
        <v>10512</v>
      </c>
      <c r="C728" s="8" t="s">
        <v>10513</v>
      </c>
      <c r="D728" s="10" t="s">
        <v>3088</v>
      </c>
      <c r="E728" s="10" t="s">
        <v>14</v>
      </c>
      <c r="F728" s="9">
        <v>43458</v>
      </c>
      <c r="G728" s="9">
        <v>43517</v>
      </c>
      <c r="H728" s="9"/>
      <c r="I728" s="9"/>
      <c r="J728" s="7" t="s">
        <v>1932</v>
      </c>
      <c r="K728" s="7"/>
      <c r="L728" s="10" t="s">
        <v>41</v>
      </c>
      <c r="M728" s="242" t="s">
        <v>2412</v>
      </c>
      <c r="N728" s="243" t="s">
        <v>2050</v>
      </c>
      <c r="O728" s="243" t="s">
        <v>944</v>
      </c>
      <c r="P728" s="10" t="s">
        <v>2413</v>
      </c>
      <c r="Q728" s="10"/>
      <c r="R728" s="10"/>
      <c r="S728" s="10"/>
      <c r="T728" s="10" t="s">
        <v>22</v>
      </c>
      <c r="U728" s="244">
        <v>34931</v>
      </c>
      <c r="V728" s="10" t="s">
        <v>2007</v>
      </c>
      <c r="W728" s="10" t="s">
        <v>2007</v>
      </c>
      <c r="X728" s="241" t="s">
        <v>1936</v>
      </c>
      <c r="Y728" s="8" t="s">
        <v>10514</v>
      </c>
      <c r="Z728" s="243">
        <v>44302</v>
      </c>
      <c r="AA728" s="10"/>
      <c r="AB728" s="10" t="s">
        <v>1956</v>
      </c>
      <c r="AC728" s="10" t="s">
        <v>3140</v>
      </c>
      <c r="AD728" s="10" t="s">
        <v>2010</v>
      </c>
      <c r="AE728" s="243" t="s">
        <v>1948</v>
      </c>
      <c r="AF728" s="10" t="s">
        <v>10515</v>
      </c>
      <c r="AG728" s="10" t="s">
        <v>10516</v>
      </c>
      <c r="AH728" s="242" t="s">
        <v>10517</v>
      </c>
      <c r="AI728" s="243" t="s">
        <v>10518</v>
      </c>
      <c r="AJ728" s="10" t="s">
        <v>10519</v>
      </c>
      <c r="AK728" s="10" t="s">
        <v>2401</v>
      </c>
      <c r="AL728" s="241" t="s">
        <v>2224</v>
      </c>
      <c r="AM728" s="8" t="s">
        <v>10520</v>
      </c>
      <c r="AN728" s="8"/>
      <c r="AO728" s="8"/>
      <c r="AP728" s="8"/>
      <c r="AQ728" s="8"/>
      <c r="AR728" s="245">
        <v>44539</v>
      </c>
      <c r="AS728" s="245">
        <v>44542</v>
      </c>
      <c r="AT728" s="246"/>
      <c r="AU728" s="244" t="s">
        <v>10348</v>
      </c>
      <c r="AV728" s="247" t="s">
        <v>8583</v>
      </c>
      <c r="AW728" s="248" t="s">
        <v>8608</v>
      </c>
      <c r="AX728" s="249"/>
      <c r="AY728" s="250" t="s">
        <v>10512</v>
      </c>
    </row>
    <row r="729" spans="1:51" ht="24.75" customHeight="1" x14ac:dyDescent="0.35">
      <c r="A729" s="11">
        <v>728</v>
      </c>
      <c r="B729" s="241" t="s">
        <v>10521</v>
      </c>
      <c r="C729" s="8" t="s">
        <v>10522</v>
      </c>
      <c r="D729" s="10" t="s">
        <v>3088</v>
      </c>
      <c r="E729" s="10" t="s">
        <v>1045</v>
      </c>
      <c r="F729" s="9">
        <v>41324</v>
      </c>
      <c r="G729" s="9">
        <v>41384</v>
      </c>
      <c r="H729" s="9"/>
      <c r="I729" s="9"/>
      <c r="J729" s="7" t="s">
        <v>1932</v>
      </c>
      <c r="K729" s="7"/>
      <c r="L729" s="10" t="s">
        <v>5778</v>
      </c>
      <c r="M729" s="242" t="s">
        <v>2060</v>
      </c>
      <c r="N729" s="243" t="s">
        <v>1933</v>
      </c>
      <c r="O729" s="243" t="s">
        <v>3187</v>
      </c>
      <c r="P729" s="10" t="s">
        <v>2061</v>
      </c>
      <c r="Q729" s="10"/>
      <c r="R729" s="10"/>
      <c r="S729" s="10"/>
      <c r="T729" s="10" t="s">
        <v>53</v>
      </c>
      <c r="U729" s="244">
        <v>23250</v>
      </c>
      <c r="V729" s="10" t="s">
        <v>501</v>
      </c>
      <c r="W729" s="10" t="s">
        <v>501</v>
      </c>
      <c r="X729" s="241" t="s">
        <v>1936</v>
      </c>
      <c r="Y729" s="8" t="s">
        <v>10523</v>
      </c>
      <c r="Z729" s="243">
        <v>40241</v>
      </c>
      <c r="AA729" s="10" t="s">
        <v>3298</v>
      </c>
      <c r="AB729" s="10" t="s">
        <v>1938</v>
      </c>
      <c r="AC729" s="10" t="s">
        <v>3140</v>
      </c>
      <c r="AD729" s="10" t="s">
        <v>2034</v>
      </c>
      <c r="AE729" s="243" t="s">
        <v>1998</v>
      </c>
      <c r="AF729" s="10" t="s">
        <v>10524</v>
      </c>
      <c r="AG729" s="10" t="s">
        <v>10525</v>
      </c>
      <c r="AH729" s="242" t="s">
        <v>10524</v>
      </c>
      <c r="AI729" s="243" t="s">
        <v>10525</v>
      </c>
      <c r="AJ729" s="10" t="s">
        <v>10526</v>
      </c>
      <c r="AK729" s="10" t="s">
        <v>10527</v>
      </c>
      <c r="AL729" s="241" t="s">
        <v>1971</v>
      </c>
      <c r="AM729" s="8" t="s">
        <v>10528</v>
      </c>
      <c r="AN729" s="8"/>
      <c r="AO729" s="8"/>
      <c r="AP729" s="8"/>
      <c r="AQ729" s="8"/>
      <c r="AR729" s="245">
        <v>44504</v>
      </c>
      <c r="AS729" s="245">
        <v>44548</v>
      </c>
      <c r="AT729" s="246"/>
      <c r="AU729" s="244" t="s">
        <v>10529</v>
      </c>
      <c r="AV729" s="247" t="s">
        <v>8639</v>
      </c>
      <c r="AW729" s="248" t="s">
        <v>8640</v>
      </c>
      <c r="AX729" s="249"/>
      <c r="AY729" s="250" t="s">
        <v>10521</v>
      </c>
    </row>
    <row r="730" spans="1:51" ht="24.75" customHeight="1" x14ac:dyDescent="0.35">
      <c r="A730" s="11">
        <v>729</v>
      </c>
      <c r="B730" s="241" t="s">
        <v>10530</v>
      </c>
      <c r="C730" s="8" t="s">
        <v>10531</v>
      </c>
      <c r="D730" s="10" t="s">
        <v>3088</v>
      </c>
      <c r="E730" s="10" t="s">
        <v>255</v>
      </c>
      <c r="F730" s="9">
        <v>43864</v>
      </c>
      <c r="G730" s="9">
        <v>43923</v>
      </c>
      <c r="H730" s="9"/>
      <c r="I730" s="9"/>
      <c r="J730" s="7" t="s">
        <v>1932</v>
      </c>
      <c r="K730" s="7"/>
      <c r="L730" s="10" t="s">
        <v>8980</v>
      </c>
      <c r="M730" s="242" t="s">
        <v>3260</v>
      </c>
      <c r="N730" s="243" t="s">
        <v>2050</v>
      </c>
      <c r="O730" s="243" t="s">
        <v>9223</v>
      </c>
      <c r="P730" s="10" t="s">
        <v>9224</v>
      </c>
      <c r="Q730" s="10"/>
      <c r="R730" s="10"/>
      <c r="S730" s="10"/>
      <c r="T730" s="10" t="s">
        <v>22</v>
      </c>
      <c r="U730" s="244">
        <v>31893</v>
      </c>
      <c r="V730" s="10" t="s">
        <v>2562</v>
      </c>
      <c r="W730" s="10" t="s">
        <v>2562</v>
      </c>
      <c r="X730" s="241" t="s">
        <v>1936</v>
      </c>
      <c r="Y730" s="8" t="s">
        <v>10532</v>
      </c>
      <c r="Z730" s="243">
        <v>43497</v>
      </c>
      <c r="AA730" s="10" t="s">
        <v>2562</v>
      </c>
      <c r="AB730" s="10" t="s">
        <v>1956</v>
      </c>
      <c r="AC730" s="10" t="s">
        <v>3140</v>
      </c>
      <c r="AD730" s="10" t="s">
        <v>2149</v>
      </c>
      <c r="AE730" s="243" t="s">
        <v>2208</v>
      </c>
      <c r="AF730" s="10" t="s">
        <v>10533</v>
      </c>
      <c r="AG730" s="10" t="s">
        <v>10534</v>
      </c>
      <c r="AH730" s="242" t="s">
        <v>10533</v>
      </c>
      <c r="AI730" s="243" t="s">
        <v>10534</v>
      </c>
      <c r="AJ730" s="10" t="s">
        <v>10535</v>
      </c>
      <c r="AK730" s="10" t="s">
        <v>10536</v>
      </c>
      <c r="AL730" s="241" t="s">
        <v>1950</v>
      </c>
      <c r="AM730" s="8" t="s">
        <v>10537</v>
      </c>
      <c r="AN730" s="8"/>
      <c r="AO730" s="8"/>
      <c r="AP730" s="8"/>
      <c r="AQ730" s="8"/>
      <c r="AR730" s="245">
        <v>44554</v>
      </c>
      <c r="AS730" s="245">
        <v>44554</v>
      </c>
      <c r="AT730" s="246"/>
      <c r="AU730" s="244" t="s">
        <v>10538</v>
      </c>
      <c r="AV730" s="247" t="s">
        <v>8583</v>
      </c>
      <c r="AW730" s="248" t="s">
        <v>8608</v>
      </c>
      <c r="AX730" s="249"/>
      <c r="AY730" s="250" t="s">
        <v>10530</v>
      </c>
    </row>
    <row r="731" spans="1:51" ht="24.75" customHeight="1" x14ac:dyDescent="0.35">
      <c r="A731" s="11">
        <v>730</v>
      </c>
      <c r="B731" s="241" t="s">
        <v>10539</v>
      </c>
      <c r="C731" s="8" t="s">
        <v>10540</v>
      </c>
      <c r="D731" s="10" t="s">
        <v>3088</v>
      </c>
      <c r="E731" s="10" t="s">
        <v>14</v>
      </c>
      <c r="F731" s="9">
        <v>43843</v>
      </c>
      <c r="G731" s="9">
        <v>43902</v>
      </c>
      <c r="H731" s="9"/>
      <c r="I731" s="9"/>
      <c r="J731" s="7" t="s">
        <v>1932</v>
      </c>
      <c r="K731" s="7"/>
      <c r="L731" s="10" t="s">
        <v>19</v>
      </c>
      <c r="M731" s="242" t="s">
        <v>5618</v>
      </c>
      <c r="N731" s="243" t="s">
        <v>2017</v>
      </c>
      <c r="O731" s="243" t="s">
        <v>1526</v>
      </c>
      <c r="P731" s="10" t="s">
        <v>2648</v>
      </c>
      <c r="Q731" s="10"/>
      <c r="R731" s="10"/>
      <c r="S731" s="10"/>
      <c r="T731" s="10" t="s">
        <v>53</v>
      </c>
      <c r="U731" s="244">
        <v>31574</v>
      </c>
      <c r="V731" s="10" t="s">
        <v>343</v>
      </c>
      <c r="W731" s="10" t="s">
        <v>343</v>
      </c>
      <c r="X731" s="241" t="s">
        <v>1936</v>
      </c>
      <c r="Y731" s="8" t="s">
        <v>10541</v>
      </c>
      <c r="Z731" s="243">
        <v>42049</v>
      </c>
      <c r="AA731" s="10" t="s">
        <v>343</v>
      </c>
      <c r="AB731" s="10" t="s">
        <v>1938</v>
      </c>
      <c r="AC731" s="10" t="s">
        <v>1968</v>
      </c>
      <c r="AD731" s="10" t="s">
        <v>2687</v>
      </c>
      <c r="AE731" s="243" t="s">
        <v>2095</v>
      </c>
      <c r="AF731" s="10" t="s">
        <v>10542</v>
      </c>
      <c r="AG731" s="10" t="s">
        <v>10543</v>
      </c>
      <c r="AH731" s="242" t="s">
        <v>10544</v>
      </c>
      <c r="AI731" s="243" t="s">
        <v>10545</v>
      </c>
      <c r="AJ731" s="10" t="s">
        <v>10546</v>
      </c>
      <c r="AK731" s="10" t="s">
        <v>10547</v>
      </c>
      <c r="AL731" s="241" t="s">
        <v>2160</v>
      </c>
      <c r="AM731" s="8" t="s">
        <v>10548</v>
      </c>
      <c r="AN731" s="8"/>
      <c r="AO731" s="8"/>
      <c r="AP731" s="8"/>
      <c r="AQ731" s="8"/>
      <c r="AR731" s="245">
        <v>44554</v>
      </c>
      <c r="AS731" s="245">
        <v>44554</v>
      </c>
      <c r="AT731" s="246"/>
      <c r="AU731" s="244" t="s">
        <v>10498</v>
      </c>
      <c r="AV731" s="247" t="s">
        <v>8583</v>
      </c>
      <c r="AW731" s="248" t="s">
        <v>8608</v>
      </c>
      <c r="AX731" s="249"/>
      <c r="AY731" s="250" t="s">
        <v>10539</v>
      </c>
    </row>
    <row r="732" spans="1:51" ht="24.75" customHeight="1" x14ac:dyDescent="0.35">
      <c r="A732" s="11">
        <v>731</v>
      </c>
      <c r="B732" s="241" t="s">
        <v>10549</v>
      </c>
      <c r="C732" s="8" t="s">
        <v>10550</v>
      </c>
      <c r="D732" s="10"/>
      <c r="E732" s="10" t="s">
        <v>14</v>
      </c>
      <c r="F732" s="9">
        <v>44522</v>
      </c>
      <c r="G732" s="9">
        <v>44581</v>
      </c>
      <c r="H732" s="9"/>
      <c r="I732" s="9"/>
      <c r="J732" s="7"/>
      <c r="K732" s="7"/>
      <c r="L732" s="10" t="s">
        <v>218</v>
      </c>
      <c r="M732" s="242" t="s">
        <v>2083</v>
      </c>
      <c r="N732" s="243" t="s">
        <v>2050</v>
      </c>
      <c r="O732" s="243" t="s">
        <v>1113</v>
      </c>
      <c r="P732" s="10" t="s">
        <v>2481</v>
      </c>
      <c r="Q732" s="10"/>
      <c r="R732" s="10"/>
      <c r="S732" s="10"/>
      <c r="T732" s="10" t="s">
        <v>22</v>
      </c>
      <c r="U732" s="244">
        <v>35304</v>
      </c>
      <c r="V732" s="10" t="s">
        <v>351</v>
      </c>
      <c r="W732" s="10" t="s">
        <v>351</v>
      </c>
      <c r="X732" s="241" t="s">
        <v>1936</v>
      </c>
      <c r="Y732" s="8" t="s">
        <v>10551</v>
      </c>
      <c r="Z732" s="243">
        <v>44418</v>
      </c>
      <c r="AA732" s="10" t="s">
        <v>1937</v>
      </c>
      <c r="AB732" s="10" t="s">
        <v>1956</v>
      </c>
      <c r="AC732" s="10" t="s">
        <v>3140</v>
      </c>
      <c r="AD732" s="10" t="s">
        <v>2687</v>
      </c>
      <c r="AE732" s="243" t="s">
        <v>10552</v>
      </c>
      <c r="AF732" s="10" t="s">
        <v>10553</v>
      </c>
      <c r="AG732" s="10" t="s">
        <v>10554</v>
      </c>
      <c r="AH732" s="242" t="s">
        <v>10555</v>
      </c>
      <c r="AI732" s="243" t="s">
        <v>10556</v>
      </c>
      <c r="AJ732" s="10" t="s">
        <v>10557</v>
      </c>
      <c r="AK732" s="10" t="s">
        <v>10558</v>
      </c>
      <c r="AL732" s="241" t="s">
        <v>1953</v>
      </c>
      <c r="AM732" s="8" t="s">
        <v>10559</v>
      </c>
      <c r="AN732" s="8"/>
      <c r="AO732" s="8"/>
      <c r="AP732" s="8"/>
      <c r="AQ732" s="8"/>
      <c r="AR732" s="245">
        <v>44559</v>
      </c>
      <c r="AS732" s="245">
        <v>44559</v>
      </c>
      <c r="AT732" s="246"/>
      <c r="AU732" s="244" t="s">
        <v>10560</v>
      </c>
      <c r="AV732" s="247" t="s">
        <v>8583</v>
      </c>
      <c r="AW732" s="248" t="s">
        <v>3783</v>
      </c>
      <c r="AX732" s="249"/>
      <c r="AY732" s="250" t="s">
        <v>10549</v>
      </c>
    </row>
    <row r="733" spans="1:51" ht="24.75" customHeight="1" x14ac:dyDescent="0.35">
      <c r="A733" s="11">
        <v>732</v>
      </c>
      <c r="B733" s="241" t="s">
        <v>10561</v>
      </c>
      <c r="C733" s="8" t="s">
        <v>5934</v>
      </c>
      <c r="D733" s="10" t="s">
        <v>3088</v>
      </c>
      <c r="E733" s="10" t="s">
        <v>32</v>
      </c>
      <c r="F733" s="9">
        <v>44320</v>
      </c>
      <c r="G733" s="9">
        <v>44379</v>
      </c>
      <c r="H733" s="9"/>
      <c r="I733" s="9">
        <v>44744</v>
      </c>
      <c r="J733" s="7" t="s">
        <v>3128</v>
      </c>
      <c r="K733" s="7"/>
      <c r="L733" s="10" t="s">
        <v>115</v>
      </c>
      <c r="M733" s="242" t="s">
        <v>2070</v>
      </c>
      <c r="N733" s="243" t="s">
        <v>1990</v>
      </c>
      <c r="O733" s="243" t="s">
        <v>484</v>
      </c>
      <c r="P733" s="10" t="s">
        <v>2220</v>
      </c>
      <c r="Q733" s="10"/>
      <c r="R733" s="10"/>
      <c r="S733" s="10"/>
      <c r="T733" s="10" t="s">
        <v>22</v>
      </c>
      <c r="U733" s="244">
        <v>33366</v>
      </c>
      <c r="V733" s="10" t="s">
        <v>79</v>
      </c>
      <c r="W733" s="10" t="s">
        <v>79</v>
      </c>
      <c r="X733" s="241" t="s">
        <v>1936</v>
      </c>
      <c r="Y733" s="8" t="s">
        <v>10562</v>
      </c>
      <c r="Z733" s="243">
        <v>43276</v>
      </c>
      <c r="AA733" s="10" t="s">
        <v>79</v>
      </c>
      <c r="AB733" s="10" t="s">
        <v>1956</v>
      </c>
      <c r="AC733" s="10" t="s">
        <v>3140</v>
      </c>
      <c r="AD733" s="10" t="s">
        <v>10563</v>
      </c>
      <c r="AE733" s="243" t="s">
        <v>2590</v>
      </c>
      <c r="AF733" s="10" t="s">
        <v>10564</v>
      </c>
      <c r="AG733" s="10" t="s">
        <v>10565</v>
      </c>
      <c r="AH733" s="242" t="s">
        <v>10564</v>
      </c>
      <c r="AI733" s="243" t="s">
        <v>10565</v>
      </c>
      <c r="AJ733" s="10" t="s">
        <v>10566</v>
      </c>
      <c r="AK733" s="10" t="s">
        <v>10567</v>
      </c>
      <c r="AL733" s="241" t="s">
        <v>1941</v>
      </c>
      <c r="AM733" s="8" t="s">
        <v>10568</v>
      </c>
      <c r="AN733" s="8"/>
      <c r="AO733" s="8"/>
      <c r="AP733" s="8"/>
      <c r="AQ733" s="8"/>
      <c r="AR733" s="245">
        <v>44560</v>
      </c>
      <c r="AS733" s="245">
        <v>44560</v>
      </c>
      <c r="AT733" s="246"/>
      <c r="AU733" s="244" t="s">
        <v>10569</v>
      </c>
      <c r="AV733" s="247" t="s">
        <v>8583</v>
      </c>
      <c r="AW733" s="248" t="s">
        <v>3783</v>
      </c>
      <c r="AX733" s="249"/>
      <c r="AY733" s="250" t="s">
        <v>10561</v>
      </c>
    </row>
    <row r="734" spans="1:51" ht="24.75" customHeight="1" x14ac:dyDescent="0.35">
      <c r="A734" s="11">
        <v>733</v>
      </c>
      <c r="B734" s="241" t="s">
        <v>10570</v>
      </c>
      <c r="C734" s="8" t="s">
        <v>10571</v>
      </c>
      <c r="D734" s="10" t="s">
        <v>10572</v>
      </c>
      <c r="E734" s="10" t="s">
        <v>501</v>
      </c>
      <c r="F734" s="9">
        <v>44305</v>
      </c>
      <c r="G734" s="9">
        <v>44364</v>
      </c>
      <c r="H734" s="9"/>
      <c r="I734" s="9">
        <v>44729</v>
      </c>
      <c r="J734" s="7" t="s">
        <v>3128</v>
      </c>
      <c r="K734" s="7"/>
      <c r="L734" s="10" t="s">
        <v>8980</v>
      </c>
      <c r="M734" s="242" t="s">
        <v>3475</v>
      </c>
      <c r="N734" s="243" t="s">
        <v>2017</v>
      </c>
      <c r="O734" s="243" t="s">
        <v>8981</v>
      </c>
      <c r="P734" s="10" t="s">
        <v>8982</v>
      </c>
      <c r="Q734" s="10"/>
      <c r="R734" s="10"/>
      <c r="S734" s="10"/>
      <c r="T734" s="10" t="s">
        <v>53</v>
      </c>
      <c r="U734" s="244">
        <v>32620</v>
      </c>
      <c r="V734" s="10" t="s">
        <v>501</v>
      </c>
      <c r="W734" s="10" t="s">
        <v>501</v>
      </c>
      <c r="X734" s="241" t="s">
        <v>1936</v>
      </c>
      <c r="Y734" s="8" t="s">
        <v>10573</v>
      </c>
      <c r="Z734" s="243">
        <v>44151</v>
      </c>
      <c r="AA734" s="10" t="s">
        <v>3088</v>
      </c>
      <c r="AB734" s="10" t="s">
        <v>1938</v>
      </c>
      <c r="AC734" s="10" t="s">
        <v>3140</v>
      </c>
      <c r="AD734" s="10" t="s">
        <v>2311</v>
      </c>
      <c r="AE734" s="243" t="s">
        <v>1948</v>
      </c>
      <c r="AF734" s="10" t="s">
        <v>10574</v>
      </c>
      <c r="AG734" s="10" t="s">
        <v>10575</v>
      </c>
      <c r="AH734" s="242" t="s">
        <v>10574</v>
      </c>
      <c r="AI734" s="243" t="s">
        <v>10575</v>
      </c>
      <c r="AJ734" s="10" t="s">
        <v>10576</v>
      </c>
      <c r="AK734" s="10" t="s">
        <v>10577</v>
      </c>
      <c r="AL734" s="241" t="s">
        <v>1971</v>
      </c>
      <c r="AM734" s="8" t="s">
        <v>10578</v>
      </c>
      <c r="AN734" s="8"/>
      <c r="AO734" s="8"/>
      <c r="AP734" s="8"/>
      <c r="AQ734" s="8"/>
      <c r="AR734" s="245">
        <v>44561</v>
      </c>
      <c r="AS734" s="245">
        <v>44561</v>
      </c>
      <c r="AT734" s="246"/>
      <c r="AU734" s="244" t="s">
        <v>10465</v>
      </c>
      <c r="AV734" s="247" t="s">
        <v>8583</v>
      </c>
      <c r="AW734" s="248" t="s">
        <v>8608</v>
      </c>
      <c r="AX734" s="249"/>
      <c r="AY734" s="250" t="s">
        <v>10570</v>
      </c>
    </row>
    <row r="735" spans="1:51" ht="24.75" customHeight="1" x14ac:dyDescent="0.35">
      <c r="A735" s="11">
        <v>734</v>
      </c>
      <c r="B735" s="241" t="s">
        <v>10579</v>
      </c>
      <c r="C735" s="8" t="s">
        <v>10580</v>
      </c>
      <c r="D735" s="10" t="s">
        <v>3088</v>
      </c>
      <c r="E735" s="10" t="s">
        <v>1725</v>
      </c>
      <c r="F735" s="9">
        <v>43437</v>
      </c>
      <c r="G735" s="9">
        <v>43496</v>
      </c>
      <c r="H735" s="9"/>
      <c r="I735" s="9"/>
      <c r="J735" s="7" t="s">
        <v>1932</v>
      </c>
      <c r="K735" s="7"/>
      <c r="L735" s="10" t="s">
        <v>8980</v>
      </c>
      <c r="M735" s="242" t="s">
        <v>3475</v>
      </c>
      <c r="N735" s="243" t="s">
        <v>2017</v>
      </c>
      <c r="O735" s="243" t="s">
        <v>8981</v>
      </c>
      <c r="P735" s="10" t="s">
        <v>8982</v>
      </c>
      <c r="Q735" s="10"/>
      <c r="R735" s="10"/>
      <c r="S735" s="10"/>
      <c r="T735" s="10" t="s">
        <v>22</v>
      </c>
      <c r="U735" s="244">
        <v>32616</v>
      </c>
      <c r="V735" s="10" t="s">
        <v>1725</v>
      </c>
      <c r="W735" s="10" t="s">
        <v>1725</v>
      </c>
      <c r="X735" s="241" t="s">
        <v>1936</v>
      </c>
      <c r="Y735" s="8" t="s">
        <v>10581</v>
      </c>
      <c r="Z735" s="243">
        <v>41197</v>
      </c>
      <c r="AA735" s="10" t="s">
        <v>1725</v>
      </c>
      <c r="AB735" s="10" t="s">
        <v>1938</v>
      </c>
      <c r="AC735" s="10" t="s">
        <v>3140</v>
      </c>
      <c r="AD735" s="10" t="s">
        <v>2621</v>
      </c>
      <c r="AE735" s="243" t="s">
        <v>10582</v>
      </c>
      <c r="AF735" s="10" t="s">
        <v>10583</v>
      </c>
      <c r="AG735" s="10" t="s">
        <v>10584</v>
      </c>
      <c r="AH735" s="242" t="s">
        <v>10583</v>
      </c>
      <c r="AI735" s="243" t="s">
        <v>10584</v>
      </c>
      <c r="AJ735" s="10" t="s">
        <v>10585</v>
      </c>
      <c r="AK735" s="10" t="s">
        <v>10586</v>
      </c>
      <c r="AL735" s="241" t="s">
        <v>1941</v>
      </c>
      <c r="AM735" s="8" t="s">
        <v>10587</v>
      </c>
      <c r="AN735" s="8"/>
      <c r="AO735" s="8"/>
      <c r="AP735" s="8"/>
      <c r="AQ735" s="8"/>
      <c r="AR735" s="245">
        <v>44561</v>
      </c>
      <c r="AS735" s="245">
        <v>44561</v>
      </c>
      <c r="AT735" s="246"/>
      <c r="AU735" s="244" t="s">
        <v>10588</v>
      </c>
      <c r="AV735" s="247" t="s">
        <v>8583</v>
      </c>
      <c r="AW735" s="248" t="s">
        <v>8608</v>
      </c>
      <c r="AX735" s="249"/>
      <c r="AY735" s="250" t="s">
        <v>10579</v>
      </c>
    </row>
    <row r="736" spans="1:51" ht="24.75" customHeight="1" x14ac:dyDescent="0.35">
      <c r="A736" s="11">
        <v>735</v>
      </c>
      <c r="B736" s="241" t="s">
        <v>10589</v>
      </c>
      <c r="C736" s="8" t="s">
        <v>10590</v>
      </c>
      <c r="D736" s="10" t="s">
        <v>10591</v>
      </c>
      <c r="E736" s="10" t="s">
        <v>91</v>
      </c>
      <c r="F736" s="9">
        <v>44452</v>
      </c>
      <c r="G736" s="9">
        <v>44511</v>
      </c>
      <c r="H736" s="9"/>
      <c r="I736" s="9">
        <v>44876</v>
      </c>
      <c r="J736" s="7" t="s">
        <v>3128</v>
      </c>
      <c r="K736" s="7"/>
      <c r="L736" s="10" t="s">
        <v>3196</v>
      </c>
      <c r="M736" s="242" t="s">
        <v>2207</v>
      </c>
      <c r="N736" s="243" t="s">
        <v>1964</v>
      </c>
      <c r="O736" s="243" t="s">
        <v>10592</v>
      </c>
      <c r="P736" s="10" t="s">
        <v>10593</v>
      </c>
      <c r="Q736" s="10"/>
      <c r="R736" s="10"/>
      <c r="S736" s="10"/>
      <c r="T736" s="10" t="s">
        <v>53</v>
      </c>
      <c r="U736" s="244">
        <v>32130</v>
      </c>
      <c r="V736" s="10" t="s">
        <v>351</v>
      </c>
      <c r="W736" s="10" t="s">
        <v>501</v>
      </c>
      <c r="X736" s="241" t="s">
        <v>1936</v>
      </c>
      <c r="Y736" s="8" t="s">
        <v>10594</v>
      </c>
      <c r="Z736" s="243">
        <v>43643</v>
      </c>
      <c r="AA736" s="10" t="s">
        <v>1937</v>
      </c>
      <c r="AB736" s="10" t="s">
        <v>1938</v>
      </c>
      <c r="AC736" s="10" t="s">
        <v>3140</v>
      </c>
      <c r="AD736" s="10" t="s">
        <v>2031</v>
      </c>
      <c r="AE736" s="243" t="s">
        <v>2584</v>
      </c>
      <c r="AF736" s="10" t="s">
        <v>10595</v>
      </c>
      <c r="AG736" s="10" t="s">
        <v>10596</v>
      </c>
      <c r="AH736" s="242" t="s">
        <v>10595</v>
      </c>
      <c r="AI736" s="243" t="s">
        <v>10596</v>
      </c>
      <c r="AJ736" s="10" t="s">
        <v>10597</v>
      </c>
      <c r="AK736" s="10" t="s">
        <v>10598</v>
      </c>
      <c r="AL736" s="241" t="s">
        <v>1971</v>
      </c>
      <c r="AM736" s="8" t="s">
        <v>10599</v>
      </c>
      <c r="AN736" s="8"/>
      <c r="AO736" s="8"/>
      <c r="AP736" s="8"/>
      <c r="AQ736" s="8"/>
      <c r="AR736" s="245">
        <v>44561</v>
      </c>
      <c r="AS736" s="245">
        <v>44561</v>
      </c>
      <c r="AT736" s="246"/>
      <c r="AU736" s="244" t="s">
        <v>10600</v>
      </c>
      <c r="AV736" s="247" t="s">
        <v>8583</v>
      </c>
      <c r="AW736" s="248" t="s">
        <v>6770</v>
      </c>
      <c r="AX736" s="249"/>
      <c r="AY736" s="250" t="s">
        <v>10589</v>
      </c>
    </row>
    <row r="737" spans="1:51" ht="24.75" customHeight="1" x14ac:dyDescent="0.35">
      <c r="A737" s="11">
        <v>736</v>
      </c>
      <c r="B737" s="241" t="s">
        <v>10601</v>
      </c>
      <c r="C737" s="8" t="s">
        <v>10602</v>
      </c>
      <c r="D737" s="10" t="s">
        <v>3088</v>
      </c>
      <c r="E737" s="10" t="s">
        <v>14</v>
      </c>
      <c r="F737" s="9">
        <v>41960</v>
      </c>
      <c r="G737" s="9"/>
      <c r="H737" s="9"/>
      <c r="I737" s="9">
        <v>44880</v>
      </c>
      <c r="J737" s="7" t="s">
        <v>3128</v>
      </c>
      <c r="K737" s="7"/>
      <c r="L737" s="10" t="s">
        <v>26</v>
      </c>
      <c r="M737" s="242" t="s">
        <v>1630</v>
      </c>
      <c r="N737" s="243" t="s">
        <v>2097</v>
      </c>
      <c r="O737" s="243" t="s">
        <v>1630</v>
      </c>
      <c r="P737" s="10" t="s">
        <v>10603</v>
      </c>
      <c r="Q737" s="10"/>
      <c r="R737" s="10"/>
      <c r="S737" s="10"/>
      <c r="T737" s="10" t="s">
        <v>53</v>
      </c>
      <c r="U737" s="244">
        <v>27538</v>
      </c>
      <c r="V737" s="10" t="s">
        <v>2195</v>
      </c>
      <c r="W737" s="10" t="s">
        <v>2195</v>
      </c>
      <c r="X737" s="241" t="s">
        <v>2195</v>
      </c>
      <c r="Y737" s="8" t="s">
        <v>10604</v>
      </c>
      <c r="Z737" s="243">
        <v>41435</v>
      </c>
      <c r="AA737" s="10" t="s">
        <v>2195</v>
      </c>
      <c r="AB737" s="10" t="s">
        <v>1938</v>
      </c>
      <c r="AC737" s="10" t="s">
        <v>1968</v>
      </c>
      <c r="AD737" s="10" t="s">
        <v>6428</v>
      </c>
      <c r="AE737" s="243" t="s">
        <v>1948</v>
      </c>
      <c r="AF737" s="10" t="s">
        <v>10605</v>
      </c>
      <c r="AG737" s="10" t="s">
        <v>10606</v>
      </c>
      <c r="AH737" s="242" t="s">
        <v>10605</v>
      </c>
      <c r="AI737" s="243" t="s">
        <v>10606</v>
      </c>
      <c r="AJ737" s="10" t="s">
        <v>10607</v>
      </c>
      <c r="AK737" s="10" t="s">
        <v>10608</v>
      </c>
      <c r="AL737" s="241" t="s">
        <v>3088</v>
      </c>
      <c r="AM737" s="8" t="s">
        <v>10609</v>
      </c>
      <c r="AN737" s="8"/>
      <c r="AO737" s="8"/>
      <c r="AP737" s="8"/>
      <c r="AQ737" s="8"/>
      <c r="AR737" s="245">
        <v>44561</v>
      </c>
      <c r="AS737" s="245">
        <v>44561</v>
      </c>
      <c r="AT737" s="246"/>
      <c r="AU737" s="244"/>
      <c r="AV737" s="247" t="s">
        <v>3711</v>
      </c>
      <c r="AW737" s="248" t="s">
        <v>3711</v>
      </c>
      <c r="AX737" s="249"/>
      <c r="AY737" s="250" t="s">
        <v>10601</v>
      </c>
    </row>
    <row r="738" spans="1:51" ht="24.75" customHeight="1" x14ac:dyDescent="0.35">
      <c r="A738" s="11">
        <v>737</v>
      </c>
      <c r="B738" s="241" t="s">
        <v>10610</v>
      </c>
      <c r="C738" s="8" t="s">
        <v>10611</v>
      </c>
      <c r="D738" s="10"/>
      <c r="E738" s="10" t="s">
        <v>79</v>
      </c>
      <c r="F738" s="9">
        <v>44510</v>
      </c>
      <c r="G738" s="9">
        <v>44569</v>
      </c>
      <c r="H738" s="9"/>
      <c r="I738" s="9"/>
      <c r="J738" s="7"/>
      <c r="K738" s="7"/>
      <c r="L738" s="10" t="s">
        <v>8980</v>
      </c>
      <c r="M738" s="242" t="s">
        <v>3475</v>
      </c>
      <c r="N738" s="243" t="s">
        <v>2017</v>
      </c>
      <c r="O738" s="243" t="s">
        <v>8981</v>
      </c>
      <c r="P738" s="10" t="s">
        <v>8982</v>
      </c>
      <c r="Q738" s="10"/>
      <c r="R738" s="10"/>
      <c r="S738" s="10"/>
      <c r="T738" s="10" t="s">
        <v>53</v>
      </c>
      <c r="U738" s="244">
        <v>394884</v>
      </c>
      <c r="V738" s="10" t="s">
        <v>669</v>
      </c>
      <c r="W738" s="10" t="s">
        <v>669</v>
      </c>
      <c r="X738" s="241" t="s">
        <v>1936</v>
      </c>
      <c r="Y738" s="8" t="s">
        <v>10612</v>
      </c>
      <c r="Z738" s="243">
        <v>42220</v>
      </c>
      <c r="AA738" s="10" t="s">
        <v>1937</v>
      </c>
      <c r="AB738" s="10" t="s">
        <v>1938</v>
      </c>
      <c r="AC738" s="10" t="s">
        <v>3140</v>
      </c>
      <c r="AD738" s="10" t="s">
        <v>10613</v>
      </c>
      <c r="AE738" s="243" t="s">
        <v>7039</v>
      </c>
      <c r="AF738" s="10" t="s">
        <v>10614</v>
      </c>
      <c r="AG738" s="10" t="s">
        <v>10615</v>
      </c>
      <c r="AH738" s="242" t="s">
        <v>10616</v>
      </c>
      <c r="AI738" s="243" t="s">
        <v>10617</v>
      </c>
      <c r="AJ738" s="10" t="s">
        <v>10618</v>
      </c>
      <c r="AK738" s="10" t="s">
        <v>10619</v>
      </c>
      <c r="AL738" s="241" t="s">
        <v>1971</v>
      </c>
      <c r="AM738" s="8" t="s">
        <v>10620</v>
      </c>
      <c r="AN738" s="8"/>
      <c r="AO738" s="8"/>
      <c r="AP738" s="8"/>
      <c r="AQ738" s="8"/>
      <c r="AR738" s="245">
        <v>44561</v>
      </c>
      <c r="AS738" s="245">
        <v>44561</v>
      </c>
      <c r="AT738" s="246"/>
      <c r="AU738" s="244" t="s">
        <v>10621</v>
      </c>
      <c r="AV738" s="247" t="s">
        <v>8583</v>
      </c>
      <c r="AW738" s="248" t="s">
        <v>3783</v>
      </c>
      <c r="AX738" s="249"/>
      <c r="AY738" s="250" t="s">
        <v>10610</v>
      </c>
    </row>
    <row r="739" spans="1:51" ht="24.75" customHeight="1" x14ac:dyDescent="0.35">
      <c r="A739" s="11">
        <v>738</v>
      </c>
      <c r="B739" s="241" t="s">
        <v>10622</v>
      </c>
      <c r="C739" s="8" t="s">
        <v>7635</v>
      </c>
      <c r="D739" s="10" t="s">
        <v>3088</v>
      </c>
      <c r="E739" s="10" t="s">
        <v>14</v>
      </c>
      <c r="F739" s="9">
        <v>44333</v>
      </c>
      <c r="G739" s="9">
        <v>44392</v>
      </c>
      <c r="H739" s="9"/>
      <c r="I739" s="9">
        <v>44757</v>
      </c>
      <c r="J739" s="7" t="s">
        <v>3128</v>
      </c>
      <c r="K739" s="7" t="s">
        <v>7219</v>
      </c>
      <c r="L739" s="10" t="s">
        <v>35</v>
      </c>
      <c r="M739" s="242" t="s">
        <v>1989</v>
      </c>
      <c r="N739" s="243" t="s">
        <v>1990</v>
      </c>
      <c r="O739" s="243" t="s">
        <v>75</v>
      </c>
      <c r="P739" s="10" t="s">
        <v>1991</v>
      </c>
      <c r="Q739" s="10" t="s">
        <v>21</v>
      </c>
      <c r="R739" s="10"/>
      <c r="S739" s="10"/>
      <c r="T739" s="10" t="s">
        <v>22</v>
      </c>
      <c r="U739" s="244">
        <v>30992</v>
      </c>
      <c r="V739" s="10" t="s">
        <v>255</v>
      </c>
      <c r="W739" s="10" t="s">
        <v>1382</v>
      </c>
      <c r="X739" s="241" t="s">
        <v>1936</v>
      </c>
      <c r="Y739" s="8" t="s">
        <v>7637</v>
      </c>
      <c r="Z739" s="243">
        <v>41827</v>
      </c>
      <c r="AA739" s="10" t="s">
        <v>255</v>
      </c>
      <c r="AB739" s="10" t="s">
        <v>1938</v>
      </c>
      <c r="AC739" s="10" t="s">
        <v>3140</v>
      </c>
      <c r="AD739" s="10" t="s">
        <v>5463</v>
      </c>
      <c r="AE739" s="243" t="s">
        <v>10623</v>
      </c>
      <c r="AF739" s="10" t="s">
        <v>10624</v>
      </c>
      <c r="AG739" s="10" t="s">
        <v>10625</v>
      </c>
      <c r="AH739" s="242" t="s">
        <v>10624</v>
      </c>
      <c r="AI739" s="243" t="s">
        <v>10625</v>
      </c>
      <c r="AJ739" s="10" t="s">
        <v>7643</v>
      </c>
      <c r="AK739" s="10" t="s">
        <v>7644</v>
      </c>
      <c r="AL739" s="241" t="s">
        <v>1941</v>
      </c>
      <c r="AM739" s="8" t="s">
        <v>7645</v>
      </c>
      <c r="AN739" s="8"/>
      <c r="AO739" s="8"/>
      <c r="AP739" s="8"/>
      <c r="AQ739" s="8"/>
      <c r="AR739" s="245">
        <v>44554</v>
      </c>
      <c r="AS739" s="245">
        <v>44566</v>
      </c>
      <c r="AT739" s="246"/>
      <c r="AU739" s="244" t="s">
        <v>10626</v>
      </c>
      <c r="AV739" s="247" t="s">
        <v>8583</v>
      </c>
      <c r="AW739" s="248" t="s">
        <v>3783</v>
      </c>
      <c r="AX739" s="249"/>
      <c r="AY739" s="250" t="s">
        <v>10622</v>
      </c>
    </row>
    <row r="740" spans="1:51" ht="24.75" customHeight="1" x14ac:dyDescent="0.35">
      <c r="A740" s="11">
        <v>739</v>
      </c>
      <c r="B740" s="241" t="s">
        <v>10627</v>
      </c>
      <c r="C740" s="8" t="s">
        <v>10628</v>
      </c>
      <c r="D740" s="10" t="s">
        <v>3088</v>
      </c>
      <c r="E740" s="10" t="s">
        <v>14</v>
      </c>
      <c r="F740" s="9">
        <v>43290</v>
      </c>
      <c r="G740" s="9">
        <v>43349</v>
      </c>
      <c r="H740" s="9"/>
      <c r="I740" s="9"/>
      <c r="J740" s="7" t="s">
        <v>1932</v>
      </c>
      <c r="K740" s="7" t="s">
        <v>26</v>
      </c>
      <c r="L740" s="10" t="s">
        <v>2404</v>
      </c>
      <c r="M740" s="242" t="s">
        <v>27</v>
      </c>
      <c r="N740" s="243" t="s">
        <v>2050</v>
      </c>
      <c r="O740" s="243" t="s">
        <v>1078</v>
      </c>
      <c r="P740" s="10" t="s">
        <v>2471</v>
      </c>
      <c r="Q740" s="10" t="s">
        <v>21</v>
      </c>
      <c r="R740" s="10"/>
      <c r="S740" s="10"/>
      <c r="T740" s="10" t="s">
        <v>53</v>
      </c>
      <c r="U740" s="244">
        <v>34904</v>
      </c>
      <c r="V740" s="10" t="s">
        <v>1045</v>
      </c>
      <c r="W740" s="10" t="s">
        <v>1045</v>
      </c>
      <c r="X740" s="241" t="s">
        <v>1936</v>
      </c>
      <c r="Y740" s="8" t="s">
        <v>10629</v>
      </c>
      <c r="Z740" s="243">
        <v>42713</v>
      </c>
      <c r="AA740" s="10" t="s">
        <v>1045</v>
      </c>
      <c r="AB740" s="10" t="s">
        <v>1956</v>
      </c>
      <c r="AC740" s="10" t="s">
        <v>3140</v>
      </c>
      <c r="AD740" s="10" t="s">
        <v>2303</v>
      </c>
      <c r="AE740" s="243" t="s">
        <v>2073</v>
      </c>
      <c r="AF740" s="10" t="s">
        <v>10630</v>
      </c>
      <c r="AG740" s="10" t="s">
        <v>10631</v>
      </c>
      <c r="AH740" s="242" t="s">
        <v>10632</v>
      </c>
      <c r="AI740" s="243" t="s">
        <v>10633</v>
      </c>
      <c r="AJ740" s="10" t="s">
        <v>10634</v>
      </c>
      <c r="AK740" s="10" t="s">
        <v>10635</v>
      </c>
      <c r="AL740" s="241" t="s">
        <v>1953</v>
      </c>
      <c r="AM740" s="8" t="s">
        <v>10636</v>
      </c>
      <c r="AN740" s="8"/>
      <c r="AO740" s="8"/>
      <c r="AP740" s="8"/>
      <c r="AQ740" s="8"/>
      <c r="AR740" s="245">
        <v>44568</v>
      </c>
      <c r="AS740" s="245">
        <v>44568</v>
      </c>
      <c r="AT740" s="246"/>
      <c r="AU740" s="244" t="s">
        <v>10588</v>
      </c>
      <c r="AV740" s="247" t="s">
        <v>8583</v>
      </c>
      <c r="AW740" s="248" t="s">
        <v>8608</v>
      </c>
      <c r="AX740" s="249" t="s">
        <v>8297</v>
      </c>
      <c r="AY740" s="250" t="s">
        <v>10627</v>
      </c>
    </row>
    <row r="741" spans="1:51" ht="24.75" customHeight="1" x14ac:dyDescent="0.35">
      <c r="A741" s="11">
        <v>740</v>
      </c>
      <c r="B741" s="241" t="s">
        <v>10637</v>
      </c>
      <c r="C741" s="8" t="s">
        <v>10638</v>
      </c>
      <c r="D741" s="10"/>
      <c r="E741" s="10" t="s">
        <v>707</v>
      </c>
      <c r="F741" s="9">
        <v>44536</v>
      </c>
      <c r="G741" s="9">
        <v>44595</v>
      </c>
      <c r="H741" s="9"/>
      <c r="I741" s="9"/>
      <c r="J741" s="7"/>
      <c r="K741" s="7" t="s">
        <v>80</v>
      </c>
      <c r="L741" s="10" t="s">
        <v>10639</v>
      </c>
      <c r="M741" s="242" t="s">
        <v>10640</v>
      </c>
      <c r="N741" s="243" t="s">
        <v>1972</v>
      </c>
      <c r="O741" s="243" t="s">
        <v>3187</v>
      </c>
      <c r="P741" s="10" t="s">
        <v>2061</v>
      </c>
      <c r="Q741" s="10" t="e">
        <v>#N/A</v>
      </c>
      <c r="R741" s="10"/>
      <c r="S741" s="10"/>
      <c r="T741" s="10" t="s">
        <v>53</v>
      </c>
      <c r="U741" s="244">
        <v>29221</v>
      </c>
      <c r="V741" s="10" t="s">
        <v>707</v>
      </c>
      <c r="W741" s="10" t="s">
        <v>707</v>
      </c>
      <c r="X741" s="241" t="s">
        <v>1936</v>
      </c>
      <c r="Y741" s="8" t="s">
        <v>10641</v>
      </c>
      <c r="Z741" s="243">
        <v>43182</v>
      </c>
      <c r="AA741" s="10" t="s">
        <v>707</v>
      </c>
      <c r="AB741" s="10" t="s">
        <v>1938</v>
      </c>
      <c r="AC741" s="10" t="s">
        <v>1974</v>
      </c>
      <c r="AD741" s="10" t="s">
        <v>10642</v>
      </c>
      <c r="AE741" s="243" t="s">
        <v>10643</v>
      </c>
      <c r="AF741" s="10" t="s">
        <v>10644</v>
      </c>
      <c r="AG741" s="10" t="s">
        <v>10645</v>
      </c>
      <c r="AH741" s="242" t="s">
        <v>10644</v>
      </c>
      <c r="AI741" s="243" t="s">
        <v>10645</v>
      </c>
      <c r="AJ741" s="10" t="s">
        <v>10646</v>
      </c>
      <c r="AK741" s="10" t="s">
        <v>10647</v>
      </c>
      <c r="AL741" s="241" t="s">
        <v>1971</v>
      </c>
      <c r="AM741" s="8" t="s">
        <v>10648</v>
      </c>
      <c r="AN741" s="8"/>
      <c r="AO741" s="8"/>
      <c r="AP741" s="8"/>
      <c r="AQ741" s="8"/>
      <c r="AR741" s="245">
        <v>44571</v>
      </c>
      <c r="AS741" s="245">
        <v>44571</v>
      </c>
      <c r="AT741" s="246"/>
      <c r="AU741" s="244" t="s">
        <v>10649</v>
      </c>
      <c r="AV741" s="247" t="s">
        <v>8639</v>
      </c>
      <c r="AW741" s="248" t="s">
        <v>9475</v>
      </c>
      <c r="AX741" s="249"/>
      <c r="AY741" s="250" t="s">
        <v>10637</v>
      </c>
    </row>
    <row r="742" spans="1:51" ht="24.75" customHeight="1" x14ac:dyDescent="0.35">
      <c r="A742" s="11">
        <v>741</v>
      </c>
      <c r="B742" s="241" t="s">
        <v>10650</v>
      </c>
      <c r="C742" s="8" t="s">
        <v>10651</v>
      </c>
      <c r="D742" s="10"/>
      <c r="E742" s="10" t="s">
        <v>14</v>
      </c>
      <c r="F742" s="9">
        <v>44508</v>
      </c>
      <c r="G742" s="9">
        <v>44567</v>
      </c>
      <c r="H742" s="9"/>
      <c r="I742" s="9">
        <v>44932</v>
      </c>
      <c r="J742" s="7" t="s">
        <v>3128</v>
      </c>
      <c r="K742" s="7" t="s">
        <v>10652</v>
      </c>
      <c r="L742" s="10" t="s">
        <v>41</v>
      </c>
      <c r="M742" s="242" t="s">
        <v>1954</v>
      </c>
      <c r="N742" s="243" t="s">
        <v>2126</v>
      </c>
      <c r="O742" s="243" t="s">
        <v>10653</v>
      </c>
      <c r="P742" s="10" t="s">
        <v>10654</v>
      </c>
      <c r="Q742" s="10" t="s">
        <v>21</v>
      </c>
      <c r="R742" s="10"/>
      <c r="S742" s="10"/>
      <c r="T742" s="10" t="s">
        <v>22</v>
      </c>
      <c r="U742" s="244">
        <v>35119</v>
      </c>
      <c r="V742" s="10" t="s">
        <v>57</v>
      </c>
      <c r="W742" s="10" t="s">
        <v>343</v>
      </c>
      <c r="X742" s="241" t="s">
        <v>1936</v>
      </c>
      <c r="Y742" s="8" t="s">
        <v>10655</v>
      </c>
      <c r="Z742" s="243">
        <v>40715</v>
      </c>
      <c r="AA742" s="10" t="s">
        <v>3298</v>
      </c>
      <c r="AB742" s="10" t="s">
        <v>1956</v>
      </c>
      <c r="AC742" s="10" t="s">
        <v>3140</v>
      </c>
      <c r="AD742" s="10" t="s">
        <v>10656</v>
      </c>
      <c r="AE742" s="243" t="s">
        <v>2073</v>
      </c>
      <c r="AF742" s="10" t="s">
        <v>10657</v>
      </c>
      <c r="AG742" s="10" t="s">
        <v>10658</v>
      </c>
      <c r="AH742" s="242" t="s">
        <v>10659</v>
      </c>
      <c r="AI742" s="243" t="s">
        <v>10660</v>
      </c>
      <c r="AJ742" s="10" t="s">
        <v>10661</v>
      </c>
      <c r="AK742" s="10" t="s">
        <v>1595</v>
      </c>
      <c r="AL742" s="241" t="s">
        <v>1953</v>
      </c>
      <c r="AM742" s="8" t="s">
        <v>10662</v>
      </c>
      <c r="AN742" s="8"/>
      <c r="AO742" s="8"/>
      <c r="AP742" s="8"/>
      <c r="AQ742" s="8"/>
      <c r="AR742" s="245">
        <v>44572</v>
      </c>
      <c r="AS742" s="245">
        <v>44572</v>
      </c>
      <c r="AT742" s="246"/>
      <c r="AU742" s="244" t="s">
        <v>10663</v>
      </c>
      <c r="AV742" s="247" t="s">
        <v>8583</v>
      </c>
      <c r="AW742" s="248" t="s">
        <v>3783</v>
      </c>
      <c r="AX742" s="249"/>
      <c r="AY742" s="250" t="s">
        <v>10650</v>
      </c>
    </row>
    <row r="743" spans="1:51" ht="24.75" customHeight="1" x14ac:dyDescent="0.35">
      <c r="A743" s="11">
        <v>742</v>
      </c>
      <c r="B743" s="241" t="s">
        <v>10664</v>
      </c>
      <c r="C743" s="8" t="s">
        <v>10665</v>
      </c>
      <c r="D743" s="10" t="s">
        <v>3088</v>
      </c>
      <c r="E743" s="10" t="s">
        <v>2019</v>
      </c>
      <c r="F743" s="9">
        <v>42815</v>
      </c>
      <c r="G743" s="9">
        <v>42874</v>
      </c>
      <c r="H743" s="9"/>
      <c r="I743" s="9"/>
      <c r="J743" s="7" t="s">
        <v>1932</v>
      </c>
      <c r="K743" s="7" t="s">
        <v>80</v>
      </c>
      <c r="L743" s="10" t="s">
        <v>6674</v>
      </c>
      <c r="M743" s="242" t="s">
        <v>2470</v>
      </c>
      <c r="N743" s="243" t="s">
        <v>1972</v>
      </c>
      <c r="O743" s="243" t="s">
        <v>3187</v>
      </c>
      <c r="P743" s="10" t="s">
        <v>2061</v>
      </c>
      <c r="Q743" s="10" t="e">
        <v>#N/A</v>
      </c>
      <c r="R743" s="10"/>
      <c r="S743" s="10"/>
      <c r="T743" s="10" t="s">
        <v>53</v>
      </c>
      <c r="U743" s="244">
        <v>29985</v>
      </c>
      <c r="V743" s="10" t="s">
        <v>2019</v>
      </c>
      <c r="W743" s="10" t="s">
        <v>2064</v>
      </c>
      <c r="X743" s="241" t="s">
        <v>1936</v>
      </c>
      <c r="Y743" s="8" t="s">
        <v>10666</v>
      </c>
      <c r="Z743" s="243">
        <v>41282</v>
      </c>
      <c r="AA743" s="10" t="s">
        <v>2019</v>
      </c>
      <c r="AB743" s="10" t="s">
        <v>1938</v>
      </c>
      <c r="AC743" s="10" t="s">
        <v>3140</v>
      </c>
      <c r="AD743" s="10" t="s">
        <v>2167</v>
      </c>
      <c r="AE743" s="243" t="s">
        <v>10667</v>
      </c>
      <c r="AF743" s="10" t="s">
        <v>10668</v>
      </c>
      <c r="AG743" s="10" t="s">
        <v>10669</v>
      </c>
      <c r="AH743" s="242" t="s">
        <v>10670</v>
      </c>
      <c r="AI743" s="243" t="s">
        <v>10671</v>
      </c>
      <c r="AJ743" s="10" t="s">
        <v>397</v>
      </c>
      <c r="AK743" s="10" t="s">
        <v>395</v>
      </c>
      <c r="AL743" s="241" t="s">
        <v>1971</v>
      </c>
      <c r="AM743" s="8" t="s">
        <v>10672</v>
      </c>
      <c r="AN743" s="8"/>
      <c r="AO743" s="8"/>
      <c r="AP743" s="8"/>
      <c r="AQ743" s="8"/>
      <c r="AR743" s="245">
        <v>44561</v>
      </c>
      <c r="AS743" s="245">
        <v>44574</v>
      </c>
      <c r="AT743" s="246"/>
      <c r="AU743" s="244" t="s">
        <v>10465</v>
      </c>
      <c r="AV743" s="247" t="s">
        <v>8639</v>
      </c>
      <c r="AW743" s="248" t="s">
        <v>8640</v>
      </c>
      <c r="AX743" s="249"/>
      <c r="AY743" s="250" t="s">
        <v>10664</v>
      </c>
    </row>
    <row r="744" spans="1:51" ht="24.75" customHeight="1" x14ac:dyDescent="0.35">
      <c r="A744" s="11">
        <v>743</v>
      </c>
      <c r="B744" s="241" t="s">
        <v>10673</v>
      </c>
      <c r="C744" s="8" t="s">
        <v>10674</v>
      </c>
      <c r="D744" s="10"/>
      <c r="E744" s="10" t="s">
        <v>129</v>
      </c>
      <c r="F744" s="9">
        <v>44470</v>
      </c>
      <c r="G744" s="9">
        <v>44529</v>
      </c>
      <c r="H744" s="9"/>
      <c r="I744" s="9">
        <v>44894</v>
      </c>
      <c r="J744" s="7" t="s">
        <v>3128</v>
      </c>
      <c r="K744" s="7" t="s">
        <v>80</v>
      </c>
      <c r="L744" s="10" t="s">
        <v>3884</v>
      </c>
      <c r="M744" s="242" t="s">
        <v>2129</v>
      </c>
      <c r="N744" s="243" t="s">
        <v>1972</v>
      </c>
      <c r="O744" s="243" t="s">
        <v>3187</v>
      </c>
      <c r="P744" s="10" t="s">
        <v>2061</v>
      </c>
      <c r="Q744" s="10" t="e">
        <v>#N/A</v>
      </c>
      <c r="R744" s="10"/>
      <c r="S744" s="10"/>
      <c r="T744" s="10" t="s">
        <v>53</v>
      </c>
      <c r="U744" s="244">
        <v>32651</v>
      </c>
      <c r="V744" s="10" t="s">
        <v>2297</v>
      </c>
      <c r="W744" s="10" t="s">
        <v>2297</v>
      </c>
      <c r="X744" s="241" t="s">
        <v>1936</v>
      </c>
      <c r="Y744" s="8" t="s">
        <v>10675</v>
      </c>
      <c r="Z744" s="243">
        <v>43865</v>
      </c>
      <c r="AA744" s="10" t="s">
        <v>2297</v>
      </c>
      <c r="AB744" s="10" t="s">
        <v>1938</v>
      </c>
      <c r="AC744" s="10" t="s">
        <v>3140</v>
      </c>
      <c r="AD744" s="10" t="s">
        <v>2154</v>
      </c>
      <c r="AE744" s="243" t="s">
        <v>1998</v>
      </c>
      <c r="AF744" s="10" t="s">
        <v>10676</v>
      </c>
      <c r="AG744" s="10" t="s">
        <v>10677</v>
      </c>
      <c r="AH744" s="242" t="s">
        <v>10678</v>
      </c>
      <c r="AI744" s="243" t="s">
        <v>10679</v>
      </c>
      <c r="AJ744" s="10" t="s">
        <v>10680</v>
      </c>
      <c r="AK744" s="10" t="s">
        <v>10681</v>
      </c>
      <c r="AL744" s="241" t="s">
        <v>1971</v>
      </c>
      <c r="AM744" s="8" t="s">
        <v>10682</v>
      </c>
      <c r="AN744" s="8"/>
      <c r="AO744" s="8"/>
      <c r="AP744" s="8"/>
      <c r="AQ744" s="8"/>
      <c r="AR744" s="245">
        <v>44575</v>
      </c>
      <c r="AS744" s="245">
        <v>44575</v>
      </c>
      <c r="AT744" s="246"/>
      <c r="AU744" s="244" t="s">
        <v>10683</v>
      </c>
      <c r="AV744" s="247" t="s">
        <v>8639</v>
      </c>
      <c r="AW744" s="248" t="s">
        <v>9475</v>
      </c>
      <c r="AX744" s="249"/>
      <c r="AY744" s="250" t="s">
        <v>10673</v>
      </c>
    </row>
    <row r="745" spans="1:51" ht="24.75" customHeight="1" x14ac:dyDescent="0.35">
      <c r="A745" s="11">
        <v>744</v>
      </c>
      <c r="B745" s="241" t="s">
        <v>10684</v>
      </c>
      <c r="C745" s="8" t="s">
        <v>10685</v>
      </c>
      <c r="D745" s="10" t="s">
        <v>3088</v>
      </c>
      <c r="E745" s="10" t="s">
        <v>14</v>
      </c>
      <c r="F745" s="9">
        <v>42278</v>
      </c>
      <c r="G745" s="9"/>
      <c r="H745" s="9"/>
      <c r="I745" s="9">
        <v>45242</v>
      </c>
      <c r="J745" s="7" t="s">
        <v>3128</v>
      </c>
      <c r="K745" s="7" t="s">
        <v>109</v>
      </c>
      <c r="L745" s="10" t="s">
        <v>109</v>
      </c>
      <c r="M745" s="242" t="s">
        <v>109</v>
      </c>
      <c r="N745" s="243" t="s">
        <v>1979</v>
      </c>
      <c r="O745" s="243" t="s">
        <v>10686</v>
      </c>
      <c r="P745" s="10" t="s">
        <v>10687</v>
      </c>
      <c r="Q745" s="10" t="s">
        <v>21</v>
      </c>
      <c r="R745" s="10"/>
      <c r="S745" s="10"/>
      <c r="T745" s="10" t="s">
        <v>53</v>
      </c>
      <c r="U745" s="244">
        <v>26152</v>
      </c>
      <c r="V745" s="10" t="s">
        <v>2195</v>
      </c>
      <c r="W745" s="10" t="s">
        <v>2195</v>
      </c>
      <c r="X745" s="241" t="s">
        <v>2195</v>
      </c>
      <c r="Y745" s="8" t="s">
        <v>10688</v>
      </c>
      <c r="Z745" s="243">
        <v>44392</v>
      </c>
      <c r="AA745" s="10" t="s">
        <v>2195</v>
      </c>
      <c r="AB745" s="10" t="s">
        <v>1938</v>
      </c>
      <c r="AC745" s="10" t="s">
        <v>3140</v>
      </c>
      <c r="AD745" s="10" t="s">
        <v>10689</v>
      </c>
      <c r="AE745" s="243" t="s">
        <v>5384</v>
      </c>
      <c r="AF745" s="10" t="s">
        <v>10690</v>
      </c>
      <c r="AG745" s="10" t="s">
        <v>10691</v>
      </c>
      <c r="AH745" s="242" t="s">
        <v>10690</v>
      </c>
      <c r="AI745" s="243" t="s">
        <v>10691</v>
      </c>
      <c r="AJ745" s="10" t="s">
        <v>3088</v>
      </c>
      <c r="AK745" s="10" t="s">
        <v>10692</v>
      </c>
      <c r="AL745" s="241" t="s">
        <v>1971</v>
      </c>
      <c r="AM745" s="8" t="s">
        <v>10693</v>
      </c>
      <c r="AN745" s="8"/>
      <c r="AO745" s="8"/>
      <c r="AP745" s="8"/>
      <c r="AQ745" s="8"/>
      <c r="AR745" s="245">
        <v>44576</v>
      </c>
      <c r="AS745" s="245">
        <v>44576</v>
      </c>
      <c r="AT745" s="246"/>
      <c r="AU745" s="244"/>
      <c r="AV745" s="247" t="s">
        <v>3711</v>
      </c>
      <c r="AW745" s="248" t="s">
        <v>3711</v>
      </c>
      <c r="AX745" s="249"/>
      <c r="AY745" s="250" t="s">
        <v>10684</v>
      </c>
    </row>
    <row r="746" spans="1:51" ht="24.75" customHeight="1" x14ac:dyDescent="0.35">
      <c r="A746" s="11">
        <v>745</v>
      </c>
      <c r="B746" s="241" t="s">
        <v>10694</v>
      </c>
      <c r="C746" s="8" t="s">
        <v>8975</v>
      </c>
      <c r="D746" s="10"/>
      <c r="E746" s="10" t="s">
        <v>707</v>
      </c>
      <c r="F746" s="9">
        <v>44455</v>
      </c>
      <c r="G746" s="9">
        <v>44514</v>
      </c>
      <c r="H746" s="9"/>
      <c r="I746" s="9">
        <v>44879</v>
      </c>
      <c r="J746" s="7" t="s">
        <v>3128</v>
      </c>
      <c r="K746" s="7" t="s">
        <v>80</v>
      </c>
      <c r="L746" s="10" t="s">
        <v>3884</v>
      </c>
      <c r="M746" s="242" t="s">
        <v>2129</v>
      </c>
      <c r="N746" s="243" t="s">
        <v>1972</v>
      </c>
      <c r="O746" s="243" t="s">
        <v>3187</v>
      </c>
      <c r="P746" s="10" t="s">
        <v>2061</v>
      </c>
      <c r="Q746" s="10" t="e">
        <v>#N/A</v>
      </c>
      <c r="R746" s="10"/>
      <c r="S746" s="10"/>
      <c r="T746" s="10" t="s">
        <v>53</v>
      </c>
      <c r="U746" s="244">
        <v>32225</v>
      </c>
      <c r="V746" s="10" t="s">
        <v>2297</v>
      </c>
      <c r="W746" s="10" t="s">
        <v>2297</v>
      </c>
      <c r="X746" s="241" t="s">
        <v>1936</v>
      </c>
      <c r="Y746" s="8" t="s">
        <v>10695</v>
      </c>
      <c r="Z746" s="243">
        <v>43788</v>
      </c>
      <c r="AA746" s="10" t="s">
        <v>707</v>
      </c>
      <c r="AB746" s="10" t="s">
        <v>1938</v>
      </c>
      <c r="AC746" s="10" t="s">
        <v>3140</v>
      </c>
      <c r="AD746" s="10" t="s">
        <v>10696</v>
      </c>
      <c r="AE746" s="243" t="s">
        <v>1948</v>
      </c>
      <c r="AF746" s="10" t="s">
        <v>10697</v>
      </c>
      <c r="AG746" s="10" t="s">
        <v>10698</v>
      </c>
      <c r="AH746" s="242" t="s">
        <v>10697</v>
      </c>
      <c r="AI746" s="243" t="s">
        <v>10698</v>
      </c>
      <c r="AJ746" s="10" t="s">
        <v>10699</v>
      </c>
      <c r="AK746" s="10" t="s">
        <v>10700</v>
      </c>
      <c r="AL746" s="241" t="s">
        <v>1971</v>
      </c>
      <c r="AM746" s="8" t="s">
        <v>10701</v>
      </c>
      <c r="AN746" s="8"/>
      <c r="AO746" s="8"/>
      <c r="AP746" s="8"/>
      <c r="AQ746" s="8"/>
      <c r="AR746" s="245">
        <v>44576</v>
      </c>
      <c r="AS746" s="245">
        <v>44576</v>
      </c>
      <c r="AT746" s="246"/>
      <c r="AU746" s="244" t="s">
        <v>10649</v>
      </c>
      <c r="AV746" s="247" t="s">
        <v>8639</v>
      </c>
      <c r="AW746" s="248" t="s">
        <v>9475</v>
      </c>
      <c r="AX746" s="249"/>
      <c r="AY746" s="250" t="s">
        <v>10694</v>
      </c>
    </row>
    <row r="747" spans="1:51" ht="24.75" customHeight="1" x14ac:dyDescent="0.35">
      <c r="A747" s="11">
        <v>746</v>
      </c>
      <c r="B747" s="241" t="s">
        <v>10702</v>
      </c>
      <c r="C747" s="8" t="s">
        <v>10703</v>
      </c>
      <c r="D747" s="10"/>
      <c r="E747" s="10" t="s">
        <v>14</v>
      </c>
      <c r="F747" s="9">
        <v>44538</v>
      </c>
      <c r="G747" s="9">
        <v>44597</v>
      </c>
      <c r="H747" s="9"/>
      <c r="I747" s="9"/>
      <c r="J747" s="7"/>
      <c r="K747" s="7" t="s">
        <v>18</v>
      </c>
      <c r="L747" s="10" t="s">
        <v>8877</v>
      </c>
      <c r="M747" s="242" t="s">
        <v>9246</v>
      </c>
      <c r="N747" s="243" t="s">
        <v>2050</v>
      </c>
      <c r="O747" s="243" t="s">
        <v>10704</v>
      </c>
      <c r="P747" s="10" t="s">
        <v>10705</v>
      </c>
      <c r="Q747" s="10" t="s">
        <v>21</v>
      </c>
      <c r="R747" s="10"/>
      <c r="S747" s="10"/>
      <c r="T747" s="10" t="s">
        <v>22</v>
      </c>
      <c r="U747" s="244">
        <v>35790</v>
      </c>
      <c r="V747" s="10" t="s">
        <v>10706</v>
      </c>
      <c r="W747" s="10" t="s">
        <v>2007</v>
      </c>
      <c r="X747" s="241" t="s">
        <v>1936</v>
      </c>
      <c r="Y747" s="8" t="s">
        <v>10707</v>
      </c>
      <c r="Z747" s="243">
        <v>41117</v>
      </c>
      <c r="AA747" s="10" t="s">
        <v>3298</v>
      </c>
      <c r="AB747" s="10" t="s">
        <v>1956</v>
      </c>
      <c r="AC747" s="10" t="s">
        <v>3140</v>
      </c>
      <c r="AD747" s="10" t="s">
        <v>2010</v>
      </c>
      <c r="AE747" s="243" t="s">
        <v>2095</v>
      </c>
      <c r="AF747" s="10" t="s">
        <v>10708</v>
      </c>
      <c r="AG747" s="10" t="s">
        <v>10709</v>
      </c>
      <c r="AH747" s="242" t="s">
        <v>10710</v>
      </c>
      <c r="AI747" s="243" t="s">
        <v>10711</v>
      </c>
      <c r="AJ747" s="10" t="s">
        <v>10712</v>
      </c>
      <c r="AK747" s="10" t="s">
        <v>10713</v>
      </c>
      <c r="AL747" s="241" t="s">
        <v>2160</v>
      </c>
      <c r="AM747" s="8" t="s">
        <v>10714</v>
      </c>
      <c r="AN747" s="8"/>
      <c r="AO747" s="8"/>
      <c r="AP747" s="8"/>
      <c r="AQ747" s="8"/>
      <c r="AR747" s="245">
        <v>44578</v>
      </c>
      <c r="AS747" s="245">
        <v>44578</v>
      </c>
      <c r="AT747" s="246"/>
      <c r="AU747" s="244" t="s">
        <v>10715</v>
      </c>
      <c r="AV747" s="247" t="s">
        <v>8583</v>
      </c>
      <c r="AW747" s="248" t="s">
        <v>3783</v>
      </c>
      <c r="AX747" s="249"/>
      <c r="AY747" s="250" t="s">
        <v>10702</v>
      </c>
    </row>
    <row r="748" spans="1:51" ht="24.75" customHeight="1" x14ac:dyDescent="0.35">
      <c r="A748" s="11">
        <v>747</v>
      </c>
      <c r="B748" s="241" t="s">
        <v>10716</v>
      </c>
      <c r="C748" s="8" t="s">
        <v>10717</v>
      </c>
      <c r="D748" s="10"/>
      <c r="E748" s="10" t="s">
        <v>14</v>
      </c>
      <c r="F748" s="9">
        <v>44536</v>
      </c>
      <c r="G748" s="9">
        <v>44595</v>
      </c>
      <c r="H748" s="9"/>
      <c r="I748" s="9"/>
      <c r="J748" s="7"/>
      <c r="K748" s="7" t="s">
        <v>109</v>
      </c>
      <c r="L748" s="10" t="s">
        <v>1440</v>
      </c>
      <c r="M748" s="242" t="s">
        <v>1440</v>
      </c>
      <c r="N748" s="243" t="s">
        <v>1942</v>
      </c>
      <c r="O748" s="243" t="s">
        <v>9059</v>
      </c>
      <c r="P748" s="10" t="s">
        <v>9060</v>
      </c>
      <c r="Q748" s="10" t="s">
        <v>21</v>
      </c>
      <c r="R748" s="10"/>
      <c r="S748" s="10"/>
      <c r="T748" s="10" t="s">
        <v>53</v>
      </c>
      <c r="U748" s="244">
        <v>30222</v>
      </c>
      <c r="V748" s="10" t="s">
        <v>255</v>
      </c>
      <c r="W748" s="10" t="s">
        <v>255</v>
      </c>
      <c r="X748" s="241" t="s">
        <v>1936</v>
      </c>
      <c r="Y748" s="8" t="s">
        <v>10718</v>
      </c>
      <c r="Z748" s="243">
        <v>44270</v>
      </c>
      <c r="AA748" s="10" t="s">
        <v>255</v>
      </c>
      <c r="AB748" s="10" t="s">
        <v>1938</v>
      </c>
      <c r="AC748" s="10" t="s">
        <v>3140</v>
      </c>
      <c r="AD748" s="10" t="s">
        <v>2199</v>
      </c>
      <c r="AE748" s="243" t="s">
        <v>2300</v>
      </c>
      <c r="AF748" s="10" t="s">
        <v>10719</v>
      </c>
      <c r="AG748" s="10" t="s">
        <v>10720</v>
      </c>
      <c r="AH748" s="242" t="s">
        <v>10719</v>
      </c>
      <c r="AI748" s="243" t="s">
        <v>10720</v>
      </c>
      <c r="AJ748" s="10" t="s">
        <v>10721</v>
      </c>
      <c r="AK748" s="10" t="s">
        <v>274</v>
      </c>
      <c r="AL748" s="241" t="s">
        <v>1971</v>
      </c>
      <c r="AM748" s="8" t="s">
        <v>10722</v>
      </c>
      <c r="AN748" s="8"/>
      <c r="AO748" s="8"/>
      <c r="AP748" s="8"/>
      <c r="AQ748" s="8"/>
      <c r="AR748" s="245">
        <v>44582</v>
      </c>
      <c r="AS748" s="245">
        <v>44582</v>
      </c>
      <c r="AT748" s="246"/>
      <c r="AU748" s="244"/>
      <c r="AV748" s="247" t="s">
        <v>8583</v>
      </c>
      <c r="AW748" s="248" t="s">
        <v>10723</v>
      </c>
      <c r="AX748" s="249"/>
      <c r="AY748" s="250" t="s">
        <v>10716</v>
      </c>
    </row>
    <row r="749" spans="1:51" ht="24.75" customHeight="1" x14ac:dyDescent="0.35">
      <c r="A749" s="11">
        <v>748</v>
      </c>
      <c r="B749" s="241" t="s">
        <v>10724</v>
      </c>
      <c r="C749" s="8" t="s">
        <v>10725</v>
      </c>
      <c r="D749" s="10" t="s">
        <v>3088</v>
      </c>
      <c r="E749" s="10" t="s">
        <v>14</v>
      </c>
      <c r="F749" s="9">
        <v>44158</v>
      </c>
      <c r="G749" s="9">
        <v>44217</v>
      </c>
      <c r="H749" s="9"/>
      <c r="I749" s="9">
        <v>44582</v>
      </c>
      <c r="J749" s="7" t="s">
        <v>3128</v>
      </c>
      <c r="K749" s="7" t="s">
        <v>7219</v>
      </c>
      <c r="L749" s="10" t="s">
        <v>35</v>
      </c>
      <c r="M749" s="242" t="s">
        <v>1989</v>
      </c>
      <c r="N749" s="243" t="s">
        <v>1972</v>
      </c>
      <c r="O749" s="243" t="s">
        <v>555</v>
      </c>
      <c r="P749" s="10" t="s">
        <v>2258</v>
      </c>
      <c r="Q749" s="10" t="s">
        <v>21</v>
      </c>
      <c r="R749" s="10"/>
      <c r="S749" s="10"/>
      <c r="T749" s="10" t="s">
        <v>53</v>
      </c>
      <c r="U749" s="244">
        <v>31342</v>
      </c>
      <c r="V749" s="10" t="s">
        <v>255</v>
      </c>
      <c r="W749" s="10" t="s">
        <v>145</v>
      </c>
      <c r="X749" s="241" t="s">
        <v>1936</v>
      </c>
      <c r="Y749" s="8" t="s">
        <v>10726</v>
      </c>
      <c r="Z749" s="243">
        <v>42299</v>
      </c>
      <c r="AA749" s="10" t="s">
        <v>255</v>
      </c>
      <c r="AB749" s="10" t="s">
        <v>1956</v>
      </c>
      <c r="AC749" s="10" t="s">
        <v>3140</v>
      </c>
      <c r="AD749" s="10" t="s">
        <v>2423</v>
      </c>
      <c r="AE749" s="243" t="s">
        <v>7638</v>
      </c>
      <c r="AF749" s="10" t="s">
        <v>10727</v>
      </c>
      <c r="AG749" s="10" t="s">
        <v>10728</v>
      </c>
      <c r="AH749" s="242" t="s">
        <v>10727</v>
      </c>
      <c r="AI749" s="243" t="s">
        <v>10728</v>
      </c>
      <c r="AJ749" s="10" t="s">
        <v>10729</v>
      </c>
      <c r="AK749" s="10" t="s">
        <v>10730</v>
      </c>
      <c r="AL749" s="241" t="s">
        <v>2107</v>
      </c>
      <c r="AM749" s="8" t="s">
        <v>10731</v>
      </c>
      <c r="AN749" s="8"/>
      <c r="AO749" s="8"/>
      <c r="AP749" s="8"/>
      <c r="AQ749" s="8"/>
      <c r="AR749" s="245">
        <v>44582</v>
      </c>
      <c r="AS749" s="245">
        <v>44582</v>
      </c>
      <c r="AT749" s="246"/>
      <c r="AU749" s="244"/>
      <c r="AV749" s="247" t="s">
        <v>8583</v>
      </c>
      <c r="AW749" s="248" t="s">
        <v>10732</v>
      </c>
      <c r="AX749" s="249"/>
      <c r="AY749" s="250" t="s">
        <v>10724</v>
      </c>
    </row>
    <row r="750" spans="1:51" ht="24.75" customHeight="1" x14ac:dyDescent="0.35">
      <c r="A750" s="11">
        <v>749</v>
      </c>
      <c r="B750" s="241" t="s">
        <v>10733</v>
      </c>
      <c r="C750" s="8" t="s">
        <v>10734</v>
      </c>
      <c r="D750" s="10"/>
      <c r="E750" s="10" t="s">
        <v>14</v>
      </c>
      <c r="F750" s="9">
        <v>44529</v>
      </c>
      <c r="G750" s="9">
        <v>44588</v>
      </c>
      <c r="H750" s="9"/>
      <c r="I750" s="9"/>
      <c r="J750" s="7"/>
      <c r="K750" s="7" t="s">
        <v>7219</v>
      </c>
      <c r="L750" s="10" t="s">
        <v>35</v>
      </c>
      <c r="M750" s="242" t="s">
        <v>1989</v>
      </c>
      <c r="N750" s="243" t="s">
        <v>2050</v>
      </c>
      <c r="O750" s="243" t="s">
        <v>989</v>
      </c>
      <c r="P750" s="10" t="s">
        <v>2430</v>
      </c>
      <c r="Q750" s="10" t="s">
        <v>21</v>
      </c>
      <c r="R750" s="10"/>
      <c r="S750" s="10"/>
      <c r="T750" s="10" t="s">
        <v>22</v>
      </c>
      <c r="U750" s="244">
        <v>33857</v>
      </c>
      <c r="V750" s="10" t="s">
        <v>255</v>
      </c>
      <c r="W750" s="10" t="s">
        <v>311</v>
      </c>
      <c r="X750" s="241" t="s">
        <v>1936</v>
      </c>
      <c r="Y750" s="8" t="s">
        <v>10735</v>
      </c>
      <c r="Z750" s="243">
        <v>41429</v>
      </c>
      <c r="AA750" s="10" t="s">
        <v>255</v>
      </c>
      <c r="AB750" s="10" t="s">
        <v>1956</v>
      </c>
      <c r="AC750" s="10" t="s">
        <v>3140</v>
      </c>
      <c r="AD750" s="10" t="s">
        <v>10736</v>
      </c>
      <c r="AE750" s="243" t="s">
        <v>1948</v>
      </c>
      <c r="AF750" s="10" t="s">
        <v>10737</v>
      </c>
      <c r="AG750" s="10" t="s">
        <v>10738</v>
      </c>
      <c r="AH750" s="242" t="s">
        <v>10737</v>
      </c>
      <c r="AI750" s="243" t="s">
        <v>10738</v>
      </c>
      <c r="AJ750" s="10" t="s">
        <v>10739</v>
      </c>
      <c r="AK750" s="10" t="s">
        <v>2692</v>
      </c>
      <c r="AL750" s="241" t="s">
        <v>1950</v>
      </c>
      <c r="AM750" s="8" t="s">
        <v>10740</v>
      </c>
      <c r="AN750" s="8"/>
      <c r="AO750" s="8"/>
      <c r="AP750" s="8"/>
      <c r="AQ750" s="8"/>
      <c r="AR750" s="245">
        <v>44582</v>
      </c>
      <c r="AS750" s="245">
        <v>44588</v>
      </c>
      <c r="AT750" s="246"/>
      <c r="AU750" s="244"/>
      <c r="AV750" s="247" t="s">
        <v>8583</v>
      </c>
      <c r="AW750" s="248" t="s">
        <v>3783</v>
      </c>
      <c r="AX750" s="249"/>
      <c r="AY750" s="250" t="s">
        <v>10733</v>
      </c>
    </row>
    <row r="751" spans="1:51" ht="24.75" customHeight="1" x14ac:dyDescent="0.35">
      <c r="A751" s="11">
        <v>750</v>
      </c>
      <c r="B751" s="241" t="s">
        <v>10741</v>
      </c>
      <c r="C751" s="8" t="s">
        <v>10742</v>
      </c>
      <c r="D751" s="10" t="s">
        <v>7406</v>
      </c>
      <c r="E751" s="10" t="s">
        <v>32</v>
      </c>
      <c r="F751" s="9">
        <v>43962</v>
      </c>
      <c r="G751" s="9">
        <v>44021</v>
      </c>
      <c r="H751" s="9"/>
      <c r="I751" s="9"/>
      <c r="J751" s="7" t="s">
        <v>1932</v>
      </c>
      <c r="K751" s="7" t="s">
        <v>80</v>
      </c>
      <c r="L751" s="10" t="s">
        <v>8980</v>
      </c>
      <c r="M751" s="242" t="s">
        <v>3475</v>
      </c>
      <c r="N751" s="243" t="s">
        <v>1984</v>
      </c>
      <c r="O751" s="243" t="s">
        <v>10743</v>
      </c>
      <c r="P751" s="10" t="s">
        <v>10744</v>
      </c>
      <c r="Q751" s="10" t="s">
        <v>148</v>
      </c>
      <c r="R751" s="10"/>
      <c r="S751" s="10"/>
      <c r="T751" s="10" t="s">
        <v>53</v>
      </c>
      <c r="U751" s="244">
        <v>31339</v>
      </c>
      <c r="V751" s="10" t="s">
        <v>2099</v>
      </c>
      <c r="W751" s="10" t="s">
        <v>1725</v>
      </c>
      <c r="X751" s="241" t="s">
        <v>1936</v>
      </c>
      <c r="Y751" s="8" t="s">
        <v>10745</v>
      </c>
      <c r="Z751" s="243">
        <v>42251</v>
      </c>
      <c r="AA751" s="10" t="s">
        <v>3088</v>
      </c>
      <c r="AB751" s="10" t="s">
        <v>1938</v>
      </c>
      <c r="AC751" s="10" t="s">
        <v>3140</v>
      </c>
      <c r="AD751" s="10" t="s">
        <v>2004</v>
      </c>
      <c r="AE751" s="243" t="s">
        <v>2261</v>
      </c>
      <c r="AF751" s="10" t="s">
        <v>10746</v>
      </c>
      <c r="AG751" s="10" t="s">
        <v>10747</v>
      </c>
      <c r="AH751" s="242" t="s">
        <v>10746</v>
      </c>
      <c r="AI751" s="243" t="s">
        <v>10747</v>
      </c>
      <c r="AJ751" s="10" t="s">
        <v>10748</v>
      </c>
      <c r="AK751" s="10" t="s">
        <v>10749</v>
      </c>
      <c r="AL751" s="241" t="s">
        <v>1950</v>
      </c>
      <c r="AM751" s="8" t="s">
        <v>10750</v>
      </c>
      <c r="AN751" s="8"/>
      <c r="AO751" s="8"/>
      <c r="AP751" s="8"/>
      <c r="AQ751" s="8"/>
      <c r="AR751" s="245">
        <v>44589</v>
      </c>
      <c r="AS751" s="245">
        <v>44589</v>
      </c>
      <c r="AT751" s="246"/>
      <c r="AU751" s="244"/>
      <c r="AV751" s="247" t="s">
        <v>8583</v>
      </c>
      <c r="AW751" s="248" t="s">
        <v>8608</v>
      </c>
      <c r="AX751" s="249" t="s">
        <v>10751</v>
      </c>
      <c r="AY751" s="250" t="s">
        <v>10741</v>
      </c>
    </row>
    <row r="752" spans="1:51" ht="24.75" customHeight="1" x14ac:dyDescent="0.35">
      <c r="A752" s="11">
        <v>751</v>
      </c>
      <c r="B752" s="241" t="s">
        <v>10752</v>
      </c>
      <c r="C752" s="8" t="s">
        <v>10753</v>
      </c>
      <c r="D752" s="10" t="s">
        <v>3088</v>
      </c>
      <c r="E752" s="10" t="s">
        <v>255</v>
      </c>
      <c r="F752" s="9">
        <v>44123</v>
      </c>
      <c r="G752" s="9">
        <v>44182</v>
      </c>
      <c r="H752" s="9"/>
      <c r="I752" s="9">
        <v>44547</v>
      </c>
      <c r="J752" s="7" t="s">
        <v>3128</v>
      </c>
      <c r="K752" s="7" t="s">
        <v>80</v>
      </c>
      <c r="L752" s="10" t="s">
        <v>8980</v>
      </c>
      <c r="M752" s="242" t="s">
        <v>3260</v>
      </c>
      <c r="N752" s="243" t="s">
        <v>1990</v>
      </c>
      <c r="O752" s="243" t="s">
        <v>315</v>
      </c>
      <c r="P752" s="10" t="s">
        <v>2131</v>
      </c>
      <c r="Q752" s="10" t="s">
        <v>148</v>
      </c>
      <c r="R752" s="10"/>
      <c r="S752" s="10"/>
      <c r="T752" s="10" t="s">
        <v>53</v>
      </c>
      <c r="U752" s="244">
        <v>30741</v>
      </c>
      <c r="V752" s="10" t="s">
        <v>1008</v>
      </c>
      <c r="W752" s="10" t="s">
        <v>1008</v>
      </c>
      <c r="X752" s="241" t="s">
        <v>1936</v>
      </c>
      <c r="Y752" s="8" t="s">
        <v>10754</v>
      </c>
      <c r="Z752" s="243">
        <v>43978</v>
      </c>
      <c r="AA752" s="10" t="s">
        <v>3088</v>
      </c>
      <c r="AB752" s="10" t="s">
        <v>1938</v>
      </c>
      <c r="AC752" s="10" t="s">
        <v>3140</v>
      </c>
      <c r="AD752" s="10" t="s">
        <v>2030</v>
      </c>
      <c r="AE752" s="243" t="s">
        <v>1948</v>
      </c>
      <c r="AF752" s="10" t="s">
        <v>10755</v>
      </c>
      <c r="AG752" s="10" t="s">
        <v>10756</v>
      </c>
      <c r="AH752" s="242" t="s">
        <v>10755</v>
      </c>
      <c r="AI752" s="243" t="s">
        <v>10756</v>
      </c>
      <c r="AJ752" s="10" t="s">
        <v>10757</v>
      </c>
      <c r="AK752" s="10" t="s">
        <v>10758</v>
      </c>
      <c r="AL752" s="241" t="s">
        <v>1971</v>
      </c>
      <c r="AM752" s="8" t="s">
        <v>10759</v>
      </c>
      <c r="AN752" s="8"/>
      <c r="AO752" s="8"/>
      <c r="AP752" s="8"/>
      <c r="AQ752" s="8"/>
      <c r="AR752" s="245">
        <v>44587</v>
      </c>
      <c r="AS752" s="245">
        <v>44589</v>
      </c>
      <c r="AT752" s="246"/>
      <c r="AU752" s="244"/>
      <c r="AV752" s="247" t="s">
        <v>8583</v>
      </c>
      <c r="AW752" s="248" t="s">
        <v>8608</v>
      </c>
      <c r="AX752" s="249"/>
      <c r="AY752" s="250" t="s">
        <v>10752</v>
      </c>
    </row>
    <row r="753" spans="1:51" ht="24.75" customHeight="1" x14ac:dyDescent="0.35">
      <c r="A753" s="11">
        <v>752</v>
      </c>
      <c r="B753" s="241" t="s">
        <v>10760</v>
      </c>
      <c r="C753" s="8" t="s">
        <v>10761</v>
      </c>
      <c r="D753" s="10" t="s">
        <v>3088</v>
      </c>
      <c r="E753" s="10" t="s">
        <v>2048</v>
      </c>
      <c r="F753" s="9">
        <v>43467</v>
      </c>
      <c r="G753" s="9">
        <v>43526</v>
      </c>
      <c r="H753" s="9"/>
      <c r="I753" s="9"/>
      <c r="J753" s="7" t="s">
        <v>1932</v>
      </c>
      <c r="K753" s="7" t="s">
        <v>80</v>
      </c>
      <c r="L753" s="10" t="s">
        <v>8980</v>
      </c>
      <c r="M753" s="242" t="s">
        <v>3384</v>
      </c>
      <c r="N753" s="243" t="s">
        <v>2017</v>
      </c>
      <c r="O753" s="243" t="s">
        <v>8981</v>
      </c>
      <c r="P753" s="10" t="s">
        <v>8982</v>
      </c>
      <c r="Q753" s="10" t="s">
        <v>148</v>
      </c>
      <c r="R753" s="10"/>
      <c r="S753" s="10"/>
      <c r="T753" s="10" t="s">
        <v>53</v>
      </c>
      <c r="U753" s="244">
        <v>34024</v>
      </c>
      <c r="V753" s="10" t="s">
        <v>2048</v>
      </c>
      <c r="W753" s="10" t="s">
        <v>2048</v>
      </c>
      <c r="X753" s="241" t="s">
        <v>1936</v>
      </c>
      <c r="Y753" s="8" t="s">
        <v>10762</v>
      </c>
      <c r="Z753" s="243">
        <v>40036</v>
      </c>
      <c r="AA753" s="10" t="s">
        <v>2048</v>
      </c>
      <c r="AB753" s="10" t="s">
        <v>1938</v>
      </c>
      <c r="AC753" s="10" t="s">
        <v>3140</v>
      </c>
      <c r="AD753" s="10" t="s">
        <v>2309</v>
      </c>
      <c r="AE753" s="243" t="s">
        <v>2095</v>
      </c>
      <c r="AF753" s="10" t="s">
        <v>10763</v>
      </c>
      <c r="AG753" s="10" t="s">
        <v>10764</v>
      </c>
      <c r="AH753" s="242" t="s">
        <v>10763</v>
      </c>
      <c r="AI753" s="243" t="s">
        <v>10764</v>
      </c>
      <c r="AJ753" s="10" t="s">
        <v>10765</v>
      </c>
      <c r="AK753" s="10" t="s">
        <v>10766</v>
      </c>
      <c r="AL753" s="241" t="s">
        <v>2107</v>
      </c>
      <c r="AM753" s="8" t="s">
        <v>10767</v>
      </c>
      <c r="AN753" s="8"/>
      <c r="AO753" s="8"/>
      <c r="AP753" s="8"/>
      <c r="AQ753" s="8"/>
      <c r="AR753" s="245">
        <v>44592</v>
      </c>
      <c r="AS753" s="245">
        <v>44592</v>
      </c>
      <c r="AT753" s="246"/>
      <c r="AU753" s="244"/>
      <c r="AV753" s="247" t="s">
        <v>8583</v>
      </c>
      <c r="AW753" s="248" t="s">
        <v>8608</v>
      </c>
      <c r="AX753" s="249" t="s">
        <v>4457</v>
      </c>
      <c r="AY753" s="250" t="s">
        <v>10760</v>
      </c>
    </row>
    <row r="754" spans="1:51" ht="24.75" customHeight="1" x14ac:dyDescent="0.35">
      <c r="A754" s="11">
        <v>753</v>
      </c>
      <c r="B754" s="241" t="s">
        <v>10768</v>
      </c>
      <c r="C754" s="8" t="s">
        <v>10769</v>
      </c>
      <c r="D754" s="10" t="s">
        <v>3088</v>
      </c>
      <c r="E754" s="10" t="s">
        <v>14</v>
      </c>
      <c r="F754" s="9">
        <v>44221</v>
      </c>
      <c r="G754" s="9">
        <v>44280</v>
      </c>
      <c r="H754" s="9"/>
      <c r="I754" s="9">
        <v>44645</v>
      </c>
      <c r="J754" s="7" t="s">
        <v>3128</v>
      </c>
      <c r="K754" s="7" t="s">
        <v>7219</v>
      </c>
      <c r="L754" s="10" t="s">
        <v>35</v>
      </c>
      <c r="M754" s="242" t="s">
        <v>1989</v>
      </c>
      <c r="N754" s="243" t="s">
        <v>2126</v>
      </c>
      <c r="O754" s="243" t="s">
        <v>1015</v>
      </c>
      <c r="P754" s="10" t="s">
        <v>2436</v>
      </c>
      <c r="Q754" s="10" t="s">
        <v>21</v>
      </c>
      <c r="R754" s="10"/>
      <c r="S754" s="10"/>
      <c r="T754" s="10" t="s">
        <v>22</v>
      </c>
      <c r="U754" s="244">
        <v>34804</v>
      </c>
      <c r="V754" s="10" t="s">
        <v>1658</v>
      </c>
      <c r="W754" s="10" t="s">
        <v>1658</v>
      </c>
      <c r="X754" s="241" t="s">
        <v>1936</v>
      </c>
      <c r="Y754" s="8" t="s">
        <v>10770</v>
      </c>
      <c r="Z754" s="243">
        <v>40106</v>
      </c>
      <c r="AA754" s="10" t="s">
        <v>1658</v>
      </c>
      <c r="AB754" s="10" t="s">
        <v>1956</v>
      </c>
      <c r="AC754" s="10" t="s">
        <v>3140</v>
      </c>
      <c r="AD754" s="10" t="s">
        <v>2574</v>
      </c>
      <c r="AE754" s="243" t="s">
        <v>1948</v>
      </c>
      <c r="AF754" s="10" t="s">
        <v>10771</v>
      </c>
      <c r="AG754" s="10" t="s">
        <v>10772</v>
      </c>
      <c r="AH754" s="242" t="s">
        <v>10773</v>
      </c>
      <c r="AI754" s="243" t="s">
        <v>10774</v>
      </c>
      <c r="AJ754" s="10" t="s">
        <v>10775</v>
      </c>
      <c r="AK754" s="10" t="s">
        <v>10776</v>
      </c>
      <c r="AL754" s="241" t="s">
        <v>2224</v>
      </c>
      <c r="AM754" s="8" t="s">
        <v>10777</v>
      </c>
      <c r="AN754" s="8"/>
      <c r="AO754" s="8"/>
      <c r="AP754" s="8"/>
      <c r="AQ754" s="8"/>
      <c r="AR754" s="245">
        <v>44581</v>
      </c>
      <c r="AS754" s="245">
        <v>44595</v>
      </c>
      <c r="AT754" s="246"/>
      <c r="AU754" s="244"/>
      <c r="AV754" s="247" t="s">
        <v>8583</v>
      </c>
      <c r="AW754" s="248" t="s">
        <v>3783</v>
      </c>
      <c r="AX754" s="249"/>
      <c r="AY754" s="250" t="s">
        <v>10768</v>
      </c>
    </row>
    <row r="755" spans="1:51" ht="24.75" customHeight="1" x14ac:dyDescent="0.35">
      <c r="A755" s="11">
        <v>754</v>
      </c>
      <c r="B755" s="241" t="s">
        <v>10778</v>
      </c>
      <c r="C755" s="8" t="s">
        <v>10779</v>
      </c>
      <c r="D755" s="10" t="s">
        <v>3088</v>
      </c>
      <c r="E755" s="10" t="s">
        <v>14</v>
      </c>
      <c r="F755" s="9">
        <v>44270</v>
      </c>
      <c r="G755" s="9">
        <v>44329</v>
      </c>
      <c r="H755" s="9"/>
      <c r="I755" s="9">
        <v>44694</v>
      </c>
      <c r="J755" s="7" t="s">
        <v>3128</v>
      </c>
      <c r="K755" s="7" t="s">
        <v>7219</v>
      </c>
      <c r="L755" s="10" t="s">
        <v>35</v>
      </c>
      <c r="M755" s="242" t="s">
        <v>1989</v>
      </c>
      <c r="N755" s="243" t="s">
        <v>2155</v>
      </c>
      <c r="O755" s="243" t="s">
        <v>10780</v>
      </c>
      <c r="P755" s="10" t="s">
        <v>10781</v>
      </c>
      <c r="Q755" s="10" t="s">
        <v>21</v>
      </c>
      <c r="R755" s="10"/>
      <c r="S755" s="10"/>
      <c r="T755" s="10" t="s">
        <v>53</v>
      </c>
      <c r="U755" s="244">
        <v>36112</v>
      </c>
      <c r="V755" s="10" t="s">
        <v>351</v>
      </c>
      <c r="W755" s="10" t="s">
        <v>351</v>
      </c>
      <c r="X755" s="241" t="s">
        <v>1936</v>
      </c>
      <c r="Y755" s="8" t="s">
        <v>10782</v>
      </c>
      <c r="Z755" s="243">
        <v>43379</v>
      </c>
      <c r="AA755" s="10" t="s">
        <v>351</v>
      </c>
      <c r="AB755" s="10" t="s">
        <v>1956</v>
      </c>
      <c r="AC755" s="10" t="s">
        <v>3140</v>
      </c>
      <c r="AD755" s="10" t="s">
        <v>2031</v>
      </c>
      <c r="AE755" s="243" t="s">
        <v>2095</v>
      </c>
      <c r="AF755" s="10" t="s">
        <v>10783</v>
      </c>
      <c r="AG755" s="10" t="s">
        <v>10784</v>
      </c>
      <c r="AH755" s="242" t="s">
        <v>10783</v>
      </c>
      <c r="AI755" s="243" t="s">
        <v>10784</v>
      </c>
      <c r="AJ755" s="10" t="s">
        <v>10785</v>
      </c>
      <c r="AK755" s="10" t="s">
        <v>10786</v>
      </c>
      <c r="AL755" s="241" t="s">
        <v>1953</v>
      </c>
      <c r="AM755" s="8" t="s">
        <v>10787</v>
      </c>
      <c r="AN755" s="8"/>
      <c r="AO755" s="8"/>
      <c r="AP755" s="8"/>
      <c r="AQ755" s="8"/>
      <c r="AR755" s="245">
        <v>44588</v>
      </c>
      <c r="AS755" s="245">
        <v>44604</v>
      </c>
      <c r="AT755" s="246"/>
      <c r="AU755" s="244"/>
      <c r="AV755" s="247" t="s">
        <v>8583</v>
      </c>
      <c r="AW755" s="248" t="s">
        <v>8608</v>
      </c>
      <c r="AX755" s="249"/>
      <c r="AY755" s="250" t="s">
        <v>10778</v>
      </c>
    </row>
    <row r="756" spans="1:51" ht="24.75" customHeight="1" x14ac:dyDescent="0.35">
      <c r="A756" s="11">
        <v>755</v>
      </c>
      <c r="B756" s="241" t="s">
        <v>10788</v>
      </c>
      <c r="C756" s="8" t="s">
        <v>10789</v>
      </c>
      <c r="D756" s="10"/>
      <c r="E756" s="10" t="s">
        <v>14</v>
      </c>
      <c r="F756" s="9">
        <v>44571</v>
      </c>
      <c r="G756" s="9">
        <v>44630</v>
      </c>
      <c r="H756" s="9"/>
      <c r="I756" s="9"/>
      <c r="J756" s="7"/>
      <c r="K756" s="7" t="s">
        <v>7219</v>
      </c>
      <c r="L756" s="10" t="s">
        <v>35</v>
      </c>
      <c r="M756" s="242" t="s">
        <v>35</v>
      </c>
      <c r="N756" s="243" t="s">
        <v>2126</v>
      </c>
      <c r="O756" s="243" t="s">
        <v>307</v>
      </c>
      <c r="P756" s="10" t="s">
        <v>2127</v>
      </c>
      <c r="Q756" s="10" t="s">
        <v>21</v>
      </c>
      <c r="R756" s="10"/>
      <c r="S756" s="10"/>
      <c r="T756" s="10" t="s">
        <v>22</v>
      </c>
      <c r="U756" s="244">
        <v>33954</v>
      </c>
      <c r="V756" s="10" t="s">
        <v>79</v>
      </c>
      <c r="W756" s="10" t="s">
        <v>317</v>
      </c>
      <c r="X756" s="241" t="s">
        <v>1936</v>
      </c>
      <c r="Y756" s="8" t="s">
        <v>10790</v>
      </c>
      <c r="Z756" s="243">
        <v>44289</v>
      </c>
      <c r="AA756" s="10" t="s">
        <v>1937</v>
      </c>
      <c r="AB756" s="10" t="s">
        <v>1956</v>
      </c>
      <c r="AC756" s="10" t="s">
        <v>3140</v>
      </c>
      <c r="AD756" s="10" t="s">
        <v>2040</v>
      </c>
      <c r="AE756" s="243" t="s">
        <v>2041</v>
      </c>
      <c r="AF756" s="10" t="s">
        <v>10791</v>
      </c>
      <c r="AG756" s="10" t="s">
        <v>10792</v>
      </c>
      <c r="AH756" s="242" t="s">
        <v>10793</v>
      </c>
      <c r="AI756" s="243" t="s">
        <v>10794</v>
      </c>
      <c r="AJ756" s="10" t="s">
        <v>10795</v>
      </c>
      <c r="AK756" s="10" t="s">
        <v>10796</v>
      </c>
      <c r="AL756" s="241" t="s">
        <v>1950</v>
      </c>
      <c r="AM756" s="8" t="s">
        <v>10797</v>
      </c>
      <c r="AN756" s="8"/>
      <c r="AO756" s="8"/>
      <c r="AP756" s="8"/>
      <c r="AQ756" s="8"/>
      <c r="AR756" s="245">
        <v>44605</v>
      </c>
      <c r="AS756" s="245">
        <v>44605</v>
      </c>
      <c r="AT756" s="246"/>
      <c r="AU756" s="244"/>
      <c r="AV756" s="247" t="s">
        <v>8583</v>
      </c>
      <c r="AW756" s="248" t="s">
        <v>10798</v>
      </c>
      <c r="AX756" s="249"/>
      <c r="AY756" s="250" t="s">
        <v>10788</v>
      </c>
    </row>
    <row r="757" spans="1:51" ht="24.75" customHeight="1" x14ac:dyDescent="0.35">
      <c r="A757" s="11">
        <v>756</v>
      </c>
      <c r="B757" s="241" t="s">
        <v>10799</v>
      </c>
      <c r="C757" s="8" t="s">
        <v>10800</v>
      </c>
      <c r="D757" s="10" t="s">
        <v>3088</v>
      </c>
      <c r="E757" s="10" t="s">
        <v>14</v>
      </c>
      <c r="F757" s="9">
        <v>43969</v>
      </c>
      <c r="G757" s="9">
        <v>44028</v>
      </c>
      <c r="H757" s="9"/>
      <c r="I757" s="9">
        <v>45489</v>
      </c>
      <c r="J757" s="7" t="s">
        <v>3128</v>
      </c>
      <c r="K757" s="7" t="s">
        <v>7219</v>
      </c>
      <c r="L757" s="10" t="s">
        <v>35</v>
      </c>
      <c r="M757" s="242" t="s">
        <v>1989</v>
      </c>
      <c r="N757" s="243" t="s">
        <v>2050</v>
      </c>
      <c r="O757" s="243" t="s">
        <v>989</v>
      </c>
      <c r="P757" s="10" t="s">
        <v>2430</v>
      </c>
      <c r="Q757" s="10" t="s">
        <v>21</v>
      </c>
      <c r="R757" s="10"/>
      <c r="S757" s="10"/>
      <c r="T757" s="10" t="s">
        <v>22</v>
      </c>
      <c r="U757" s="244">
        <v>32038</v>
      </c>
      <c r="V757" s="10" t="s">
        <v>1658</v>
      </c>
      <c r="W757" s="10" t="s">
        <v>1658</v>
      </c>
      <c r="X757" s="241" t="s">
        <v>1936</v>
      </c>
      <c r="Y757" s="8" t="s">
        <v>10801</v>
      </c>
      <c r="Z757" s="243">
        <v>42972</v>
      </c>
      <c r="AA757" s="10" t="s">
        <v>1658</v>
      </c>
      <c r="AB757" s="10" t="s">
        <v>1938</v>
      </c>
      <c r="AC757" s="10" t="s">
        <v>3140</v>
      </c>
      <c r="AD757" s="10" t="s">
        <v>2010</v>
      </c>
      <c r="AE757" s="243" t="s">
        <v>1948</v>
      </c>
      <c r="AF757" s="10" t="s">
        <v>10802</v>
      </c>
      <c r="AG757" s="10" t="s">
        <v>10803</v>
      </c>
      <c r="AH757" s="242" t="s">
        <v>10804</v>
      </c>
      <c r="AI757" s="243" t="s">
        <v>10805</v>
      </c>
      <c r="AJ757" s="10" t="s">
        <v>10806</v>
      </c>
      <c r="AK757" s="10" t="s">
        <v>10807</v>
      </c>
      <c r="AL757" s="241" t="s">
        <v>1941</v>
      </c>
      <c r="AM757" s="8" t="s">
        <v>10808</v>
      </c>
      <c r="AN757" s="8"/>
      <c r="AO757" s="8"/>
      <c r="AP757" s="8"/>
      <c r="AQ757" s="8"/>
      <c r="AR757" s="245">
        <v>44588</v>
      </c>
      <c r="AS757" s="245">
        <v>44605</v>
      </c>
      <c r="AT757" s="246"/>
      <c r="AU757" s="244"/>
      <c r="AV757" s="247" t="s">
        <v>8583</v>
      </c>
      <c r="AW757" s="248" t="s">
        <v>8608</v>
      </c>
      <c r="AX757" s="249"/>
      <c r="AY757" s="250" t="s">
        <v>10799</v>
      </c>
    </row>
    <row r="758" spans="1:51" ht="24.75" customHeight="1" x14ac:dyDescent="0.35">
      <c r="A758" s="11">
        <v>757</v>
      </c>
      <c r="B758" s="241" t="s">
        <v>10809</v>
      </c>
      <c r="C758" s="8" t="s">
        <v>10810</v>
      </c>
      <c r="D758" s="10"/>
      <c r="E758" s="10" t="s">
        <v>1869</v>
      </c>
      <c r="F758" s="9">
        <v>44244</v>
      </c>
      <c r="G758" s="9">
        <v>44303</v>
      </c>
      <c r="H758" s="9"/>
      <c r="I758" s="9">
        <v>44668</v>
      </c>
      <c r="J758" s="7" t="s">
        <v>3128</v>
      </c>
      <c r="K758" s="7" t="s">
        <v>80</v>
      </c>
      <c r="L758" s="10" t="s">
        <v>5938</v>
      </c>
      <c r="M758" s="242" t="s">
        <v>2298</v>
      </c>
      <c r="N758" s="243" t="s">
        <v>1984</v>
      </c>
      <c r="O758" s="243" t="s">
        <v>3092</v>
      </c>
      <c r="P758" s="10" t="s">
        <v>3247</v>
      </c>
      <c r="Q758" s="10" t="e">
        <v>#N/A</v>
      </c>
      <c r="R758" s="10"/>
      <c r="S758" s="10"/>
      <c r="T758" s="10" t="s">
        <v>53</v>
      </c>
      <c r="U758" s="244">
        <v>28277</v>
      </c>
      <c r="V758" s="10" t="s">
        <v>1153</v>
      </c>
      <c r="W758" s="10" t="s">
        <v>1153</v>
      </c>
      <c r="X758" s="241" t="s">
        <v>1936</v>
      </c>
      <c r="Y758" s="8" t="s">
        <v>10811</v>
      </c>
      <c r="Z758" s="243">
        <v>42199</v>
      </c>
      <c r="AA758" s="10" t="s">
        <v>3088</v>
      </c>
      <c r="AB758" s="10" t="s">
        <v>1938</v>
      </c>
      <c r="AC758" s="10" t="s">
        <v>3140</v>
      </c>
      <c r="AD758" s="10" t="s">
        <v>10812</v>
      </c>
      <c r="AE758" s="243" t="s">
        <v>10667</v>
      </c>
      <c r="AF758" s="10" t="s">
        <v>10813</v>
      </c>
      <c r="AG758" s="10" t="s">
        <v>10814</v>
      </c>
      <c r="AH758" s="242" t="s">
        <v>10813</v>
      </c>
      <c r="AI758" s="243" t="s">
        <v>10814</v>
      </c>
      <c r="AJ758" s="10" t="s">
        <v>10815</v>
      </c>
      <c r="AK758" s="10" t="s">
        <v>10816</v>
      </c>
      <c r="AL758" s="241" t="s">
        <v>1971</v>
      </c>
      <c r="AM758" s="8" t="s">
        <v>10817</v>
      </c>
      <c r="AN758" s="8"/>
      <c r="AO758" s="8"/>
      <c r="AP758" s="8"/>
      <c r="AQ758" s="8"/>
      <c r="AR758" s="245">
        <v>44607</v>
      </c>
      <c r="AS758" s="245">
        <v>44607</v>
      </c>
      <c r="AT758" s="246"/>
      <c r="AU758" s="244"/>
      <c r="AV758" s="247" t="s">
        <v>8583</v>
      </c>
      <c r="AW758" s="248" t="s">
        <v>8608</v>
      </c>
      <c r="AX758" s="249" t="s">
        <v>10818</v>
      </c>
      <c r="AY758" s="250" t="s">
        <v>10809</v>
      </c>
    </row>
    <row r="759" spans="1:51" ht="24.75" customHeight="1" x14ac:dyDescent="0.35">
      <c r="A759" s="11">
        <v>758</v>
      </c>
      <c r="B759" s="241" t="s">
        <v>10819</v>
      </c>
      <c r="C759" s="8" t="s">
        <v>10820</v>
      </c>
      <c r="D759" s="10" t="s">
        <v>3088</v>
      </c>
      <c r="E759" s="10" t="s">
        <v>14</v>
      </c>
      <c r="F759" s="9">
        <v>43738</v>
      </c>
      <c r="G759" s="9">
        <v>43797</v>
      </c>
      <c r="H759" s="9"/>
      <c r="I759" s="9"/>
      <c r="J759" s="7" t="s">
        <v>1932</v>
      </c>
      <c r="K759" s="7" t="s">
        <v>109</v>
      </c>
      <c r="L759" s="10" t="s">
        <v>1440</v>
      </c>
      <c r="M759" s="242" t="s">
        <v>1440</v>
      </c>
      <c r="N759" s="243" t="s">
        <v>2017</v>
      </c>
      <c r="O759" s="243" t="s">
        <v>10821</v>
      </c>
      <c r="P759" s="10" t="s">
        <v>10822</v>
      </c>
      <c r="Q759" s="10" t="s">
        <v>21</v>
      </c>
      <c r="R759" s="10"/>
      <c r="S759" s="10"/>
      <c r="T759" s="10" t="s">
        <v>22</v>
      </c>
      <c r="U759" s="244">
        <v>34019</v>
      </c>
      <c r="V759" s="10" t="s">
        <v>351</v>
      </c>
      <c r="W759" s="10" t="s">
        <v>2024</v>
      </c>
      <c r="X759" s="241" t="s">
        <v>1936</v>
      </c>
      <c r="Y759" s="8" t="s">
        <v>10823</v>
      </c>
      <c r="Z759" s="243">
        <v>39686</v>
      </c>
      <c r="AA759" s="10" t="s">
        <v>351</v>
      </c>
      <c r="AB759" s="10" t="s">
        <v>1956</v>
      </c>
      <c r="AC759" s="10" t="s">
        <v>3140</v>
      </c>
      <c r="AD759" s="10" t="s">
        <v>2010</v>
      </c>
      <c r="AE759" s="243" t="s">
        <v>2041</v>
      </c>
      <c r="AF759" s="10" t="s">
        <v>10824</v>
      </c>
      <c r="AG759" s="10" t="s">
        <v>10825</v>
      </c>
      <c r="AH759" s="242" t="s">
        <v>10826</v>
      </c>
      <c r="AI759" s="243" t="s">
        <v>10827</v>
      </c>
      <c r="AJ759" s="10" t="s">
        <v>10828</v>
      </c>
      <c r="AK759" s="10" t="s">
        <v>10829</v>
      </c>
      <c r="AL759" s="241" t="s">
        <v>2160</v>
      </c>
      <c r="AM759" s="8" t="s">
        <v>10830</v>
      </c>
      <c r="AN759" s="8"/>
      <c r="AO759" s="8"/>
      <c r="AP759" s="8"/>
      <c r="AQ759" s="8"/>
      <c r="AR759" s="245">
        <v>44609</v>
      </c>
      <c r="AS759" s="245">
        <v>44609</v>
      </c>
      <c r="AT759" s="246"/>
      <c r="AU759" s="244"/>
      <c r="AV759" s="247" t="s">
        <v>8583</v>
      </c>
      <c r="AW759" s="248" t="s">
        <v>10723</v>
      </c>
      <c r="AX759" s="249"/>
      <c r="AY759" s="250" t="s">
        <v>10819</v>
      </c>
    </row>
    <row r="760" spans="1:51" ht="24.75" customHeight="1" x14ac:dyDescent="0.35">
      <c r="A760" s="11">
        <v>759</v>
      </c>
      <c r="B760" s="241" t="s">
        <v>10831</v>
      </c>
      <c r="C760" s="8" t="s">
        <v>10832</v>
      </c>
      <c r="D760" s="10"/>
      <c r="E760" s="10" t="s">
        <v>2088</v>
      </c>
      <c r="F760" s="9">
        <v>44565</v>
      </c>
      <c r="G760" s="9">
        <v>44624</v>
      </c>
      <c r="H760" s="9"/>
      <c r="I760" s="9"/>
      <c r="J760" s="7"/>
      <c r="K760" s="7" t="s">
        <v>80</v>
      </c>
      <c r="L760" s="10" t="s">
        <v>10639</v>
      </c>
      <c r="M760" s="242" t="s">
        <v>10640</v>
      </c>
      <c r="N760" s="243" t="s">
        <v>1990</v>
      </c>
      <c r="O760" s="243" t="s">
        <v>3187</v>
      </c>
      <c r="P760" s="10" t="s">
        <v>2061</v>
      </c>
      <c r="Q760" s="10" t="e">
        <v>#N/A</v>
      </c>
      <c r="R760" s="10"/>
      <c r="S760" s="10"/>
      <c r="T760" s="10" t="s">
        <v>53</v>
      </c>
      <c r="U760" s="244">
        <v>34039</v>
      </c>
      <c r="V760" s="10" t="s">
        <v>707</v>
      </c>
      <c r="W760" s="10" t="s">
        <v>707</v>
      </c>
      <c r="X760" s="241" t="s">
        <v>1936</v>
      </c>
      <c r="Y760" s="8" t="s">
        <v>10833</v>
      </c>
      <c r="Z760" s="243">
        <v>42319</v>
      </c>
      <c r="AA760" s="10" t="s">
        <v>707</v>
      </c>
      <c r="AB760" s="10" t="s">
        <v>1956</v>
      </c>
      <c r="AC760" s="10" t="s">
        <v>3140</v>
      </c>
      <c r="AD760" s="10" t="s">
        <v>2010</v>
      </c>
      <c r="AE760" s="243" t="s">
        <v>2095</v>
      </c>
      <c r="AF760" s="10" t="s">
        <v>10834</v>
      </c>
      <c r="AG760" s="10" t="s">
        <v>10835</v>
      </c>
      <c r="AH760" s="242" t="s">
        <v>10834</v>
      </c>
      <c r="AI760" s="243" t="s">
        <v>10835</v>
      </c>
      <c r="AJ760" s="10" t="s">
        <v>10836</v>
      </c>
      <c r="AK760" s="10" t="s">
        <v>10837</v>
      </c>
      <c r="AL760" s="241" t="s">
        <v>1953</v>
      </c>
      <c r="AM760" s="8" t="s">
        <v>10838</v>
      </c>
      <c r="AN760" s="8"/>
      <c r="AO760" s="8"/>
      <c r="AP760" s="8"/>
      <c r="AQ760" s="8"/>
      <c r="AR760" s="245">
        <v>44609</v>
      </c>
      <c r="AS760" s="245">
        <v>44609</v>
      </c>
      <c r="AT760" s="246"/>
      <c r="AU760" s="244"/>
      <c r="AV760" s="247" t="s">
        <v>8639</v>
      </c>
      <c r="AW760" s="248" t="s">
        <v>8640</v>
      </c>
      <c r="AX760" s="249"/>
      <c r="AY760" s="250" t="s">
        <v>10831</v>
      </c>
    </row>
    <row r="761" spans="1:51" ht="24.75" customHeight="1" x14ac:dyDescent="0.35">
      <c r="A761" s="11">
        <v>760</v>
      </c>
      <c r="B761" s="241" t="s">
        <v>10839</v>
      </c>
      <c r="C761" s="8" t="s">
        <v>10840</v>
      </c>
      <c r="D761" s="10" t="s">
        <v>3088</v>
      </c>
      <c r="E761" s="10" t="s">
        <v>343</v>
      </c>
      <c r="F761" s="9">
        <v>44081</v>
      </c>
      <c r="G761" s="9">
        <v>44140</v>
      </c>
      <c r="H761" s="9"/>
      <c r="I761" s="9">
        <v>45601</v>
      </c>
      <c r="J761" s="7" t="s">
        <v>3128</v>
      </c>
      <c r="K761" s="7" t="s">
        <v>80</v>
      </c>
      <c r="L761" s="10" t="s">
        <v>8980</v>
      </c>
      <c r="M761" s="242" t="s">
        <v>3384</v>
      </c>
      <c r="N761" s="243" t="s">
        <v>2050</v>
      </c>
      <c r="O761" s="243" t="s">
        <v>9223</v>
      </c>
      <c r="P761" s="10" t="s">
        <v>9224</v>
      </c>
      <c r="Q761" s="10" t="s">
        <v>148</v>
      </c>
      <c r="R761" s="10"/>
      <c r="S761" s="10"/>
      <c r="T761" s="10" t="s">
        <v>53</v>
      </c>
      <c r="U761" s="244">
        <v>33473</v>
      </c>
      <c r="V761" s="10" t="s">
        <v>343</v>
      </c>
      <c r="W761" s="10" t="s">
        <v>343</v>
      </c>
      <c r="X761" s="241" t="s">
        <v>1936</v>
      </c>
      <c r="Y761" s="8" t="s">
        <v>10841</v>
      </c>
      <c r="Z761" s="243">
        <v>38972</v>
      </c>
      <c r="AA761" s="10" t="s">
        <v>343</v>
      </c>
      <c r="AB761" s="10" t="s">
        <v>1938</v>
      </c>
      <c r="AC761" s="10" t="s">
        <v>3140</v>
      </c>
      <c r="AD761" s="10" t="s">
        <v>10842</v>
      </c>
      <c r="AE761" s="243" t="s">
        <v>2273</v>
      </c>
      <c r="AF761" s="10" t="s">
        <v>10843</v>
      </c>
      <c r="AG761" s="10" t="s">
        <v>10844</v>
      </c>
      <c r="AH761" s="242" t="s">
        <v>10843</v>
      </c>
      <c r="AI761" s="243" t="s">
        <v>10844</v>
      </c>
      <c r="AJ761" s="10" t="s">
        <v>10845</v>
      </c>
      <c r="AK761" s="10" t="s">
        <v>10846</v>
      </c>
      <c r="AL761" s="241" t="s">
        <v>1971</v>
      </c>
      <c r="AM761" s="8" t="s">
        <v>10847</v>
      </c>
      <c r="AN761" s="8"/>
      <c r="AO761" s="8"/>
      <c r="AP761" s="8"/>
      <c r="AQ761" s="8"/>
      <c r="AR761" s="245">
        <v>44610</v>
      </c>
      <c r="AS761" s="245">
        <v>44610</v>
      </c>
      <c r="AT761" s="246"/>
      <c r="AU761" s="244"/>
      <c r="AV761" s="247" t="s">
        <v>8583</v>
      </c>
      <c r="AW761" s="248" t="s">
        <v>3783</v>
      </c>
      <c r="AX761" s="249" t="s">
        <v>10848</v>
      </c>
      <c r="AY761" s="250" t="s">
        <v>10839</v>
      </c>
    </row>
    <row r="762" spans="1:51" ht="24.75" customHeight="1" x14ac:dyDescent="0.35">
      <c r="A762" s="11">
        <v>761</v>
      </c>
      <c r="B762" s="241" t="s">
        <v>10849</v>
      </c>
      <c r="C762" s="8" t="s">
        <v>10850</v>
      </c>
      <c r="D762" s="10"/>
      <c r="E762" s="10" t="s">
        <v>293</v>
      </c>
      <c r="F762" s="9">
        <v>44501</v>
      </c>
      <c r="G762" s="9">
        <v>44560</v>
      </c>
      <c r="H762" s="9"/>
      <c r="I762" s="9">
        <v>44925</v>
      </c>
      <c r="J762" s="7" t="s">
        <v>3128</v>
      </c>
      <c r="K762" s="7" t="s">
        <v>80</v>
      </c>
      <c r="L762" s="10" t="s">
        <v>8980</v>
      </c>
      <c r="M762" s="242" t="s">
        <v>3475</v>
      </c>
      <c r="N762" s="243" t="s">
        <v>2050</v>
      </c>
      <c r="O762" s="243" t="s">
        <v>9223</v>
      </c>
      <c r="P762" s="10" t="s">
        <v>9224</v>
      </c>
      <c r="Q762" s="10" t="s">
        <v>148</v>
      </c>
      <c r="R762" s="10"/>
      <c r="S762" s="10"/>
      <c r="T762" s="10" t="s">
        <v>53</v>
      </c>
      <c r="U762" s="244">
        <v>32600</v>
      </c>
      <c r="V762" s="10" t="s">
        <v>293</v>
      </c>
      <c r="W762" s="10" t="s">
        <v>293</v>
      </c>
      <c r="X762" s="241" t="s">
        <v>1936</v>
      </c>
      <c r="Y762" s="8" t="s">
        <v>10851</v>
      </c>
      <c r="Z762" s="243">
        <v>43753</v>
      </c>
      <c r="AA762" s="10" t="s">
        <v>293</v>
      </c>
      <c r="AB762" s="10" t="s">
        <v>1938</v>
      </c>
      <c r="AC762" s="10" t="s">
        <v>3140</v>
      </c>
      <c r="AD762" s="10" t="s">
        <v>2621</v>
      </c>
      <c r="AE762" s="243" t="s">
        <v>10852</v>
      </c>
      <c r="AF762" s="10" t="s">
        <v>10853</v>
      </c>
      <c r="AG762" s="10" t="s">
        <v>10854</v>
      </c>
      <c r="AH762" s="242" t="s">
        <v>10855</v>
      </c>
      <c r="AI762" s="243" t="s">
        <v>10854</v>
      </c>
      <c r="AJ762" s="10" t="s">
        <v>10856</v>
      </c>
      <c r="AK762" s="10" t="s">
        <v>10857</v>
      </c>
      <c r="AL762" s="241" t="s">
        <v>1971</v>
      </c>
      <c r="AM762" s="8" t="s">
        <v>10858</v>
      </c>
      <c r="AN762" s="8"/>
      <c r="AO762" s="8"/>
      <c r="AP762" s="8"/>
      <c r="AQ762" s="8"/>
      <c r="AR762" s="245">
        <v>44610</v>
      </c>
      <c r="AS762" s="245">
        <v>44610</v>
      </c>
      <c r="AT762" s="246"/>
      <c r="AU762" s="244"/>
      <c r="AV762" s="247" t="s">
        <v>8583</v>
      </c>
      <c r="AW762" s="248" t="s">
        <v>8608</v>
      </c>
      <c r="AX762" s="249" t="s">
        <v>4457</v>
      </c>
      <c r="AY762" s="250" t="s">
        <v>10849</v>
      </c>
    </row>
    <row r="763" spans="1:51" ht="24.75" customHeight="1" x14ac:dyDescent="0.35">
      <c r="A763" s="11">
        <v>762</v>
      </c>
      <c r="B763" s="241" t="s">
        <v>10859</v>
      </c>
      <c r="C763" s="8" t="s">
        <v>10860</v>
      </c>
      <c r="D763" s="10"/>
      <c r="E763" s="10" t="s">
        <v>14</v>
      </c>
      <c r="F763" s="9">
        <v>44606</v>
      </c>
      <c r="G763" s="9">
        <v>44665</v>
      </c>
      <c r="H763" s="9"/>
      <c r="I763" s="9"/>
      <c r="J763" s="7"/>
      <c r="K763" s="7" t="s">
        <v>7219</v>
      </c>
      <c r="L763" s="10" t="s">
        <v>35</v>
      </c>
      <c r="M763" s="242" t="s">
        <v>1989</v>
      </c>
      <c r="N763" s="243" t="s">
        <v>1990</v>
      </c>
      <c r="O763" s="243" t="s">
        <v>75</v>
      </c>
      <c r="P763" s="10" t="s">
        <v>1991</v>
      </c>
      <c r="Q763" s="10" t="s">
        <v>21</v>
      </c>
      <c r="R763" s="10"/>
      <c r="S763" s="10"/>
      <c r="T763" s="10" t="s">
        <v>22</v>
      </c>
      <c r="U763" s="244">
        <v>33455</v>
      </c>
      <c r="V763" s="10" t="s">
        <v>255</v>
      </c>
      <c r="W763" s="10" t="s">
        <v>1382</v>
      </c>
      <c r="X763" s="241" t="s">
        <v>1936</v>
      </c>
      <c r="Y763" s="8" t="s">
        <v>10861</v>
      </c>
      <c r="Z763" s="243">
        <v>44293</v>
      </c>
      <c r="AA763" s="10" t="s">
        <v>1937</v>
      </c>
      <c r="AB763" s="10" t="s">
        <v>1938</v>
      </c>
      <c r="AC763" s="10" t="s">
        <v>3140</v>
      </c>
      <c r="AD763" s="10" t="s">
        <v>2010</v>
      </c>
      <c r="AE763" s="243" t="s">
        <v>1948</v>
      </c>
      <c r="AF763" s="10" t="s">
        <v>10862</v>
      </c>
      <c r="AG763" s="10" t="s">
        <v>10863</v>
      </c>
      <c r="AH763" s="242" t="s">
        <v>10862</v>
      </c>
      <c r="AI763" s="243" t="s">
        <v>10863</v>
      </c>
      <c r="AJ763" s="10" t="s">
        <v>10864</v>
      </c>
      <c r="AK763" s="10" t="s">
        <v>10865</v>
      </c>
      <c r="AL763" s="241" t="s">
        <v>1941</v>
      </c>
      <c r="AM763" s="8" t="s">
        <v>10866</v>
      </c>
      <c r="AN763" s="8"/>
      <c r="AO763" s="8"/>
      <c r="AP763" s="8"/>
      <c r="AQ763" s="8"/>
      <c r="AR763" s="245">
        <v>44615</v>
      </c>
      <c r="AS763" s="245">
        <v>44615</v>
      </c>
      <c r="AT763" s="246"/>
      <c r="AU763" s="244"/>
      <c r="AV763" s="247" t="s">
        <v>8583</v>
      </c>
      <c r="AW763" s="248" t="s">
        <v>3783</v>
      </c>
      <c r="AX763" s="249"/>
      <c r="AY763" s="250" t="s">
        <v>10859</v>
      </c>
    </row>
    <row r="764" spans="1:51" ht="24.75" customHeight="1" x14ac:dyDescent="0.35">
      <c r="A764" s="11">
        <v>763</v>
      </c>
      <c r="B764" s="241" t="s">
        <v>10867</v>
      </c>
      <c r="C764" s="8" t="s">
        <v>10868</v>
      </c>
      <c r="D764" s="10" t="s">
        <v>3088</v>
      </c>
      <c r="E764" s="10" t="s">
        <v>14</v>
      </c>
      <c r="F764" s="9">
        <v>44375</v>
      </c>
      <c r="G764" s="9">
        <v>44434</v>
      </c>
      <c r="H764" s="9"/>
      <c r="I764" s="9">
        <v>44799</v>
      </c>
      <c r="J764" s="7" t="s">
        <v>3128</v>
      </c>
      <c r="K764" s="7" t="s">
        <v>26</v>
      </c>
      <c r="L764" s="10" t="s">
        <v>2404</v>
      </c>
      <c r="M764" s="242" t="s">
        <v>27</v>
      </c>
      <c r="N764" s="243" t="s">
        <v>2017</v>
      </c>
      <c r="O764" s="243" t="s">
        <v>497</v>
      </c>
      <c r="P764" s="10" t="s">
        <v>2232</v>
      </c>
      <c r="Q764" s="10" t="s">
        <v>21</v>
      </c>
      <c r="R764" s="10"/>
      <c r="S764" s="10"/>
      <c r="T764" s="10" t="s">
        <v>22</v>
      </c>
      <c r="U764" s="244">
        <v>31112</v>
      </c>
      <c r="V764" s="10" t="s">
        <v>343</v>
      </c>
      <c r="W764" s="10" t="s">
        <v>343</v>
      </c>
      <c r="X764" s="241" t="s">
        <v>1936</v>
      </c>
      <c r="Y764" s="8" t="s">
        <v>10869</v>
      </c>
      <c r="Z764" s="243">
        <v>37375</v>
      </c>
      <c r="AA764" s="10" t="s">
        <v>343</v>
      </c>
      <c r="AB764" s="10" t="s">
        <v>1938</v>
      </c>
      <c r="AC764" s="10" t="s">
        <v>3140</v>
      </c>
      <c r="AD764" s="10" t="s">
        <v>2115</v>
      </c>
      <c r="AE764" s="243" t="s">
        <v>2095</v>
      </c>
      <c r="AF764" s="10" t="s">
        <v>10870</v>
      </c>
      <c r="AG764" s="10" t="s">
        <v>10871</v>
      </c>
      <c r="AH764" s="242" t="s">
        <v>10870</v>
      </c>
      <c r="AI764" s="243" t="s">
        <v>10871</v>
      </c>
      <c r="AJ764" s="10" t="s">
        <v>10872</v>
      </c>
      <c r="AK764" s="10" t="s">
        <v>2684</v>
      </c>
      <c r="AL764" s="241" t="s">
        <v>1953</v>
      </c>
      <c r="AM764" s="8" t="s">
        <v>10873</v>
      </c>
      <c r="AN764" s="8"/>
      <c r="AO764" s="8"/>
      <c r="AP764" s="8"/>
      <c r="AQ764" s="8"/>
      <c r="AR764" s="245">
        <v>44619</v>
      </c>
      <c r="AS764" s="245">
        <v>44619</v>
      </c>
      <c r="AT764" s="246"/>
      <c r="AU764" s="244"/>
      <c r="AV764" s="247" t="s">
        <v>8583</v>
      </c>
      <c r="AW764" s="248" t="s">
        <v>8608</v>
      </c>
      <c r="AX764" s="249" t="s">
        <v>10874</v>
      </c>
      <c r="AY764" s="250" t="s">
        <v>10867</v>
      </c>
    </row>
    <row r="765" spans="1:51" ht="24.75" customHeight="1" x14ac:dyDescent="0.35">
      <c r="A765" s="11">
        <v>764</v>
      </c>
      <c r="B765" s="241" t="s">
        <v>10875</v>
      </c>
      <c r="C765" s="8" t="s">
        <v>10876</v>
      </c>
      <c r="D765" s="10" t="s">
        <v>3088</v>
      </c>
      <c r="E765" s="10" t="s">
        <v>141</v>
      </c>
      <c r="F765" s="9">
        <v>43808</v>
      </c>
      <c r="G765" s="9">
        <v>43867</v>
      </c>
      <c r="H765" s="9"/>
      <c r="I765" s="9"/>
      <c r="J765" s="7" t="s">
        <v>1932</v>
      </c>
      <c r="K765" s="7" t="s">
        <v>80</v>
      </c>
      <c r="L765" s="10" t="s">
        <v>8980</v>
      </c>
      <c r="M765" s="242" t="s">
        <v>3475</v>
      </c>
      <c r="N765" s="243" t="s">
        <v>2050</v>
      </c>
      <c r="O765" s="243" t="s">
        <v>9223</v>
      </c>
      <c r="P765" s="10" t="s">
        <v>9224</v>
      </c>
      <c r="Q765" s="10" t="s">
        <v>148</v>
      </c>
      <c r="R765" s="10"/>
      <c r="S765" s="10"/>
      <c r="T765" s="10" t="s">
        <v>53</v>
      </c>
      <c r="U765" s="244">
        <v>32745</v>
      </c>
      <c r="V765" s="10" t="s">
        <v>141</v>
      </c>
      <c r="W765" s="10" t="s">
        <v>141</v>
      </c>
      <c r="X765" s="241" t="s">
        <v>1936</v>
      </c>
      <c r="Y765" s="8" t="s">
        <v>10877</v>
      </c>
      <c r="Z765" s="243">
        <v>42066</v>
      </c>
      <c r="AA765" s="10" t="s">
        <v>141</v>
      </c>
      <c r="AB765" s="10" t="s">
        <v>1938</v>
      </c>
      <c r="AC765" s="10" t="s">
        <v>3140</v>
      </c>
      <c r="AD765" s="10" t="s">
        <v>2072</v>
      </c>
      <c r="AE765" s="243" t="s">
        <v>2095</v>
      </c>
      <c r="AF765" s="10" t="s">
        <v>10878</v>
      </c>
      <c r="AG765" s="10" t="s">
        <v>10879</v>
      </c>
      <c r="AH765" s="242" t="s">
        <v>10880</v>
      </c>
      <c r="AI765" s="243" t="s">
        <v>10881</v>
      </c>
      <c r="AJ765" s="10" t="s">
        <v>10882</v>
      </c>
      <c r="AK765" s="10" t="s">
        <v>10883</v>
      </c>
      <c r="AL765" s="241" t="s">
        <v>2107</v>
      </c>
      <c r="AM765" s="8" t="s">
        <v>10884</v>
      </c>
      <c r="AN765" s="8"/>
      <c r="AO765" s="8"/>
      <c r="AP765" s="8"/>
      <c r="AQ765" s="8"/>
      <c r="AR765" s="245">
        <v>44620</v>
      </c>
      <c r="AS765" s="245">
        <v>44620</v>
      </c>
      <c r="AT765" s="246"/>
      <c r="AU765" s="244"/>
      <c r="AV765" s="247" t="s">
        <v>8583</v>
      </c>
      <c r="AW765" s="248" t="s">
        <v>8608</v>
      </c>
      <c r="AX765" s="249" t="s">
        <v>4504</v>
      </c>
      <c r="AY765" s="250" t="s">
        <v>10875</v>
      </c>
    </row>
    <row r="766" spans="1:51" ht="24.75" customHeight="1" x14ac:dyDescent="0.35">
      <c r="A766" s="11">
        <v>765</v>
      </c>
      <c r="B766" s="241" t="s">
        <v>10885</v>
      </c>
      <c r="C766" s="8" t="s">
        <v>10886</v>
      </c>
      <c r="D766" s="10"/>
      <c r="E766" s="10" t="s">
        <v>544</v>
      </c>
      <c r="F766" s="9">
        <v>44565</v>
      </c>
      <c r="G766" s="9">
        <v>44624</v>
      </c>
      <c r="H766" s="9"/>
      <c r="I766" s="9"/>
      <c r="J766" s="7"/>
      <c r="K766" s="7" t="s">
        <v>80</v>
      </c>
      <c r="L766" s="10" t="s">
        <v>8980</v>
      </c>
      <c r="M766" s="242" t="s">
        <v>3475</v>
      </c>
      <c r="N766" s="243" t="s">
        <v>2050</v>
      </c>
      <c r="O766" s="243" t="s">
        <v>9223</v>
      </c>
      <c r="P766" s="10" t="s">
        <v>9224</v>
      </c>
      <c r="Q766" s="10" t="s">
        <v>148</v>
      </c>
      <c r="R766" s="10"/>
      <c r="S766" s="10"/>
      <c r="T766" s="10" t="s">
        <v>53</v>
      </c>
      <c r="U766" s="244">
        <v>29603</v>
      </c>
      <c r="V766" s="10" t="s">
        <v>544</v>
      </c>
      <c r="W766" s="10" t="s">
        <v>544</v>
      </c>
      <c r="X766" s="241" t="s">
        <v>1936</v>
      </c>
      <c r="Y766" s="8" t="s">
        <v>10887</v>
      </c>
      <c r="Z766" s="243">
        <v>43558</v>
      </c>
      <c r="AA766" s="10" t="s">
        <v>1937</v>
      </c>
      <c r="AB766" s="10" t="s">
        <v>1938</v>
      </c>
      <c r="AC766" s="10" t="s">
        <v>3140</v>
      </c>
      <c r="AD766" s="10" t="s">
        <v>8419</v>
      </c>
      <c r="AE766" s="243" t="s">
        <v>10888</v>
      </c>
      <c r="AF766" s="10" t="s">
        <v>10889</v>
      </c>
      <c r="AG766" s="10" t="s">
        <v>10890</v>
      </c>
      <c r="AH766" s="242" t="s">
        <v>10889</v>
      </c>
      <c r="AI766" s="243" t="s">
        <v>10890</v>
      </c>
      <c r="AJ766" s="10" t="s">
        <v>10891</v>
      </c>
      <c r="AK766" s="10" t="s">
        <v>10892</v>
      </c>
      <c r="AL766" s="241" t="s">
        <v>1971</v>
      </c>
      <c r="AM766" s="8" t="s">
        <v>10893</v>
      </c>
      <c r="AN766" s="8"/>
      <c r="AO766" s="8"/>
      <c r="AP766" s="8"/>
      <c r="AQ766" s="8"/>
      <c r="AR766" s="245">
        <v>44620</v>
      </c>
      <c r="AS766" s="245">
        <v>44620</v>
      </c>
      <c r="AT766" s="246"/>
      <c r="AU766" s="244"/>
      <c r="AV766" s="247" t="s">
        <v>8639</v>
      </c>
      <c r="AW766" s="248" t="s">
        <v>9475</v>
      </c>
      <c r="AX766" s="249"/>
      <c r="AY766" s="250" t="s">
        <v>10885</v>
      </c>
    </row>
    <row r="767" spans="1:51" ht="24.75" customHeight="1" x14ac:dyDescent="0.35">
      <c r="A767" s="11">
        <v>766</v>
      </c>
      <c r="B767" s="241" t="s">
        <v>10894</v>
      </c>
      <c r="C767" s="8" t="s">
        <v>10895</v>
      </c>
      <c r="D767" s="10" t="s">
        <v>3088</v>
      </c>
      <c r="E767" s="10" t="s">
        <v>14</v>
      </c>
      <c r="F767" s="9">
        <v>44302</v>
      </c>
      <c r="G767" s="9">
        <v>44361</v>
      </c>
      <c r="H767" s="9"/>
      <c r="I767" s="9">
        <v>44726</v>
      </c>
      <c r="J767" s="7" t="s">
        <v>3128</v>
      </c>
      <c r="K767" s="7" t="s">
        <v>7219</v>
      </c>
      <c r="L767" s="10" t="s">
        <v>751</v>
      </c>
      <c r="M767" s="242" t="s">
        <v>751</v>
      </c>
      <c r="N767" s="243" t="s">
        <v>2097</v>
      </c>
      <c r="O767" s="243" t="s">
        <v>1694</v>
      </c>
      <c r="P767" s="10" t="s">
        <v>2710</v>
      </c>
      <c r="Q767" s="10" t="s">
        <v>21</v>
      </c>
      <c r="R767" s="10"/>
      <c r="S767" s="10"/>
      <c r="T767" s="10" t="s">
        <v>22</v>
      </c>
      <c r="U767" s="244">
        <v>28976</v>
      </c>
      <c r="V767" s="10" t="s">
        <v>2114</v>
      </c>
      <c r="W767" s="10" t="s">
        <v>2114</v>
      </c>
      <c r="X767" s="241" t="s">
        <v>1936</v>
      </c>
      <c r="Y767" s="8" t="s">
        <v>10896</v>
      </c>
      <c r="Z767" s="243">
        <v>39795</v>
      </c>
      <c r="AA767" s="10" t="s">
        <v>255</v>
      </c>
      <c r="AB767" s="10" t="s">
        <v>1938</v>
      </c>
      <c r="AC767" s="10" t="s">
        <v>1968</v>
      </c>
      <c r="AD767" s="10" t="s">
        <v>10897</v>
      </c>
      <c r="AE767" s="243" t="s">
        <v>10342</v>
      </c>
      <c r="AF767" s="10" t="s">
        <v>10898</v>
      </c>
      <c r="AG767" s="10" t="s">
        <v>10899</v>
      </c>
      <c r="AH767" s="242" t="s">
        <v>3088</v>
      </c>
      <c r="AI767" s="243" t="s">
        <v>3088</v>
      </c>
      <c r="AJ767" s="10" t="s">
        <v>10900</v>
      </c>
      <c r="AK767" s="10" t="s">
        <v>10901</v>
      </c>
      <c r="AL767" s="241" t="s">
        <v>1941</v>
      </c>
      <c r="AM767" s="8" t="s">
        <v>10902</v>
      </c>
      <c r="AN767" s="8"/>
      <c r="AO767" s="8"/>
      <c r="AP767" s="8"/>
      <c r="AQ767" s="8"/>
      <c r="AR767" s="245">
        <v>44620</v>
      </c>
      <c r="AS767" s="245">
        <v>44620</v>
      </c>
      <c r="AT767" s="246"/>
      <c r="AU767" s="244"/>
      <c r="AV767" s="247" t="s">
        <v>8583</v>
      </c>
      <c r="AW767" s="248" t="s">
        <v>10732</v>
      </c>
      <c r="AX767" s="249"/>
      <c r="AY767" s="250" t="s">
        <v>10894</v>
      </c>
    </row>
    <row r="768" spans="1:51" ht="24.75" customHeight="1" x14ac:dyDescent="0.35">
      <c r="A768" s="11">
        <v>767</v>
      </c>
      <c r="B768" s="241" t="s">
        <v>10903</v>
      </c>
      <c r="C768" s="8" t="s">
        <v>10904</v>
      </c>
      <c r="D768" s="10" t="s">
        <v>3088</v>
      </c>
      <c r="E768" s="10" t="s">
        <v>14</v>
      </c>
      <c r="F768" s="9">
        <v>43917</v>
      </c>
      <c r="G768" s="9"/>
      <c r="H768" s="9"/>
      <c r="I768" s="9">
        <v>44686</v>
      </c>
      <c r="J768" s="7" t="s">
        <v>3128</v>
      </c>
      <c r="K768" s="7" t="s">
        <v>26</v>
      </c>
      <c r="L768" s="10" t="s">
        <v>26</v>
      </c>
      <c r="M768" s="242" t="s">
        <v>26</v>
      </c>
      <c r="N768" s="243" t="s">
        <v>2418</v>
      </c>
      <c r="O768" s="243" t="s">
        <v>7595</v>
      </c>
      <c r="P768" s="10" t="s">
        <v>7596</v>
      </c>
      <c r="Q768" s="10" t="s">
        <v>21</v>
      </c>
      <c r="R768" s="10"/>
      <c r="S768" s="10"/>
      <c r="T768" s="10" t="s">
        <v>53</v>
      </c>
      <c r="U768" s="244">
        <v>27083</v>
      </c>
      <c r="V768" s="10" t="s">
        <v>2195</v>
      </c>
      <c r="W768" s="10" t="s">
        <v>2195</v>
      </c>
      <c r="X768" s="241" t="s">
        <v>2195</v>
      </c>
      <c r="Y768" s="8" t="s">
        <v>10905</v>
      </c>
      <c r="Z768" s="243">
        <v>43550</v>
      </c>
      <c r="AA768" s="10" t="s">
        <v>2195</v>
      </c>
      <c r="AB768" s="10" t="s">
        <v>1938</v>
      </c>
      <c r="AC768" s="10" t="s">
        <v>3140</v>
      </c>
      <c r="AD768" s="10" t="s">
        <v>10906</v>
      </c>
      <c r="AE768" s="243" t="s">
        <v>2620</v>
      </c>
      <c r="AF768" s="10" t="s">
        <v>10907</v>
      </c>
      <c r="AG768" s="10" t="s">
        <v>10908</v>
      </c>
      <c r="AH768" s="242" t="s">
        <v>10909</v>
      </c>
      <c r="AI768" s="243" t="s">
        <v>10910</v>
      </c>
      <c r="AJ768" s="10" t="s">
        <v>3088</v>
      </c>
      <c r="AK768" s="10" t="s">
        <v>10911</v>
      </c>
      <c r="AL768" s="241" t="s">
        <v>1971</v>
      </c>
      <c r="AM768" s="8" t="s">
        <v>3088</v>
      </c>
      <c r="AN768" s="8"/>
      <c r="AO768" s="8"/>
      <c r="AP768" s="8"/>
      <c r="AQ768" s="8"/>
      <c r="AR768" s="245">
        <v>44572</v>
      </c>
      <c r="AS768" s="245">
        <v>44620</v>
      </c>
      <c r="AT768" s="246"/>
      <c r="AU768" s="244"/>
      <c r="AV768" s="247" t="s">
        <v>3711</v>
      </c>
      <c r="AW768" s="248" t="s">
        <v>3711</v>
      </c>
      <c r="AX768" s="249"/>
      <c r="AY768" s="250" t="s">
        <v>10903</v>
      </c>
    </row>
    <row r="769" spans="1:51" ht="24.75" customHeight="1" x14ac:dyDescent="0.35">
      <c r="A769" s="11">
        <v>768</v>
      </c>
      <c r="B769" s="241" t="s">
        <v>10912</v>
      </c>
      <c r="C769" s="8" t="s">
        <v>10913</v>
      </c>
      <c r="D769" s="10" t="s">
        <v>3088</v>
      </c>
      <c r="E769" s="10" t="s">
        <v>14</v>
      </c>
      <c r="F769" s="9">
        <v>43773</v>
      </c>
      <c r="G769" s="9">
        <v>43832</v>
      </c>
      <c r="H769" s="9"/>
      <c r="I769" s="9">
        <v>45293</v>
      </c>
      <c r="J769" s="7" t="s">
        <v>3128</v>
      </c>
      <c r="K769" s="7" t="s">
        <v>18</v>
      </c>
      <c r="L769" s="10" t="s">
        <v>218</v>
      </c>
      <c r="M769" s="242" t="s">
        <v>2083</v>
      </c>
      <c r="N769" s="243" t="s">
        <v>2126</v>
      </c>
      <c r="O769" s="243" t="s">
        <v>7352</v>
      </c>
      <c r="P769" s="10" t="s">
        <v>7353</v>
      </c>
      <c r="Q769" s="10" t="s">
        <v>21</v>
      </c>
      <c r="R769" s="10"/>
      <c r="S769" s="10"/>
      <c r="T769" s="10" t="s">
        <v>22</v>
      </c>
      <c r="U769" s="244">
        <v>34969</v>
      </c>
      <c r="V769" s="10" t="s">
        <v>747</v>
      </c>
      <c r="W769" s="10" t="s">
        <v>747</v>
      </c>
      <c r="X769" s="241" t="s">
        <v>1936</v>
      </c>
      <c r="Y769" s="8" t="s">
        <v>10914</v>
      </c>
      <c r="Z769" s="243">
        <v>42775</v>
      </c>
      <c r="AA769" s="10" t="s">
        <v>747</v>
      </c>
      <c r="AB769" s="10" t="s">
        <v>1938</v>
      </c>
      <c r="AC769" s="10" t="s">
        <v>3140</v>
      </c>
      <c r="AD769" s="10" t="s">
        <v>2687</v>
      </c>
      <c r="AE769" s="243" t="s">
        <v>2304</v>
      </c>
      <c r="AF769" s="10" t="s">
        <v>10915</v>
      </c>
      <c r="AG769" s="10" t="s">
        <v>10916</v>
      </c>
      <c r="AH769" s="242" t="s">
        <v>10917</v>
      </c>
      <c r="AI769" s="243" t="s">
        <v>10918</v>
      </c>
      <c r="AJ769" s="10" t="s">
        <v>10919</v>
      </c>
      <c r="AK769" s="10" t="s">
        <v>3781</v>
      </c>
      <c r="AL769" s="241" t="s">
        <v>2160</v>
      </c>
      <c r="AM769" s="8" t="s">
        <v>10920</v>
      </c>
      <c r="AN769" s="8"/>
      <c r="AO769" s="8"/>
      <c r="AP769" s="8"/>
      <c r="AQ769" s="8"/>
      <c r="AR769" s="245">
        <v>44629</v>
      </c>
      <c r="AS769" s="245">
        <v>44629</v>
      </c>
      <c r="AT769" s="246"/>
      <c r="AU769" s="244"/>
      <c r="AV769" s="247" t="s">
        <v>8583</v>
      </c>
      <c r="AW769" s="248" t="s">
        <v>3783</v>
      </c>
      <c r="AX769" s="249"/>
      <c r="AY769" s="250" t="s">
        <v>10912</v>
      </c>
    </row>
    <row r="770" spans="1:51" ht="24.75" customHeight="1" x14ac:dyDescent="0.35">
      <c r="A770" s="11">
        <v>769</v>
      </c>
      <c r="B770" s="241" t="s">
        <v>10921</v>
      </c>
      <c r="C770" s="8" t="s">
        <v>2498</v>
      </c>
      <c r="D770" s="10"/>
      <c r="E770" s="10" t="s">
        <v>14</v>
      </c>
      <c r="F770" s="9">
        <v>44491</v>
      </c>
      <c r="G770" s="9">
        <v>44550</v>
      </c>
      <c r="H770" s="9"/>
      <c r="I770" s="9">
        <v>44915</v>
      </c>
      <c r="J770" s="7" t="s">
        <v>3128</v>
      </c>
      <c r="K770" s="7" t="s">
        <v>7219</v>
      </c>
      <c r="L770" s="10" t="s">
        <v>2378</v>
      </c>
      <c r="M770" s="242" t="s">
        <v>2378</v>
      </c>
      <c r="N770" s="243" t="s">
        <v>1933</v>
      </c>
      <c r="O770" s="243" t="s">
        <v>10922</v>
      </c>
      <c r="P770" s="10" t="s">
        <v>10923</v>
      </c>
      <c r="Q770" s="10" t="s">
        <v>21</v>
      </c>
      <c r="R770" s="10"/>
      <c r="S770" s="10"/>
      <c r="T770" s="10" t="s">
        <v>53</v>
      </c>
      <c r="U770" s="244">
        <v>33613</v>
      </c>
      <c r="V770" s="10" t="s">
        <v>255</v>
      </c>
      <c r="W770" s="10" t="s">
        <v>10924</v>
      </c>
      <c r="X770" s="241" t="s">
        <v>1936</v>
      </c>
      <c r="Y770" s="8" t="s">
        <v>10925</v>
      </c>
      <c r="Z770" s="243">
        <v>44211</v>
      </c>
      <c r="AA770" s="10" t="s">
        <v>1937</v>
      </c>
      <c r="AB770" s="10" t="s">
        <v>1938</v>
      </c>
      <c r="AC770" s="10" t="s">
        <v>3140</v>
      </c>
      <c r="AD770" s="10" t="s">
        <v>2199</v>
      </c>
      <c r="AE770" s="243" t="s">
        <v>10926</v>
      </c>
      <c r="AF770" s="10" t="s">
        <v>10927</v>
      </c>
      <c r="AG770" s="10" t="s">
        <v>10928</v>
      </c>
      <c r="AH770" s="242" t="s">
        <v>10927</v>
      </c>
      <c r="AI770" s="243" t="s">
        <v>10928</v>
      </c>
      <c r="AJ770" s="10" t="s">
        <v>1149</v>
      </c>
      <c r="AK770" s="10" t="s">
        <v>1147</v>
      </c>
      <c r="AL770" s="241" t="s">
        <v>1971</v>
      </c>
      <c r="AM770" s="8" t="s">
        <v>2497</v>
      </c>
      <c r="AN770" s="8"/>
      <c r="AO770" s="8"/>
      <c r="AP770" s="8"/>
      <c r="AQ770" s="8"/>
      <c r="AR770" s="245">
        <v>44631</v>
      </c>
      <c r="AS770" s="245">
        <v>44631</v>
      </c>
      <c r="AT770" s="246"/>
      <c r="AU770" s="244"/>
      <c r="AV770" s="247" t="s">
        <v>8583</v>
      </c>
      <c r="AW770" s="248" t="s">
        <v>8608</v>
      </c>
      <c r="AX770" s="249" t="s">
        <v>10929</v>
      </c>
      <c r="AY770" s="250" t="s">
        <v>10921</v>
      </c>
    </row>
    <row r="771" spans="1:51" ht="24.75" customHeight="1" x14ac:dyDescent="0.35">
      <c r="A771" s="11">
        <v>770</v>
      </c>
      <c r="B771" s="241" t="s">
        <v>10930</v>
      </c>
      <c r="C771" s="8" t="s">
        <v>10931</v>
      </c>
      <c r="D771" s="10" t="s">
        <v>3088</v>
      </c>
      <c r="E771" s="10" t="s">
        <v>14</v>
      </c>
      <c r="F771" s="9">
        <v>43892</v>
      </c>
      <c r="G771" s="9">
        <v>43951</v>
      </c>
      <c r="H771" s="9"/>
      <c r="I771" s="9"/>
      <c r="J771" s="7" t="s">
        <v>1932</v>
      </c>
      <c r="K771" s="7" t="s">
        <v>7219</v>
      </c>
      <c r="L771" s="10" t="s">
        <v>35</v>
      </c>
      <c r="M771" s="242" t="s">
        <v>2225</v>
      </c>
      <c r="N771" s="243" t="s">
        <v>2155</v>
      </c>
      <c r="O771" s="243" t="s">
        <v>1231</v>
      </c>
      <c r="P771" s="10" t="s">
        <v>2543</v>
      </c>
      <c r="Q771" s="10" t="s">
        <v>21</v>
      </c>
      <c r="R771" s="10"/>
      <c r="S771" s="10"/>
      <c r="T771" s="10" t="s">
        <v>22</v>
      </c>
      <c r="U771" s="244">
        <v>34246</v>
      </c>
      <c r="V771" s="10" t="s">
        <v>455</v>
      </c>
      <c r="W771" s="10" t="s">
        <v>501</v>
      </c>
      <c r="X771" s="241" t="s">
        <v>1936</v>
      </c>
      <c r="Y771" s="8" t="s">
        <v>10932</v>
      </c>
      <c r="Z771" s="243">
        <v>40340</v>
      </c>
      <c r="AA771" s="10" t="s">
        <v>455</v>
      </c>
      <c r="AB771" s="10" t="s">
        <v>1938</v>
      </c>
      <c r="AC771" s="10" t="s">
        <v>3140</v>
      </c>
      <c r="AD771" s="10" t="s">
        <v>2372</v>
      </c>
      <c r="AE771" s="243" t="s">
        <v>2069</v>
      </c>
      <c r="AF771" s="10" t="s">
        <v>10933</v>
      </c>
      <c r="AG771" s="10" t="s">
        <v>10934</v>
      </c>
      <c r="AH771" s="242" t="s">
        <v>10935</v>
      </c>
      <c r="AI771" s="243" t="s">
        <v>10936</v>
      </c>
      <c r="AJ771" s="10" t="s">
        <v>10937</v>
      </c>
      <c r="AK771" s="10" t="s">
        <v>10938</v>
      </c>
      <c r="AL771" s="241" t="s">
        <v>1950</v>
      </c>
      <c r="AM771" s="8" t="s">
        <v>10939</v>
      </c>
      <c r="AN771" s="8"/>
      <c r="AO771" s="8"/>
      <c r="AP771" s="8"/>
      <c r="AQ771" s="8"/>
      <c r="AR771" s="245">
        <v>44634</v>
      </c>
      <c r="AS771" s="245">
        <v>44634</v>
      </c>
      <c r="AT771" s="246"/>
      <c r="AU771" s="244"/>
      <c r="AV771" s="247" t="s">
        <v>8583</v>
      </c>
      <c r="AW771" s="248" t="s">
        <v>3783</v>
      </c>
      <c r="AX771" s="249"/>
      <c r="AY771" s="250" t="s">
        <v>10930</v>
      </c>
    </row>
    <row r="772" spans="1:51" ht="24.75" customHeight="1" x14ac:dyDescent="0.35">
      <c r="A772" s="11">
        <v>771</v>
      </c>
      <c r="B772" s="241" t="s">
        <v>10940</v>
      </c>
      <c r="C772" s="8" t="s">
        <v>5105</v>
      </c>
      <c r="D772" s="10" t="s">
        <v>10174</v>
      </c>
      <c r="E772" s="10" t="s">
        <v>255</v>
      </c>
      <c r="F772" s="9">
        <v>43846</v>
      </c>
      <c r="G772" s="9">
        <v>43905</v>
      </c>
      <c r="H772" s="9"/>
      <c r="I772" s="9">
        <v>44635</v>
      </c>
      <c r="J772" s="7" t="s">
        <v>3128</v>
      </c>
      <c r="K772" s="7" t="s">
        <v>80</v>
      </c>
      <c r="L772" s="10" t="s">
        <v>8957</v>
      </c>
      <c r="M772" s="242" t="s">
        <v>8958</v>
      </c>
      <c r="N772" s="243" t="s">
        <v>1933</v>
      </c>
      <c r="O772" s="243" t="s">
        <v>3092</v>
      </c>
      <c r="P772" s="10" t="s">
        <v>3247</v>
      </c>
      <c r="Q772" s="10" t="e">
        <v>#N/A</v>
      </c>
      <c r="R772" s="10"/>
      <c r="S772" s="10"/>
      <c r="T772" s="10" t="s">
        <v>53</v>
      </c>
      <c r="U772" s="244">
        <v>29906</v>
      </c>
      <c r="V772" s="10" t="s">
        <v>145</v>
      </c>
      <c r="W772" s="10" t="s">
        <v>781</v>
      </c>
      <c r="X772" s="241" t="s">
        <v>1936</v>
      </c>
      <c r="Y772" s="8" t="s">
        <v>5106</v>
      </c>
      <c r="Z772" s="243">
        <v>41947</v>
      </c>
      <c r="AA772" s="10" t="s">
        <v>145</v>
      </c>
      <c r="AB772" s="10" t="s">
        <v>1938</v>
      </c>
      <c r="AC772" s="10" t="s">
        <v>3140</v>
      </c>
      <c r="AD772" s="10" t="s">
        <v>2090</v>
      </c>
      <c r="AE772" s="243" t="s">
        <v>10941</v>
      </c>
      <c r="AF772" s="10" t="s">
        <v>10942</v>
      </c>
      <c r="AG772" s="10" t="s">
        <v>10943</v>
      </c>
      <c r="AH772" s="242" t="s">
        <v>10942</v>
      </c>
      <c r="AI772" s="243" t="s">
        <v>10943</v>
      </c>
      <c r="AJ772" s="10" t="s">
        <v>10944</v>
      </c>
      <c r="AK772" s="10" t="s">
        <v>5112</v>
      </c>
      <c r="AL772" s="241" t="s">
        <v>2107</v>
      </c>
      <c r="AM772" s="8" t="s">
        <v>10945</v>
      </c>
      <c r="AN772" s="8"/>
      <c r="AO772" s="8"/>
      <c r="AP772" s="8"/>
      <c r="AQ772" s="8"/>
      <c r="AR772" s="245">
        <v>44620</v>
      </c>
      <c r="AS772" s="245">
        <v>44635</v>
      </c>
      <c r="AT772" s="246"/>
      <c r="AU772" s="244"/>
      <c r="AV772" s="247" t="s">
        <v>8639</v>
      </c>
      <c r="AW772" s="248" t="s">
        <v>8640</v>
      </c>
      <c r="AX772" s="249"/>
      <c r="AY772" s="250" t="s">
        <v>10940</v>
      </c>
    </row>
    <row r="773" spans="1:51" ht="24.75" customHeight="1" x14ac:dyDescent="0.35">
      <c r="A773" s="11">
        <v>772</v>
      </c>
      <c r="B773" s="241" t="s">
        <v>10946</v>
      </c>
      <c r="C773" s="8" t="s">
        <v>10947</v>
      </c>
      <c r="D773" s="10"/>
      <c r="E773" s="10" t="s">
        <v>32</v>
      </c>
      <c r="F773" s="9">
        <v>44613</v>
      </c>
      <c r="G773" s="9">
        <v>44672</v>
      </c>
      <c r="H773" s="9"/>
      <c r="I773" s="9" t="s">
        <v>3088</v>
      </c>
      <c r="J773" s="7" t="s">
        <v>3088</v>
      </c>
      <c r="K773" s="7" t="s">
        <v>18</v>
      </c>
      <c r="L773" s="10" t="s">
        <v>8877</v>
      </c>
      <c r="M773" s="242" t="s">
        <v>2116</v>
      </c>
      <c r="N773" s="243" t="s">
        <v>1933</v>
      </c>
      <c r="O773" s="243" t="s">
        <v>862</v>
      </c>
      <c r="P773" s="10" t="s">
        <v>3166</v>
      </c>
      <c r="Q773" s="10" t="s">
        <v>285</v>
      </c>
      <c r="R773" s="10"/>
      <c r="S773" s="10"/>
      <c r="T773" s="10" t="s">
        <v>53</v>
      </c>
      <c r="U773" s="244">
        <v>32005</v>
      </c>
      <c r="V773" s="10" t="s">
        <v>2007</v>
      </c>
      <c r="W773" s="10" t="s">
        <v>2007</v>
      </c>
      <c r="X773" s="241" t="s">
        <v>1936</v>
      </c>
      <c r="Y773" s="8" t="s">
        <v>10948</v>
      </c>
      <c r="Z773" s="243">
        <v>44311</v>
      </c>
      <c r="AA773" s="10" t="s">
        <v>1937</v>
      </c>
      <c r="AB773" s="10" t="s">
        <v>1938</v>
      </c>
      <c r="AC773" s="10" t="s">
        <v>3140</v>
      </c>
      <c r="AD773" s="10" t="s">
        <v>2390</v>
      </c>
      <c r="AE773" s="243" t="s">
        <v>2427</v>
      </c>
      <c r="AF773" s="10" t="s">
        <v>10949</v>
      </c>
      <c r="AG773" s="10" t="s">
        <v>10950</v>
      </c>
      <c r="AH773" s="242" t="s">
        <v>10949</v>
      </c>
      <c r="AI773" s="243" t="s">
        <v>10950</v>
      </c>
      <c r="AJ773" s="10" t="s">
        <v>10951</v>
      </c>
      <c r="AK773" s="10" t="s">
        <v>10952</v>
      </c>
      <c r="AL773" s="241" t="s">
        <v>1971</v>
      </c>
      <c r="AM773" s="8" t="s">
        <v>10953</v>
      </c>
      <c r="AN773" s="8"/>
      <c r="AO773" s="8"/>
      <c r="AP773" s="8"/>
      <c r="AQ773" s="8"/>
      <c r="AR773" s="245">
        <v>44637</v>
      </c>
      <c r="AS773" s="245">
        <v>44637</v>
      </c>
      <c r="AT773" s="246"/>
      <c r="AU773" s="244"/>
      <c r="AV773" s="247" t="s">
        <v>8639</v>
      </c>
      <c r="AW773" s="248" t="s">
        <v>8640</v>
      </c>
      <c r="AX773" s="249"/>
      <c r="AY773" s="250" t="s">
        <v>10946</v>
      </c>
    </row>
    <row r="774" spans="1:51" ht="24.75" customHeight="1" x14ac:dyDescent="0.35">
      <c r="A774" s="11">
        <v>773</v>
      </c>
      <c r="B774" s="241" t="s">
        <v>10954</v>
      </c>
      <c r="C774" s="8" t="s">
        <v>10955</v>
      </c>
      <c r="D774" s="10"/>
      <c r="E774" s="10" t="s">
        <v>14</v>
      </c>
      <c r="F774" s="9">
        <v>44629</v>
      </c>
      <c r="G774" s="9">
        <v>44688</v>
      </c>
      <c r="H774" s="9"/>
      <c r="I774" s="9"/>
      <c r="J774" s="7"/>
      <c r="K774" s="7" t="s">
        <v>10652</v>
      </c>
      <c r="L774" s="10" t="s">
        <v>905</v>
      </c>
      <c r="M774" s="242" t="s">
        <v>905</v>
      </c>
      <c r="N774" s="243" t="s">
        <v>2017</v>
      </c>
      <c r="O774" s="243" t="s">
        <v>10956</v>
      </c>
      <c r="P774" s="10" t="s">
        <v>10957</v>
      </c>
      <c r="Q774" s="10" t="s">
        <v>21</v>
      </c>
      <c r="R774" s="10"/>
      <c r="S774" s="10"/>
      <c r="T774" s="10" t="s">
        <v>22</v>
      </c>
      <c r="U774" s="244">
        <v>34796</v>
      </c>
      <c r="V774" s="10" t="s">
        <v>255</v>
      </c>
      <c r="W774" s="10" t="s">
        <v>255</v>
      </c>
      <c r="X774" s="241" t="s">
        <v>1936</v>
      </c>
      <c r="Y774" s="8" t="s">
        <v>10958</v>
      </c>
      <c r="Z774" s="243">
        <v>44292</v>
      </c>
      <c r="AA774" s="10" t="s">
        <v>1937</v>
      </c>
      <c r="AB774" s="10" t="s">
        <v>1956</v>
      </c>
      <c r="AC774" s="10" t="s">
        <v>3140</v>
      </c>
      <c r="AD774" s="10" t="s">
        <v>2577</v>
      </c>
      <c r="AE774" s="243" t="s">
        <v>1970</v>
      </c>
      <c r="AF774" s="10" t="s">
        <v>10959</v>
      </c>
      <c r="AG774" s="10" t="s">
        <v>10960</v>
      </c>
      <c r="AH774" s="242" t="s">
        <v>10959</v>
      </c>
      <c r="AI774" s="243" t="s">
        <v>10960</v>
      </c>
      <c r="AJ774" s="10" t="s">
        <v>10961</v>
      </c>
      <c r="AK774" s="10" t="s">
        <v>10962</v>
      </c>
      <c r="AL774" s="241" t="s">
        <v>2107</v>
      </c>
      <c r="AM774" s="8" t="s">
        <v>10963</v>
      </c>
      <c r="AN774" s="8"/>
      <c r="AO774" s="8"/>
      <c r="AP774" s="8"/>
      <c r="AQ774" s="8"/>
      <c r="AR774" s="245">
        <v>44638</v>
      </c>
      <c r="AS774" s="245">
        <v>44638</v>
      </c>
      <c r="AT774" s="246"/>
      <c r="AU774" s="244"/>
      <c r="AV774" s="247" t="s">
        <v>8583</v>
      </c>
      <c r="AW774" s="248" t="s">
        <v>10798</v>
      </c>
      <c r="AX774" s="249"/>
      <c r="AY774" s="250" t="s">
        <v>10954</v>
      </c>
    </row>
    <row r="775" spans="1:51" ht="24.75" customHeight="1" x14ac:dyDescent="0.35">
      <c r="A775" s="11">
        <v>774</v>
      </c>
      <c r="B775" s="241" t="s">
        <v>10964</v>
      </c>
      <c r="C775" s="8" t="s">
        <v>10965</v>
      </c>
      <c r="D775" s="10"/>
      <c r="E775" s="10" t="s">
        <v>14</v>
      </c>
      <c r="F775" s="9">
        <v>44515</v>
      </c>
      <c r="G775" s="9">
        <v>44574</v>
      </c>
      <c r="H775" s="9"/>
      <c r="I775" s="9">
        <v>44939</v>
      </c>
      <c r="J775" s="7" t="s">
        <v>3128</v>
      </c>
      <c r="K775" s="7" t="s">
        <v>7219</v>
      </c>
      <c r="L775" s="10" t="s">
        <v>2442</v>
      </c>
      <c r="M775" s="242" t="s">
        <v>2442</v>
      </c>
      <c r="N775" s="243" t="s">
        <v>2017</v>
      </c>
      <c r="O775" s="243" t="s">
        <v>1027</v>
      </c>
      <c r="P775" s="10" t="s">
        <v>2443</v>
      </c>
      <c r="Q775" s="10" t="s">
        <v>21</v>
      </c>
      <c r="R775" s="10"/>
      <c r="S775" s="10"/>
      <c r="T775" s="10" t="s">
        <v>53</v>
      </c>
      <c r="U775" s="244">
        <v>35395</v>
      </c>
      <c r="V775" s="10" t="s">
        <v>255</v>
      </c>
      <c r="W775" s="10" t="s">
        <v>255</v>
      </c>
      <c r="X775" s="241" t="s">
        <v>1936</v>
      </c>
      <c r="Y775" s="8" t="s">
        <v>10966</v>
      </c>
      <c r="Z775" s="243">
        <v>40602</v>
      </c>
      <c r="AA775" s="10" t="s">
        <v>255</v>
      </c>
      <c r="AB775" s="10" t="s">
        <v>1956</v>
      </c>
      <c r="AC775" s="10" t="s">
        <v>3140</v>
      </c>
      <c r="AD775" s="10" t="s">
        <v>2687</v>
      </c>
      <c r="AE775" s="243" t="s">
        <v>10967</v>
      </c>
      <c r="AF775" s="10" t="s">
        <v>10968</v>
      </c>
      <c r="AG775" s="10" t="s">
        <v>10969</v>
      </c>
      <c r="AH775" s="242" t="s">
        <v>10968</v>
      </c>
      <c r="AI775" s="243" t="s">
        <v>10969</v>
      </c>
      <c r="AJ775" s="10" t="s">
        <v>10970</v>
      </c>
      <c r="AK775" s="10" t="s">
        <v>10971</v>
      </c>
      <c r="AL775" s="241" t="s">
        <v>1950</v>
      </c>
      <c r="AM775" s="8" t="s">
        <v>10972</v>
      </c>
      <c r="AN775" s="8"/>
      <c r="AO775" s="8"/>
      <c r="AP775" s="8"/>
      <c r="AQ775" s="8"/>
      <c r="AR775" s="245">
        <v>44638</v>
      </c>
      <c r="AS775" s="245">
        <v>44638</v>
      </c>
      <c r="AT775" s="246"/>
      <c r="AU775" s="244"/>
      <c r="AV775" s="247" t="s">
        <v>8583</v>
      </c>
      <c r="AW775" s="248" t="s">
        <v>8608</v>
      </c>
      <c r="AX775" s="249" t="s">
        <v>10929</v>
      </c>
      <c r="AY775" s="250" t="s">
        <v>10964</v>
      </c>
    </row>
    <row r="776" spans="1:51" ht="24.75" customHeight="1" x14ac:dyDescent="0.35">
      <c r="A776" s="11">
        <v>775</v>
      </c>
      <c r="B776" s="241" t="s">
        <v>10973</v>
      </c>
      <c r="C776" s="8" t="s">
        <v>10974</v>
      </c>
      <c r="D776" s="10" t="s">
        <v>7406</v>
      </c>
      <c r="E776" s="10" t="s">
        <v>293</v>
      </c>
      <c r="F776" s="9">
        <v>44431</v>
      </c>
      <c r="G776" s="9">
        <v>44490</v>
      </c>
      <c r="H776" s="9"/>
      <c r="I776" s="9">
        <v>44855</v>
      </c>
      <c r="J776" s="7" t="s">
        <v>3128</v>
      </c>
      <c r="K776" s="7" t="s">
        <v>80</v>
      </c>
      <c r="L776" s="10" t="s">
        <v>5682</v>
      </c>
      <c r="M776" s="242" t="s">
        <v>2151</v>
      </c>
      <c r="N776" s="243" t="s">
        <v>1990</v>
      </c>
      <c r="O776" s="243" t="s">
        <v>3187</v>
      </c>
      <c r="P776" s="10" t="s">
        <v>2061</v>
      </c>
      <c r="Q776" s="10" t="e">
        <v>#N/A</v>
      </c>
      <c r="R776" s="10"/>
      <c r="S776" s="10"/>
      <c r="T776" s="10" t="s">
        <v>53</v>
      </c>
      <c r="U776" s="244">
        <v>33263</v>
      </c>
      <c r="V776" s="10" t="s">
        <v>1153</v>
      </c>
      <c r="W776" s="10" t="s">
        <v>1153</v>
      </c>
      <c r="X776" s="241" t="s">
        <v>1936</v>
      </c>
      <c r="Y776" s="8" t="s">
        <v>10975</v>
      </c>
      <c r="Z776" s="243">
        <v>42699</v>
      </c>
      <c r="AA776" s="10" t="s">
        <v>1153</v>
      </c>
      <c r="AB776" s="10" t="s">
        <v>1938</v>
      </c>
      <c r="AC776" s="10" t="s">
        <v>3140</v>
      </c>
      <c r="AD776" s="10" t="s">
        <v>2176</v>
      </c>
      <c r="AE776" s="243" t="s">
        <v>10976</v>
      </c>
      <c r="AF776" s="10" t="s">
        <v>10977</v>
      </c>
      <c r="AG776" s="10" t="s">
        <v>10978</v>
      </c>
      <c r="AH776" s="242" t="s">
        <v>10977</v>
      </c>
      <c r="AI776" s="243" t="s">
        <v>10978</v>
      </c>
      <c r="AJ776" s="10" t="s">
        <v>10979</v>
      </c>
      <c r="AK776" s="10" t="s">
        <v>10980</v>
      </c>
      <c r="AL776" s="241" t="s">
        <v>1971</v>
      </c>
      <c r="AM776" s="8" t="s">
        <v>10981</v>
      </c>
      <c r="AN776" s="8"/>
      <c r="AO776" s="8"/>
      <c r="AP776" s="8"/>
      <c r="AQ776" s="8"/>
      <c r="AR776" s="245">
        <v>44640</v>
      </c>
      <c r="AS776" s="245">
        <v>44640</v>
      </c>
      <c r="AT776" s="246"/>
      <c r="AU776" s="244"/>
      <c r="AV776" s="247" t="s">
        <v>8639</v>
      </c>
      <c r="AW776" s="248" t="s">
        <v>9475</v>
      </c>
      <c r="AX776" s="249" t="s">
        <v>4457</v>
      </c>
      <c r="AY776" s="250" t="s">
        <v>10973</v>
      </c>
    </row>
    <row r="777" spans="1:51" ht="24.75" customHeight="1" x14ac:dyDescent="0.35">
      <c r="A777" s="11">
        <v>776</v>
      </c>
      <c r="B777" s="241" t="s">
        <v>10982</v>
      </c>
      <c r="C777" s="8" t="s">
        <v>2345</v>
      </c>
      <c r="D777" s="10" t="s">
        <v>3088</v>
      </c>
      <c r="E777" s="10" t="s">
        <v>3298</v>
      </c>
      <c r="F777" s="9">
        <v>40154</v>
      </c>
      <c r="G777" s="9">
        <v>40215</v>
      </c>
      <c r="H777" s="9"/>
      <c r="I777" s="9"/>
      <c r="J777" s="7" t="s">
        <v>1932</v>
      </c>
      <c r="K777" s="7" t="s">
        <v>80</v>
      </c>
      <c r="L777" s="10" t="s">
        <v>5778</v>
      </c>
      <c r="M777" s="242" t="s">
        <v>2060</v>
      </c>
      <c r="N777" s="243" t="s">
        <v>1990</v>
      </c>
      <c r="O777" s="243" t="s">
        <v>3187</v>
      </c>
      <c r="P777" s="10" t="s">
        <v>2061</v>
      </c>
      <c r="Q777" s="10" t="e">
        <v>#N/A</v>
      </c>
      <c r="R777" s="10"/>
      <c r="S777" s="10"/>
      <c r="T777" s="10" t="s">
        <v>53</v>
      </c>
      <c r="U777" s="244">
        <v>26973</v>
      </c>
      <c r="V777" s="10" t="s">
        <v>3298</v>
      </c>
      <c r="W777" s="10" t="s">
        <v>145</v>
      </c>
      <c r="X777" s="241" t="s">
        <v>1936</v>
      </c>
      <c r="Y777" s="8" t="s">
        <v>10983</v>
      </c>
      <c r="Z777" s="243">
        <v>39602</v>
      </c>
      <c r="AA777" s="10" t="s">
        <v>3298</v>
      </c>
      <c r="AB777" s="10" t="s">
        <v>1938</v>
      </c>
      <c r="AC777" s="10" t="s">
        <v>3140</v>
      </c>
      <c r="AD777" s="10" t="s">
        <v>2010</v>
      </c>
      <c r="AE777" s="243" t="s">
        <v>2435</v>
      </c>
      <c r="AF777" s="10" t="s">
        <v>10984</v>
      </c>
      <c r="AG777" s="10" t="s">
        <v>10985</v>
      </c>
      <c r="AH777" s="242" t="s">
        <v>10984</v>
      </c>
      <c r="AI777" s="243" t="s">
        <v>10985</v>
      </c>
      <c r="AJ777" s="10" t="s">
        <v>10986</v>
      </c>
      <c r="AK777" s="10" t="s">
        <v>10987</v>
      </c>
      <c r="AL777" s="241" t="s">
        <v>1971</v>
      </c>
      <c r="AM777" s="8" t="s">
        <v>10988</v>
      </c>
      <c r="AN777" s="8"/>
      <c r="AO777" s="8"/>
      <c r="AP777" s="8"/>
      <c r="AQ777" s="8"/>
      <c r="AR777" s="245">
        <v>44650</v>
      </c>
      <c r="AS777" s="245">
        <v>44650</v>
      </c>
      <c r="AT777" s="246"/>
      <c r="AU777" s="244"/>
      <c r="AV777" s="247" t="s">
        <v>8639</v>
      </c>
      <c r="AW777" s="248" t="s">
        <v>8640</v>
      </c>
      <c r="AX777" s="249"/>
      <c r="AY777" s="250" t="s">
        <v>10982</v>
      </c>
    </row>
    <row r="778" spans="1:51" ht="24.75" customHeight="1" x14ac:dyDescent="0.35">
      <c r="A778" s="11">
        <v>777</v>
      </c>
      <c r="B778" s="241" t="s">
        <v>10989</v>
      </c>
      <c r="C778" s="8" t="s">
        <v>2622</v>
      </c>
      <c r="D778" s="10"/>
      <c r="E778" s="10" t="s">
        <v>101</v>
      </c>
      <c r="F778" s="9">
        <v>44607</v>
      </c>
      <c r="G778" s="9">
        <v>44666</v>
      </c>
      <c r="H778" s="9"/>
      <c r="I778" s="9" t="s">
        <v>3088</v>
      </c>
      <c r="J778" s="7" t="s">
        <v>3088</v>
      </c>
      <c r="K778" s="7" t="s">
        <v>80</v>
      </c>
      <c r="L778" s="10" t="s">
        <v>8980</v>
      </c>
      <c r="M778" s="242" t="s">
        <v>3384</v>
      </c>
      <c r="N778" s="243" t="s">
        <v>1972</v>
      </c>
      <c r="O778" s="243" t="s">
        <v>10244</v>
      </c>
      <c r="P778" s="10" t="s">
        <v>10245</v>
      </c>
      <c r="Q778" s="10" t="s">
        <v>148</v>
      </c>
      <c r="R778" s="10"/>
      <c r="S778" s="10"/>
      <c r="T778" s="10" t="s">
        <v>22</v>
      </c>
      <c r="U778" s="244">
        <v>33351</v>
      </c>
      <c r="V778" s="10" t="s">
        <v>2228</v>
      </c>
      <c r="W778" s="10" t="s">
        <v>2228</v>
      </c>
      <c r="X778" s="241" t="s">
        <v>1936</v>
      </c>
      <c r="Y778" s="8" t="s">
        <v>10990</v>
      </c>
      <c r="Z778" s="243">
        <v>42373</v>
      </c>
      <c r="AA778" s="10" t="s">
        <v>2228</v>
      </c>
      <c r="AB778" s="10" t="s">
        <v>1961</v>
      </c>
      <c r="AC778" s="10" t="s">
        <v>3140</v>
      </c>
      <c r="AD778" s="10" t="s">
        <v>2098</v>
      </c>
      <c r="AE778" s="243" t="s">
        <v>1948</v>
      </c>
      <c r="AF778" s="10" t="s">
        <v>10991</v>
      </c>
      <c r="AG778" s="10" t="s">
        <v>10992</v>
      </c>
      <c r="AH778" s="242" t="s">
        <v>10991</v>
      </c>
      <c r="AI778" s="243" t="s">
        <v>10992</v>
      </c>
      <c r="AJ778" s="10" t="s">
        <v>10993</v>
      </c>
      <c r="AK778" s="10" t="s">
        <v>6673</v>
      </c>
      <c r="AL778" s="241" t="s">
        <v>2160</v>
      </c>
      <c r="AM778" s="8" t="s">
        <v>10994</v>
      </c>
      <c r="AN778" s="8"/>
      <c r="AO778" s="8"/>
      <c r="AP778" s="8"/>
      <c r="AQ778" s="8"/>
      <c r="AR778" s="245">
        <v>44651</v>
      </c>
      <c r="AS778" s="245">
        <v>44651</v>
      </c>
      <c r="AT778" s="246"/>
      <c r="AU778" s="244"/>
      <c r="AV778" s="247" t="s">
        <v>8639</v>
      </c>
      <c r="AW778" s="248" t="s">
        <v>9475</v>
      </c>
      <c r="AX778" s="249"/>
      <c r="AY778" s="250" t="s">
        <v>10989</v>
      </c>
    </row>
    <row r="779" spans="1:51" ht="24.75" customHeight="1" x14ac:dyDescent="0.35">
      <c r="A779" s="11">
        <v>778</v>
      </c>
      <c r="B779" s="241" t="s">
        <v>10995</v>
      </c>
      <c r="C779" s="8" t="s">
        <v>10996</v>
      </c>
      <c r="D779" s="10"/>
      <c r="E779" s="10" t="s">
        <v>14</v>
      </c>
      <c r="F779" s="9">
        <v>44417</v>
      </c>
      <c r="G779" s="9">
        <v>44476</v>
      </c>
      <c r="H779" s="9"/>
      <c r="I779" s="9">
        <v>44841</v>
      </c>
      <c r="J779" s="7" t="s">
        <v>3128</v>
      </c>
      <c r="K779" s="7" t="s">
        <v>7219</v>
      </c>
      <c r="L779" s="10" t="s">
        <v>2495</v>
      </c>
      <c r="M779" s="242" t="s">
        <v>2495</v>
      </c>
      <c r="N779" s="243" t="s">
        <v>1942</v>
      </c>
      <c r="O779" s="243" t="s">
        <v>10997</v>
      </c>
      <c r="P779" s="10" t="s">
        <v>10998</v>
      </c>
      <c r="Q779" s="10" t="s">
        <v>21</v>
      </c>
      <c r="R779" s="10"/>
      <c r="S779" s="10"/>
      <c r="T779" s="10" t="s">
        <v>22</v>
      </c>
      <c r="U779" s="244">
        <v>31590</v>
      </c>
      <c r="V779" s="10" t="s">
        <v>343</v>
      </c>
      <c r="W779" s="10" t="s">
        <v>343</v>
      </c>
      <c r="X779" s="241" t="s">
        <v>1936</v>
      </c>
      <c r="Y779" s="8" t="s">
        <v>10999</v>
      </c>
      <c r="Z779" s="243">
        <v>42759</v>
      </c>
      <c r="AA779" s="10" t="s">
        <v>2270</v>
      </c>
      <c r="AB779" s="10" t="s">
        <v>1956</v>
      </c>
      <c r="AC779" s="10" t="s">
        <v>3140</v>
      </c>
      <c r="AD779" s="10" t="s">
        <v>11000</v>
      </c>
      <c r="AE779" s="243" t="s">
        <v>11001</v>
      </c>
      <c r="AF779" s="10" t="s">
        <v>11002</v>
      </c>
      <c r="AG779" s="10" t="s">
        <v>11003</v>
      </c>
      <c r="AH779" s="242" t="s">
        <v>11002</v>
      </c>
      <c r="AI779" s="243" t="s">
        <v>11003</v>
      </c>
      <c r="AJ779" s="10" t="s">
        <v>11004</v>
      </c>
      <c r="AK779" s="10" t="s">
        <v>11005</v>
      </c>
      <c r="AL779" s="241" t="s">
        <v>1950</v>
      </c>
      <c r="AM779" s="8" t="s">
        <v>11006</v>
      </c>
      <c r="AN779" s="8"/>
      <c r="AO779" s="8"/>
      <c r="AP779" s="8"/>
      <c r="AQ779" s="8"/>
      <c r="AR779" s="245">
        <v>44651</v>
      </c>
      <c r="AS779" s="245">
        <v>44651</v>
      </c>
      <c r="AT779" s="246"/>
      <c r="AU779" s="244"/>
      <c r="AV779" s="247" t="s">
        <v>8583</v>
      </c>
      <c r="AW779" s="248" t="s">
        <v>10732</v>
      </c>
      <c r="AX779" s="249"/>
      <c r="AY779" s="250" t="s">
        <v>10995</v>
      </c>
    </row>
    <row r="780" spans="1:51" ht="24.75" customHeight="1" x14ac:dyDescent="0.35">
      <c r="A780" s="11">
        <v>779</v>
      </c>
      <c r="B780" s="241" t="s">
        <v>11007</v>
      </c>
      <c r="C780" s="8" t="s">
        <v>11008</v>
      </c>
      <c r="D780" s="10"/>
      <c r="E780" s="10" t="s">
        <v>1071</v>
      </c>
      <c r="F780" s="9">
        <v>44531</v>
      </c>
      <c r="G780" s="9">
        <v>44590</v>
      </c>
      <c r="H780" s="9"/>
      <c r="I780" s="9">
        <v>44955</v>
      </c>
      <c r="J780" s="7" t="s">
        <v>3128</v>
      </c>
      <c r="K780" s="7" t="s">
        <v>80</v>
      </c>
      <c r="L780" s="10" t="s">
        <v>10639</v>
      </c>
      <c r="M780" s="242" t="s">
        <v>10640</v>
      </c>
      <c r="N780" s="243" t="s">
        <v>1942</v>
      </c>
      <c r="O780" s="243" t="s">
        <v>7397</v>
      </c>
      <c r="P780" s="10" t="s">
        <v>2039</v>
      </c>
      <c r="Q780" s="10" t="e">
        <v>#N/A</v>
      </c>
      <c r="R780" s="10"/>
      <c r="S780" s="10"/>
      <c r="T780" s="10" t="s">
        <v>53</v>
      </c>
      <c r="U780" s="244">
        <v>28395</v>
      </c>
      <c r="V780" s="10" t="s">
        <v>255</v>
      </c>
      <c r="W780" s="10" t="s">
        <v>1658</v>
      </c>
      <c r="X780" s="241" t="s">
        <v>1936</v>
      </c>
      <c r="Y780" s="8" t="s">
        <v>11009</v>
      </c>
      <c r="Z780" s="243">
        <v>44312</v>
      </c>
      <c r="AA780" s="10" t="s">
        <v>1937</v>
      </c>
      <c r="AB780" s="10" t="s">
        <v>1938</v>
      </c>
      <c r="AC780" s="10" t="s">
        <v>3140</v>
      </c>
      <c r="AD780" s="10" t="s">
        <v>2010</v>
      </c>
      <c r="AE780" s="243" t="s">
        <v>2041</v>
      </c>
      <c r="AF780" s="10" t="s">
        <v>11010</v>
      </c>
      <c r="AG780" s="10" t="s">
        <v>11011</v>
      </c>
      <c r="AH780" s="242" t="s">
        <v>11010</v>
      </c>
      <c r="AI780" s="243" t="s">
        <v>11011</v>
      </c>
      <c r="AJ780" s="10" t="s">
        <v>11012</v>
      </c>
      <c r="AK780" s="10" t="s">
        <v>11013</v>
      </c>
      <c r="AL780" s="241" t="s">
        <v>5049</v>
      </c>
      <c r="AM780" s="8" t="s">
        <v>11014</v>
      </c>
      <c r="AN780" s="8"/>
      <c r="AO780" s="8"/>
      <c r="AP780" s="8"/>
      <c r="AQ780" s="8"/>
      <c r="AR780" s="245">
        <v>44651</v>
      </c>
      <c r="AS780" s="245">
        <v>44651</v>
      </c>
      <c r="AT780" s="246"/>
      <c r="AU780" s="244"/>
      <c r="AV780" s="247" t="s">
        <v>8639</v>
      </c>
      <c r="AW780" s="248" t="s">
        <v>8640</v>
      </c>
      <c r="AX780" s="249"/>
      <c r="AY780" s="250" t="s">
        <v>11007</v>
      </c>
    </row>
    <row r="781" spans="1:51" ht="24.75" customHeight="1" x14ac:dyDescent="0.35">
      <c r="A781" s="11">
        <v>780</v>
      </c>
      <c r="B781" s="241" t="s">
        <v>11015</v>
      </c>
      <c r="C781" s="8" t="s">
        <v>11016</v>
      </c>
      <c r="D781" s="10"/>
      <c r="E781" s="10" t="s">
        <v>255</v>
      </c>
      <c r="F781" s="9">
        <v>44621</v>
      </c>
      <c r="G781" s="9">
        <v>44680</v>
      </c>
      <c r="H781" s="9"/>
      <c r="I781" s="9" t="s">
        <v>3088</v>
      </c>
      <c r="J781" s="7" t="s">
        <v>3088</v>
      </c>
      <c r="K781" s="7" t="s">
        <v>80</v>
      </c>
      <c r="L781" s="10" t="s">
        <v>11017</v>
      </c>
      <c r="M781" s="242" t="s">
        <v>11018</v>
      </c>
      <c r="N781" s="243" t="s">
        <v>1972</v>
      </c>
      <c r="O781" s="243" t="s">
        <v>3187</v>
      </c>
      <c r="P781" s="10" t="s">
        <v>2061</v>
      </c>
      <c r="Q781" s="10" t="e">
        <v>#N/A</v>
      </c>
      <c r="R781" s="10"/>
      <c r="S781" s="10"/>
      <c r="T781" s="10" t="s">
        <v>53</v>
      </c>
      <c r="U781" s="244">
        <v>32906</v>
      </c>
      <c r="V781" s="10" t="s">
        <v>707</v>
      </c>
      <c r="W781" s="10" t="s">
        <v>707</v>
      </c>
      <c r="X781" s="241" t="s">
        <v>1936</v>
      </c>
      <c r="Y781" s="8" t="s">
        <v>11019</v>
      </c>
      <c r="Z781" s="243">
        <v>44439</v>
      </c>
      <c r="AA781" s="10" t="s">
        <v>1937</v>
      </c>
      <c r="AB781" s="10" t="s">
        <v>1938</v>
      </c>
      <c r="AC781" s="10" t="s">
        <v>1974</v>
      </c>
      <c r="AD781" s="10" t="s">
        <v>11020</v>
      </c>
      <c r="AE781" s="243" t="s">
        <v>1948</v>
      </c>
      <c r="AF781" s="10" t="s">
        <v>11021</v>
      </c>
      <c r="AG781" s="10" t="s">
        <v>11022</v>
      </c>
      <c r="AH781" s="242" t="s">
        <v>11023</v>
      </c>
      <c r="AI781" s="243" t="s">
        <v>11024</v>
      </c>
      <c r="AJ781" s="10" t="s">
        <v>11025</v>
      </c>
      <c r="AK781" s="10" t="s">
        <v>11026</v>
      </c>
      <c r="AL781" s="241" t="s">
        <v>1953</v>
      </c>
      <c r="AM781" s="8" t="s">
        <v>11027</v>
      </c>
      <c r="AN781" s="8"/>
      <c r="AO781" s="8"/>
      <c r="AP781" s="8"/>
      <c r="AQ781" s="8"/>
      <c r="AR781" s="245">
        <v>44651</v>
      </c>
      <c r="AS781" s="245">
        <v>44651</v>
      </c>
      <c r="AT781" s="246"/>
      <c r="AU781" s="244"/>
      <c r="AV781" s="247" t="s">
        <v>8583</v>
      </c>
      <c r="AW781" s="248" t="s">
        <v>3783</v>
      </c>
      <c r="AX781" s="249"/>
      <c r="AY781" s="250" t="s">
        <v>11015</v>
      </c>
    </row>
    <row r="782" spans="1:51" ht="24.75" customHeight="1" x14ac:dyDescent="0.35">
      <c r="A782" s="11">
        <v>781</v>
      </c>
      <c r="B782" s="241" t="s">
        <v>11028</v>
      </c>
      <c r="C782" s="8" t="s">
        <v>11029</v>
      </c>
      <c r="D782" s="10"/>
      <c r="E782" s="10" t="s">
        <v>14</v>
      </c>
      <c r="F782" s="9">
        <v>44620</v>
      </c>
      <c r="G782" s="9">
        <v>44679</v>
      </c>
      <c r="H782" s="9"/>
      <c r="I782" s="9" t="s">
        <v>3088</v>
      </c>
      <c r="J782" s="7" t="s">
        <v>3088</v>
      </c>
      <c r="K782" s="7" t="s">
        <v>7219</v>
      </c>
      <c r="L782" s="10" t="s">
        <v>115</v>
      </c>
      <c r="M782" s="242" t="s">
        <v>2118</v>
      </c>
      <c r="N782" s="243" t="s">
        <v>1990</v>
      </c>
      <c r="O782" s="243" t="s">
        <v>289</v>
      </c>
      <c r="P782" s="10" t="s">
        <v>11030</v>
      </c>
      <c r="Q782" s="10" t="s">
        <v>21</v>
      </c>
      <c r="R782" s="10"/>
      <c r="S782" s="10"/>
      <c r="T782" s="10" t="s">
        <v>22</v>
      </c>
      <c r="U782" s="244">
        <v>33436</v>
      </c>
      <c r="V782" s="10" t="s">
        <v>176</v>
      </c>
      <c r="W782" s="10" t="s">
        <v>176</v>
      </c>
      <c r="X782" s="241" t="s">
        <v>1936</v>
      </c>
      <c r="Y782" s="8" t="s">
        <v>11031</v>
      </c>
      <c r="Z782" s="243">
        <v>44301</v>
      </c>
      <c r="AA782" s="10" t="s">
        <v>1937</v>
      </c>
      <c r="AB782" s="10" t="s">
        <v>1956</v>
      </c>
      <c r="AC782" s="10" t="s">
        <v>3140</v>
      </c>
      <c r="AD782" s="10" t="s">
        <v>11032</v>
      </c>
      <c r="AE782" s="243" t="s">
        <v>2121</v>
      </c>
      <c r="AF782" s="10" t="s">
        <v>11033</v>
      </c>
      <c r="AG782" s="10" t="s">
        <v>11034</v>
      </c>
      <c r="AH782" s="242" t="s">
        <v>11035</v>
      </c>
      <c r="AI782" s="243" t="s">
        <v>11036</v>
      </c>
      <c r="AJ782" s="10" t="s">
        <v>11037</v>
      </c>
      <c r="AK782" s="10" t="s">
        <v>11038</v>
      </c>
      <c r="AL782" s="241" t="s">
        <v>2160</v>
      </c>
      <c r="AM782" s="8" t="s">
        <v>11039</v>
      </c>
      <c r="AN782" s="8"/>
      <c r="AO782" s="8"/>
      <c r="AP782" s="8"/>
      <c r="AQ782" s="8"/>
      <c r="AR782" s="245">
        <v>44664</v>
      </c>
      <c r="AS782" s="245">
        <v>44664</v>
      </c>
      <c r="AT782" s="246"/>
      <c r="AU782" s="244"/>
      <c r="AV782" s="247" t="s">
        <v>8583</v>
      </c>
      <c r="AW782" s="248" t="s">
        <v>3783</v>
      </c>
      <c r="AX782" s="249"/>
      <c r="AY782" s="250" t="s">
        <v>11028</v>
      </c>
    </row>
    <row r="783" spans="1:51" ht="24.75" customHeight="1" x14ac:dyDescent="0.35">
      <c r="A783" s="11">
        <v>782</v>
      </c>
      <c r="B783" s="241" t="s">
        <v>11040</v>
      </c>
      <c r="C783" s="8" t="s">
        <v>11041</v>
      </c>
      <c r="D783" s="10"/>
      <c r="E783" s="10" t="s">
        <v>501</v>
      </c>
      <c r="F783" s="9">
        <v>44627</v>
      </c>
      <c r="G783" s="9">
        <v>44686</v>
      </c>
      <c r="H783" s="9"/>
      <c r="I783" s="9"/>
      <c r="J783" s="7"/>
      <c r="K783" s="7" t="s">
        <v>80</v>
      </c>
      <c r="L783" s="10" t="s">
        <v>8980</v>
      </c>
      <c r="M783" s="242" t="s">
        <v>3475</v>
      </c>
      <c r="N783" s="243" t="s">
        <v>2050</v>
      </c>
      <c r="O783" s="243" t="s">
        <v>9223</v>
      </c>
      <c r="P783" s="10" t="s">
        <v>9224</v>
      </c>
      <c r="Q783" s="10" t="s">
        <v>148</v>
      </c>
      <c r="R783" s="10"/>
      <c r="S783" s="10"/>
      <c r="T783" s="10" t="s">
        <v>53</v>
      </c>
      <c r="U783" s="244">
        <v>33518</v>
      </c>
      <c r="V783" s="10" t="s">
        <v>501</v>
      </c>
      <c r="W783" s="10" t="s">
        <v>501</v>
      </c>
      <c r="X783" s="241" t="s">
        <v>1936</v>
      </c>
      <c r="Y783" s="8" t="s">
        <v>11042</v>
      </c>
      <c r="Z783" s="243">
        <v>44375</v>
      </c>
      <c r="AA783" s="10" t="s">
        <v>2009</v>
      </c>
      <c r="AB783" s="10" t="s">
        <v>1938</v>
      </c>
      <c r="AC783" s="10" t="s">
        <v>3140</v>
      </c>
      <c r="AD783" s="10" t="s">
        <v>2346</v>
      </c>
      <c r="AE783" s="243" t="s">
        <v>11043</v>
      </c>
      <c r="AF783" s="10" t="s">
        <v>11044</v>
      </c>
      <c r="AG783" s="10" t="s">
        <v>11045</v>
      </c>
      <c r="AH783" s="242" t="s">
        <v>11044</v>
      </c>
      <c r="AI783" s="243" t="s">
        <v>11045</v>
      </c>
      <c r="AJ783" s="10"/>
      <c r="AK783" s="10" t="s">
        <v>11046</v>
      </c>
      <c r="AL783" s="241" t="s">
        <v>1971</v>
      </c>
      <c r="AM783" s="8" t="s">
        <v>11047</v>
      </c>
      <c r="AN783" s="8"/>
      <c r="AO783" s="8"/>
      <c r="AP783" s="8"/>
      <c r="AQ783" s="8"/>
      <c r="AR783" s="245">
        <v>44666</v>
      </c>
      <c r="AS783" s="245">
        <v>44666</v>
      </c>
      <c r="AT783" s="246"/>
      <c r="AU783" s="244"/>
      <c r="AV783" s="247" t="s">
        <v>8639</v>
      </c>
      <c r="AW783" s="248" t="s">
        <v>9475</v>
      </c>
      <c r="AX783" s="249"/>
      <c r="AY783" s="250" t="s">
        <v>11040</v>
      </c>
    </row>
    <row r="784" spans="1:51" ht="24.75" customHeight="1" x14ac:dyDescent="0.35">
      <c r="A784" s="11">
        <v>783</v>
      </c>
      <c r="B784" s="241" t="s">
        <v>11048</v>
      </c>
      <c r="C784" s="8" t="s">
        <v>11049</v>
      </c>
      <c r="D784" s="10"/>
      <c r="E784" s="10" t="s">
        <v>527</v>
      </c>
      <c r="F784" s="9">
        <v>44634</v>
      </c>
      <c r="G784" s="9">
        <v>44693</v>
      </c>
      <c r="H784" s="9"/>
      <c r="I784" s="9"/>
      <c r="J784" s="7"/>
      <c r="K784" s="7" t="s">
        <v>80</v>
      </c>
      <c r="L784" s="10" t="s">
        <v>8980</v>
      </c>
      <c r="M784" s="242" t="s">
        <v>3475</v>
      </c>
      <c r="N784" s="243" t="s">
        <v>2050</v>
      </c>
      <c r="O784" s="243" t="s">
        <v>9223</v>
      </c>
      <c r="P784" s="10" t="s">
        <v>9224</v>
      </c>
      <c r="Q784" s="10" t="s">
        <v>148</v>
      </c>
      <c r="R784" s="10"/>
      <c r="S784" s="10"/>
      <c r="T784" s="10" t="s">
        <v>22</v>
      </c>
      <c r="U784" s="244">
        <v>30255</v>
      </c>
      <c r="V784" s="10" t="s">
        <v>527</v>
      </c>
      <c r="W784" s="10" t="s">
        <v>527</v>
      </c>
      <c r="X784" s="241" t="s">
        <v>1936</v>
      </c>
      <c r="Y784" s="8" t="s">
        <v>11050</v>
      </c>
      <c r="Z784" s="243">
        <v>44295</v>
      </c>
      <c r="AA784" s="10" t="s">
        <v>1937</v>
      </c>
      <c r="AB784" s="10" t="s">
        <v>1938</v>
      </c>
      <c r="AC784" s="10" t="s">
        <v>3140</v>
      </c>
      <c r="AD784" s="10" t="s">
        <v>5142</v>
      </c>
      <c r="AE784" s="243" t="s">
        <v>11051</v>
      </c>
      <c r="AF784" s="10" t="s">
        <v>11052</v>
      </c>
      <c r="AG784" s="10" t="s">
        <v>11053</v>
      </c>
      <c r="AH784" s="242" t="s">
        <v>11052</v>
      </c>
      <c r="AI784" s="243" t="s">
        <v>11053</v>
      </c>
      <c r="AJ784" s="10" t="s">
        <v>11054</v>
      </c>
      <c r="AK784" s="10" t="s">
        <v>11055</v>
      </c>
      <c r="AL784" s="241" t="s">
        <v>1941</v>
      </c>
      <c r="AM784" s="8" t="s">
        <v>11056</v>
      </c>
      <c r="AN784" s="8"/>
      <c r="AO784" s="8"/>
      <c r="AP784" s="8"/>
      <c r="AQ784" s="8"/>
      <c r="AR784" s="245">
        <v>44666</v>
      </c>
      <c r="AS784" s="245">
        <v>44666</v>
      </c>
      <c r="AT784" s="246"/>
      <c r="AU784" s="244"/>
      <c r="AV784" s="247" t="s">
        <v>8583</v>
      </c>
      <c r="AW784" s="248" t="s">
        <v>3783</v>
      </c>
      <c r="AX784" s="249"/>
      <c r="AY784" s="250" t="s">
        <v>11048</v>
      </c>
    </row>
    <row r="785" spans="1:51" ht="24.75" customHeight="1" x14ac:dyDescent="0.35">
      <c r="A785" s="11">
        <v>784</v>
      </c>
      <c r="B785" s="241" t="s">
        <v>11057</v>
      </c>
      <c r="C785" s="8" t="s">
        <v>11058</v>
      </c>
      <c r="D785" s="10"/>
      <c r="E785" s="10" t="s">
        <v>14</v>
      </c>
      <c r="F785" s="9">
        <v>44531</v>
      </c>
      <c r="G785" s="9">
        <v>44590</v>
      </c>
      <c r="H785" s="9"/>
      <c r="I785" s="9">
        <v>44955</v>
      </c>
      <c r="J785" s="7" t="s">
        <v>3128</v>
      </c>
      <c r="K785" s="7" t="s">
        <v>18</v>
      </c>
      <c r="L785" s="10" t="s">
        <v>8877</v>
      </c>
      <c r="M785" s="242" t="s">
        <v>2168</v>
      </c>
      <c r="N785" s="243" t="s">
        <v>1990</v>
      </c>
      <c r="O785" s="243" t="s">
        <v>692</v>
      </c>
      <c r="P785" s="10" t="s">
        <v>2310</v>
      </c>
      <c r="Q785" s="10" t="s">
        <v>21</v>
      </c>
      <c r="R785" s="10"/>
      <c r="S785" s="10"/>
      <c r="T785" s="10" t="s">
        <v>22</v>
      </c>
      <c r="U785" s="244">
        <v>33501</v>
      </c>
      <c r="V785" s="10" t="s">
        <v>2015</v>
      </c>
      <c r="W785" s="10" t="s">
        <v>2015</v>
      </c>
      <c r="X785" s="241" t="s">
        <v>1936</v>
      </c>
      <c r="Y785" s="8" t="s">
        <v>11059</v>
      </c>
      <c r="Z785" s="243">
        <v>40476</v>
      </c>
      <c r="AA785" s="10" t="s">
        <v>255</v>
      </c>
      <c r="AB785" s="10" t="s">
        <v>1956</v>
      </c>
      <c r="AC785" s="10" t="s">
        <v>3140</v>
      </c>
      <c r="AD785" s="10" t="s">
        <v>11060</v>
      </c>
      <c r="AE785" s="243" t="s">
        <v>2377</v>
      </c>
      <c r="AF785" s="10" t="s">
        <v>11061</v>
      </c>
      <c r="AG785" s="10" t="s">
        <v>11062</v>
      </c>
      <c r="AH785" s="242" t="s">
        <v>11063</v>
      </c>
      <c r="AI785" s="243" t="s">
        <v>11064</v>
      </c>
      <c r="AJ785" s="10" t="s">
        <v>11065</v>
      </c>
      <c r="AK785" s="10" t="s">
        <v>11066</v>
      </c>
      <c r="AL785" s="241" t="s">
        <v>1950</v>
      </c>
      <c r="AM785" s="8" t="s">
        <v>11067</v>
      </c>
      <c r="AN785" s="8"/>
      <c r="AO785" s="8"/>
      <c r="AP785" s="8"/>
      <c r="AQ785" s="8"/>
      <c r="AR785" s="245">
        <v>44673</v>
      </c>
      <c r="AS785" s="245">
        <v>44673</v>
      </c>
      <c r="AT785" s="246"/>
      <c r="AU785" s="244"/>
      <c r="AV785" s="247" t="s">
        <v>8583</v>
      </c>
      <c r="AW785" s="248" t="s">
        <v>10732</v>
      </c>
      <c r="AX785" s="249"/>
      <c r="AY785" s="250" t="s">
        <v>11057</v>
      </c>
    </row>
    <row r="786" spans="1:51" ht="24.75" customHeight="1" x14ac:dyDescent="0.35">
      <c r="A786" s="11">
        <v>785</v>
      </c>
      <c r="B786" s="241" t="s">
        <v>11068</v>
      </c>
      <c r="C786" s="8" t="s">
        <v>11069</v>
      </c>
      <c r="D786" s="10"/>
      <c r="E786" s="10" t="s">
        <v>14</v>
      </c>
      <c r="F786" s="9">
        <v>44565</v>
      </c>
      <c r="G786" s="9">
        <v>44624</v>
      </c>
      <c r="H786" s="9"/>
      <c r="I786" s="9">
        <v>44989</v>
      </c>
      <c r="J786" s="7" t="s">
        <v>3128</v>
      </c>
      <c r="K786" s="7" t="s">
        <v>10652</v>
      </c>
      <c r="L786" s="10" t="s">
        <v>905</v>
      </c>
      <c r="M786" s="242" t="s">
        <v>905</v>
      </c>
      <c r="N786" s="243" t="s">
        <v>1933</v>
      </c>
      <c r="O786" s="243" t="s">
        <v>11070</v>
      </c>
      <c r="P786" s="10" t="s">
        <v>11071</v>
      </c>
      <c r="Q786" s="10" t="s">
        <v>21</v>
      </c>
      <c r="R786" s="10"/>
      <c r="S786" s="10"/>
      <c r="T786" s="10" t="s">
        <v>53</v>
      </c>
      <c r="U786" s="244">
        <v>32436</v>
      </c>
      <c r="V786" s="10" t="s">
        <v>1045</v>
      </c>
      <c r="W786" s="10" t="s">
        <v>1382</v>
      </c>
      <c r="X786" s="241" t="s">
        <v>1936</v>
      </c>
      <c r="Y786" s="8" t="s">
        <v>11072</v>
      </c>
      <c r="Z786" s="243">
        <v>41253</v>
      </c>
      <c r="AA786" s="10" t="s">
        <v>1045</v>
      </c>
      <c r="AB786" s="10" t="s">
        <v>1956</v>
      </c>
      <c r="AC786" s="10" t="s">
        <v>1974</v>
      </c>
      <c r="AD786" s="10" t="s">
        <v>11073</v>
      </c>
      <c r="AE786" s="243" t="s">
        <v>8538</v>
      </c>
      <c r="AF786" s="10" t="s">
        <v>11074</v>
      </c>
      <c r="AG786" s="10" t="s">
        <v>11075</v>
      </c>
      <c r="AH786" s="242" t="s">
        <v>11076</v>
      </c>
      <c r="AI786" s="243" t="s">
        <v>11077</v>
      </c>
      <c r="AJ786" s="10" t="s">
        <v>11078</v>
      </c>
      <c r="AK786" s="10" t="s">
        <v>11079</v>
      </c>
      <c r="AL786" s="241" t="s">
        <v>1953</v>
      </c>
      <c r="AM786" s="8" t="s">
        <v>11080</v>
      </c>
      <c r="AN786" s="8"/>
      <c r="AO786" s="8"/>
      <c r="AP786" s="8"/>
      <c r="AQ786" s="8"/>
      <c r="AR786" s="245">
        <v>44674</v>
      </c>
      <c r="AS786" s="245">
        <v>44674</v>
      </c>
      <c r="AT786" s="246"/>
      <c r="AU786" s="244"/>
      <c r="AV786" s="247" t="s">
        <v>8583</v>
      </c>
      <c r="AW786" s="248" t="s">
        <v>10732</v>
      </c>
      <c r="AX786" s="249"/>
      <c r="AY786" s="250" t="s">
        <v>11068</v>
      </c>
    </row>
    <row r="787" spans="1:51" ht="24.75" customHeight="1" x14ac:dyDescent="0.35">
      <c r="A787" s="11">
        <v>786</v>
      </c>
      <c r="B787" s="241" t="s">
        <v>11081</v>
      </c>
      <c r="C787" s="8" t="s">
        <v>11082</v>
      </c>
      <c r="D787" s="10"/>
      <c r="E787" s="10" t="s">
        <v>544</v>
      </c>
      <c r="F787" s="9">
        <v>44508</v>
      </c>
      <c r="G787" s="9">
        <v>44567</v>
      </c>
      <c r="H787" s="9"/>
      <c r="I787" s="9">
        <v>44932</v>
      </c>
      <c r="J787" s="7" t="s">
        <v>3128</v>
      </c>
      <c r="K787" s="7" t="s">
        <v>80</v>
      </c>
      <c r="L787" s="10" t="s">
        <v>8980</v>
      </c>
      <c r="M787" s="242" t="s">
        <v>3475</v>
      </c>
      <c r="N787" s="243" t="s">
        <v>2050</v>
      </c>
      <c r="O787" s="243" t="s">
        <v>9223</v>
      </c>
      <c r="P787" s="10" t="s">
        <v>9224</v>
      </c>
      <c r="Q787" s="10" t="s">
        <v>148</v>
      </c>
      <c r="R787" s="10"/>
      <c r="S787" s="10"/>
      <c r="T787" s="10" t="s">
        <v>22</v>
      </c>
      <c r="U787" s="244">
        <v>34157</v>
      </c>
      <c r="V787" s="10" t="s">
        <v>1153</v>
      </c>
      <c r="W787" s="10" t="s">
        <v>1153</v>
      </c>
      <c r="X787" s="241" t="s">
        <v>1936</v>
      </c>
      <c r="Y787" s="8" t="s">
        <v>11083</v>
      </c>
      <c r="Z787" s="243">
        <v>44313</v>
      </c>
      <c r="AA787" s="10" t="s">
        <v>1937</v>
      </c>
      <c r="AB787" s="10" t="s">
        <v>1938</v>
      </c>
      <c r="AC787" s="10" t="s">
        <v>3140</v>
      </c>
      <c r="AD787" s="10" t="s">
        <v>9772</v>
      </c>
      <c r="AE787" s="243" t="s">
        <v>5170</v>
      </c>
      <c r="AF787" s="10" t="s">
        <v>11084</v>
      </c>
      <c r="AG787" s="10" t="s">
        <v>11085</v>
      </c>
      <c r="AH787" s="242" t="s">
        <v>11086</v>
      </c>
      <c r="AI787" s="243" t="s">
        <v>11087</v>
      </c>
      <c r="AJ787" s="10" t="s">
        <v>11088</v>
      </c>
      <c r="AK787" s="10" t="s">
        <v>11089</v>
      </c>
      <c r="AL787" s="241" t="s">
        <v>1941</v>
      </c>
      <c r="AM787" s="8" t="s">
        <v>11090</v>
      </c>
      <c r="AN787" s="8"/>
      <c r="AO787" s="8"/>
      <c r="AP787" s="8"/>
      <c r="AQ787" s="8"/>
      <c r="AR787" s="245">
        <v>44676</v>
      </c>
      <c r="AS787" s="245">
        <v>44676</v>
      </c>
      <c r="AT787" s="246"/>
      <c r="AU787" s="244"/>
      <c r="AV787" s="247" t="s">
        <v>8583</v>
      </c>
      <c r="AW787" s="248" t="s">
        <v>8608</v>
      </c>
      <c r="AX787" s="249" t="s">
        <v>4457</v>
      </c>
      <c r="AY787" s="250" t="s">
        <v>11081</v>
      </c>
    </row>
    <row r="788" spans="1:51" ht="24.75" customHeight="1" x14ac:dyDescent="0.35">
      <c r="A788" s="11">
        <v>787</v>
      </c>
      <c r="B788" s="241" t="s">
        <v>11091</v>
      </c>
      <c r="C788" s="8" t="s">
        <v>11092</v>
      </c>
      <c r="D788" s="10" t="s">
        <v>3088</v>
      </c>
      <c r="E788" s="10" t="s">
        <v>14</v>
      </c>
      <c r="F788" s="9">
        <v>43934</v>
      </c>
      <c r="G788" s="9">
        <v>43993</v>
      </c>
      <c r="H788" s="9"/>
      <c r="I788" s="9">
        <v>45454</v>
      </c>
      <c r="J788" s="7" t="s">
        <v>3128</v>
      </c>
      <c r="K788" s="7" t="s">
        <v>64</v>
      </c>
      <c r="L788" s="10" t="s">
        <v>96</v>
      </c>
      <c r="M788" s="242" t="s">
        <v>96</v>
      </c>
      <c r="N788" s="243" t="s">
        <v>2155</v>
      </c>
      <c r="O788" s="243" t="s">
        <v>11093</v>
      </c>
      <c r="P788" s="10" t="s">
        <v>11094</v>
      </c>
      <c r="Q788" s="10" t="s">
        <v>21</v>
      </c>
      <c r="R788" s="10"/>
      <c r="S788" s="10"/>
      <c r="T788" s="10" t="s">
        <v>53</v>
      </c>
      <c r="U788" s="244">
        <v>36039</v>
      </c>
      <c r="V788" s="10" t="s">
        <v>255</v>
      </c>
      <c r="W788" s="10" t="s">
        <v>255</v>
      </c>
      <c r="X788" s="241" t="s">
        <v>1936</v>
      </c>
      <c r="Y788" s="8" t="s">
        <v>11095</v>
      </c>
      <c r="Z788" s="243">
        <v>42163</v>
      </c>
      <c r="AA788" s="10" t="s">
        <v>255</v>
      </c>
      <c r="AB788" s="10" t="s">
        <v>1956</v>
      </c>
      <c r="AC788" s="10" t="s">
        <v>3140</v>
      </c>
      <c r="AD788" s="10" t="s">
        <v>2210</v>
      </c>
      <c r="AE788" s="243" t="s">
        <v>2377</v>
      </c>
      <c r="AF788" s="10" t="s">
        <v>11096</v>
      </c>
      <c r="AG788" s="10" t="s">
        <v>11097</v>
      </c>
      <c r="AH788" s="242" t="s">
        <v>11096</v>
      </c>
      <c r="AI788" s="243" t="s">
        <v>11097</v>
      </c>
      <c r="AJ788" s="10" t="s">
        <v>11098</v>
      </c>
      <c r="AK788" s="10" t="s">
        <v>314</v>
      </c>
      <c r="AL788" s="241" t="s">
        <v>1953</v>
      </c>
      <c r="AM788" s="8" t="s">
        <v>11099</v>
      </c>
      <c r="AN788" s="8"/>
      <c r="AO788" s="8"/>
      <c r="AP788" s="8"/>
      <c r="AQ788" s="8"/>
      <c r="AR788" s="245">
        <v>44679</v>
      </c>
      <c r="AS788" s="245">
        <v>44679</v>
      </c>
      <c r="AT788" s="246"/>
      <c r="AU788" s="244"/>
      <c r="AV788" s="247" t="s">
        <v>8583</v>
      </c>
      <c r="AW788" s="248" t="s">
        <v>3783</v>
      </c>
      <c r="AX788" s="249"/>
      <c r="AY788" s="250" t="s">
        <v>11091</v>
      </c>
    </row>
    <row r="789" spans="1:51" ht="24.75" customHeight="1" x14ac:dyDescent="0.35">
      <c r="A789" s="11">
        <v>788</v>
      </c>
      <c r="B789" s="241" t="s">
        <v>11100</v>
      </c>
      <c r="C789" s="8" t="s">
        <v>11101</v>
      </c>
      <c r="D789" s="10" t="s">
        <v>3088</v>
      </c>
      <c r="E789" s="10" t="s">
        <v>14</v>
      </c>
      <c r="F789" s="9">
        <v>44348</v>
      </c>
      <c r="G789" s="9">
        <v>44407</v>
      </c>
      <c r="H789" s="9"/>
      <c r="I789" s="9">
        <v>44772</v>
      </c>
      <c r="J789" s="7" t="s">
        <v>3128</v>
      </c>
      <c r="K789" s="7" t="s">
        <v>80</v>
      </c>
      <c r="L789" s="10" t="s">
        <v>8980</v>
      </c>
      <c r="M789" s="242" t="s">
        <v>8980</v>
      </c>
      <c r="N789" s="243" t="s">
        <v>2126</v>
      </c>
      <c r="O789" s="243" t="s">
        <v>9380</v>
      </c>
      <c r="P789" s="10" t="s">
        <v>9381</v>
      </c>
      <c r="Q789" s="10" t="s">
        <v>21</v>
      </c>
      <c r="R789" s="10"/>
      <c r="S789" s="10"/>
      <c r="T789" s="10" t="s">
        <v>22</v>
      </c>
      <c r="U789" s="244">
        <v>35560</v>
      </c>
      <c r="V789" s="10" t="s">
        <v>699</v>
      </c>
      <c r="W789" s="10" t="s">
        <v>699</v>
      </c>
      <c r="X789" s="241" t="s">
        <v>1936</v>
      </c>
      <c r="Y789" s="8" t="s">
        <v>11102</v>
      </c>
      <c r="Z789" s="243">
        <v>41807</v>
      </c>
      <c r="AA789" s="10" t="s">
        <v>699</v>
      </c>
      <c r="AB789" s="10" t="s">
        <v>1956</v>
      </c>
      <c r="AC789" s="10" t="s">
        <v>3140</v>
      </c>
      <c r="AD789" s="10" t="s">
        <v>2539</v>
      </c>
      <c r="AE789" s="243" t="s">
        <v>2095</v>
      </c>
      <c r="AF789" s="10" t="s">
        <v>11103</v>
      </c>
      <c r="AG789" s="10" t="s">
        <v>11104</v>
      </c>
      <c r="AH789" s="242" t="s">
        <v>11105</v>
      </c>
      <c r="AI789" s="243" t="s">
        <v>11106</v>
      </c>
      <c r="AJ789" s="10" t="s">
        <v>11107</v>
      </c>
      <c r="AK789" s="10" t="s">
        <v>11108</v>
      </c>
      <c r="AL789" s="241" t="s">
        <v>1953</v>
      </c>
      <c r="AM789" s="8" t="s">
        <v>11109</v>
      </c>
      <c r="AN789" s="8"/>
      <c r="AO789" s="8"/>
      <c r="AP789" s="8"/>
      <c r="AQ789" s="8"/>
      <c r="AR789" s="245">
        <v>44680</v>
      </c>
      <c r="AS789" s="245">
        <v>44680</v>
      </c>
      <c r="AT789" s="246"/>
      <c r="AU789" s="244"/>
      <c r="AV789" s="247" t="s">
        <v>8583</v>
      </c>
      <c r="AW789" s="248" t="s">
        <v>3783</v>
      </c>
      <c r="AX789" s="249"/>
      <c r="AY789" s="250" t="s">
        <v>11100</v>
      </c>
    </row>
    <row r="790" spans="1:51" ht="24.75" customHeight="1" x14ac:dyDescent="0.35">
      <c r="A790" s="11">
        <v>789</v>
      </c>
      <c r="B790" s="241" t="s">
        <v>11110</v>
      </c>
      <c r="C790" s="8" t="s">
        <v>11111</v>
      </c>
      <c r="D790" s="10" t="s">
        <v>11112</v>
      </c>
      <c r="E790" s="10" t="s">
        <v>32</v>
      </c>
      <c r="F790" s="9">
        <v>43472</v>
      </c>
      <c r="G790" s="9">
        <v>43531</v>
      </c>
      <c r="H790" s="9"/>
      <c r="I790" s="9"/>
      <c r="J790" s="7" t="s">
        <v>1932</v>
      </c>
      <c r="K790" s="7" t="s">
        <v>7219</v>
      </c>
      <c r="L790" s="10" t="s">
        <v>115</v>
      </c>
      <c r="M790" s="242" t="s">
        <v>2070</v>
      </c>
      <c r="N790" s="243" t="s">
        <v>2017</v>
      </c>
      <c r="O790" s="243" t="s">
        <v>898</v>
      </c>
      <c r="P790" s="10" t="s">
        <v>2396</v>
      </c>
      <c r="Q790" s="10" t="s">
        <v>21</v>
      </c>
      <c r="R790" s="10"/>
      <c r="S790" s="10"/>
      <c r="T790" s="10" t="s">
        <v>53</v>
      </c>
      <c r="U790" s="244">
        <v>32046</v>
      </c>
      <c r="V790" s="10" t="s">
        <v>544</v>
      </c>
      <c r="W790" s="10" t="s">
        <v>544</v>
      </c>
      <c r="X790" s="241" t="s">
        <v>1936</v>
      </c>
      <c r="Y790" s="8" t="s">
        <v>11113</v>
      </c>
      <c r="Z790" s="243">
        <v>38757</v>
      </c>
      <c r="AA790" s="10" t="s">
        <v>544</v>
      </c>
      <c r="AB790" s="10" t="s">
        <v>1938</v>
      </c>
      <c r="AC790" s="10" t="s">
        <v>3140</v>
      </c>
      <c r="AD790" s="10" t="s">
        <v>7478</v>
      </c>
      <c r="AE790" s="243" t="s">
        <v>2041</v>
      </c>
      <c r="AF790" s="10" t="s">
        <v>11114</v>
      </c>
      <c r="AG790" s="10" t="s">
        <v>11115</v>
      </c>
      <c r="AH790" s="242" t="s">
        <v>11116</v>
      </c>
      <c r="AI790" s="243" t="s">
        <v>11117</v>
      </c>
      <c r="AJ790" s="10" t="s">
        <v>11118</v>
      </c>
      <c r="AK790" s="10" t="s">
        <v>11119</v>
      </c>
      <c r="AL790" s="241" t="s">
        <v>1971</v>
      </c>
      <c r="AM790" s="8" t="s">
        <v>11120</v>
      </c>
      <c r="AN790" s="8"/>
      <c r="AO790" s="8"/>
      <c r="AP790" s="8"/>
      <c r="AQ790" s="8"/>
      <c r="AR790" s="245">
        <v>44682</v>
      </c>
      <c r="AS790" s="245">
        <v>44682</v>
      </c>
      <c r="AT790" s="246"/>
      <c r="AU790" s="244"/>
      <c r="AV790" s="247" t="s">
        <v>8583</v>
      </c>
      <c r="AW790" s="248" t="s">
        <v>8608</v>
      </c>
      <c r="AX790" s="249"/>
      <c r="AY790" s="250" t="s">
        <v>11110</v>
      </c>
    </row>
    <row r="791" spans="1:51" ht="24.75" customHeight="1" x14ac:dyDescent="0.35">
      <c r="A791" s="11">
        <v>790</v>
      </c>
      <c r="B791" s="241" t="s">
        <v>11121</v>
      </c>
      <c r="C791" s="8" t="s">
        <v>11122</v>
      </c>
      <c r="D791" s="10" t="s">
        <v>7058</v>
      </c>
      <c r="E791" s="10" t="s">
        <v>141</v>
      </c>
      <c r="F791" s="9">
        <v>43508</v>
      </c>
      <c r="G791" s="9">
        <v>43567</v>
      </c>
      <c r="H791" s="9"/>
      <c r="I791" s="9"/>
      <c r="J791" s="7" t="s">
        <v>1932</v>
      </c>
      <c r="K791" s="7" t="s">
        <v>80</v>
      </c>
      <c r="L791" s="10" t="s">
        <v>7462</v>
      </c>
      <c r="M791" s="242" t="s">
        <v>7463</v>
      </c>
      <c r="N791" s="243" t="s">
        <v>1972</v>
      </c>
      <c r="O791" s="243" t="s">
        <v>3187</v>
      </c>
      <c r="P791" s="10" t="s">
        <v>2061</v>
      </c>
      <c r="Q791" s="10" t="e">
        <v>#N/A</v>
      </c>
      <c r="R791" s="10"/>
      <c r="S791" s="10"/>
      <c r="T791" s="10" t="s">
        <v>53</v>
      </c>
      <c r="U791" s="244">
        <v>25136</v>
      </c>
      <c r="V791" s="10" t="s">
        <v>141</v>
      </c>
      <c r="W791" s="10" t="s">
        <v>141</v>
      </c>
      <c r="X791" s="241" t="s">
        <v>1936</v>
      </c>
      <c r="Y791" s="8" t="s">
        <v>11123</v>
      </c>
      <c r="Z791" s="243">
        <v>38499</v>
      </c>
      <c r="AA791" s="10" t="s">
        <v>141</v>
      </c>
      <c r="AB791" s="10" t="s">
        <v>1938</v>
      </c>
      <c r="AC791" s="10" t="s">
        <v>1968</v>
      </c>
      <c r="AD791" s="10" t="s">
        <v>11124</v>
      </c>
      <c r="AE791" s="243" t="s">
        <v>1948</v>
      </c>
      <c r="AF791" s="10" t="s">
        <v>11125</v>
      </c>
      <c r="AG791" s="10" t="s">
        <v>11126</v>
      </c>
      <c r="AH791" s="242" t="s">
        <v>11125</v>
      </c>
      <c r="AI791" s="243" t="s">
        <v>11126</v>
      </c>
      <c r="AJ791" s="10" t="s">
        <v>11127</v>
      </c>
      <c r="AK791" s="10" t="s">
        <v>11128</v>
      </c>
      <c r="AL791" s="241" t="s">
        <v>1971</v>
      </c>
      <c r="AM791" s="8" t="s">
        <v>11129</v>
      </c>
      <c r="AN791" s="8"/>
      <c r="AO791" s="8"/>
      <c r="AP791" s="8"/>
      <c r="AQ791" s="8"/>
      <c r="AR791" s="245">
        <v>44684</v>
      </c>
      <c r="AS791" s="245">
        <v>44684</v>
      </c>
      <c r="AT791" s="246"/>
      <c r="AU791" s="244"/>
      <c r="AV791" s="247" t="s">
        <v>8583</v>
      </c>
      <c r="AW791" s="248" t="s">
        <v>3783</v>
      </c>
      <c r="AX791" s="249"/>
      <c r="AY791" s="250" t="s">
        <v>11121</v>
      </c>
    </row>
    <row r="792" spans="1:51" ht="24.75" customHeight="1" x14ac:dyDescent="0.35">
      <c r="A792" s="11">
        <v>791</v>
      </c>
      <c r="B792" s="241" t="s">
        <v>11130</v>
      </c>
      <c r="C792" s="8" t="s">
        <v>11131</v>
      </c>
      <c r="D792" s="10" t="s">
        <v>3088</v>
      </c>
      <c r="E792" s="10" t="s">
        <v>141</v>
      </c>
      <c r="F792" s="9">
        <v>42926</v>
      </c>
      <c r="G792" s="9">
        <v>42985</v>
      </c>
      <c r="H792" s="9"/>
      <c r="I792" s="9"/>
      <c r="J792" s="7" t="s">
        <v>1932</v>
      </c>
      <c r="K792" s="7" t="s">
        <v>80</v>
      </c>
      <c r="L792" s="10" t="s">
        <v>7117</v>
      </c>
      <c r="M792" s="242" t="s">
        <v>2052</v>
      </c>
      <c r="N792" s="243" t="s">
        <v>1990</v>
      </c>
      <c r="O792" s="243" t="s">
        <v>3187</v>
      </c>
      <c r="P792" s="10" t="s">
        <v>2061</v>
      </c>
      <c r="Q792" s="10" t="e">
        <v>#N/A</v>
      </c>
      <c r="R792" s="10"/>
      <c r="S792" s="10"/>
      <c r="T792" s="10" t="s">
        <v>53</v>
      </c>
      <c r="U792" s="244">
        <v>31623</v>
      </c>
      <c r="V792" s="10" t="s">
        <v>141</v>
      </c>
      <c r="W792" s="10" t="s">
        <v>141</v>
      </c>
      <c r="X792" s="241" t="s">
        <v>1936</v>
      </c>
      <c r="Y792" s="8" t="s">
        <v>11132</v>
      </c>
      <c r="Z792" s="243">
        <v>42487</v>
      </c>
      <c r="AA792" s="10" t="s">
        <v>141</v>
      </c>
      <c r="AB792" s="10" t="s">
        <v>1938</v>
      </c>
      <c r="AC792" s="10" t="s">
        <v>3140</v>
      </c>
      <c r="AD792" s="10" t="s">
        <v>2139</v>
      </c>
      <c r="AE792" s="243" t="s">
        <v>1988</v>
      </c>
      <c r="AF792" s="10" t="s">
        <v>11133</v>
      </c>
      <c r="AG792" s="10" t="s">
        <v>11134</v>
      </c>
      <c r="AH792" s="242" t="s">
        <v>11135</v>
      </c>
      <c r="AI792" s="243" t="s">
        <v>11136</v>
      </c>
      <c r="AJ792" s="10" t="s">
        <v>11137</v>
      </c>
      <c r="AK792" s="10" t="s">
        <v>11138</v>
      </c>
      <c r="AL792" s="241" t="s">
        <v>2107</v>
      </c>
      <c r="AM792" s="8" t="s">
        <v>11139</v>
      </c>
      <c r="AN792" s="8"/>
      <c r="AO792" s="8"/>
      <c r="AP792" s="8"/>
      <c r="AQ792" s="8"/>
      <c r="AR792" s="245">
        <v>44684</v>
      </c>
      <c r="AS792" s="245">
        <v>44684</v>
      </c>
      <c r="AT792" s="246"/>
      <c r="AU792" s="244"/>
      <c r="AV792" s="247" t="s">
        <v>8583</v>
      </c>
      <c r="AW792" s="248" t="s">
        <v>3783</v>
      </c>
      <c r="AX792" s="249"/>
      <c r="AY792" s="250" t="s">
        <v>11130</v>
      </c>
    </row>
    <row r="793" spans="1:51" ht="24.75" customHeight="1" x14ac:dyDescent="0.35">
      <c r="A793" s="11">
        <v>792</v>
      </c>
      <c r="B793" s="241" t="s">
        <v>11140</v>
      </c>
      <c r="C793" s="8" t="s">
        <v>11141</v>
      </c>
      <c r="D793" s="10" t="s">
        <v>3088</v>
      </c>
      <c r="E793" s="10" t="s">
        <v>14</v>
      </c>
      <c r="F793" s="9">
        <v>44361</v>
      </c>
      <c r="G793" s="9">
        <v>44420</v>
      </c>
      <c r="H793" s="9"/>
      <c r="I793" s="9">
        <v>44785</v>
      </c>
      <c r="J793" s="7" t="s">
        <v>3128</v>
      </c>
      <c r="K793" s="7" t="s">
        <v>7219</v>
      </c>
      <c r="L793" s="10" t="s">
        <v>35</v>
      </c>
      <c r="M793" s="242" t="s">
        <v>2013</v>
      </c>
      <c r="N793" s="243" t="s">
        <v>1990</v>
      </c>
      <c r="O793" s="243" t="s">
        <v>805</v>
      </c>
      <c r="P793" s="10" t="s">
        <v>2364</v>
      </c>
      <c r="Q793" s="10" t="s">
        <v>21</v>
      </c>
      <c r="R793" s="10"/>
      <c r="S793" s="10"/>
      <c r="T793" s="10" t="s">
        <v>53</v>
      </c>
      <c r="U793" s="244">
        <v>33935</v>
      </c>
      <c r="V793" s="10" t="s">
        <v>311</v>
      </c>
      <c r="W793" s="10" t="s">
        <v>311</v>
      </c>
      <c r="X793" s="241" t="s">
        <v>1936</v>
      </c>
      <c r="Y793" s="8" t="s">
        <v>11142</v>
      </c>
      <c r="Z793" s="243">
        <v>41663</v>
      </c>
      <c r="AA793" s="10" t="s">
        <v>311</v>
      </c>
      <c r="AB793" s="10" t="s">
        <v>1956</v>
      </c>
      <c r="AC793" s="10" t="s">
        <v>3140</v>
      </c>
      <c r="AD793" s="10" t="s">
        <v>2154</v>
      </c>
      <c r="AE793" s="243" t="s">
        <v>2095</v>
      </c>
      <c r="AF793" s="10" t="s">
        <v>11143</v>
      </c>
      <c r="AG793" s="10" t="s">
        <v>11144</v>
      </c>
      <c r="AH793" s="242" t="s">
        <v>11143</v>
      </c>
      <c r="AI793" s="243" t="s">
        <v>11144</v>
      </c>
      <c r="AJ793" s="10" t="s">
        <v>11145</v>
      </c>
      <c r="AK793" s="10" t="s">
        <v>11146</v>
      </c>
      <c r="AL793" s="241" t="s">
        <v>1953</v>
      </c>
      <c r="AM793" s="8" t="s">
        <v>11147</v>
      </c>
      <c r="AN793" s="8"/>
      <c r="AO793" s="8"/>
      <c r="AP793" s="8"/>
      <c r="AQ793" s="8"/>
      <c r="AR793" s="245">
        <v>44679</v>
      </c>
      <c r="AS793" s="245">
        <v>44685</v>
      </c>
      <c r="AT793" s="246"/>
      <c r="AU793" s="244"/>
      <c r="AV793" s="247" t="s">
        <v>8583</v>
      </c>
      <c r="AW793" s="248" t="s">
        <v>8608</v>
      </c>
      <c r="AX793" s="249" t="s">
        <v>8297</v>
      </c>
      <c r="AY793" s="250" t="s">
        <v>11140</v>
      </c>
    </row>
    <row r="794" spans="1:51" ht="24.75" customHeight="1" x14ac:dyDescent="0.35">
      <c r="A794" s="11">
        <v>793</v>
      </c>
      <c r="B794" s="241" t="s">
        <v>11148</v>
      </c>
      <c r="C794" s="8" t="s">
        <v>11149</v>
      </c>
      <c r="D794" s="10" t="s">
        <v>3088</v>
      </c>
      <c r="E794" s="10" t="s">
        <v>32</v>
      </c>
      <c r="F794" s="9">
        <v>44277</v>
      </c>
      <c r="G794" s="9">
        <v>44336</v>
      </c>
      <c r="H794" s="9"/>
      <c r="I794" s="9">
        <v>44701</v>
      </c>
      <c r="J794" s="7" t="s">
        <v>3128</v>
      </c>
      <c r="K794" s="7" t="s">
        <v>7219</v>
      </c>
      <c r="L794" s="10" t="s">
        <v>35</v>
      </c>
      <c r="M794" s="242" t="s">
        <v>35</v>
      </c>
      <c r="N794" s="243" t="s">
        <v>2155</v>
      </c>
      <c r="O794" s="243" t="s">
        <v>626</v>
      </c>
      <c r="P794" s="10" t="s">
        <v>2285</v>
      </c>
      <c r="Q794" s="10" t="s">
        <v>21</v>
      </c>
      <c r="R794" s="10"/>
      <c r="S794" s="10"/>
      <c r="T794" s="10" t="s">
        <v>53</v>
      </c>
      <c r="U794" s="244">
        <v>34933</v>
      </c>
      <c r="V794" s="10" t="s">
        <v>1869</v>
      </c>
      <c r="W794" s="10" t="s">
        <v>501</v>
      </c>
      <c r="X794" s="241" t="s">
        <v>1936</v>
      </c>
      <c r="Y794" s="8" t="s">
        <v>11150</v>
      </c>
      <c r="Z794" s="243">
        <v>42950</v>
      </c>
      <c r="AA794" s="10" t="s">
        <v>1869</v>
      </c>
      <c r="AB794" s="10" t="s">
        <v>1938</v>
      </c>
      <c r="AC794" s="10" t="s">
        <v>3140</v>
      </c>
      <c r="AD794" s="10" t="s">
        <v>11151</v>
      </c>
      <c r="AE794" s="243" t="s">
        <v>11152</v>
      </c>
      <c r="AF794" s="10" t="s">
        <v>11153</v>
      </c>
      <c r="AG794" s="10" t="s">
        <v>11154</v>
      </c>
      <c r="AH794" s="242" t="s">
        <v>11155</v>
      </c>
      <c r="AI794" s="243" t="s">
        <v>11156</v>
      </c>
      <c r="AJ794" s="10" t="s">
        <v>11157</v>
      </c>
      <c r="AK794" s="10" t="s">
        <v>11158</v>
      </c>
      <c r="AL794" s="241" t="s">
        <v>1953</v>
      </c>
      <c r="AM794" s="8" t="s">
        <v>11159</v>
      </c>
      <c r="AN794" s="8"/>
      <c r="AO794" s="8"/>
      <c r="AP794" s="8"/>
      <c r="AQ794" s="8"/>
      <c r="AR794" s="245">
        <v>44686</v>
      </c>
      <c r="AS794" s="245">
        <v>44686</v>
      </c>
      <c r="AT794" s="246"/>
      <c r="AU794" s="244"/>
      <c r="AV794" s="247" t="s">
        <v>8583</v>
      </c>
      <c r="AW794" s="248" t="s">
        <v>8608</v>
      </c>
      <c r="AX794" s="249"/>
      <c r="AY794" s="250" t="s">
        <v>11148</v>
      </c>
    </row>
    <row r="795" spans="1:51" ht="24.75" customHeight="1" x14ac:dyDescent="0.35">
      <c r="A795" s="11">
        <v>794</v>
      </c>
      <c r="B795" s="241" t="s">
        <v>11160</v>
      </c>
      <c r="C795" s="8" t="s">
        <v>11161</v>
      </c>
      <c r="D795" s="10" t="s">
        <v>3088</v>
      </c>
      <c r="E795" s="10" t="s">
        <v>14</v>
      </c>
      <c r="F795" s="9">
        <v>44263</v>
      </c>
      <c r="G795" s="9">
        <v>44322</v>
      </c>
      <c r="H795" s="9"/>
      <c r="I795" s="9">
        <v>44687</v>
      </c>
      <c r="J795" s="7" t="s">
        <v>3128</v>
      </c>
      <c r="K795" s="7" t="s">
        <v>26</v>
      </c>
      <c r="L795" s="10" t="s">
        <v>2404</v>
      </c>
      <c r="M795" s="242" t="s">
        <v>27</v>
      </c>
      <c r="N795" s="243" t="s">
        <v>2050</v>
      </c>
      <c r="O795" s="243" t="s">
        <v>1078</v>
      </c>
      <c r="P795" s="10" t="s">
        <v>2471</v>
      </c>
      <c r="Q795" s="10" t="s">
        <v>21</v>
      </c>
      <c r="R795" s="10"/>
      <c r="S795" s="10"/>
      <c r="T795" s="10" t="s">
        <v>53</v>
      </c>
      <c r="U795" s="244">
        <v>34524</v>
      </c>
      <c r="V795" s="10" t="s">
        <v>1045</v>
      </c>
      <c r="W795" s="10" t="s">
        <v>141</v>
      </c>
      <c r="X795" s="241" t="s">
        <v>1936</v>
      </c>
      <c r="Y795" s="8" t="s">
        <v>11162</v>
      </c>
      <c r="Z795" s="243">
        <v>42996</v>
      </c>
      <c r="AA795" s="10" t="s">
        <v>1045</v>
      </c>
      <c r="AB795" s="10" t="s">
        <v>1956</v>
      </c>
      <c r="AC795" s="10" t="s">
        <v>3140</v>
      </c>
      <c r="AD795" s="10" t="s">
        <v>2172</v>
      </c>
      <c r="AE795" s="243" t="s">
        <v>1998</v>
      </c>
      <c r="AF795" s="10" t="s">
        <v>11163</v>
      </c>
      <c r="AG795" s="10" t="s">
        <v>11164</v>
      </c>
      <c r="AH795" s="242" t="s">
        <v>11165</v>
      </c>
      <c r="AI795" s="243" t="s">
        <v>11166</v>
      </c>
      <c r="AJ795" s="10" t="s">
        <v>11167</v>
      </c>
      <c r="AK795" s="10" t="s">
        <v>11168</v>
      </c>
      <c r="AL795" s="241" t="s">
        <v>2224</v>
      </c>
      <c r="AM795" s="8" t="s">
        <v>11169</v>
      </c>
      <c r="AN795" s="8"/>
      <c r="AO795" s="8"/>
      <c r="AP795" s="8"/>
      <c r="AQ795" s="8"/>
      <c r="AR795" s="245">
        <v>44687</v>
      </c>
      <c r="AS795" s="245">
        <v>44687</v>
      </c>
      <c r="AT795" s="246"/>
      <c r="AU795" s="244"/>
      <c r="AV795" s="247" t="s">
        <v>8583</v>
      </c>
      <c r="AW795" s="248" t="s">
        <v>3783</v>
      </c>
      <c r="AX795" s="249"/>
      <c r="AY795" s="250" t="s">
        <v>11160</v>
      </c>
    </row>
    <row r="796" spans="1:51" ht="24.75" customHeight="1" x14ac:dyDescent="0.35">
      <c r="A796" s="11">
        <v>795</v>
      </c>
      <c r="B796" s="241" t="s">
        <v>11170</v>
      </c>
      <c r="C796" s="8" t="s">
        <v>11171</v>
      </c>
      <c r="D796" s="10" t="s">
        <v>3088</v>
      </c>
      <c r="E796" s="10" t="s">
        <v>14</v>
      </c>
      <c r="F796" s="9">
        <v>43759</v>
      </c>
      <c r="G796" s="9">
        <v>43818</v>
      </c>
      <c r="H796" s="9"/>
      <c r="I796" s="9"/>
      <c r="J796" s="7" t="s">
        <v>1932</v>
      </c>
      <c r="K796" s="7" t="s">
        <v>7219</v>
      </c>
      <c r="L796" s="10" t="s">
        <v>35</v>
      </c>
      <c r="M796" s="242" t="s">
        <v>2142</v>
      </c>
      <c r="N796" s="243" t="s">
        <v>1990</v>
      </c>
      <c r="O796" s="243" t="s">
        <v>475</v>
      </c>
      <c r="P796" s="10" t="s">
        <v>2216</v>
      </c>
      <c r="Q796" s="10" t="s">
        <v>21</v>
      </c>
      <c r="R796" s="10"/>
      <c r="S796" s="10"/>
      <c r="T796" s="10" t="s">
        <v>22</v>
      </c>
      <c r="U796" s="244">
        <v>33655</v>
      </c>
      <c r="V796" s="10" t="s">
        <v>2521</v>
      </c>
      <c r="W796" s="10" t="s">
        <v>145</v>
      </c>
      <c r="X796" s="241" t="s">
        <v>1936</v>
      </c>
      <c r="Y796" s="8" t="s">
        <v>11172</v>
      </c>
      <c r="Z796" s="243">
        <v>39317</v>
      </c>
      <c r="AA796" s="10" t="s">
        <v>2521</v>
      </c>
      <c r="AB796" s="10" t="s">
        <v>1956</v>
      </c>
      <c r="AC796" s="10" t="s">
        <v>3140</v>
      </c>
      <c r="AD796" s="10" t="s">
        <v>2010</v>
      </c>
      <c r="AE796" s="243" t="s">
        <v>2095</v>
      </c>
      <c r="AF796" s="10" t="s">
        <v>11173</v>
      </c>
      <c r="AG796" s="10" t="s">
        <v>11174</v>
      </c>
      <c r="AH796" s="242" t="s">
        <v>11175</v>
      </c>
      <c r="AI796" s="243" t="s">
        <v>11176</v>
      </c>
      <c r="AJ796" s="10" t="s">
        <v>11177</v>
      </c>
      <c r="AK796" s="10" t="s">
        <v>11178</v>
      </c>
      <c r="AL796" s="241" t="s">
        <v>2107</v>
      </c>
      <c r="AM796" s="8" t="s">
        <v>11179</v>
      </c>
      <c r="AN796" s="8"/>
      <c r="AO796" s="8"/>
      <c r="AP796" s="8"/>
      <c r="AQ796" s="8"/>
      <c r="AR796" s="245">
        <v>44690</v>
      </c>
      <c r="AS796" s="245">
        <v>44690</v>
      </c>
      <c r="AT796" s="246"/>
      <c r="AU796" s="244"/>
      <c r="AV796" s="247" t="s">
        <v>8583</v>
      </c>
      <c r="AW796" s="248" t="s">
        <v>8608</v>
      </c>
      <c r="AX796" s="249"/>
      <c r="AY796" s="250" t="s">
        <v>11170</v>
      </c>
    </row>
    <row r="797" spans="1:51" ht="24.75" customHeight="1" x14ac:dyDescent="0.35">
      <c r="A797" s="11">
        <v>796</v>
      </c>
      <c r="B797" s="241" t="s">
        <v>11180</v>
      </c>
      <c r="C797" s="8" t="s">
        <v>2102</v>
      </c>
      <c r="D797" s="10" t="s">
        <v>3088</v>
      </c>
      <c r="E797" s="10" t="s">
        <v>14</v>
      </c>
      <c r="F797" s="9">
        <v>43241</v>
      </c>
      <c r="G797" s="9">
        <v>43300</v>
      </c>
      <c r="H797" s="9"/>
      <c r="I797" s="9"/>
      <c r="J797" s="7" t="s">
        <v>1932</v>
      </c>
      <c r="K797" s="7" t="s">
        <v>7219</v>
      </c>
      <c r="L797" s="10" t="s">
        <v>115</v>
      </c>
      <c r="M797" s="242" t="s">
        <v>2118</v>
      </c>
      <c r="N797" s="243" t="s">
        <v>1990</v>
      </c>
      <c r="O797" s="243" t="s">
        <v>289</v>
      </c>
      <c r="P797" s="10" t="s">
        <v>2305</v>
      </c>
      <c r="Q797" s="10" t="s">
        <v>21</v>
      </c>
      <c r="R797" s="10"/>
      <c r="S797" s="10"/>
      <c r="T797" s="10" t="s">
        <v>22</v>
      </c>
      <c r="U797" s="244">
        <v>33626</v>
      </c>
      <c r="V797" s="10" t="s">
        <v>3298</v>
      </c>
      <c r="W797" s="10" t="s">
        <v>2067</v>
      </c>
      <c r="X797" s="241" t="s">
        <v>1936</v>
      </c>
      <c r="Y797" s="8" t="s">
        <v>11181</v>
      </c>
      <c r="Z797" s="243">
        <v>39365</v>
      </c>
      <c r="AA797" s="10" t="s">
        <v>3298</v>
      </c>
      <c r="AB797" s="10" t="s">
        <v>1956</v>
      </c>
      <c r="AC797" s="10" t="s">
        <v>1974</v>
      </c>
      <c r="AD797" s="10" t="s">
        <v>8924</v>
      </c>
      <c r="AE797" s="243" t="s">
        <v>8925</v>
      </c>
      <c r="AF797" s="10" t="s">
        <v>11182</v>
      </c>
      <c r="AG797" s="10" t="s">
        <v>11183</v>
      </c>
      <c r="AH797" s="242" t="s">
        <v>11184</v>
      </c>
      <c r="AI797" s="243" t="s">
        <v>11185</v>
      </c>
      <c r="AJ797" s="10" t="s">
        <v>11186</v>
      </c>
      <c r="AK797" s="10" t="s">
        <v>11187</v>
      </c>
      <c r="AL797" s="241" t="s">
        <v>1950</v>
      </c>
      <c r="AM797" s="8" t="s">
        <v>11188</v>
      </c>
      <c r="AN797" s="8"/>
      <c r="AO797" s="8"/>
      <c r="AP797" s="8"/>
      <c r="AQ797" s="8"/>
      <c r="AR797" s="245">
        <v>44678</v>
      </c>
      <c r="AS797" s="245">
        <v>44692</v>
      </c>
      <c r="AT797" s="246"/>
      <c r="AU797" s="244"/>
      <c r="AV797" s="247" t="s">
        <v>8583</v>
      </c>
      <c r="AW797" s="248" t="s">
        <v>8608</v>
      </c>
      <c r="AX797" s="249"/>
      <c r="AY797" s="250" t="s">
        <v>11180</v>
      </c>
    </row>
    <row r="798" spans="1:51" ht="24.75" customHeight="1" x14ac:dyDescent="0.35">
      <c r="A798" s="11">
        <v>797</v>
      </c>
      <c r="B798" s="241" t="s">
        <v>11189</v>
      </c>
      <c r="C798" s="8" t="s">
        <v>11190</v>
      </c>
      <c r="D798" s="10"/>
      <c r="E798" s="10" t="s">
        <v>14</v>
      </c>
      <c r="F798" s="9">
        <v>44676</v>
      </c>
      <c r="G798" s="9">
        <v>44735</v>
      </c>
      <c r="H798" s="9"/>
      <c r="I798" s="9"/>
      <c r="J798" s="7"/>
      <c r="K798" s="7" t="s">
        <v>7219</v>
      </c>
      <c r="L798" s="10" t="s">
        <v>35</v>
      </c>
      <c r="M798" s="242" t="s">
        <v>35</v>
      </c>
      <c r="N798" s="243" t="s">
        <v>1990</v>
      </c>
      <c r="O798" s="243" t="s">
        <v>1798</v>
      </c>
      <c r="P798" s="10" t="s">
        <v>2747</v>
      </c>
      <c r="Q798" s="10" t="s">
        <v>21</v>
      </c>
      <c r="R798" s="10"/>
      <c r="S798" s="10"/>
      <c r="T798" s="10" t="s">
        <v>53</v>
      </c>
      <c r="U798" s="244">
        <v>34108</v>
      </c>
      <c r="V798" s="10" t="s">
        <v>2064</v>
      </c>
      <c r="W798" s="10" t="s">
        <v>255</v>
      </c>
      <c r="X798" s="241" t="s">
        <v>1936</v>
      </c>
      <c r="Y798" s="8" t="s">
        <v>11191</v>
      </c>
      <c r="Z798" s="243">
        <v>43731</v>
      </c>
      <c r="AA798" s="10" t="s">
        <v>1937</v>
      </c>
      <c r="AB798" s="10" t="s">
        <v>1956</v>
      </c>
      <c r="AC798" s="10" t="s">
        <v>3140</v>
      </c>
      <c r="AD798" s="10" t="s">
        <v>2199</v>
      </c>
      <c r="AE798" s="243" t="s">
        <v>11192</v>
      </c>
      <c r="AF798" s="10" t="s">
        <v>11193</v>
      </c>
      <c r="AG798" s="10" t="s">
        <v>11194</v>
      </c>
      <c r="AH798" s="242" t="s">
        <v>11195</v>
      </c>
      <c r="AI798" s="243" t="s">
        <v>11196</v>
      </c>
      <c r="AJ798" s="10" t="s">
        <v>11197</v>
      </c>
      <c r="AK798" s="10" t="s">
        <v>11198</v>
      </c>
      <c r="AL798" s="241" t="s">
        <v>2224</v>
      </c>
      <c r="AM798" s="8" t="s">
        <v>11199</v>
      </c>
      <c r="AN798" s="8"/>
      <c r="AO798" s="8"/>
      <c r="AP798" s="8"/>
      <c r="AQ798" s="8"/>
      <c r="AR798" s="245">
        <v>44692</v>
      </c>
      <c r="AS798" s="245">
        <v>44692</v>
      </c>
      <c r="AT798" s="246"/>
      <c r="AU798" s="244"/>
      <c r="AV798" s="247" t="s">
        <v>8583</v>
      </c>
      <c r="AW798" s="248" t="s">
        <v>8608</v>
      </c>
      <c r="AX798" s="249" t="s">
        <v>11200</v>
      </c>
      <c r="AY798" s="250" t="s">
        <v>11189</v>
      </c>
    </row>
    <row r="799" spans="1:51" ht="24.75" customHeight="1" x14ac:dyDescent="0.35">
      <c r="A799" s="11">
        <v>798</v>
      </c>
      <c r="B799" s="241" t="s">
        <v>11201</v>
      </c>
      <c r="C799" s="8" t="s">
        <v>11202</v>
      </c>
      <c r="D799" s="10" t="s">
        <v>3088</v>
      </c>
      <c r="E799" s="10" t="s">
        <v>14</v>
      </c>
      <c r="F799" s="9">
        <v>43598</v>
      </c>
      <c r="G799" s="9">
        <v>43657</v>
      </c>
      <c r="H799" s="9"/>
      <c r="I799" s="9"/>
      <c r="J799" s="7" t="s">
        <v>1932</v>
      </c>
      <c r="K799" s="7" t="s">
        <v>7219</v>
      </c>
      <c r="L799" s="10" t="s">
        <v>115</v>
      </c>
      <c r="M799" s="242" t="s">
        <v>2070</v>
      </c>
      <c r="N799" s="243" t="s">
        <v>1990</v>
      </c>
      <c r="O799" s="243" t="s">
        <v>484</v>
      </c>
      <c r="P799" s="10" t="s">
        <v>2220</v>
      </c>
      <c r="Q799" s="10" t="s">
        <v>21</v>
      </c>
      <c r="R799" s="10"/>
      <c r="S799" s="10"/>
      <c r="T799" s="10" t="s">
        <v>53</v>
      </c>
      <c r="U799" s="244">
        <v>33076</v>
      </c>
      <c r="V799" s="10" t="s">
        <v>334</v>
      </c>
      <c r="W799" s="10" t="s">
        <v>334</v>
      </c>
      <c r="X799" s="241" t="s">
        <v>1936</v>
      </c>
      <c r="Y799" s="8" t="s">
        <v>11203</v>
      </c>
      <c r="Z799" s="243">
        <v>43250</v>
      </c>
      <c r="AA799" s="10" t="s">
        <v>3298</v>
      </c>
      <c r="AB799" s="10" t="s">
        <v>1938</v>
      </c>
      <c r="AC799" s="10" t="s">
        <v>1974</v>
      </c>
      <c r="AD799" s="10" t="s">
        <v>11204</v>
      </c>
      <c r="AE799" s="243" t="s">
        <v>11205</v>
      </c>
      <c r="AF799" s="10" t="s">
        <v>11206</v>
      </c>
      <c r="AG799" s="10" t="s">
        <v>11207</v>
      </c>
      <c r="AH799" s="242" t="s">
        <v>11208</v>
      </c>
      <c r="AI799" s="243" t="s">
        <v>11209</v>
      </c>
      <c r="AJ799" s="10" t="s">
        <v>11210</v>
      </c>
      <c r="AK799" s="10" t="s">
        <v>7717</v>
      </c>
      <c r="AL799" s="241" t="s">
        <v>2160</v>
      </c>
      <c r="AM799" s="8" t="s">
        <v>11211</v>
      </c>
      <c r="AN799" s="8"/>
      <c r="AO799" s="8"/>
      <c r="AP799" s="8"/>
      <c r="AQ799" s="8"/>
      <c r="AR799" s="245">
        <v>44693</v>
      </c>
      <c r="AS799" s="245">
        <v>44693</v>
      </c>
      <c r="AT799" s="246"/>
      <c r="AU799" s="244"/>
      <c r="AV799" s="247" t="s">
        <v>8639</v>
      </c>
      <c r="AW799" s="248" t="s">
        <v>3256</v>
      </c>
      <c r="AX799" s="249"/>
      <c r="AY799" s="250" t="s">
        <v>11201</v>
      </c>
    </row>
    <row r="800" spans="1:51" ht="24.75" customHeight="1" x14ac:dyDescent="0.35">
      <c r="A800" s="11">
        <v>799</v>
      </c>
      <c r="B800" s="241" t="s">
        <v>11212</v>
      </c>
      <c r="C800" s="8" t="s">
        <v>11213</v>
      </c>
      <c r="D800" s="10"/>
      <c r="E800" s="10" t="s">
        <v>14</v>
      </c>
      <c r="F800" s="9">
        <v>44648</v>
      </c>
      <c r="G800" s="9">
        <v>44707</v>
      </c>
      <c r="H800" s="9"/>
      <c r="I800" s="9"/>
      <c r="J800" s="7"/>
      <c r="K800" s="7" t="s">
        <v>10652</v>
      </c>
      <c r="L800" s="10" t="s">
        <v>70</v>
      </c>
      <c r="M800" s="242" t="s">
        <v>1983</v>
      </c>
      <c r="N800" s="243" t="s">
        <v>2155</v>
      </c>
      <c r="O800" s="243" t="s">
        <v>1293</v>
      </c>
      <c r="P800" s="10" t="s">
        <v>2215</v>
      </c>
      <c r="Q800" s="10" t="s">
        <v>21</v>
      </c>
      <c r="R800" s="10"/>
      <c r="S800" s="10"/>
      <c r="T800" s="10" t="s">
        <v>53</v>
      </c>
      <c r="U800" s="244">
        <v>33438</v>
      </c>
      <c r="V800" s="10" t="s">
        <v>255</v>
      </c>
      <c r="W800" s="10" t="s">
        <v>293</v>
      </c>
      <c r="X800" s="241" t="s">
        <v>1936</v>
      </c>
      <c r="Y800" s="8" t="s">
        <v>11214</v>
      </c>
      <c r="Z800" s="243">
        <v>43699</v>
      </c>
      <c r="AA800" s="10" t="s">
        <v>1937</v>
      </c>
      <c r="AB800" s="10" t="s">
        <v>1956</v>
      </c>
      <c r="AC800" s="10" t="s">
        <v>3140</v>
      </c>
      <c r="AD800" s="10" t="s">
        <v>2031</v>
      </c>
      <c r="AE800" s="243" t="s">
        <v>1988</v>
      </c>
      <c r="AF800" s="10" t="s">
        <v>11215</v>
      </c>
      <c r="AG800" s="10" t="s">
        <v>11216</v>
      </c>
      <c r="AH800" s="242" t="s">
        <v>11217</v>
      </c>
      <c r="AI800" s="243" t="s">
        <v>11218</v>
      </c>
      <c r="AJ800" s="10" t="s">
        <v>11219</v>
      </c>
      <c r="AK800" s="10" t="s">
        <v>11220</v>
      </c>
      <c r="AL800" s="241" t="s">
        <v>2107</v>
      </c>
      <c r="AM800" s="8" t="s">
        <v>11221</v>
      </c>
      <c r="AN800" s="8"/>
      <c r="AO800" s="8"/>
      <c r="AP800" s="8"/>
      <c r="AQ800" s="8"/>
      <c r="AR800" s="245">
        <v>44694</v>
      </c>
      <c r="AS800" s="245">
        <v>44694</v>
      </c>
      <c r="AT800" s="246"/>
      <c r="AU800" s="244"/>
      <c r="AV800" s="247" t="s">
        <v>8583</v>
      </c>
      <c r="AW800" s="248" t="s">
        <v>3783</v>
      </c>
      <c r="AX800" s="249"/>
      <c r="AY800" s="250" t="s">
        <v>11212</v>
      </c>
    </row>
    <row r="801" spans="1:51" ht="24.75" customHeight="1" x14ac:dyDescent="0.35">
      <c r="A801" s="11">
        <v>800</v>
      </c>
      <c r="B801" s="241" t="s">
        <v>11222</v>
      </c>
      <c r="C801" s="8" t="s">
        <v>11223</v>
      </c>
      <c r="D801" s="10"/>
      <c r="E801" s="10" t="s">
        <v>707</v>
      </c>
      <c r="F801" s="9">
        <v>44641</v>
      </c>
      <c r="G801" s="9">
        <v>44700</v>
      </c>
      <c r="H801" s="9"/>
      <c r="I801" s="9"/>
      <c r="J801" s="7"/>
      <c r="K801" s="7" t="s">
        <v>80</v>
      </c>
      <c r="L801" s="10" t="s">
        <v>11224</v>
      </c>
      <c r="M801" s="242" t="s">
        <v>11225</v>
      </c>
      <c r="N801" s="243" t="s">
        <v>1990</v>
      </c>
      <c r="O801" s="243" t="s">
        <v>3187</v>
      </c>
      <c r="P801" s="10" t="s">
        <v>2061</v>
      </c>
      <c r="Q801" s="10" t="e">
        <v>#N/A</v>
      </c>
      <c r="R801" s="10"/>
      <c r="S801" s="10"/>
      <c r="T801" s="10" t="s">
        <v>53</v>
      </c>
      <c r="U801" s="244">
        <v>30635</v>
      </c>
      <c r="V801" s="10" t="s">
        <v>707</v>
      </c>
      <c r="W801" s="10" t="s">
        <v>707</v>
      </c>
      <c r="X801" s="241" t="s">
        <v>1936</v>
      </c>
      <c r="Y801" s="8" t="s">
        <v>11226</v>
      </c>
      <c r="Z801" s="243">
        <v>44570</v>
      </c>
      <c r="AA801" s="10" t="s">
        <v>1937</v>
      </c>
      <c r="AB801" s="10" t="s">
        <v>1938</v>
      </c>
      <c r="AC801" s="10" t="s">
        <v>3140</v>
      </c>
      <c r="AD801" s="10" t="s">
        <v>11227</v>
      </c>
      <c r="AE801" s="243" t="s">
        <v>1948</v>
      </c>
      <c r="AF801" s="10" t="s">
        <v>11228</v>
      </c>
      <c r="AG801" s="10" t="s">
        <v>11229</v>
      </c>
      <c r="AH801" s="242" t="s">
        <v>11228</v>
      </c>
      <c r="AI801" s="243" t="s">
        <v>11229</v>
      </c>
      <c r="AJ801" s="10" t="s">
        <v>11230</v>
      </c>
      <c r="AK801" s="10" t="s">
        <v>11231</v>
      </c>
      <c r="AL801" s="241" t="s">
        <v>1971</v>
      </c>
      <c r="AM801" s="8" t="s">
        <v>11232</v>
      </c>
      <c r="AN801" s="8"/>
      <c r="AO801" s="8"/>
      <c r="AP801" s="8"/>
      <c r="AQ801" s="8"/>
      <c r="AR801" s="245">
        <v>44694</v>
      </c>
      <c r="AS801" s="245">
        <v>44694</v>
      </c>
      <c r="AT801" s="246"/>
      <c r="AU801" s="244"/>
      <c r="AV801" s="247" t="s">
        <v>8639</v>
      </c>
      <c r="AW801" s="248" t="s">
        <v>9475</v>
      </c>
      <c r="AX801" s="249"/>
      <c r="AY801" s="250" t="s">
        <v>11222</v>
      </c>
    </row>
    <row r="802" spans="1:51" ht="24.75" customHeight="1" x14ac:dyDescent="0.35">
      <c r="A802" s="11">
        <v>801</v>
      </c>
      <c r="B802" s="241" t="s">
        <v>11233</v>
      </c>
      <c r="C802" s="8" t="s">
        <v>11234</v>
      </c>
      <c r="D802" s="10" t="s">
        <v>3088</v>
      </c>
      <c r="E802" s="10" t="s">
        <v>14</v>
      </c>
      <c r="F802" s="9">
        <v>43976</v>
      </c>
      <c r="G802" s="9">
        <v>44035</v>
      </c>
      <c r="H802" s="9"/>
      <c r="I802" s="9">
        <v>45496</v>
      </c>
      <c r="J802" s="7" t="s">
        <v>3128</v>
      </c>
      <c r="K802" s="7" t="s">
        <v>18</v>
      </c>
      <c r="L802" s="10" t="s">
        <v>19</v>
      </c>
      <c r="M802" s="242" t="s">
        <v>5516</v>
      </c>
      <c r="N802" s="243" t="s">
        <v>2155</v>
      </c>
      <c r="O802" s="243" t="s">
        <v>6455</v>
      </c>
      <c r="P802" s="10" t="s">
        <v>6456</v>
      </c>
      <c r="Q802" s="10" t="s">
        <v>21</v>
      </c>
      <c r="R802" s="10"/>
      <c r="S802" s="10"/>
      <c r="T802" s="10" t="s">
        <v>53</v>
      </c>
      <c r="U802" s="244">
        <v>35497</v>
      </c>
      <c r="V802" s="10" t="s">
        <v>255</v>
      </c>
      <c r="W802" s="10" t="s">
        <v>255</v>
      </c>
      <c r="X802" s="241" t="s">
        <v>1936</v>
      </c>
      <c r="Y802" s="8" t="s">
        <v>11235</v>
      </c>
      <c r="Z802" s="243">
        <v>40872</v>
      </c>
      <c r="AA802" s="10" t="s">
        <v>255</v>
      </c>
      <c r="AB802" s="10" t="s">
        <v>1956</v>
      </c>
      <c r="AC802" s="10" t="s">
        <v>3140</v>
      </c>
      <c r="AD802" s="10" t="s">
        <v>2210</v>
      </c>
      <c r="AE802" s="243" t="s">
        <v>2377</v>
      </c>
      <c r="AF802" s="10" t="s">
        <v>11236</v>
      </c>
      <c r="AG802" s="10" t="s">
        <v>11237</v>
      </c>
      <c r="AH802" s="242" t="s">
        <v>11238</v>
      </c>
      <c r="AI802" s="243" t="s">
        <v>11239</v>
      </c>
      <c r="AJ802" s="10" t="s">
        <v>11240</v>
      </c>
      <c r="AK802" s="10" t="s">
        <v>2243</v>
      </c>
      <c r="AL802" s="241" t="s">
        <v>1953</v>
      </c>
      <c r="AM802" s="8" t="s">
        <v>11241</v>
      </c>
      <c r="AN802" s="8"/>
      <c r="AO802" s="8"/>
      <c r="AP802" s="8"/>
      <c r="AQ802" s="8"/>
      <c r="AR802" s="245">
        <v>44694</v>
      </c>
      <c r="AS802" s="245">
        <v>44694</v>
      </c>
      <c r="AT802" s="246"/>
      <c r="AU802" s="244"/>
      <c r="AV802" s="247" t="s">
        <v>8583</v>
      </c>
      <c r="AW802" s="248" t="s">
        <v>8608</v>
      </c>
      <c r="AX802" s="249" t="s">
        <v>11242</v>
      </c>
      <c r="AY802" s="250" t="s">
        <v>11233</v>
      </c>
    </row>
    <row r="803" spans="1:51" ht="24.75" customHeight="1" x14ac:dyDescent="0.35">
      <c r="A803" s="11">
        <v>802</v>
      </c>
      <c r="B803" s="241" t="s">
        <v>11243</v>
      </c>
      <c r="C803" s="8" t="s">
        <v>11244</v>
      </c>
      <c r="D803" s="10" t="s">
        <v>3088</v>
      </c>
      <c r="E803" s="10" t="s">
        <v>14</v>
      </c>
      <c r="F803" s="9">
        <v>43516</v>
      </c>
      <c r="G803" s="9">
        <v>43575</v>
      </c>
      <c r="H803" s="9"/>
      <c r="I803" s="9"/>
      <c r="J803" s="7" t="s">
        <v>1932</v>
      </c>
      <c r="K803" s="7" t="s">
        <v>7219</v>
      </c>
      <c r="L803" s="10" t="s">
        <v>115</v>
      </c>
      <c r="M803" s="242" t="s">
        <v>2070</v>
      </c>
      <c r="N803" s="243" t="s">
        <v>2126</v>
      </c>
      <c r="O803" s="243" t="s">
        <v>373</v>
      </c>
      <c r="P803" s="10" t="s">
        <v>2159</v>
      </c>
      <c r="Q803" s="10" t="s">
        <v>21</v>
      </c>
      <c r="R803" s="10"/>
      <c r="S803" s="10"/>
      <c r="T803" s="10" t="s">
        <v>22</v>
      </c>
      <c r="U803" s="244">
        <v>35217</v>
      </c>
      <c r="V803" s="10" t="s">
        <v>255</v>
      </c>
      <c r="W803" s="10" t="s">
        <v>2114</v>
      </c>
      <c r="X803" s="241" t="s">
        <v>1936</v>
      </c>
      <c r="Y803" s="8" t="s">
        <v>11245</v>
      </c>
      <c r="Z803" s="243">
        <v>40645</v>
      </c>
      <c r="AA803" s="10" t="s">
        <v>255</v>
      </c>
      <c r="AB803" s="10" t="s">
        <v>1956</v>
      </c>
      <c r="AC803" s="10" t="s">
        <v>3140</v>
      </c>
      <c r="AD803" s="10" t="s">
        <v>8160</v>
      </c>
      <c r="AE803" s="243" t="s">
        <v>6723</v>
      </c>
      <c r="AF803" s="10" t="s">
        <v>11246</v>
      </c>
      <c r="AG803" s="10" t="s">
        <v>11247</v>
      </c>
      <c r="AH803" s="242" t="s">
        <v>11246</v>
      </c>
      <c r="AI803" s="243" t="s">
        <v>11247</v>
      </c>
      <c r="AJ803" s="10" t="s">
        <v>11248</v>
      </c>
      <c r="AK803" s="10" t="s">
        <v>11249</v>
      </c>
      <c r="AL803" s="241" t="s">
        <v>2107</v>
      </c>
      <c r="AM803" s="8" t="s">
        <v>11250</v>
      </c>
      <c r="AN803" s="8"/>
      <c r="AO803" s="8"/>
      <c r="AP803" s="8"/>
      <c r="AQ803" s="8"/>
      <c r="AR803" s="245">
        <v>44698</v>
      </c>
      <c r="AS803" s="245">
        <v>44698</v>
      </c>
      <c r="AT803" s="246"/>
      <c r="AU803" s="244"/>
      <c r="AV803" s="247" t="s">
        <v>8583</v>
      </c>
      <c r="AW803" s="248" t="s">
        <v>8608</v>
      </c>
      <c r="AX803" s="249" t="s">
        <v>11251</v>
      </c>
      <c r="AY803" s="250" t="s">
        <v>11243</v>
      </c>
    </row>
    <row r="804" spans="1:51" ht="24.75" customHeight="1" x14ac:dyDescent="0.35">
      <c r="A804" s="11">
        <v>803</v>
      </c>
      <c r="B804" s="241" t="s">
        <v>11252</v>
      </c>
      <c r="C804" s="8" t="s">
        <v>11253</v>
      </c>
      <c r="D804" s="10"/>
      <c r="E804" s="10" t="s">
        <v>878</v>
      </c>
      <c r="F804" s="9">
        <v>44489</v>
      </c>
      <c r="G804" s="9">
        <v>44548</v>
      </c>
      <c r="H804" s="9"/>
      <c r="I804" s="9">
        <v>44913</v>
      </c>
      <c r="J804" s="7" t="s">
        <v>3128</v>
      </c>
      <c r="K804" s="7" t="s">
        <v>80</v>
      </c>
      <c r="L804" s="10" t="s">
        <v>5938</v>
      </c>
      <c r="M804" s="242" t="s">
        <v>2298</v>
      </c>
      <c r="N804" s="243" t="s">
        <v>1972</v>
      </c>
      <c r="O804" s="243" t="s">
        <v>3187</v>
      </c>
      <c r="P804" s="10" t="s">
        <v>2061</v>
      </c>
      <c r="Q804" s="10" t="e">
        <v>#N/A</v>
      </c>
      <c r="R804" s="10"/>
      <c r="S804" s="10"/>
      <c r="T804" s="10" t="s">
        <v>53</v>
      </c>
      <c r="U804" s="244">
        <v>31595</v>
      </c>
      <c r="V804" s="10" t="s">
        <v>334</v>
      </c>
      <c r="W804" s="10" t="s">
        <v>334</v>
      </c>
      <c r="X804" s="241" t="s">
        <v>1936</v>
      </c>
      <c r="Y804" s="8" t="s">
        <v>11254</v>
      </c>
      <c r="Z804" s="243">
        <v>44417</v>
      </c>
      <c r="AA804" s="10" t="s">
        <v>1937</v>
      </c>
      <c r="AB804" s="10" t="s">
        <v>1938</v>
      </c>
      <c r="AC804" s="10" t="s">
        <v>3140</v>
      </c>
      <c r="AD804" s="10" t="s">
        <v>2072</v>
      </c>
      <c r="AE804" s="243" t="s">
        <v>1948</v>
      </c>
      <c r="AF804" s="10" t="s">
        <v>11255</v>
      </c>
      <c r="AG804" s="10" t="s">
        <v>11256</v>
      </c>
      <c r="AH804" s="242" t="s">
        <v>11255</v>
      </c>
      <c r="AI804" s="243" t="s">
        <v>11256</v>
      </c>
      <c r="AJ804" s="10" t="s">
        <v>11257</v>
      </c>
      <c r="AK804" s="10" t="s">
        <v>11258</v>
      </c>
      <c r="AL804" s="241" t="s">
        <v>1971</v>
      </c>
      <c r="AM804" s="8" t="s">
        <v>11259</v>
      </c>
      <c r="AN804" s="8"/>
      <c r="AO804" s="8"/>
      <c r="AP804" s="8"/>
      <c r="AQ804" s="8"/>
      <c r="AR804" s="245">
        <v>44698</v>
      </c>
      <c r="AS804" s="245">
        <v>44698</v>
      </c>
      <c r="AT804" s="246"/>
      <c r="AU804" s="244"/>
      <c r="AV804" s="247" t="s">
        <v>8583</v>
      </c>
      <c r="AW804" s="248" t="s">
        <v>3783</v>
      </c>
      <c r="AX804" s="249"/>
      <c r="AY804" s="250" t="s">
        <v>11252</v>
      </c>
    </row>
    <row r="805" spans="1:51" ht="24.75" customHeight="1" x14ac:dyDescent="0.35">
      <c r="A805" s="11">
        <v>804</v>
      </c>
      <c r="B805" s="241" t="s">
        <v>11260</v>
      </c>
      <c r="C805" s="8" t="s">
        <v>11261</v>
      </c>
      <c r="D805" s="10"/>
      <c r="E805" s="10" t="s">
        <v>14</v>
      </c>
      <c r="F805" s="9">
        <v>41036</v>
      </c>
      <c r="G805" s="9">
        <v>41096</v>
      </c>
      <c r="H805" s="9"/>
      <c r="I805" s="9"/>
      <c r="J805" s="7" t="s">
        <v>1932</v>
      </c>
      <c r="K805" s="7" t="s">
        <v>10652</v>
      </c>
      <c r="L805" s="10" t="s">
        <v>450</v>
      </c>
      <c r="M805" s="242" t="s">
        <v>450</v>
      </c>
      <c r="N805" s="243" t="s">
        <v>1984</v>
      </c>
      <c r="O805" s="243" t="s">
        <v>11262</v>
      </c>
      <c r="P805" s="10" t="s">
        <v>11263</v>
      </c>
      <c r="Q805" s="10" t="s">
        <v>21</v>
      </c>
      <c r="R805" s="10"/>
      <c r="S805" s="10"/>
      <c r="T805" s="10" t="s">
        <v>22</v>
      </c>
      <c r="U805" s="244">
        <v>33077</v>
      </c>
      <c r="V805" s="10" t="s">
        <v>255</v>
      </c>
      <c r="W805" s="10" t="s">
        <v>141</v>
      </c>
      <c r="X805" s="241" t="s">
        <v>1936</v>
      </c>
      <c r="Y805" s="8" t="s">
        <v>11264</v>
      </c>
      <c r="Z805" s="243">
        <v>44522</v>
      </c>
      <c r="AA805" s="10" t="s">
        <v>1937</v>
      </c>
      <c r="AB805" s="10" t="s">
        <v>1938</v>
      </c>
      <c r="AC805" s="10" t="s">
        <v>1968</v>
      </c>
      <c r="AD805" s="10" t="s">
        <v>11265</v>
      </c>
      <c r="AE805" s="243" t="s">
        <v>1948</v>
      </c>
      <c r="AF805" s="10" t="s">
        <v>11266</v>
      </c>
      <c r="AG805" s="10" t="s">
        <v>11267</v>
      </c>
      <c r="AH805" s="242" t="s">
        <v>11268</v>
      </c>
      <c r="AI805" s="243" t="s">
        <v>11269</v>
      </c>
      <c r="AJ805" s="10" t="s">
        <v>11270</v>
      </c>
      <c r="AK805" s="10" t="s">
        <v>11271</v>
      </c>
      <c r="AL805" s="241" t="s">
        <v>2107</v>
      </c>
      <c r="AM805" s="8" t="s">
        <v>11272</v>
      </c>
      <c r="AN805" s="8"/>
      <c r="AO805" s="8"/>
      <c r="AP805" s="8"/>
      <c r="AQ805" s="8"/>
      <c r="AR805" s="245">
        <v>44700</v>
      </c>
      <c r="AS805" s="245">
        <v>44700</v>
      </c>
      <c r="AT805" s="246"/>
      <c r="AU805" s="244"/>
      <c r="AV805" s="247" t="s">
        <v>8583</v>
      </c>
      <c r="AW805" s="248" t="s">
        <v>11273</v>
      </c>
      <c r="AX805" s="249"/>
      <c r="AY805" s="250" t="s">
        <v>11260</v>
      </c>
    </row>
    <row r="806" spans="1:51" ht="24.75" customHeight="1" x14ac:dyDescent="0.35">
      <c r="A806" s="11">
        <v>805</v>
      </c>
      <c r="B806" s="241" t="s">
        <v>11274</v>
      </c>
      <c r="C806" s="8" t="s">
        <v>11275</v>
      </c>
      <c r="D806" s="10" t="s">
        <v>3088</v>
      </c>
      <c r="E806" s="10" t="s">
        <v>14</v>
      </c>
      <c r="F806" s="9">
        <v>44099</v>
      </c>
      <c r="G806" s="9">
        <v>44158</v>
      </c>
      <c r="H806" s="9"/>
      <c r="I806" s="9"/>
      <c r="J806" s="7" t="s">
        <v>1932</v>
      </c>
      <c r="K806" s="7" t="s">
        <v>7219</v>
      </c>
      <c r="L806" s="10" t="s">
        <v>115</v>
      </c>
      <c r="M806" s="242" t="s">
        <v>115</v>
      </c>
      <c r="N806" s="243" t="s">
        <v>2097</v>
      </c>
      <c r="O806" s="243" t="s">
        <v>116</v>
      </c>
      <c r="P806" s="10" t="s">
        <v>2012</v>
      </c>
      <c r="Q806" s="10" t="s">
        <v>21</v>
      </c>
      <c r="R806" s="10"/>
      <c r="S806" s="10"/>
      <c r="T806" s="10" t="s">
        <v>22</v>
      </c>
      <c r="U806" s="244">
        <v>26208</v>
      </c>
      <c r="V806" s="10" t="s">
        <v>2058</v>
      </c>
      <c r="W806" s="10" t="s">
        <v>527</v>
      </c>
      <c r="X806" s="241" t="s">
        <v>1936</v>
      </c>
      <c r="Y806" s="8" t="s">
        <v>11276</v>
      </c>
      <c r="Z806" s="243">
        <v>43110</v>
      </c>
      <c r="AA806" s="10" t="s">
        <v>3088</v>
      </c>
      <c r="AB806" s="10" t="s">
        <v>1946</v>
      </c>
      <c r="AC806" s="10" t="s">
        <v>3140</v>
      </c>
      <c r="AD806" s="10" t="s">
        <v>2526</v>
      </c>
      <c r="AE806" s="243" t="s">
        <v>11277</v>
      </c>
      <c r="AF806" s="10" t="s">
        <v>11278</v>
      </c>
      <c r="AG806" s="10" t="s">
        <v>11279</v>
      </c>
      <c r="AH806" s="242" t="s">
        <v>11278</v>
      </c>
      <c r="AI806" s="243" t="s">
        <v>11279</v>
      </c>
      <c r="AJ806" s="10" t="s">
        <v>11280</v>
      </c>
      <c r="AK806" s="10" t="s">
        <v>11281</v>
      </c>
      <c r="AL806" s="241" t="s">
        <v>1950</v>
      </c>
      <c r="AM806" s="8" t="s">
        <v>11282</v>
      </c>
      <c r="AN806" s="8"/>
      <c r="AO806" s="8"/>
      <c r="AP806" s="8"/>
      <c r="AQ806" s="8"/>
      <c r="AR806" s="245">
        <v>44701</v>
      </c>
      <c r="AS806" s="245">
        <v>44701</v>
      </c>
      <c r="AT806" s="246"/>
      <c r="AU806" s="244"/>
      <c r="AV806" s="247" t="s">
        <v>8583</v>
      </c>
      <c r="AW806" s="248" t="s">
        <v>8608</v>
      </c>
      <c r="AX806" s="249" t="s">
        <v>11283</v>
      </c>
      <c r="AY806" s="250" t="s">
        <v>11274</v>
      </c>
    </row>
    <row r="807" spans="1:51" ht="24.75" customHeight="1" x14ac:dyDescent="0.35">
      <c r="A807" s="11">
        <v>806</v>
      </c>
      <c r="B807" s="241" t="s">
        <v>11284</v>
      </c>
      <c r="C807" s="8" t="s">
        <v>11285</v>
      </c>
      <c r="D807" s="10" t="s">
        <v>3088</v>
      </c>
      <c r="E807" s="10" t="s">
        <v>14</v>
      </c>
      <c r="F807" s="9">
        <v>40658</v>
      </c>
      <c r="G807" s="9">
        <v>40718</v>
      </c>
      <c r="H807" s="9"/>
      <c r="I807" s="9"/>
      <c r="J807" s="7" t="s">
        <v>1932</v>
      </c>
      <c r="K807" s="7" t="s">
        <v>18</v>
      </c>
      <c r="L807" s="10" t="s">
        <v>19</v>
      </c>
      <c r="M807" s="242" t="s">
        <v>6926</v>
      </c>
      <c r="N807" s="243" t="s">
        <v>1984</v>
      </c>
      <c r="O807" s="243" t="s">
        <v>11286</v>
      </c>
      <c r="P807" s="10" t="s">
        <v>11287</v>
      </c>
      <c r="Q807" s="10" t="s">
        <v>21</v>
      </c>
      <c r="R807" s="10"/>
      <c r="S807" s="10"/>
      <c r="T807" s="10" t="s">
        <v>22</v>
      </c>
      <c r="U807" s="244">
        <v>31665</v>
      </c>
      <c r="V807" s="10" t="s">
        <v>2270</v>
      </c>
      <c r="W807" s="10" t="s">
        <v>747</v>
      </c>
      <c r="X807" s="241" t="s">
        <v>1936</v>
      </c>
      <c r="Y807" s="8" t="s">
        <v>11288</v>
      </c>
      <c r="Z807" s="243">
        <v>42457</v>
      </c>
      <c r="AA807" s="10" t="s">
        <v>16</v>
      </c>
      <c r="AB807" s="10" t="s">
        <v>1938</v>
      </c>
      <c r="AC807" s="10" t="s">
        <v>3140</v>
      </c>
      <c r="AD807" s="10" t="s">
        <v>2010</v>
      </c>
      <c r="AE807" s="243" t="s">
        <v>2021</v>
      </c>
      <c r="AF807" s="10" t="s">
        <v>11289</v>
      </c>
      <c r="AG807" s="10" t="s">
        <v>11290</v>
      </c>
      <c r="AH807" s="242" t="s">
        <v>11291</v>
      </c>
      <c r="AI807" s="243" t="s">
        <v>11292</v>
      </c>
      <c r="AJ807" s="10" t="s">
        <v>11293</v>
      </c>
      <c r="AK807" s="10" t="s">
        <v>11294</v>
      </c>
      <c r="AL807" s="241" t="s">
        <v>2107</v>
      </c>
      <c r="AM807" s="8" t="s">
        <v>11295</v>
      </c>
      <c r="AN807" s="8"/>
      <c r="AO807" s="8"/>
      <c r="AP807" s="8"/>
      <c r="AQ807" s="8"/>
      <c r="AR807" s="245">
        <v>44701</v>
      </c>
      <c r="AS807" s="245">
        <v>44701</v>
      </c>
      <c r="AT807" s="246"/>
      <c r="AU807" s="244"/>
      <c r="AV807" s="247" t="s">
        <v>8583</v>
      </c>
      <c r="AW807" s="248" t="s">
        <v>8608</v>
      </c>
      <c r="AX807" s="249"/>
      <c r="AY807" s="250" t="s">
        <v>11284</v>
      </c>
    </row>
    <row r="808" spans="1:51" ht="24.75" customHeight="1" x14ac:dyDescent="0.35">
      <c r="A808" s="11">
        <v>807</v>
      </c>
      <c r="B808" s="241" t="s">
        <v>11296</v>
      </c>
      <c r="C808" s="8" t="s">
        <v>11297</v>
      </c>
      <c r="D808" s="10"/>
      <c r="E808" s="10" t="s">
        <v>14</v>
      </c>
      <c r="F808" s="9">
        <v>44565</v>
      </c>
      <c r="G808" s="9">
        <v>44624</v>
      </c>
      <c r="H808" s="9"/>
      <c r="I808" s="9">
        <v>44808</v>
      </c>
      <c r="J808" s="7" t="s">
        <v>3128</v>
      </c>
      <c r="K808" s="7" t="s">
        <v>10652</v>
      </c>
      <c r="L808" s="10" t="s">
        <v>41</v>
      </c>
      <c r="M808" s="242" t="s">
        <v>2412</v>
      </c>
      <c r="N808" s="243" t="s">
        <v>1942</v>
      </c>
      <c r="O808" s="243" t="s">
        <v>10042</v>
      </c>
      <c r="P808" s="10" t="s">
        <v>10446</v>
      </c>
      <c r="Q808" s="10" t="s">
        <v>21</v>
      </c>
      <c r="R808" s="10"/>
      <c r="S808" s="10"/>
      <c r="T808" s="10" t="s">
        <v>22</v>
      </c>
      <c r="U808" s="244">
        <v>31521</v>
      </c>
      <c r="V808" s="10" t="s">
        <v>2441</v>
      </c>
      <c r="W808" s="10" t="s">
        <v>2441</v>
      </c>
      <c r="X808" s="241" t="s">
        <v>1936</v>
      </c>
      <c r="Y808" s="8" t="s">
        <v>11298</v>
      </c>
      <c r="Z808" s="243">
        <v>43867</v>
      </c>
      <c r="AA808" s="10" t="s">
        <v>1937</v>
      </c>
      <c r="AB808" s="10" t="s">
        <v>1946</v>
      </c>
      <c r="AC808" s="10" t="s">
        <v>3140</v>
      </c>
      <c r="AD808" s="10" t="s">
        <v>2466</v>
      </c>
      <c r="AE808" s="243" t="s">
        <v>11192</v>
      </c>
      <c r="AF808" s="10" t="s">
        <v>11299</v>
      </c>
      <c r="AG808" s="10" t="s">
        <v>11300</v>
      </c>
      <c r="AH808" s="242" t="s">
        <v>11299</v>
      </c>
      <c r="AI808" s="243" t="s">
        <v>11300</v>
      </c>
      <c r="AJ808" s="10" t="s">
        <v>11301</v>
      </c>
      <c r="AK808" s="10" t="s">
        <v>11302</v>
      </c>
      <c r="AL808" s="241" t="s">
        <v>2160</v>
      </c>
      <c r="AM808" s="8" t="s">
        <v>11303</v>
      </c>
      <c r="AN808" s="8"/>
      <c r="AO808" s="8"/>
      <c r="AP808" s="8"/>
      <c r="AQ808" s="8"/>
      <c r="AR808" s="245">
        <v>44701</v>
      </c>
      <c r="AS808" s="245">
        <v>44701</v>
      </c>
      <c r="AT808" s="246"/>
      <c r="AU808" s="244"/>
      <c r="AV808" s="247" t="s">
        <v>8639</v>
      </c>
      <c r="AW808" s="248" t="s">
        <v>8640</v>
      </c>
      <c r="AX808" s="249"/>
      <c r="AY808" s="250" t="s">
        <v>11296</v>
      </c>
    </row>
    <row r="809" spans="1:51" ht="24.75" customHeight="1" x14ac:dyDescent="0.35">
      <c r="A809" s="11">
        <v>808</v>
      </c>
      <c r="B809" s="241" t="s">
        <v>11304</v>
      </c>
      <c r="C809" s="8" t="s">
        <v>926</v>
      </c>
      <c r="D809" s="10" t="s">
        <v>3088</v>
      </c>
      <c r="E809" s="10" t="s">
        <v>14</v>
      </c>
      <c r="F809" s="9">
        <v>43804</v>
      </c>
      <c r="G809" s="9">
        <v>43863</v>
      </c>
      <c r="H809" s="9"/>
      <c r="I809" s="9"/>
      <c r="J809" s="7" t="s">
        <v>1932</v>
      </c>
      <c r="K809" s="7" t="s">
        <v>10652</v>
      </c>
      <c r="L809" s="10" t="s">
        <v>450</v>
      </c>
      <c r="M809" s="242" t="s">
        <v>450</v>
      </c>
      <c r="N809" s="243" t="s">
        <v>2017</v>
      </c>
      <c r="O809" s="243" t="s">
        <v>11305</v>
      </c>
      <c r="P809" s="10" t="s">
        <v>11306</v>
      </c>
      <c r="Q809" s="10" t="s">
        <v>21</v>
      </c>
      <c r="R809" s="10"/>
      <c r="S809" s="10"/>
      <c r="T809" s="10" t="s">
        <v>22</v>
      </c>
      <c r="U809" s="244">
        <v>33044</v>
      </c>
      <c r="V809" s="10" t="s">
        <v>2228</v>
      </c>
      <c r="W809" s="10" t="s">
        <v>2228</v>
      </c>
      <c r="X809" s="241" t="s">
        <v>1936</v>
      </c>
      <c r="Y809" s="8" t="s">
        <v>11307</v>
      </c>
      <c r="Z809" s="243">
        <v>43343</v>
      </c>
      <c r="AA809" s="10" t="s">
        <v>2228</v>
      </c>
      <c r="AB809" s="10" t="s">
        <v>1956</v>
      </c>
      <c r="AC809" s="10" t="s">
        <v>1968</v>
      </c>
      <c r="AD809" s="10" t="s">
        <v>11308</v>
      </c>
      <c r="AE809" s="243" t="s">
        <v>2408</v>
      </c>
      <c r="AF809" s="10" t="s">
        <v>11309</v>
      </c>
      <c r="AG809" s="10" t="s">
        <v>11310</v>
      </c>
      <c r="AH809" s="242" t="s">
        <v>11311</v>
      </c>
      <c r="AI809" s="243" t="s">
        <v>11312</v>
      </c>
      <c r="AJ809" s="10" t="s">
        <v>11313</v>
      </c>
      <c r="AK809" s="10" t="s">
        <v>11314</v>
      </c>
      <c r="AL809" s="241" t="s">
        <v>1950</v>
      </c>
      <c r="AM809" s="8" t="s">
        <v>11315</v>
      </c>
      <c r="AN809" s="8"/>
      <c r="AO809" s="8"/>
      <c r="AP809" s="8"/>
      <c r="AQ809" s="8"/>
      <c r="AR809" s="245">
        <v>44701</v>
      </c>
      <c r="AS809" s="245">
        <v>44704</v>
      </c>
      <c r="AT809" s="246"/>
      <c r="AU809" s="244"/>
      <c r="AV809" s="247" t="s">
        <v>8583</v>
      </c>
      <c r="AW809" s="248" t="s">
        <v>8608</v>
      </c>
      <c r="AX809" s="249"/>
      <c r="AY809" s="250" t="s">
        <v>11304</v>
      </c>
    </row>
    <row r="810" spans="1:51" ht="24.75" customHeight="1" x14ac:dyDescent="0.35">
      <c r="A810" s="11">
        <v>809</v>
      </c>
      <c r="B810" s="241" t="s">
        <v>11316</v>
      </c>
      <c r="C810" s="8" t="s">
        <v>11317</v>
      </c>
      <c r="D810" s="10" t="s">
        <v>11318</v>
      </c>
      <c r="E810" s="10" t="s">
        <v>124</v>
      </c>
      <c r="F810" s="9">
        <v>41764</v>
      </c>
      <c r="G810" s="9">
        <v>41824</v>
      </c>
      <c r="H810" s="9"/>
      <c r="I810" s="9"/>
      <c r="J810" s="7" t="s">
        <v>1932</v>
      </c>
      <c r="K810" s="7" t="s">
        <v>80</v>
      </c>
      <c r="L810" s="10" t="s">
        <v>6674</v>
      </c>
      <c r="M810" s="242" t="s">
        <v>2470</v>
      </c>
      <c r="N810" s="243" t="s">
        <v>2097</v>
      </c>
      <c r="O810" s="243" t="s">
        <v>7397</v>
      </c>
      <c r="P810" s="10" t="s">
        <v>2053</v>
      </c>
      <c r="Q810" s="10" t="e">
        <v>#N/A</v>
      </c>
      <c r="R810" s="10"/>
      <c r="S810" s="10"/>
      <c r="T810" s="10" t="s">
        <v>53</v>
      </c>
      <c r="U810" s="244">
        <v>28405</v>
      </c>
      <c r="V810" s="10" t="s">
        <v>544</v>
      </c>
      <c r="W810" s="10" t="s">
        <v>544</v>
      </c>
      <c r="X810" s="241" t="s">
        <v>1936</v>
      </c>
      <c r="Y810" s="8" t="s">
        <v>11319</v>
      </c>
      <c r="Z810" s="243">
        <v>41189</v>
      </c>
      <c r="AA810" s="10" t="s">
        <v>124</v>
      </c>
      <c r="AB810" s="10" t="s">
        <v>1938</v>
      </c>
      <c r="AC810" s="10" t="s">
        <v>3140</v>
      </c>
      <c r="AD810" s="10" t="s">
        <v>2062</v>
      </c>
      <c r="AE810" s="243" t="s">
        <v>2069</v>
      </c>
      <c r="AF810" s="10" t="s">
        <v>11320</v>
      </c>
      <c r="AG810" s="10" t="s">
        <v>11321</v>
      </c>
      <c r="AH810" s="242" t="s">
        <v>11322</v>
      </c>
      <c r="AI810" s="243" t="s">
        <v>11323</v>
      </c>
      <c r="AJ810" s="10" t="s">
        <v>11324</v>
      </c>
      <c r="AK810" s="10" t="s">
        <v>11325</v>
      </c>
      <c r="AL810" s="241" t="s">
        <v>1971</v>
      </c>
      <c r="AM810" s="8" t="s">
        <v>11326</v>
      </c>
      <c r="AN810" s="8"/>
      <c r="AO810" s="8"/>
      <c r="AP810" s="8"/>
      <c r="AQ810" s="8"/>
      <c r="AR810" s="245">
        <v>44665</v>
      </c>
      <c r="AS810" s="245">
        <v>44707</v>
      </c>
      <c r="AT810" s="246"/>
      <c r="AU810" s="244"/>
      <c r="AV810" s="247" t="s">
        <v>8583</v>
      </c>
      <c r="AW810" s="248" t="s">
        <v>8608</v>
      </c>
      <c r="AX810" s="249" t="s">
        <v>5697</v>
      </c>
      <c r="AY810" s="250" t="s">
        <v>11316</v>
      </c>
    </row>
    <row r="811" spans="1:51" ht="24.75" customHeight="1" x14ac:dyDescent="0.35">
      <c r="A811" s="11">
        <v>810</v>
      </c>
      <c r="B811" s="241" t="s">
        <v>11327</v>
      </c>
      <c r="C811" s="8" t="s">
        <v>11328</v>
      </c>
      <c r="D811" s="10" t="s">
        <v>3088</v>
      </c>
      <c r="E811" s="10" t="s">
        <v>14</v>
      </c>
      <c r="F811" s="9">
        <v>44102</v>
      </c>
      <c r="G811" s="9">
        <v>44161</v>
      </c>
      <c r="H811" s="9"/>
      <c r="I811" s="9">
        <v>45622</v>
      </c>
      <c r="J811" s="7" t="s">
        <v>3128</v>
      </c>
      <c r="K811" s="7" t="s">
        <v>18</v>
      </c>
      <c r="L811" s="10" t="s">
        <v>11329</v>
      </c>
      <c r="M811" s="242" t="s">
        <v>2168</v>
      </c>
      <c r="N811" s="243" t="s">
        <v>1972</v>
      </c>
      <c r="O811" s="243" t="s">
        <v>418</v>
      </c>
      <c r="P811" s="10" t="s">
        <v>2186</v>
      </c>
      <c r="Q811" s="10" t="s">
        <v>21</v>
      </c>
      <c r="R811" s="10"/>
      <c r="S811" s="10"/>
      <c r="T811" s="10" t="s">
        <v>53</v>
      </c>
      <c r="U811" s="244">
        <v>33628</v>
      </c>
      <c r="V811" s="10" t="s">
        <v>1658</v>
      </c>
      <c r="W811" s="10" t="s">
        <v>1658</v>
      </c>
      <c r="X811" s="241" t="s">
        <v>1936</v>
      </c>
      <c r="Y811" s="8" t="s">
        <v>11330</v>
      </c>
      <c r="Z811" s="243">
        <v>42028</v>
      </c>
      <c r="AA811" s="10" t="s">
        <v>1658</v>
      </c>
      <c r="AB811" s="10" t="s">
        <v>1956</v>
      </c>
      <c r="AC811" s="10" t="s">
        <v>3140</v>
      </c>
      <c r="AD811" s="10" t="s">
        <v>2687</v>
      </c>
      <c r="AE811" s="243" t="s">
        <v>751</v>
      </c>
      <c r="AF811" s="10" t="s">
        <v>11331</v>
      </c>
      <c r="AG811" s="10" t="s">
        <v>11332</v>
      </c>
      <c r="AH811" s="242" t="s">
        <v>11333</v>
      </c>
      <c r="AI811" s="243" t="s">
        <v>11334</v>
      </c>
      <c r="AJ811" s="10" t="s">
        <v>11335</v>
      </c>
      <c r="AK811" s="10" t="s">
        <v>11336</v>
      </c>
      <c r="AL811" s="241" t="s">
        <v>2160</v>
      </c>
      <c r="AM811" s="8" t="s">
        <v>11337</v>
      </c>
      <c r="AN811" s="8"/>
      <c r="AO811" s="8"/>
      <c r="AP811" s="8"/>
      <c r="AQ811" s="8"/>
      <c r="AR811" s="245">
        <v>44709</v>
      </c>
      <c r="AS811" s="245">
        <v>44709</v>
      </c>
      <c r="AT811" s="246"/>
      <c r="AU811" s="244"/>
      <c r="AV811" s="247" t="s">
        <v>8583</v>
      </c>
      <c r="AW811" s="248" t="s">
        <v>8608</v>
      </c>
      <c r="AX811" s="249" t="s">
        <v>11242</v>
      </c>
      <c r="AY811" s="250" t="s">
        <v>11327</v>
      </c>
    </row>
    <row r="812" spans="1:51" ht="24.75" customHeight="1" x14ac:dyDescent="0.35">
      <c r="A812" s="11">
        <v>811</v>
      </c>
      <c r="B812" s="241" t="s">
        <v>11338</v>
      </c>
      <c r="C812" s="8" t="s">
        <v>11339</v>
      </c>
      <c r="D812" s="10" t="s">
        <v>3088</v>
      </c>
      <c r="E812" s="10" t="s">
        <v>255</v>
      </c>
      <c r="F812" s="9">
        <v>43437</v>
      </c>
      <c r="G812" s="9">
        <v>43496</v>
      </c>
      <c r="H812" s="9"/>
      <c r="I812" s="9"/>
      <c r="J812" s="7" t="s">
        <v>1932</v>
      </c>
      <c r="K812" s="7" t="s">
        <v>80</v>
      </c>
      <c r="L812" s="10" t="s">
        <v>8957</v>
      </c>
      <c r="M812" s="242" t="s">
        <v>8958</v>
      </c>
      <c r="N812" s="243" t="s">
        <v>1990</v>
      </c>
      <c r="O812" s="243" t="s">
        <v>3187</v>
      </c>
      <c r="P812" s="10" t="s">
        <v>2061</v>
      </c>
      <c r="Q812" s="10" t="e">
        <v>#N/A</v>
      </c>
      <c r="R812" s="10"/>
      <c r="S812" s="10"/>
      <c r="T812" s="10" t="s">
        <v>53</v>
      </c>
      <c r="U812" s="244">
        <v>31369</v>
      </c>
      <c r="V812" s="10" t="s">
        <v>255</v>
      </c>
      <c r="W812" s="10" t="s">
        <v>1153</v>
      </c>
      <c r="X812" s="241" t="s">
        <v>1936</v>
      </c>
      <c r="Y812" s="8" t="s">
        <v>11340</v>
      </c>
      <c r="Z812" s="243">
        <v>41010</v>
      </c>
      <c r="AA812" s="10" t="s">
        <v>255</v>
      </c>
      <c r="AB812" s="10" t="s">
        <v>1938</v>
      </c>
      <c r="AC812" s="10" t="s">
        <v>3140</v>
      </c>
      <c r="AD812" s="10" t="s">
        <v>2149</v>
      </c>
      <c r="AE812" s="243" t="s">
        <v>1948</v>
      </c>
      <c r="AF812" s="10" t="s">
        <v>11341</v>
      </c>
      <c r="AG812" s="10" t="s">
        <v>11342</v>
      </c>
      <c r="AH812" s="242" t="s">
        <v>11341</v>
      </c>
      <c r="AI812" s="243" t="s">
        <v>11342</v>
      </c>
      <c r="AJ812" s="10" t="s">
        <v>11343</v>
      </c>
      <c r="AK812" s="10" t="s">
        <v>11344</v>
      </c>
      <c r="AL812" s="241" t="s">
        <v>1971</v>
      </c>
      <c r="AM812" s="8" t="s">
        <v>11345</v>
      </c>
      <c r="AN812" s="8"/>
      <c r="AO812" s="8"/>
      <c r="AP812" s="8"/>
      <c r="AQ812" s="8"/>
      <c r="AR812" s="245">
        <v>44709</v>
      </c>
      <c r="AS812" s="245">
        <v>44709</v>
      </c>
      <c r="AT812" s="246"/>
      <c r="AU812" s="244"/>
      <c r="AV812" s="247" t="s">
        <v>8583</v>
      </c>
      <c r="AW812" s="248" t="s">
        <v>3783</v>
      </c>
      <c r="AX812" s="249"/>
      <c r="AY812" s="250" t="s">
        <v>11338</v>
      </c>
    </row>
    <row r="813" spans="1:51" ht="24.75" customHeight="1" x14ac:dyDescent="0.35">
      <c r="A813" s="11">
        <v>812</v>
      </c>
      <c r="B813" s="241" t="s">
        <v>11346</v>
      </c>
      <c r="C813" s="8" t="s">
        <v>1064</v>
      </c>
      <c r="D813" s="10" t="s">
        <v>3088</v>
      </c>
      <c r="E813" s="10" t="s">
        <v>14</v>
      </c>
      <c r="F813" s="9">
        <v>43711</v>
      </c>
      <c r="G813" s="9">
        <v>43770</v>
      </c>
      <c r="H813" s="9"/>
      <c r="I813" s="9"/>
      <c r="J813" s="7" t="s">
        <v>1932</v>
      </c>
      <c r="K813" s="7" t="s">
        <v>26</v>
      </c>
      <c r="L813" s="10" t="s">
        <v>2404</v>
      </c>
      <c r="M813" s="242" t="s">
        <v>27</v>
      </c>
      <c r="N813" s="243" t="s">
        <v>2050</v>
      </c>
      <c r="O813" s="243" t="s">
        <v>1078</v>
      </c>
      <c r="P813" s="10" t="s">
        <v>2471</v>
      </c>
      <c r="Q813" s="10" t="s">
        <v>21</v>
      </c>
      <c r="R813" s="10"/>
      <c r="S813" s="10"/>
      <c r="T813" s="10" t="s">
        <v>22</v>
      </c>
      <c r="U813" s="244">
        <v>35761</v>
      </c>
      <c r="V813" s="10" t="s">
        <v>2441</v>
      </c>
      <c r="W813" s="10" t="s">
        <v>2205</v>
      </c>
      <c r="X813" s="241" t="s">
        <v>1936</v>
      </c>
      <c r="Y813" s="8" t="s">
        <v>11347</v>
      </c>
      <c r="Z813" s="243">
        <v>41865</v>
      </c>
      <c r="AA813" s="10" t="s">
        <v>2441</v>
      </c>
      <c r="AB813" s="10" t="s">
        <v>1956</v>
      </c>
      <c r="AC813" s="10" t="s">
        <v>3140</v>
      </c>
      <c r="AD813" s="10" t="s">
        <v>2303</v>
      </c>
      <c r="AE813" s="243" t="s">
        <v>11348</v>
      </c>
      <c r="AF813" s="10" t="s">
        <v>11349</v>
      </c>
      <c r="AG813" s="10" t="s">
        <v>11350</v>
      </c>
      <c r="AH813" s="242" t="s">
        <v>11351</v>
      </c>
      <c r="AI813" s="243" t="s">
        <v>11352</v>
      </c>
      <c r="AJ813" s="10" t="s">
        <v>11353</v>
      </c>
      <c r="AK813" s="10" t="s">
        <v>11354</v>
      </c>
      <c r="AL813" s="241" t="s">
        <v>2160</v>
      </c>
      <c r="AM813" s="8" t="s">
        <v>11355</v>
      </c>
      <c r="AN813" s="8"/>
      <c r="AO813" s="8"/>
      <c r="AP813" s="8"/>
      <c r="AQ813" s="8"/>
      <c r="AR813" s="245">
        <v>44710</v>
      </c>
      <c r="AS813" s="245">
        <v>44710</v>
      </c>
      <c r="AT813" s="246"/>
      <c r="AU813" s="244"/>
      <c r="AV813" s="247" t="s">
        <v>8583</v>
      </c>
      <c r="AW813" s="248" t="s">
        <v>8608</v>
      </c>
      <c r="AX813" s="249"/>
      <c r="AY813" s="250" t="s">
        <v>11346</v>
      </c>
    </row>
    <row r="814" spans="1:51" ht="24.75" customHeight="1" x14ac:dyDescent="0.35">
      <c r="A814" s="11">
        <v>813</v>
      </c>
      <c r="B814" s="241" t="s">
        <v>11356</v>
      </c>
      <c r="C814" s="8" t="s">
        <v>11357</v>
      </c>
      <c r="D814" s="10" t="s">
        <v>3088</v>
      </c>
      <c r="E814" s="10" t="s">
        <v>14</v>
      </c>
      <c r="F814" s="9">
        <v>43808</v>
      </c>
      <c r="G814" s="9">
        <v>43867</v>
      </c>
      <c r="H814" s="9"/>
      <c r="I814" s="9"/>
      <c r="J814" s="7" t="s">
        <v>1932</v>
      </c>
      <c r="K814" s="7" t="s">
        <v>18</v>
      </c>
      <c r="L814" s="10" t="s">
        <v>19</v>
      </c>
      <c r="M814" s="242" t="s">
        <v>5516</v>
      </c>
      <c r="N814" s="243" t="s">
        <v>2017</v>
      </c>
      <c r="O814" s="243" t="s">
        <v>891</v>
      </c>
      <c r="P814" s="10" t="s">
        <v>2393</v>
      </c>
      <c r="Q814" s="10" t="s">
        <v>21</v>
      </c>
      <c r="R814" s="10"/>
      <c r="S814" s="10"/>
      <c r="T814" s="10" t="s">
        <v>53</v>
      </c>
      <c r="U814" s="244">
        <v>31233</v>
      </c>
      <c r="V814" s="10" t="s">
        <v>255</v>
      </c>
      <c r="W814" s="10" t="s">
        <v>91</v>
      </c>
      <c r="X814" s="241" t="s">
        <v>1936</v>
      </c>
      <c r="Y814" s="8" t="s">
        <v>11358</v>
      </c>
      <c r="Z814" s="243">
        <v>42090</v>
      </c>
      <c r="AA814" s="10" t="s">
        <v>255</v>
      </c>
      <c r="AB814" s="10" t="s">
        <v>1956</v>
      </c>
      <c r="AC814" s="10" t="s">
        <v>3140</v>
      </c>
      <c r="AD814" s="10" t="s">
        <v>2272</v>
      </c>
      <c r="AE814" s="243" t="s">
        <v>1948</v>
      </c>
      <c r="AF814" s="10" t="s">
        <v>11359</v>
      </c>
      <c r="AG814" s="10" t="s">
        <v>11360</v>
      </c>
      <c r="AH814" s="242" t="s">
        <v>11361</v>
      </c>
      <c r="AI814" s="243" t="s">
        <v>11362</v>
      </c>
      <c r="AJ814" s="10" t="s">
        <v>11363</v>
      </c>
      <c r="AK814" s="10" t="s">
        <v>11364</v>
      </c>
      <c r="AL814" s="241" t="s">
        <v>1950</v>
      </c>
      <c r="AM814" s="8" t="s">
        <v>11365</v>
      </c>
      <c r="AN814" s="8"/>
      <c r="AO814" s="8"/>
      <c r="AP814" s="8"/>
      <c r="AQ814" s="8"/>
      <c r="AR814" s="245">
        <v>44712</v>
      </c>
      <c r="AS814" s="245">
        <v>44712</v>
      </c>
      <c r="AT814" s="246"/>
      <c r="AU814" s="244"/>
      <c r="AV814" s="247" t="s">
        <v>8583</v>
      </c>
      <c r="AW814" s="248" t="s">
        <v>3783</v>
      </c>
      <c r="AX814" s="249"/>
      <c r="AY814" s="250" t="s">
        <v>11356</v>
      </c>
    </row>
    <row r="815" spans="1:51" ht="24.75" customHeight="1" x14ac:dyDescent="0.35">
      <c r="A815" s="11">
        <v>814</v>
      </c>
      <c r="B815" s="241" t="s">
        <v>11366</v>
      </c>
      <c r="C815" s="8" t="s">
        <v>11367</v>
      </c>
      <c r="D815" s="10"/>
      <c r="E815" s="10" t="s">
        <v>79</v>
      </c>
      <c r="F815" s="9">
        <v>44543</v>
      </c>
      <c r="G815" s="9">
        <v>44602</v>
      </c>
      <c r="H815" s="9"/>
      <c r="I815" s="9">
        <v>44967</v>
      </c>
      <c r="J815" s="7" t="s">
        <v>3128</v>
      </c>
      <c r="K815" s="7" t="s">
        <v>80</v>
      </c>
      <c r="L815" s="10" t="s">
        <v>8980</v>
      </c>
      <c r="M815" s="242" t="s">
        <v>3475</v>
      </c>
      <c r="N815" s="243" t="s">
        <v>2050</v>
      </c>
      <c r="O815" s="243" t="s">
        <v>9223</v>
      </c>
      <c r="P815" s="10" t="s">
        <v>11368</v>
      </c>
      <c r="Q815" s="10" t="s">
        <v>148</v>
      </c>
      <c r="R815" s="10"/>
      <c r="S815" s="10"/>
      <c r="T815" s="10" t="s">
        <v>22</v>
      </c>
      <c r="U815" s="244">
        <v>35346</v>
      </c>
      <c r="V815" s="10" t="s">
        <v>79</v>
      </c>
      <c r="W815" s="10" t="s">
        <v>79</v>
      </c>
      <c r="X815" s="241" t="s">
        <v>1936</v>
      </c>
      <c r="Y815" s="8" t="s">
        <v>11369</v>
      </c>
      <c r="Z815" s="243">
        <v>44471</v>
      </c>
      <c r="AA815" s="10" t="s">
        <v>1937</v>
      </c>
      <c r="AB815" s="10" t="s">
        <v>1938</v>
      </c>
      <c r="AC815" s="10" t="s">
        <v>3140</v>
      </c>
      <c r="AD815" s="10" t="s">
        <v>11370</v>
      </c>
      <c r="AE815" s="243" t="s">
        <v>11371</v>
      </c>
      <c r="AF815" s="10" t="s">
        <v>11372</v>
      </c>
      <c r="AG815" s="10" t="s">
        <v>11373</v>
      </c>
      <c r="AH815" s="242" t="s">
        <v>11374</v>
      </c>
      <c r="AI815" s="243" t="s">
        <v>11375</v>
      </c>
      <c r="AJ815" s="10" t="s">
        <v>11376</v>
      </c>
      <c r="AK815" s="10" t="s">
        <v>11377</v>
      </c>
      <c r="AL815" s="241" t="s">
        <v>1941</v>
      </c>
      <c r="AM815" s="8" t="s">
        <v>11378</v>
      </c>
      <c r="AN815" s="8"/>
      <c r="AO815" s="8"/>
      <c r="AP815" s="8"/>
      <c r="AQ815" s="8"/>
      <c r="AR815" s="245">
        <v>44712</v>
      </c>
      <c r="AS815" s="245">
        <v>44712</v>
      </c>
      <c r="AT815" s="246"/>
      <c r="AU815" s="244"/>
      <c r="AV815" s="247" t="s">
        <v>8583</v>
      </c>
      <c r="AW815" s="248" t="s">
        <v>3783</v>
      </c>
      <c r="AX815" s="249"/>
      <c r="AY815" s="250" t="s">
        <v>11366</v>
      </c>
    </row>
    <row r="816" spans="1:51" ht="24.75" customHeight="1" x14ac:dyDescent="0.35">
      <c r="A816" s="11">
        <v>815</v>
      </c>
      <c r="B816" s="241" t="s">
        <v>11379</v>
      </c>
      <c r="C816" s="8" t="s">
        <v>11380</v>
      </c>
      <c r="D816" s="10" t="s">
        <v>3088</v>
      </c>
      <c r="E816" s="10" t="s">
        <v>14</v>
      </c>
      <c r="F816" s="9">
        <v>44200</v>
      </c>
      <c r="G816" s="9">
        <v>44259</v>
      </c>
      <c r="H816" s="9"/>
      <c r="I816" s="9">
        <v>45720</v>
      </c>
      <c r="J816" s="7" t="s">
        <v>3128</v>
      </c>
      <c r="K816" s="7" t="s">
        <v>80</v>
      </c>
      <c r="L816" s="10" t="s">
        <v>338</v>
      </c>
      <c r="M816" s="242" t="s">
        <v>11381</v>
      </c>
      <c r="N816" s="243" t="s">
        <v>1972</v>
      </c>
      <c r="O816" s="243" t="s">
        <v>11382</v>
      </c>
      <c r="P816" s="10" t="s">
        <v>11383</v>
      </c>
      <c r="Q816" s="10" t="s">
        <v>21</v>
      </c>
      <c r="R816" s="10"/>
      <c r="S816" s="10"/>
      <c r="T816" s="10" t="s">
        <v>22</v>
      </c>
      <c r="U816" s="244">
        <v>29486</v>
      </c>
      <c r="V816" s="10" t="s">
        <v>129</v>
      </c>
      <c r="W816" s="10" t="s">
        <v>1008</v>
      </c>
      <c r="X816" s="241" t="s">
        <v>1936</v>
      </c>
      <c r="Y816" s="8" t="s">
        <v>11384</v>
      </c>
      <c r="Z816" s="243">
        <v>43990</v>
      </c>
      <c r="AA816" s="10" t="s">
        <v>3088</v>
      </c>
      <c r="AB816" s="10" t="s">
        <v>1946</v>
      </c>
      <c r="AC816" s="10" t="s">
        <v>3140</v>
      </c>
      <c r="AD816" s="10" t="s">
        <v>2272</v>
      </c>
      <c r="AE816" s="243" t="s">
        <v>1998</v>
      </c>
      <c r="AF816" s="10" t="s">
        <v>11385</v>
      </c>
      <c r="AG816" s="10" t="s">
        <v>11386</v>
      </c>
      <c r="AH816" s="242" t="s">
        <v>11385</v>
      </c>
      <c r="AI816" s="243" t="s">
        <v>11386</v>
      </c>
      <c r="AJ816" s="10" t="s">
        <v>11387</v>
      </c>
      <c r="AK816" s="10" t="s">
        <v>11138</v>
      </c>
      <c r="AL816" s="241" t="s">
        <v>2160</v>
      </c>
      <c r="AM816" s="8" t="s">
        <v>11388</v>
      </c>
      <c r="AN816" s="8"/>
      <c r="AO816" s="8"/>
      <c r="AP816" s="8"/>
      <c r="AQ816" s="8"/>
      <c r="AR816" s="245">
        <v>44712</v>
      </c>
      <c r="AS816" s="245">
        <v>44712</v>
      </c>
      <c r="AT816" s="246"/>
      <c r="AU816" s="244"/>
      <c r="AV816" s="247" t="s">
        <v>8583</v>
      </c>
      <c r="AW816" s="248" t="s">
        <v>3783</v>
      </c>
      <c r="AX816" s="249"/>
      <c r="AY816" s="250" t="s">
        <v>11379</v>
      </c>
    </row>
    <row r="817" spans="1:51" ht="24.75" customHeight="1" x14ac:dyDescent="0.35">
      <c r="A817" s="11">
        <v>816</v>
      </c>
      <c r="B817" s="241" t="s">
        <v>11389</v>
      </c>
      <c r="C817" s="8" t="s">
        <v>11390</v>
      </c>
      <c r="D817" s="10" t="s">
        <v>3088</v>
      </c>
      <c r="E817" s="10" t="s">
        <v>3298</v>
      </c>
      <c r="F817" s="9">
        <v>43437</v>
      </c>
      <c r="G817" s="9">
        <v>43496</v>
      </c>
      <c r="H817" s="9"/>
      <c r="I817" s="9"/>
      <c r="J817" s="7" t="s">
        <v>1932</v>
      </c>
      <c r="K817" s="7" t="s">
        <v>80</v>
      </c>
      <c r="L817" s="10" t="s">
        <v>8980</v>
      </c>
      <c r="M817" s="242" t="s">
        <v>3384</v>
      </c>
      <c r="N817" s="243" t="s">
        <v>2017</v>
      </c>
      <c r="O817" s="243" t="s">
        <v>8981</v>
      </c>
      <c r="P817" s="10" t="s">
        <v>8982</v>
      </c>
      <c r="Q817" s="10" t="s">
        <v>148</v>
      </c>
      <c r="R817" s="10"/>
      <c r="S817" s="10"/>
      <c r="T817" s="10" t="s">
        <v>53</v>
      </c>
      <c r="U817" s="244">
        <v>33642</v>
      </c>
      <c r="V817" s="10" t="s">
        <v>293</v>
      </c>
      <c r="W817" s="10" t="s">
        <v>293</v>
      </c>
      <c r="X817" s="241" t="s">
        <v>1936</v>
      </c>
      <c r="Y817" s="8" t="s">
        <v>11391</v>
      </c>
      <c r="Z817" s="243">
        <v>43412</v>
      </c>
      <c r="AA817" s="10" t="s">
        <v>3298</v>
      </c>
      <c r="AB817" s="10" t="s">
        <v>1938</v>
      </c>
      <c r="AC817" s="10" t="s">
        <v>3140</v>
      </c>
      <c r="AD817" s="10" t="s">
        <v>2255</v>
      </c>
      <c r="AE817" s="243" t="s">
        <v>9884</v>
      </c>
      <c r="AF817" s="10" t="s">
        <v>11392</v>
      </c>
      <c r="AG817" s="10" t="s">
        <v>11393</v>
      </c>
      <c r="AH817" s="242" t="s">
        <v>11392</v>
      </c>
      <c r="AI817" s="243" t="s">
        <v>11393</v>
      </c>
      <c r="AJ817" s="10" t="s">
        <v>11394</v>
      </c>
      <c r="AK817" s="10" t="s">
        <v>11395</v>
      </c>
      <c r="AL817" s="241" t="s">
        <v>1971</v>
      </c>
      <c r="AM817" s="8" t="s">
        <v>11396</v>
      </c>
      <c r="AN817" s="8"/>
      <c r="AO817" s="8"/>
      <c r="AP817" s="8"/>
      <c r="AQ817" s="8"/>
      <c r="AR817" s="245">
        <v>44712</v>
      </c>
      <c r="AS817" s="245">
        <v>44712</v>
      </c>
      <c r="AT817" s="246"/>
      <c r="AU817" s="244"/>
      <c r="AV817" s="247" t="s">
        <v>8583</v>
      </c>
      <c r="AW817" s="248" t="s">
        <v>8608</v>
      </c>
      <c r="AX817" s="249" t="s">
        <v>11397</v>
      </c>
      <c r="AY817" s="250" t="s">
        <v>11389</v>
      </c>
    </row>
    <row r="818" spans="1:51" ht="24.75" customHeight="1" x14ac:dyDescent="0.35">
      <c r="A818" s="11">
        <v>817</v>
      </c>
      <c r="B818" s="241" t="s">
        <v>11398</v>
      </c>
      <c r="C818" s="8" t="s">
        <v>11399</v>
      </c>
      <c r="D818" s="10" t="s">
        <v>3088</v>
      </c>
      <c r="E818" s="10" t="s">
        <v>544</v>
      </c>
      <c r="F818" s="9">
        <v>43255</v>
      </c>
      <c r="G818" s="9">
        <v>43314</v>
      </c>
      <c r="H818" s="9"/>
      <c r="I818" s="9"/>
      <c r="J818" s="7" t="s">
        <v>1932</v>
      </c>
      <c r="K818" s="7" t="s">
        <v>80</v>
      </c>
      <c r="L818" s="10" t="s">
        <v>9295</v>
      </c>
      <c r="M818" s="242" t="s">
        <v>9296</v>
      </c>
      <c r="N818" s="243" t="s">
        <v>2017</v>
      </c>
      <c r="O818" s="243" t="s">
        <v>3187</v>
      </c>
      <c r="P818" s="10" t="s">
        <v>2061</v>
      </c>
      <c r="Q818" s="10" t="e">
        <v>#N/A</v>
      </c>
      <c r="R818" s="10"/>
      <c r="S818" s="10"/>
      <c r="T818" s="10" t="s">
        <v>53</v>
      </c>
      <c r="U818" s="244">
        <v>32048</v>
      </c>
      <c r="V818" s="10" t="s">
        <v>544</v>
      </c>
      <c r="W818" s="10" t="s">
        <v>544</v>
      </c>
      <c r="X818" s="241" t="s">
        <v>1936</v>
      </c>
      <c r="Y818" s="8" t="s">
        <v>11400</v>
      </c>
      <c r="Z818" s="243">
        <v>41148</v>
      </c>
      <c r="AA818" s="10" t="s">
        <v>544</v>
      </c>
      <c r="AB818" s="10" t="s">
        <v>1938</v>
      </c>
      <c r="AC818" s="10" t="s">
        <v>3140</v>
      </c>
      <c r="AD818" s="10" t="s">
        <v>11401</v>
      </c>
      <c r="AE818" s="243" t="s">
        <v>11402</v>
      </c>
      <c r="AF818" s="10" t="s">
        <v>11403</v>
      </c>
      <c r="AG818" s="10" t="s">
        <v>11404</v>
      </c>
      <c r="AH818" s="242" t="s">
        <v>11405</v>
      </c>
      <c r="AI818" s="243" t="s">
        <v>11406</v>
      </c>
      <c r="AJ818" s="10" t="s">
        <v>11407</v>
      </c>
      <c r="AK818" s="10" t="s">
        <v>2779</v>
      </c>
      <c r="AL818" s="241" t="s">
        <v>1971</v>
      </c>
      <c r="AM818" s="8" t="s">
        <v>11408</v>
      </c>
      <c r="AN818" s="8"/>
      <c r="AO818" s="8"/>
      <c r="AP818" s="8"/>
      <c r="AQ818" s="8"/>
      <c r="AR818" s="245">
        <v>44712</v>
      </c>
      <c r="AS818" s="245">
        <v>44712</v>
      </c>
      <c r="AT818" s="246"/>
      <c r="AU818" s="244"/>
      <c r="AV818" s="247" t="s">
        <v>8639</v>
      </c>
      <c r="AW818" s="248" t="s">
        <v>7797</v>
      </c>
      <c r="AX818" s="249"/>
      <c r="AY818" s="250" t="s">
        <v>11398</v>
      </c>
    </row>
    <row r="819" spans="1:51" ht="24.75" customHeight="1" x14ac:dyDescent="0.35">
      <c r="A819" s="11">
        <v>818</v>
      </c>
      <c r="B819" s="241" t="s">
        <v>11409</v>
      </c>
      <c r="C819" s="8" t="s">
        <v>11410</v>
      </c>
      <c r="D819" s="10" t="s">
        <v>3088</v>
      </c>
      <c r="E819" s="10" t="s">
        <v>544</v>
      </c>
      <c r="F819" s="9">
        <v>42898</v>
      </c>
      <c r="G819" s="9">
        <v>42957</v>
      </c>
      <c r="H819" s="9"/>
      <c r="I819" s="9"/>
      <c r="J819" s="7" t="s">
        <v>1932</v>
      </c>
      <c r="K819" s="7" t="s">
        <v>80</v>
      </c>
      <c r="L819" s="10" t="s">
        <v>9295</v>
      </c>
      <c r="M819" s="242" t="s">
        <v>9296</v>
      </c>
      <c r="N819" s="243" t="s">
        <v>2050</v>
      </c>
      <c r="O819" s="243" t="s">
        <v>3187</v>
      </c>
      <c r="P819" s="10" t="s">
        <v>2061</v>
      </c>
      <c r="Q819" s="10" t="e">
        <v>#N/A</v>
      </c>
      <c r="R819" s="10"/>
      <c r="S819" s="10"/>
      <c r="T819" s="10" t="s">
        <v>53</v>
      </c>
      <c r="U819" s="244">
        <v>33210</v>
      </c>
      <c r="V819" s="10" t="s">
        <v>544</v>
      </c>
      <c r="W819" s="10" t="s">
        <v>544</v>
      </c>
      <c r="X819" s="241" t="s">
        <v>1936</v>
      </c>
      <c r="Y819" s="8" t="s">
        <v>11411</v>
      </c>
      <c r="Z819" s="243">
        <v>38434</v>
      </c>
      <c r="AA819" s="10" t="s">
        <v>544</v>
      </c>
      <c r="AB819" s="10" t="s">
        <v>1938</v>
      </c>
      <c r="AC819" s="10" t="s">
        <v>3140</v>
      </c>
      <c r="AD819" s="10" t="s">
        <v>11412</v>
      </c>
      <c r="AE819" s="243" t="s">
        <v>1948</v>
      </c>
      <c r="AF819" s="10" t="s">
        <v>11413</v>
      </c>
      <c r="AG819" s="10" t="s">
        <v>11414</v>
      </c>
      <c r="AH819" s="242" t="s">
        <v>11413</v>
      </c>
      <c r="AI819" s="243" t="s">
        <v>11414</v>
      </c>
      <c r="AJ819" s="10" t="s">
        <v>11415</v>
      </c>
      <c r="AK819" s="10" t="s">
        <v>11416</v>
      </c>
      <c r="AL819" s="241" t="s">
        <v>2107</v>
      </c>
      <c r="AM819" s="8" t="s">
        <v>11417</v>
      </c>
      <c r="AN819" s="8"/>
      <c r="AO819" s="8"/>
      <c r="AP819" s="8"/>
      <c r="AQ819" s="8"/>
      <c r="AR819" s="245">
        <v>44712</v>
      </c>
      <c r="AS819" s="245">
        <v>44712</v>
      </c>
      <c r="AT819" s="246"/>
      <c r="AU819" s="244"/>
      <c r="AV819" s="247" t="s">
        <v>8583</v>
      </c>
      <c r="AW819" s="248" t="s">
        <v>8608</v>
      </c>
      <c r="AX819" s="249" t="s">
        <v>10818</v>
      </c>
      <c r="AY819" s="250" t="s">
        <v>11409</v>
      </c>
    </row>
    <row r="820" spans="1:51" ht="24.75" customHeight="1" x14ac:dyDescent="0.35">
      <c r="A820" s="11">
        <v>819</v>
      </c>
      <c r="B820" s="241" t="s">
        <v>11418</v>
      </c>
      <c r="C820" s="8" t="s">
        <v>11419</v>
      </c>
      <c r="D820" s="10"/>
      <c r="E820" s="10" t="s">
        <v>162</v>
      </c>
      <c r="F820" s="9">
        <v>44494</v>
      </c>
      <c r="G820" s="9">
        <v>44553</v>
      </c>
      <c r="H820" s="9"/>
      <c r="I820" s="9">
        <v>44918</v>
      </c>
      <c r="J820" s="7" t="s">
        <v>3128</v>
      </c>
      <c r="K820" s="7" t="s">
        <v>80</v>
      </c>
      <c r="L820" s="10" t="s">
        <v>6082</v>
      </c>
      <c r="M820" s="242" t="s">
        <v>2038</v>
      </c>
      <c r="N820" s="243" t="s">
        <v>2017</v>
      </c>
      <c r="O820" s="243" t="s">
        <v>3187</v>
      </c>
      <c r="P820" s="10" t="s">
        <v>2061</v>
      </c>
      <c r="Q820" s="10" t="e">
        <v>#N/A</v>
      </c>
      <c r="R820" s="10"/>
      <c r="S820" s="10"/>
      <c r="T820" s="10" t="s">
        <v>53</v>
      </c>
      <c r="U820" s="244">
        <v>33432</v>
      </c>
      <c r="V820" s="10" t="s">
        <v>162</v>
      </c>
      <c r="W820" s="10" t="s">
        <v>162</v>
      </c>
      <c r="X820" s="241" t="s">
        <v>1936</v>
      </c>
      <c r="Y820" s="8" t="s">
        <v>11420</v>
      </c>
      <c r="Z820" s="243">
        <v>41885</v>
      </c>
      <c r="AA820" s="10" t="s">
        <v>2009</v>
      </c>
      <c r="AB820" s="10" t="s">
        <v>1938</v>
      </c>
      <c r="AC820" s="10" t="s">
        <v>3140</v>
      </c>
      <c r="AD820" s="10" t="s">
        <v>11421</v>
      </c>
      <c r="AE820" s="243" t="s">
        <v>2377</v>
      </c>
      <c r="AF820" s="10" t="s">
        <v>11422</v>
      </c>
      <c r="AG820" s="10" t="s">
        <v>11423</v>
      </c>
      <c r="AH820" s="242" t="s">
        <v>11424</v>
      </c>
      <c r="AI820" s="243" t="s">
        <v>11423</v>
      </c>
      <c r="AJ820" s="10" t="s">
        <v>11425</v>
      </c>
      <c r="AK820" s="10" t="s">
        <v>11426</v>
      </c>
      <c r="AL820" s="241" t="s">
        <v>1971</v>
      </c>
      <c r="AM820" s="8" t="s">
        <v>11427</v>
      </c>
      <c r="AN820" s="8"/>
      <c r="AO820" s="8"/>
      <c r="AP820" s="8"/>
      <c r="AQ820" s="8"/>
      <c r="AR820" s="245">
        <v>44712</v>
      </c>
      <c r="AS820" s="245">
        <v>44712</v>
      </c>
      <c r="AT820" s="246"/>
      <c r="AU820" s="244"/>
      <c r="AV820" s="247" t="s">
        <v>8639</v>
      </c>
      <c r="AW820" s="248" t="s">
        <v>8640</v>
      </c>
      <c r="AX820" s="249"/>
      <c r="AY820" s="250" t="s">
        <v>11418</v>
      </c>
    </row>
    <row r="821" spans="1:51" ht="24.75" customHeight="1" x14ac:dyDescent="0.35">
      <c r="A821" s="11">
        <v>820</v>
      </c>
      <c r="B821" s="241" t="s">
        <v>11428</v>
      </c>
      <c r="C821" s="8" t="s">
        <v>11429</v>
      </c>
      <c r="D821" s="10"/>
      <c r="E821" s="10" t="s">
        <v>14</v>
      </c>
      <c r="F821" s="9">
        <v>44663</v>
      </c>
      <c r="G821" s="9">
        <v>44722</v>
      </c>
      <c r="H821" s="9"/>
      <c r="I821" s="9"/>
      <c r="J821" s="7"/>
      <c r="K821" s="7" t="s">
        <v>18</v>
      </c>
      <c r="L821" s="10" t="s">
        <v>2495</v>
      </c>
      <c r="M821" s="242" t="s">
        <v>11430</v>
      </c>
      <c r="N821" s="243" t="s">
        <v>1984</v>
      </c>
      <c r="O821" s="243" t="s">
        <v>11431</v>
      </c>
      <c r="P821" s="10" t="s">
        <v>11432</v>
      </c>
      <c r="Q821" s="10" t="s">
        <v>21</v>
      </c>
      <c r="R821" s="10"/>
      <c r="S821" s="10"/>
      <c r="T821" s="10" t="s">
        <v>22</v>
      </c>
      <c r="U821" s="244">
        <v>33530</v>
      </c>
      <c r="V821" s="10" t="s">
        <v>255</v>
      </c>
      <c r="W821" s="10" t="s">
        <v>255</v>
      </c>
      <c r="X821" s="241" t="s">
        <v>1936</v>
      </c>
      <c r="Y821" s="8" t="s">
        <v>11433</v>
      </c>
      <c r="Z821" s="243">
        <v>44522</v>
      </c>
      <c r="AA821" s="10" t="s">
        <v>1937</v>
      </c>
      <c r="AB821" s="10" t="s">
        <v>1956</v>
      </c>
      <c r="AC821" s="10" t="s">
        <v>3140</v>
      </c>
      <c r="AD821" s="10" t="s">
        <v>11434</v>
      </c>
      <c r="AE821" s="243" t="s">
        <v>751</v>
      </c>
      <c r="AF821" s="10" t="s">
        <v>11435</v>
      </c>
      <c r="AG821" s="10" t="s">
        <v>11436</v>
      </c>
      <c r="AH821" s="242" t="s">
        <v>11435</v>
      </c>
      <c r="AI821" s="243" t="s">
        <v>11436</v>
      </c>
      <c r="AJ821" s="10" t="s">
        <v>11437</v>
      </c>
      <c r="AK821" s="10" t="s">
        <v>11438</v>
      </c>
      <c r="AL821" s="241" t="s">
        <v>2160</v>
      </c>
      <c r="AM821" s="8" t="s">
        <v>11439</v>
      </c>
      <c r="AN821" s="8"/>
      <c r="AO821" s="8"/>
      <c r="AP821" s="8"/>
      <c r="AQ821" s="8"/>
      <c r="AR821" s="245">
        <v>44713</v>
      </c>
      <c r="AS821" s="245">
        <v>44713</v>
      </c>
      <c r="AT821" s="246"/>
      <c r="AU821" s="244"/>
      <c r="AV821" s="247" t="s">
        <v>8583</v>
      </c>
      <c r="AW821" s="248" t="s">
        <v>3783</v>
      </c>
      <c r="AX821" s="249"/>
      <c r="AY821" s="250" t="s">
        <v>11428</v>
      </c>
    </row>
    <row r="822" spans="1:51" ht="24.75" customHeight="1" x14ac:dyDescent="0.35">
      <c r="A822" s="11">
        <v>821</v>
      </c>
      <c r="B822" s="241" t="s">
        <v>11440</v>
      </c>
      <c r="C822" s="8" t="s">
        <v>39</v>
      </c>
      <c r="D822" s="10" t="s">
        <v>3088</v>
      </c>
      <c r="E822" s="10" t="s">
        <v>14</v>
      </c>
      <c r="F822" s="9">
        <v>42625</v>
      </c>
      <c r="G822" s="9">
        <v>42685</v>
      </c>
      <c r="H822" s="9"/>
      <c r="I822" s="9"/>
      <c r="J822" s="7" t="s">
        <v>1932</v>
      </c>
      <c r="K822" s="7" t="s">
        <v>10652</v>
      </c>
      <c r="L822" s="10" t="s">
        <v>450</v>
      </c>
      <c r="M822" s="242" t="s">
        <v>450</v>
      </c>
      <c r="N822" s="243" t="s">
        <v>2050</v>
      </c>
      <c r="O822" s="243" t="s">
        <v>451</v>
      </c>
      <c r="P822" s="10" t="s">
        <v>11441</v>
      </c>
      <c r="Q822" s="10" t="s">
        <v>21</v>
      </c>
      <c r="R822" s="10"/>
      <c r="S822" s="10"/>
      <c r="T822" s="10" t="s">
        <v>22</v>
      </c>
      <c r="U822" s="244">
        <v>34587</v>
      </c>
      <c r="V822" s="10" t="s">
        <v>101</v>
      </c>
      <c r="W822" s="10" t="s">
        <v>343</v>
      </c>
      <c r="X822" s="241" t="s">
        <v>1936</v>
      </c>
      <c r="Y822" s="8" t="s">
        <v>11442</v>
      </c>
      <c r="Z822" s="243">
        <v>40468</v>
      </c>
      <c r="AA822" s="10" t="s">
        <v>101</v>
      </c>
      <c r="AB822" s="10" t="s">
        <v>1956</v>
      </c>
      <c r="AC822" s="10" t="s">
        <v>3140</v>
      </c>
      <c r="AD822" s="10" t="s">
        <v>11443</v>
      </c>
      <c r="AE822" s="243" t="s">
        <v>2408</v>
      </c>
      <c r="AF822" s="10" t="s">
        <v>11444</v>
      </c>
      <c r="AG822" s="10" t="s">
        <v>11445</v>
      </c>
      <c r="AH822" s="242" t="s">
        <v>11446</v>
      </c>
      <c r="AI822" s="243" t="s">
        <v>11447</v>
      </c>
      <c r="AJ822" s="10" t="s">
        <v>11448</v>
      </c>
      <c r="AK822" s="10" t="s">
        <v>11449</v>
      </c>
      <c r="AL822" s="241" t="s">
        <v>2107</v>
      </c>
      <c r="AM822" s="8" t="s">
        <v>11450</v>
      </c>
      <c r="AN822" s="8"/>
      <c r="AO822" s="8"/>
      <c r="AP822" s="8"/>
      <c r="AQ822" s="8"/>
      <c r="AR822" s="245">
        <v>44715</v>
      </c>
      <c r="AS822" s="245">
        <v>44715</v>
      </c>
      <c r="AT822" s="246"/>
      <c r="AU822" s="244"/>
      <c r="AV822" s="247" t="s">
        <v>8583</v>
      </c>
      <c r="AW822" s="248" t="s">
        <v>8608</v>
      </c>
      <c r="AX822" s="249"/>
      <c r="AY822" s="250" t="s">
        <v>11440</v>
      </c>
    </row>
    <row r="823" spans="1:51" ht="24.75" customHeight="1" x14ac:dyDescent="0.35">
      <c r="A823" s="11">
        <v>822</v>
      </c>
      <c r="B823" s="241" t="s">
        <v>11451</v>
      </c>
      <c r="C823" s="8" t="s">
        <v>11452</v>
      </c>
      <c r="D823" s="10" t="s">
        <v>11453</v>
      </c>
      <c r="E823" s="10" t="s">
        <v>14</v>
      </c>
      <c r="F823" s="9">
        <v>44291</v>
      </c>
      <c r="G823" s="9">
        <v>44350</v>
      </c>
      <c r="H823" s="9"/>
      <c r="I823" s="9">
        <v>44715</v>
      </c>
      <c r="J823" s="7" t="s">
        <v>3128</v>
      </c>
      <c r="K823" s="7" t="s">
        <v>80</v>
      </c>
      <c r="L823" s="10" t="s">
        <v>338</v>
      </c>
      <c r="M823" s="242" t="s">
        <v>11454</v>
      </c>
      <c r="N823" s="243" t="s">
        <v>1964</v>
      </c>
      <c r="O823" s="243" t="s">
        <v>8103</v>
      </c>
      <c r="P823" s="10" t="s">
        <v>1996</v>
      </c>
      <c r="Q823" s="10" t="e">
        <v>#N/A</v>
      </c>
      <c r="R823" s="10"/>
      <c r="S823" s="10"/>
      <c r="T823" s="10" t="s">
        <v>53</v>
      </c>
      <c r="U823" s="244">
        <v>28864</v>
      </c>
      <c r="V823" s="10" t="s">
        <v>351</v>
      </c>
      <c r="W823" s="10" t="s">
        <v>2007</v>
      </c>
      <c r="X823" s="241" t="s">
        <v>1936</v>
      </c>
      <c r="Y823" s="8" t="s">
        <v>11455</v>
      </c>
      <c r="Z823" s="243">
        <v>41453</v>
      </c>
      <c r="AA823" s="10" t="s">
        <v>351</v>
      </c>
      <c r="AB823" s="10" t="s">
        <v>1938</v>
      </c>
      <c r="AC823" s="10" t="s">
        <v>1968</v>
      </c>
      <c r="AD823" s="10" t="s">
        <v>2203</v>
      </c>
      <c r="AE823" s="243" t="s">
        <v>1948</v>
      </c>
      <c r="AF823" s="10" t="s">
        <v>11456</v>
      </c>
      <c r="AG823" s="10" t="s">
        <v>11457</v>
      </c>
      <c r="AH823" s="242" t="s">
        <v>11458</v>
      </c>
      <c r="AI823" s="243" t="s">
        <v>11459</v>
      </c>
      <c r="AJ823" s="10" t="s">
        <v>11460</v>
      </c>
      <c r="AK823" s="10" t="s">
        <v>11461</v>
      </c>
      <c r="AL823" s="241" t="s">
        <v>1971</v>
      </c>
      <c r="AM823" s="8" t="s">
        <v>11462</v>
      </c>
      <c r="AN823" s="8"/>
      <c r="AO823" s="8"/>
      <c r="AP823" s="8"/>
      <c r="AQ823" s="8"/>
      <c r="AR823" s="245">
        <v>44715</v>
      </c>
      <c r="AS823" s="245">
        <v>44715</v>
      </c>
      <c r="AT823" s="246"/>
      <c r="AU823" s="244"/>
      <c r="AV823" s="247" t="s">
        <v>8639</v>
      </c>
      <c r="AW823" s="248" t="s">
        <v>11463</v>
      </c>
      <c r="AX823" s="249"/>
      <c r="AY823" s="250" t="s">
        <v>11451</v>
      </c>
    </row>
    <row r="824" spans="1:51" ht="24.75" customHeight="1" x14ac:dyDescent="0.35">
      <c r="A824" s="11">
        <v>823</v>
      </c>
      <c r="B824" s="241" t="s">
        <v>11464</v>
      </c>
      <c r="C824" s="8" t="s">
        <v>11465</v>
      </c>
      <c r="D824" s="10"/>
      <c r="E824" s="10" t="s">
        <v>14</v>
      </c>
      <c r="F824" s="9">
        <v>44663</v>
      </c>
      <c r="G824" s="9">
        <v>44722</v>
      </c>
      <c r="H824" s="9"/>
      <c r="I824" s="9"/>
      <c r="J824" s="7"/>
      <c r="K824" s="7" t="s">
        <v>7219</v>
      </c>
      <c r="L824" s="10" t="s">
        <v>35</v>
      </c>
      <c r="M824" s="242" t="s">
        <v>2225</v>
      </c>
      <c r="N824" s="243" t="s">
        <v>1990</v>
      </c>
      <c r="O824" s="243" t="s">
        <v>11466</v>
      </c>
      <c r="P824" s="10" t="s">
        <v>11467</v>
      </c>
      <c r="Q824" s="10" t="s">
        <v>21</v>
      </c>
      <c r="R824" s="10"/>
      <c r="S824" s="10"/>
      <c r="T824" s="10" t="s">
        <v>22</v>
      </c>
      <c r="U824" s="244">
        <v>34692</v>
      </c>
      <c r="V824" s="10" t="s">
        <v>255</v>
      </c>
      <c r="W824" s="10"/>
      <c r="X824" s="241" t="s">
        <v>1936</v>
      </c>
      <c r="Y824" s="8" t="s">
        <v>11468</v>
      </c>
      <c r="Z824" s="243">
        <v>40431</v>
      </c>
      <c r="AA824" s="10" t="s">
        <v>255</v>
      </c>
      <c r="AB824" s="10" t="s">
        <v>1938</v>
      </c>
      <c r="AC824" s="10" t="s">
        <v>3140</v>
      </c>
      <c r="AD824" s="10" t="s">
        <v>10736</v>
      </c>
      <c r="AE824" s="243" t="s">
        <v>2391</v>
      </c>
      <c r="AF824" s="10" t="s">
        <v>11469</v>
      </c>
      <c r="AG824" s="10" t="s">
        <v>11470</v>
      </c>
      <c r="AH824" s="242" t="s">
        <v>11469</v>
      </c>
      <c r="AI824" s="243" t="s">
        <v>11470</v>
      </c>
      <c r="AJ824" s="10" t="s">
        <v>11471</v>
      </c>
      <c r="AK824" s="10" t="s">
        <v>11472</v>
      </c>
      <c r="AL824" s="241" t="s">
        <v>1941</v>
      </c>
      <c r="AM824" s="8" t="s">
        <v>11473</v>
      </c>
      <c r="AN824" s="8"/>
      <c r="AO824" s="8"/>
      <c r="AP824" s="8"/>
      <c r="AQ824" s="8"/>
      <c r="AR824" s="245">
        <v>44715</v>
      </c>
      <c r="AS824" s="245">
        <v>44715</v>
      </c>
      <c r="AT824" s="246"/>
      <c r="AU824" s="244"/>
      <c r="AV824" s="247" t="s">
        <v>8583</v>
      </c>
      <c r="AW824" s="248" t="s">
        <v>3783</v>
      </c>
      <c r="AX824" s="249"/>
      <c r="AY824" s="250" t="s">
        <v>11464</v>
      </c>
    </row>
    <row r="825" spans="1:51" s="256" customFormat="1" ht="24.75" customHeight="1" x14ac:dyDescent="0.35">
      <c r="A825" s="11">
        <v>824</v>
      </c>
      <c r="B825" s="241" t="s">
        <v>11474</v>
      </c>
      <c r="C825" s="8" t="s">
        <v>3465</v>
      </c>
      <c r="D825" s="10" t="s">
        <v>7406</v>
      </c>
      <c r="E825" s="10" t="s">
        <v>2114</v>
      </c>
      <c r="F825" s="9">
        <v>44417</v>
      </c>
      <c r="G825" s="9">
        <v>44476</v>
      </c>
      <c r="H825" s="9"/>
      <c r="I825" s="9">
        <v>44841</v>
      </c>
      <c r="J825" s="7" t="s">
        <v>3128</v>
      </c>
      <c r="K825" s="7" t="s">
        <v>80</v>
      </c>
      <c r="L825" s="10" t="s">
        <v>3884</v>
      </c>
      <c r="M825" s="242" t="s">
        <v>2129</v>
      </c>
      <c r="N825" s="243" t="s">
        <v>1984</v>
      </c>
      <c r="O825" s="243" t="s">
        <v>3092</v>
      </c>
      <c r="P825" s="10" t="s">
        <v>3247</v>
      </c>
      <c r="Q825" s="10" t="e">
        <v>#N/A</v>
      </c>
      <c r="R825" s="10"/>
      <c r="S825" s="10"/>
      <c r="T825" s="10" t="s">
        <v>53</v>
      </c>
      <c r="U825" s="244">
        <v>27587</v>
      </c>
      <c r="V825" s="10" t="s">
        <v>129</v>
      </c>
      <c r="W825" s="10" t="s">
        <v>129</v>
      </c>
      <c r="X825" s="241" t="s">
        <v>1936</v>
      </c>
      <c r="Y825" s="8" t="s">
        <v>11475</v>
      </c>
      <c r="Z825" s="243">
        <v>41698</v>
      </c>
      <c r="AA825" s="10" t="s">
        <v>129</v>
      </c>
      <c r="AB825" s="10" t="s">
        <v>1938</v>
      </c>
      <c r="AC825" s="10" t="s">
        <v>3140</v>
      </c>
      <c r="AD825" s="10" t="s">
        <v>1947</v>
      </c>
      <c r="AE825" s="243" t="s">
        <v>1948</v>
      </c>
      <c r="AF825" s="10" t="s">
        <v>11476</v>
      </c>
      <c r="AG825" s="10" t="s">
        <v>11477</v>
      </c>
      <c r="AH825" s="242" t="s">
        <v>11478</v>
      </c>
      <c r="AI825" s="243" t="s">
        <v>11477</v>
      </c>
      <c r="AJ825" s="10" t="s">
        <v>11479</v>
      </c>
      <c r="AK825" s="10" t="s">
        <v>11480</v>
      </c>
      <c r="AL825" s="241" t="s">
        <v>1971</v>
      </c>
      <c r="AM825" s="8" t="s">
        <v>11481</v>
      </c>
      <c r="AN825" s="8"/>
      <c r="AO825" s="8"/>
      <c r="AP825" s="8"/>
      <c r="AQ825" s="8"/>
      <c r="AR825" s="245">
        <v>44722</v>
      </c>
      <c r="AS825" s="245">
        <v>44722</v>
      </c>
      <c r="AT825" s="246"/>
      <c r="AU825" s="244"/>
      <c r="AV825" s="247" t="s">
        <v>8583</v>
      </c>
      <c r="AW825" s="248" t="s">
        <v>3783</v>
      </c>
      <c r="AX825" s="249"/>
      <c r="AY825" s="255" t="s">
        <v>11474</v>
      </c>
    </row>
    <row r="826" spans="1:51" ht="24.75" customHeight="1" x14ac:dyDescent="0.35">
      <c r="A826" s="11">
        <v>825</v>
      </c>
      <c r="B826" s="241" t="s">
        <v>11482</v>
      </c>
      <c r="C826" s="8" t="s">
        <v>11483</v>
      </c>
      <c r="D826" s="10" t="s">
        <v>3088</v>
      </c>
      <c r="E826" s="10" t="s">
        <v>14</v>
      </c>
      <c r="F826" s="9">
        <v>43703</v>
      </c>
      <c r="G826" s="9">
        <v>43762</v>
      </c>
      <c r="H826" s="9"/>
      <c r="I826" s="9"/>
      <c r="J826" s="7" t="s">
        <v>1932</v>
      </c>
      <c r="K826" s="7" t="s">
        <v>18</v>
      </c>
      <c r="L826" s="10" t="s">
        <v>19</v>
      </c>
      <c r="M826" s="242" t="s">
        <v>5516</v>
      </c>
      <c r="N826" s="243" t="s">
        <v>2017</v>
      </c>
      <c r="O826" s="243" t="s">
        <v>891</v>
      </c>
      <c r="P826" s="10" t="s">
        <v>2393</v>
      </c>
      <c r="Q826" s="10" t="s">
        <v>21</v>
      </c>
      <c r="R826" s="10"/>
      <c r="S826" s="10"/>
      <c r="T826" s="10" t="s">
        <v>53</v>
      </c>
      <c r="U826" s="244">
        <v>31011</v>
      </c>
      <c r="V826" s="10" t="s">
        <v>255</v>
      </c>
      <c r="W826" s="10" t="s">
        <v>1382</v>
      </c>
      <c r="X826" s="241" t="s">
        <v>1936</v>
      </c>
      <c r="Y826" s="8" t="s">
        <v>11484</v>
      </c>
      <c r="Z826" s="243">
        <v>42164</v>
      </c>
      <c r="AA826" s="10" t="s">
        <v>255</v>
      </c>
      <c r="AB826" s="10" t="s">
        <v>1938</v>
      </c>
      <c r="AC826" s="10" t="s">
        <v>1974</v>
      </c>
      <c r="AD826" s="10" t="s">
        <v>11485</v>
      </c>
      <c r="AE826" s="243" t="s">
        <v>11486</v>
      </c>
      <c r="AF826" s="10" t="s">
        <v>11487</v>
      </c>
      <c r="AG826" s="10" t="s">
        <v>11488</v>
      </c>
      <c r="AH826" s="242" t="s">
        <v>11487</v>
      </c>
      <c r="AI826" s="243" t="s">
        <v>11488</v>
      </c>
      <c r="AJ826" s="10" t="s">
        <v>11489</v>
      </c>
      <c r="AK826" s="10" t="s">
        <v>11490</v>
      </c>
      <c r="AL826" s="241" t="s">
        <v>2107</v>
      </c>
      <c r="AM826" s="8" t="s">
        <v>11491</v>
      </c>
      <c r="AN826" s="8"/>
      <c r="AO826" s="8"/>
      <c r="AP826" s="8"/>
      <c r="AQ826" s="8"/>
      <c r="AR826" s="245">
        <v>44722</v>
      </c>
      <c r="AS826" s="245">
        <v>44725</v>
      </c>
      <c r="AT826" s="246"/>
      <c r="AU826" s="244"/>
      <c r="AV826" s="247" t="s">
        <v>8583</v>
      </c>
      <c r="AW826" s="248" t="s">
        <v>8608</v>
      </c>
      <c r="AX826" s="249"/>
      <c r="AY826" s="250" t="s">
        <v>11482</v>
      </c>
    </row>
    <row r="827" spans="1:51" s="256" customFormat="1" ht="24.75" customHeight="1" x14ac:dyDescent="0.35">
      <c r="A827" s="11">
        <v>826</v>
      </c>
      <c r="B827" s="241" t="s">
        <v>11492</v>
      </c>
      <c r="C827" s="8" t="s">
        <v>11493</v>
      </c>
      <c r="D827" s="10"/>
      <c r="E827" s="10" t="s">
        <v>14</v>
      </c>
      <c r="F827" s="9">
        <v>44565</v>
      </c>
      <c r="G827" s="9">
        <v>44624</v>
      </c>
      <c r="H827" s="9"/>
      <c r="I827" s="9">
        <v>44989</v>
      </c>
      <c r="J827" s="7" t="s">
        <v>3128</v>
      </c>
      <c r="K827" s="7" t="s">
        <v>18</v>
      </c>
      <c r="L827" s="10" t="s">
        <v>19</v>
      </c>
      <c r="M827" s="242" t="s">
        <v>3621</v>
      </c>
      <c r="N827" s="243" t="s">
        <v>1933</v>
      </c>
      <c r="O827" s="243" t="s">
        <v>6475</v>
      </c>
      <c r="P827" s="10" t="s">
        <v>6476</v>
      </c>
      <c r="Q827" s="10" t="s">
        <v>21</v>
      </c>
      <c r="R827" s="10"/>
      <c r="S827" s="10"/>
      <c r="T827" s="10" t="s">
        <v>22</v>
      </c>
      <c r="U827" s="244">
        <v>28997</v>
      </c>
      <c r="V827" s="10" t="s">
        <v>255</v>
      </c>
      <c r="W827" s="10" t="s">
        <v>255</v>
      </c>
      <c r="X827" s="241" t="s">
        <v>1936</v>
      </c>
      <c r="Y827" s="8" t="s">
        <v>11494</v>
      </c>
      <c r="Z827" s="243">
        <v>40156</v>
      </c>
      <c r="AA827" s="10" t="s">
        <v>255</v>
      </c>
      <c r="AB827" s="10" t="s">
        <v>1946</v>
      </c>
      <c r="AC827" s="10" t="s">
        <v>3140</v>
      </c>
      <c r="AD827" s="10" t="s">
        <v>2098</v>
      </c>
      <c r="AE827" s="243" t="s">
        <v>1988</v>
      </c>
      <c r="AF827" s="10" t="s">
        <v>11495</v>
      </c>
      <c r="AG827" s="10" t="s">
        <v>11496</v>
      </c>
      <c r="AH827" s="242" t="s">
        <v>11497</v>
      </c>
      <c r="AI827" s="243" t="s">
        <v>11498</v>
      </c>
      <c r="AJ827" s="10" t="s">
        <v>11499</v>
      </c>
      <c r="AK827" s="10" t="s">
        <v>11500</v>
      </c>
      <c r="AL827" s="241" t="s">
        <v>2246</v>
      </c>
      <c r="AM827" s="8" t="s">
        <v>11501</v>
      </c>
      <c r="AN827" s="8"/>
      <c r="AO827" s="8"/>
      <c r="AP827" s="8"/>
      <c r="AQ827" s="8"/>
      <c r="AR827" s="245">
        <v>44726</v>
      </c>
      <c r="AS827" s="245">
        <v>44726</v>
      </c>
      <c r="AT827" s="246"/>
      <c r="AU827" s="244"/>
      <c r="AV827" s="247" t="s">
        <v>8583</v>
      </c>
      <c r="AW827" s="248" t="s">
        <v>8608</v>
      </c>
      <c r="AX827" s="249"/>
      <c r="AY827" s="255" t="s">
        <v>11492</v>
      </c>
    </row>
    <row r="828" spans="1:51" ht="24.75" customHeight="1" x14ac:dyDescent="0.35">
      <c r="A828" s="11">
        <v>827</v>
      </c>
      <c r="B828" s="241" t="s">
        <v>11502</v>
      </c>
      <c r="C828" s="8" t="s">
        <v>11503</v>
      </c>
      <c r="D828" s="10" t="s">
        <v>3088</v>
      </c>
      <c r="E828" s="10" t="s">
        <v>14</v>
      </c>
      <c r="F828" s="9">
        <v>44166</v>
      </c>
      <c r="G828" s="9">
        <v>44225</v>
      </c>
      <c r="H828" s="9"/>
      <c r="I828" s="9">
        <v>45686</v>
      </c>
      <c r="J828" s="7" t="s">
        <v>3128</v>
      </c>
      <c r="K828" s="7" t="s">
        <v>18</v>
      </c>
      <c r="L828" s="10" t="s">
        <v>19</v>
      </c>
      <c r="M828" s="242" t="s">
        <v>5516</v>
      </c>
      <c r="N828" s="243" t="s">
        <v>2155</v>
      </c>
      <c r="O828" s="243" t="s">
        <v>6455</v>
      </c>
      <c r="P828" s="10" t="s">
        <v>6456</v>
      </c>
      <c r="Q828" s="10" t="s">
        <v>21</v>
      </c>
      <c r="R828" s="10"/>
      <c r="S828" s="10"/>
      <c r="T828" s="10" t="s">
        <v>53</v>
      </c>
      <c r="U828" s="244">
        <v>35821</v>
      </c>
      <c r="V828" s="10" t="s">
        <v>57</v>
      </c>
      <c r="W828" s="10" t="s">
        <v>747</v>
      </c>
      <c r="X828" s="241" t="s">
        <v>1936</v>
      </c>
      <c r="Y828" s="8" t="s">
        <v>11504</v>
      </c>
      <c r="Z828" s="243">
        <v>42200</v>
      </c>
      <c r="AA828" s="10" t="s">
        <v>3298</v>
      </c>
      <c r="AB828" s="10" t="s">
        <v>1956</v>
      </c>
      <c r="AC828" s="10" t="s">
        <v>3140</v>
      </c>
      <c r="AD828" s="10" t="s">
        <v>2210</v>
      </c>
      <c r="AE828" s="243" t="s">
        <v>11505</v>
      </c>
      <c r="AF828" s="10" t="s">
        <v>11506</v>
      </c>
      <c r="AG828" s="10" t="s">
        <v>11507</v>
      </c>
      <c r="AH828" s="242" t="s">
        <v>11508</v>
      </c>
      <c r="AI828" s="243" t="s">
        <v>11509</v>
      </c>
      <c r="AJ828" s="10" t="s">
        <v>11510</v>
      </c>
      <c r="AK828" s="10" t="s">
        <v>11511</v>
      </c>
      <c r="AL828" s="241" t="s">
        <v>1950</v>
      </c>
      <c r="AM828" s="8" t="s">
        <v>11512</v>
      </c>
      <c r="AN828" s="8"/>
      <c r="AO828" s="8"/>
      <c r="AP828" s="8"/>
      <c r="AQ828" s="8"/>
      <c r="AR828" s="245">
        <v>44727</v>
      </c>
      <c r="AS828" s="245">
        <v>44727</v>
      </c>
      <c r="AT828" s="246"/>
      <c r="AU828" s="244"/>
      <c r="AV828" s="247" t="s">
        <v>8583</v>
      </c>
      <c r="AW828" s="248" t="s">
        <v>8608</v>
      </c>
      <c r="AX828" s="249"/>
      <c r="AY828" s="250" t="s">
        <v>11502</v>
      </c>
    </row>
    <row r="829" spans="1:51" ht="24.75" customHeight="1" x14ac:dyDescent="0.35">
      <c r="A829" s="11">
        <v>828</v>
      </c>
      <c r="B829" s="241" t="s">
        <v>11513</v>
      </c>
      <c r="C829" s="8" t="s">
        <v>11514</v>
      </c>
      <c r="D829" s="10" t="s">
        <v>3088</v>
      </c>
      <c r="E829" s="10" t="s">
        <v>1045</v>
      </c>
      <c r="F829" s="9">
        <v>43230</v>
      </c>
      <c r="G829" s="9">
        <v>43289</v>
      </c>
      <c r="H829" s="9"/>
      <c r="I829" s="9"/>
      <c r="J829" s="7" t="s">
        <v>1932</v>
      </c>
      <c r="K829" s="7" t="s">
        <v>80</v>
      </c>
      <c r="L829" s="10" t="s">
        <v>8980</v>
      </c>
      <c r="M829" s="242" t="s">
        <v>3384</v>
      </c>
      <c r="N829" s="243" t="s">
        <v>2017</v>
      </c>
      <c r="O829" s="243" t="s">
        <v>8981</v>
      </c>
      <c r="P829" s="10" t="s">
        <v>8982</v>
      </c>
      <c r="Q829" s="10" t="s">
        <v>148</v>
      </c>
      <c r="R829" s="10"/>
      <c r="S829" s="10"/>
      <c r="T829" s="10" t="s">
        <v>53</v>
      </c>
      <c r="U829" s="244">
        <v>32185</v>
      </c>
      <c r="V829" s="10" t="s">
        <v>1045</v>
      </c>
      <c r="W829" s="10" t="s">
        <v>747</v>
      </c>
      <c r="X829" s="241" t="s">
        <v>1936</v>
      </c>
      <c r="Y829" s="8" t="s">
        <v>11515</v>
      </c>
      <c r="Z829" s="243">
        <v>38377</v>
      </c>
      <c r="AA829" s="10" t="s">
        <v>1045</v>
      </c>
      <c r="AB829" s="10" t="s">
        <v>1938</v>
      </c>
      <c r="AC829" s="10" t="s">
        <v>1974</v>
      </c>
      <c r="AD829" s="10" t="s">
        <v>6909</v>
      </c>
      <c r="AE829" s="243" t="s">
        <v>1948</v>
      </c>
      <c r="AF829" s="10" t="s">
        <v>11516</v>
      </c>
      <c r="AG829" s="10" t="s">
        <v>11517</v>
      </c>
      <c r="AH829" s="242" t="s">
        <v>11516</v>
      </c>
      <c r="AI829" s="243" t="s">
        <v>11517</v>
      </c>
      <c r="AJ829" s="10" t="s">
        <v>11518</v>
      </c>
      <c r="AK829" s="10" t="s">
        <v>11519</v>
      </c>
      <c r="AL829" s="241" t="s">
        <v>1971</v>
      </c>
      <c r="AM829" s="8" t="s">
        <v>11520</v>
      </c>
      <c r="AN829" s="8"/>
      <c r="AO829" s="8"/>
      <c r="AP829" s="8"/>
      <c r="AQ829" s="8"/>
      <c r="AR829" s="245">
        <v>44727</v>
      </c>
      <c r="AS829" s="245">
        <v>44727</v>
      </c>
      <c r="AT829" s="246"/>
      <c r="AU829" s="244"/>
      <c r="AV829" s="247" t="s">
        <v>8583</v>
      </c>
      <c r="AW829" s="248" t="s">
        <v>8608</v>
      </c>
      <c r="AX829" s="249" t="s">
        <v>10818</v>
      </c>
      <c r="AY829" s="250" t="s">
        <v>11513</v>
      </c>
    </row>
    <row r="830" spans="1:51" ht="24.75" customHeight="1" x14ac:dyDescent="0.35">
      <c r="A830" s="11">
        <v>829</v>
      </c>
      <c r="B830" s="241" t="s">
        <v>11521</v>
      </c>
      <c r="C830" s="8" t="s">
        <v>11522</v>
      </c>
      <c r="D830" s="10"/>
      <c r="E830" s="10" t="s">
        <v>14</v>
      </c>
      <c r="F830" s="9">
        <v>44440</v>
      </c>
      <c r="G830" s="9">
        <v>44499</v>
      </c>
      <c r="H830" s="9"/>
      <c r="I830" s="9">
        <v>44864</v>
      </c>
      <c r="J830" s="7" t="s">
        <v>3128</v>
      </c>
      <c r="K830" s="7" t="s">
        <v>7219</v>
      </c>
      <c r="L830" s="10" t="s">
        <v>2495</v>
      </c>
      <c r="M830" s="242" t="s">
        <v>2495</v>
      </c>
      <c r="N830" s="243" t="s">
        <v>1933</v>
      </c>
      <c r="O830" s="243" t="s">
        <v>10997</v>
      </c>
      <c r="P830" s="10" t="s">
        <v>10998</v>
      </c>
      <c r="Q830" s="10" t="s">
        <v>21</v>
      </c>
      <c r="R830" s="10"/>
      <c r="S830" s="10"/>
      <c r="T830" s="10" t="s">
        <v>22</v>
      </c>
      <c r="U830" s="244" t="s">
        <v>11523</v>
      </c>
      <c r="V830" s="10" t="s">
        <v>255</v>
      </c>
      <c r="W830" s="10" t="s">
        <v>255</v>
      </c>
      <c r="X830" s="241" t="s">
        <v>1936</v>
      </c>
      <c r="Y830" s="8" t="s">
        <v>11524</v>
      </c>
      <c r="Z830" s="243">
        <v>44417</v>
      </c>
      <c r="AA830" s="10" t="s">
        <v>1937</v>
      </c>
      <c r="AB830" s="10" t="s">
        <v>1938</v>
      </c>
      <c r="AC830" s="10" t="s">
        <v>3140</v>
      </c>
      <c r="AD830" s="10" t="s">
        <v>2098</v>
      </c>
      <c r="AE830" s="243" t="s">
        <v>1948</v>
      </c>
      <c r="AF830" s="10" t="s">
        <v>11525</v>
      </c>
      <c r="AG830" s="10" t="s">
        <v>11526</v>
      </c>
      <c r="AH830" s="242" t="s">
        <v>11525</v>
      </c>
      <c r="AI830" s="243" t="s">
        <v>11526</v>
      </c>
      <c r="AJ830" s="10" t="s">
        <v>11527</v>
      </c>
      <c r="AK830" s="10" t="s">
        <v>11528</v>
      </c>
      <c r="AL830" s="241" t="s">
        <v>1941</v>
      </c>
      <c r="AM830" s="8" t="s">
        <v>11529</v>
      </c>
      <c r="AN830" s="8"/>
      <c r="AO830" s="8"/>
      <c r="AP830" s="8"/>
      <c r="AQ830" s="8"/>
      <c r="AR830" s="245">
        <v>44729</v>
      </c>
      <c r="AS830" s="245">
        <v>44729</v>
      </c>
      <c r="AT830" s="246"/>
      <c r="AU830" s="244"/>
      <c r="AV830" s="247" t="s">
        <v>8583</v>
      </c>
      <c r="AW830" s="248" t="s">
        <v>3783</v>
      </c>
      <c r="AX830" s="249"/>
      <c r="AY830" s="250" t="s">
        <v>11521</v>
      </c>
    </row>
    <row r="831" spans="1:51" ht="24.75" customHeight="1" x14ac:dyDescent="0.35">
      <c r="A831" s="11">
        <v>830</v>
      </c>
      <c r="B831" s="241" t="s">
        <v>11530</v>
      </c>
      <c r="C831" s="8" t="s">
        <v>11531</v>
      </c>
      <c r="D831" s="10" t="s">
        <v>3088</v>
      </c>
      <c r="E831" s="10" t="s">
        <v>14</v>
      </c>
      <c r="F831" s="9">
        <v>44305</v>
      </c>
      <c r="G831" s="9">
        <v>44364</v>
      </c>
      <c r="H831" s="9"/>
      <c r="I831" s="9">
        <v>44729</v>
      </c>
      <c r="J831" s="7" t="s">
        <v>3128</v>
      </c>
      <c r="K831" s="7" t="s">
        <v>10652</v>
      </c>
      <c r="L831" s="10" t="s">
        <v>450</v>
      </c>
      <c r="M831" s="242" t="s">
        <v>450</v>
      </c>
      <c r="N831" s="243" t="s">
        <v>2017</v>
      </c>
      <c r="O831" s="243" t="s">
        <v>11305</v>
      </c>
      <c r="P831" s="10" t="s">
        <v>11306</v>
      </c>
      <c r="Q831" s="10" t="s">
        <v>21</v>
      </c>
      <c r="R831" s="10"/>
      <c r="S831" s="10"/>
      <c r="T831" s="10" t="s">
        <v>22</v>
      </c>
      <c r="U831" s="244">
        <v>33602</v>
      </c>
      <c r="V831" s="10" t="s">
        <v>79</v>
      </c>
      <c r="W831" s="10" t="s">
        <v>79</v>
      </c>
      <c r="X831" s="241" t="s">
        <v>1936</v>
      </c>
      <c r="Y831" s="8" t="s">
        <v>11532</v>
      </c>
      <c r="Z831" s="243">
        <v>43630</v>
      </c>
      <c r="AA831" s="10" t="s">
        <v>79</v>
      </c>
      <c r="AB831" s="10" t="s">
        <v>1956</v>
      </c>
      <c r="AC831" s="10" t="s">
        <v>1974</v>
      </c>
      <c r="AD831" s="10" t="s">
        <v>2132</v>
      </c>
      <c r="AE831" s="243" t="s">
        <v>2300</v>
      </c>
      <c r="AF831" s="10" t="s">
        <v>11533</v>
      </c>
      <c r="AG831" s="10" t="s">
        <v>11534</v>
      </c>
      <c r="AH831" s="242" t="s">
        <v>11535</v>
      </c>
      <c r="AI831" s="243" t="s">
        <v>11536</v>
      </c>
      <c r="AJ831" s="10" t="s">
        <v>11537</v>
      </c>
      <c r="AK831" s="10" t="s">
        <v>11538</v>
      </c>
      <c r="AL831" s="241" t="s">
        <v>6276</v>
      </c>
      <c r="AM831" s="8" t="s">
        <v>11539</v>
      </c>
      <c r="AN831" s="8"/>
      <c r="AO831" s="8"/>
      <c r="AP831" s="8"/>
      <c r="AQ831" s="8"/>
      <c r="AR831" s="245">
        <v>44729</v>
      </c>
      <c r="AS831" s="245">
        <v>44729</v>
      </c>
      <c r="AT831" s="246"/>
      <c r="AU831" s="244"/>
      <c r="AV831" s="247" t="s">
        <v>8639</v>
      </c>
      <c r="AW831" s="248" t="s">
        <v>11463</v>
      </c>
      <c r="AX831" s="249"/>
      <c r="AY831" s="250" t="s">
        <v>11530</v>
      </c>
    </row>
    <row r="832" spans="1:51" ht="24.75" customHeight="1" x14ac:dyDescent="0.35">
      <c r="A832" s="11">
        <v>831</v>
      </c>
      <c r="B832" s="241" t="s">
        <v>11540</v>
      </c>
      <c r="C832" s="8" t="s">
        <v>11541</v>
      </c>
      <c r="D832" s="10"/>
      <c r="E832" s="10" t="s">
        <v>527</v>
      </c>
      <c r="F832" s="9">
        <v>44510</v>
      </c>
      <c r="G832" s="9">
        <v>44569</v>
      </c>
      <c r="H832" s="9"/>
      <c r="I832" s="9">
        <v>44934</v>
      </c>
      <c r="J832" s="7" t="s">
        <v>3128</v>
      </c>
      <c r="K832" s="7" t="s">
        <v>80</v>
      </c>
      <c r="L832" s="10" t="s">
        <v>5938</v>
      </c>
      <c r="M832" s="242" t="s">
        <v>2298</v>
      </c>
      <c r="N832" s="243" t="s">
        <v>1990</v>
      </c>
      <c r="O832" s="243" t="s">
        <v>3187</v>
      </c>
      <c r="P832" s="10" t="s">
        <v>2061</v>
      </c>
      <c r="Q832" s="10" t="e">
        <v>#N/A</v>
      </c>
      <c r="R832" s="10"/>
      <c r="S832" s="10"/>
      <c r="T832" s="10" t="s">
        <v>53</v>
      </c>
      <c r="U832" s="244">
        <v>29568</v>
      </c>
      <c r="V832" s="10" t="s">
        <v>669</v>
      </c>
      <c r="W832" s="10" t="s">
        <v>669</v>
      </c>
      <c r="X832" s="241" t="s">
        <v>1936</v>
      </c>
      <c r="Y832" s="8" t="s">
        <v>11542</v>
      </c>
      <c r="Z832" s="243">
        <v>44306</v>
      </c>
      <c r="AA832" s="10" t="s">
        <v>1937</v>
      </c>
      <c r="AB832" s="10" t="s">
        <v>1938</v>
      </c>
      <c r="AC832" s="10" t="s">
        <v>3140</v>
      </c>
      <c r="AD832" s="10" t="s">
        <v>11543</v>
      </c>
      <c r="AE832" s="243" t="s">
        <v>2021</v>
      </c>
      <c r="AF832" s="10" t="s">
        <v>11544</v>
      </c>
      <c r="AG832" s="10" t="s">
        <v>11545</v>
      </c>
      <c r="AH832" s="242" t="s">
        <v>11544</v>
      </c>
      <c r="AI832" s="243" t="s">
        <v>11545</v>
      </c>
      <c r="AJ832" s="10" t="s">
        <v>11546</v>
      </c>
      <c r="AK832" s="10" t="s">
        <v>11547</v>
      </c>
      <c r="AL832" s="241" t="s">
        <v>1950</v>
      </c>
      <c r="AM832" s="8" t="s">
        <v>11548</v>
      </c>
      <c r="AN832" s="8"/>
      <c r="AO832" s="8"/>
      <c r="AP832" s="8"/>
      <c r="AQ832" s="8"/>
      <c r="AR832" s="245">
        <v>44729</v>
      </c>
      <c r="AS832" s="245">
        <v>44729</v>
      </c>
      <c r="AT832" s="246"/>
      <c r="AU832" s="244"/>
      <c r="AV832" s="247" t="s">
        <v>8583</v>
      </c>
      <c r="AW832" s="248" t="s">
        <v>3783</v>
      </c>
      <c r="AX832" s="249" t="s">
        <v>11549</v>
      </c>
      <c r="AY832" s="250" t="s">
        <v>11540</v>
      </c>
    </row>
    <row r="833" spans="1:51" ht="24.75" customHeight="1" x14ac:dyDescent="0.35">
      <c r="A833" s="11">
        <v>832</v>
      </c>
      <c r="B833" s="241" t="s">
        <v>11550</v>
      </c>
      <c r="C833" s="8" t="s">
        <v>11551</v>
      </c>
      <c r="D833" s="10" t="s">
        <v>3088</v>
      </c>
      <c r="E833" s="10" t="s">
        <v>14</v>
      </c>
      <c r="F833" s="9">
        <v>40770</v>
      </c>
      <c r="G833" s="9">
        <v>40830</v>
      </c>
      <c r="H833" s="9"/>
      <c r="I833" s="9"/>
      <c r="J833" s="7" t="s">
        <v>1932</v>
      </c>
      <c r="K833" s="7" t="s">
        <v>7219</v>
      </c>
      <c r="L833" s="10" t="s">
        <v>789</v>
      </c>
      <c r="M833" s="242" t="s">
        <v>2359</v>
      </c>
      <c r="N833" s="243" t="s">
        <v>1933</v>
      </c>
      <c r="O833" s="243" t="s">
        <v>1182</v>
      </c>
      <c r="P833" s="10" t="s">
        <v>2510</v>
      </c>
      <c r="Q833" s="10" t="e">
        <v>#N/A</v>
      </c>
      <c r="R833" s="10"/>
      <c r="S833" s="10"/>
      <c r="T833" s="10" t="s">
        <v>22</v>
      </c>
      <c r="U833" s="244">
        <v>30293</v>
      </c>
      <c r="V833" s="10" t="s">
        <v>255</v>
      </c>
      <c r="W833" s="10" t="s">
        <v>2015</v>
      </c>
      <c r="X833" s="241" t="s">
        <v>1936</v>
      </c>
      <c r="Y833" s="8" t="s">
        <v>11552</v>
      </c>
      <c r="Z833" s="243">
        <v>44524</v>
      </c>
      <c r="AA833" s="10" t="s">
        <v>1937</v>
      </c>
      <c r="AB833" s="10" t="s">
        <v>1938</v>
      </c>
      <c r="AC833" s="10" t="s">
        <v>3140</v>
      </c>
      <c r="AD833" s="10" t="s">
        <v>2172</v>
      </c>
      <c r="AE833" s="243" t="s">
        <v>2705</v>
      </c>
      <c r="AF833" s="10" t="s">
        <v>11553</v>
      </c>
      <c r="AG833" s="10" t="s">
        <v>11554</v>
      </c>
      <c r="AH833" s="242" t="s">
        <v>11555</v>
      </c>
      <c r="AI833" s="243" t="s">
        <v>11556</v>
      </c>
      <c r="AJ833" s="10" t="s">
        <v>11557</v>
      </c>
      <c r="AK833" s="10" t="s">
        <v>11558</v>
      </c>
      <c r="AL833" s="241" t="s">
        <v>1941</v>
      </c>
      <c r="AM833" s="8" t="s">
        <v>11559</v>
      </c>
      <c r="AN833" s="8"/>
      <c r="AO833" s="8"/>
      <c r="AP833" s="8"/>
      <c r="AQ833" s="8"/>
      <c r="AR833" s="245">
        <v>44742</v>
      </c>
      <c r="AS833" s="245">
        <v>44742</v>
      </c>
      <c r="AT833" s="246"/>
      <c r="AU833" s="244"/>
      <c r="AV833" s="247" t="s">
        <v>8583</v>
      </c>
      <c r="AW833" s="248" t="s">
        <v>8608</v>
      </c>
      <c r="AX833" s="249"/>
      <c r="AY833" s="250" t="s">
        <v>11550</v>
      </c>
    </row>
    <row r="834" spans="1:51" ht="24.75" customHeight="1" x14ac:dyDescent="0.35">
      <c r="A834" s="11">
        <v>833</v>
      </c>
      <c r="B834" s="241" t="s">
        <v>11560</v>
      </c>
      <c r="C834" s="8" t="s">
        <v>11561</v>
      </c>
      <c r="D834" s="10" t="s">
        <v>3088</v>
      </c>
      <c r="E834" s="10" t="s">
        <v>14</v>
      </c>
      <c r="F834" s="9">
        <v>43738</v>
      </c>
      <c r="G834" s="9">
        <v>43797</v>
      </c>
      <c r="H834" s="9"/>
      <c r="I834" s="9"/>
      <c r="J834" s="7" t="s">
        <v>1932</v>
      </c>
      <c r="K834" s="7" t="s">
        <v>10652</v>
      </c>
      <c r="L834" s="10" t="s">
        <v>70</v>
      </c>
      <c r="M834" s="242" t="s">
        <v>2287</v>
      </c>
      <c r="N834" s="243" t="s">
        <v>2017</v>
      </c>
      <c r="O834" s="243" t="s">
        <v>816</v>
      </c>
      <c r="P834" s="10" t="s">
        <v>2367</v>
      </c>
      <c r="Q834" s="10" t="s">
        <v>21</v>
      </c>
      <c r="R834" s="10"/>
      <c r="S834" s="10"/>
      <c r="T834" s="10" t="s">
        <v>53</v>
      </c>
      <c r="U834" s="244">
        <v>33504</v>
      </c>
      <c r="V834" s="10" t="s">
        <v>255</v>
      </c>
      <c r="W834" s="10" t="s">
        <v>255</v>
      </c>
      <c r="X834" s="241" t="s">
        <v>1936</v>
      </c>
      <c r="Y834" s="8" t="s">
        <v>11562</v>
      </c>
      <c r="Z834" s="243">
        <v>43153</v>
      </c>
      <c r="AA834" s="10" t="s">
        <v>3088</v>
      </c>
      <c r="AB834" s="10" t="s">
        <v>1938</v>
      </c>
      <c r="AC834" s="10" t="s">
        <v>3140</v>
      </c>
      <c r="AD834" s="10" t="s">
        <v>11563</v>
      </c>
      <c r="AE834" s="243" t="s">
        <v>1948</v>
      </c>
      <c r="AF834" s="10" t="s">
        <v>11564</v>
      </c>
      <c r="AG834" s="10" t="s">
        <v>11565</v>
      </c>
      <c r="AH834" s="242" t="s">
        <v>11564</v>
      </c>
      <c r="AI834" s="243" t="s">
        <v>11565</v>
      </c>
      <c r="AJ834" s="10" t="s">
        <v>11566</v>
      </c>
      <c r="AK834" s="10" t="s">
        <v>11567</v>
      </c>
      <c r="AL834" s="241" t="s">
        <v>1971</v>
      </c>
      <c r="AM834" s="8" t="s">
        <v>11568</v>
      </c>
      <c r="AN834" s="8"/>
      <c r="AO834" s="8"/>
      <c r="AP834" s="8"/>
      <c r="AQ834" s="8"/>
      <c r="AR834" s="245">
        <v>44742</v>
      </c>
      <c r="AS834" s="245">
        <v>44742</v>
      </c>
      <c r="AT834" s="246"/>
      <c r="AU834" s="244"/>
      <c r="AV834" s="247" t="s">
        <v>8583</v>
      </c>
      <c r="AW834" s="248" t="s">
        <v>8608</v>
      </c>
      <c r="AX834" s="249"/>
      <c r="AY834" s="250" t="s">
        <v>11560</v>
      </c>
    </row>
    <row r="835" spans="1:51" ht="24.75" customHeight="1" x14ac:dyDescent="0.35">
      <c r="A835" s="11">
        <v>834</v>
      </c>
      <c r="B835" s="241" t="s">
        <v>11569</v>
      </c>
      <c r="C835" s="8" t="s">
        <v>11570</v>
      </c>
      <c r="D835" s="10" t="s">
        <v>3088</v>
      </c>
      <c r="E835" s="10" t="s">
        <v>781</v>
      </c>
      <c r="F835" s="9">
        <v>44256</v>
      </c>
      <c r="G835" s="9">
        <v>44315</v>
      </c>
      <c r="H835" s="9"/>
      <c r="I835" s="9">
        <v>45776</v>
      </c>
      <c r="J835" s="7" t="s">
        <v>3128</v>
      </c>
      <c r="K835" s="7" t="s">
        <v>80</v>
      </c>
      <c r="L835" s="10" t="s">
        <v>11571</v>
      </c>
      <c r="M835" s="242" t="s">
        <v>11572</v>
      </c>
      <c r="N835" s="243" t="s">
        <v>2017</v>
      </c>
      <c r="O835" s="243" t="s">
        <v>3187</v>
      </c>
      <c r="P835" s="10" t="s">
        <v>2061</v>
      </c>
      <c r="Q835" s="10" t="e">
        <v>#N/A</v>
      </c>
      <c r="R835" s="10"/>
      <c r="S835" s="10"/>
      <c r="T835" s="10" t="s">
        <v>53</v>
      </c>
      <c r="U835" s="244">
        <v>32032</v>
      </c>
      <c r="V835" s="10" t="s">
        <v>781</v>
      </c>
      <c r="W835" s="10" t="s">
        <v>781</v>
      </c>
      <c r="X835" s="241" t="s">
        <v>1936</v>
      </c>
      <c r="Y835" s="8" t="s">
        <v>11573</v>
      </c>
      <c r="Z835" s="243">
        <v>43138</v>
      </c>
      <c r="AA835" s="10" t="s">
        <v>3088</v>
      </c>
      <c r="AB835" s="10" t="s">
        <v>1938</v>
      </c>
      <c r="AC835" s="10" t="s">
        <v>3140</v>
      </c>
      <c r="AD835" s="10" t="s">
        <v>2309</v>
      </c>
      <c r="AE835" s="243" t="s">
        <v>1948</v>
      </c>
      <c r="AF835" s="10" t="s">
        <v>11574</v>
      </c>
      <c r="AG835" s="10" t="s">
        <v>11575</v>
      </c>
      <c r="AH835" s="242" t="s">
        <v>11574</v>
      </c>
      <c r="AI835" s="243" t="s">
        <v>11575</v>
      </c>
      <c r="AJ835" s="10" t="s">
        <v>11576</v>
      </c>
      <c r="AK835" s="10" t="s">
        <v>9310</v>
      </c>
      <c r="AL835" s="241" t="s">
        <v>1971</v>
      </c>
      <c r="AM835" s="8" t="s">
        <v>11577</v>
      </c>
      <c r="AN835" s="8"/>
      <c r="AO835" s="8"/>
      <c r="AP835" s="8"/>
      <c r="AQ835" s="8"/>
      <c r="AR835" s="245">
        <v>44742</v>
      </c>
      <c r="AS835" s="245">
        <v>44742</v>
      </c>
      <c r="AT835" s="246"/>
      <c r="AU835" s="244"/>
      <c r="AV835" s="247" t="s">
        <v>8583</v>
      </c>
      <c r="AW835" s="248" t="s">
        <v>8608</v>
      </c>
      <c r="AX835" s="249"/>
      <c r="AY835" s="250" t="s">
        <v>11569</v>
      </c>
    </row>
    <row r="836" spans="1:51" ht="24.75" customHeight="1" x14ac:dyDescent="0.35">
      <c r="A836" s="11">
        <v>835</v>
      </c>
      <c r="B836" s="241" t="s">
        <v>11578</v>
      </c>
      <c r="C836" s="8" t="s">
        <v>11579</v>
      </c>
      <c r="D836" s="10"/>
      <c r="E836" s="10" t="s">
        <v>255</v>
      </c>
      <c r="F836" s="9">
        <v>44567</v>
      </c>
      <c r="G836" s="9">
        <v>44626</v>
      </c>
      <c r="H836" s="9"/>
      <c r="I836" s="9">
        <v>44991</v>
      </c>
      <c r="J836" s="7" t="s">
        <v>3128</v>
      </c>
      <c r="K836" s="7" t="s">
        <v>80</v>
      </c>
      <c r="L836" s="10" t="s">
        <v>8980</v>
      </c>
      <c r="M836" s="242" t="s">
        <v>8980</v>
      </c>
      <c r="N836" s="243" t="s">
        <v>2050</v>
      </c>
      <c r="O836" s="243" t="s">
        <v>1057</v>
      </c>
      <c r="P836" s="10" t="s">
        <v>2463</v>
      </c>
      <c r="Q836" s="10" t="s">
        <v>21</v>
      </c>
      <c r="R836" s="10"/>
      <c r="S836" s="10"/>
      <c r="T836" s="10" t="s">
        <v>22</v>
      </c>
      <c r="U836" s="244">
        <v>34933</v>
      </c>
      <c r="V836" s="10" t="s">
        <v>255</v>
      </c>
      <c r="W836" s="10" t="s">
        <v>707</v>
      </c>
      <c r="X836" s="241" t="s">
        <v>1936</v>
      </c>
      <c r="Y836" s="8" t="s">
        <v>11580</v>
      </c>
      <c r="Z836" s="243">
        <v>44326</v>
      </c>
      <c r="AA836" s="10" t="s">
        <v>1937</v>
      </c>
      <c r="AB836" s="10" t="s">
        <v>1956</v>
      </c>
      <c r="AC836" s="10" t="s">
        <v>3140</v>
      </c>
      <c r="AD836" s="10" t="s">
        <v>2149</v>
      </c>
      <c r="AE836" s="243" t="s">
        <v>1988</v>
      </c>
      <c r="AF836" s="10" t="s">
        <v>11581</v>
      </c>
      <c r="AG836" s="10" t="s">
        <v>11582</v>
      </c>
      <c r="AH836" s="242" t="s">
        <v>11581</v>
      </c>
      <c r="AI836" s="243" t="s">
        <v>11582</v>
      </c>
      <c r="AJ836" s="10" t="s">
        <v>11583</v>
      </c>
      <c r="AK836" s="10" t="s">
        <v>11584</v>
      </c>
      <c r="AL836" s="241" t="s">
        <v>1950</v>
      </c>
      <c r="AM836" s="8" t="s">
        <v>11585</v>
      </c>
      <c r="AN836" s="8"/>
      <c r="AO836" s="8"/>
      <c r="AP836" s="8"/>
      <c r="AQ836" s="8"/>
      <c r="AR836" s="245">
        <v>44742</v>
      </c>
      <c r="AS836" s="245">
        <v>44742</v>
      </c>
      <c r="AT836" s="246"/>
      <c r="AU836" s="244"/>
      <c r="AV836" s="247" t="s">
        <v>8639</v>
      </c>
      <c r="AW836" s="248" t="s">
        <v>8640</v>
      </c>
      <c r="AX836" s="249"/>
      <c r="AY836" s="250" t="s">
        <v>11578</v>
      </c>
    </row>
    <row r="837" spans="1:51" ht="24.75" customHeight="1" x14ac:dyDescent="0.35">
      <c r="A837" s="11">
        <v>836</v>
      </c>
      <c r="B837" s="241" t="s">
        <v>11586</v>
      </c>
      <c r="C837" s="8" t="s">
        <v>11587</v>
      </c>
      <c r="D837" s="10" t="s">
        <v>3088</v>
      </c>
      <c r="E837" s="10" t="s">
        <v>14</v>
      </c>
      <c r="F837" s="9">
        <v>44389</v>
      </c>
      <c r="G837" s="9">
        <v>44448</v>
      </c>
      <c r="H837" s="9"/>
      <c r="I837" s="9">
        <v>44813</v>
      </c>
      <c r="J837" s="7" t="s">
        <v>3128</v>
      </c>
      <c r="K837" s="7" t="s">
        <v>80</v>
      </c>
      <c r="L837" s="10" t="s">
        <v>8980</v>
      </c>
      <c r="M837" s="242" t="s">
        <v>8980</v>
      </c>
      <c r="N837" s="243" t="s">
        <v>2050</v>
      </c>
      <c r="O837" s="243" t="s">
        <v>11588</v>
      </c>
      <c r="P837" s="10" t="s">
        <v>11589</v>
      </c>
      <c r="Q837" s="10" t="s">
        <v>21</v>
      </c>
      <c r="R837" s="10"/>
      <c r="S837" s="10"/>
      <c r="T837" s="10" t="s">
        <v>53</v>
      </c>
      <c r="U837" s="244">
        <v>34594</v>
      </c>
      <c r="V837" s="10" t="s">
        <v>255</v>
      </c>
      <c r="W837" s="10" t="s">
        <v>351</v>
      </c>
      <c r="X837" s="241" t="s">
        <v>1936</v>
      </c>
      <c r="Y837" s="8" t="s">
        <v>11590</v>
      </c>
      <c r="Z837" s="243">
        <v>40309</v>
      </c>
      <c r="AA837" s="10" t="s">
        <v>351</v>
      </c>
      <c r="AB837" s="10" t="s">
        <v>1956</v>
      </c>
      <c r="AC837" s="10" t="s">
        <v>3140</v>
      </c>
      <c r="AD837" s="10" t="s">
        <v>2210</v>
      </c>
      <c r="AE837" s="243" t="s">
        <v>1988</v>
      </c>
      <c r="AF837" s="10" t="s">
        <v>11591</v>
      </c>
      <c r="AG837" s="10" t="s">
        <v>11592</v>
      </c>
      <c r="AH837" s="242" t="s">
        <v>11593</v>
      </c>
      <c r="AI837" s="243" t="s">
        <v>11594</v>
      </c>
      <c r="AJ837" s="10" t="s">
        <v>11595</v>
      </c>
      <c r="AK837" s="10" t="s">
        <v>11596</v>
      </c>
      <c r="AL837" s="241" t="s">
        <v>1953</v>
      </c>
      <c r="AM837" s="8" t="s">
        <v>11597</v>
      </c>
      <c r="AN837" s="8"/>
      <c r="AO837" s="8"/>
      <c r="AP837" s="8"/>
      <c r="AQ837" s="8"/>
      <c r="AR837" s="245">
        <v>44742</v>
      </c>
      <c r="AS837" s="245">
        <v>44742</v>
      </c>
      <c r="AT837" s="246"/>
      <c r="AU837" s="244"/>
      <c r="AV837" s="247" t="s">
        <v>8583</v>
      </c>
      <c r="AW837" s="248" t="s">
        <v>10732</v>
      </c>
      <c r="AX837" s="249" t="s">
        <v>11598</v>
      </c>
      <c r="AY837" s="250" t="s">
        <v>11586</v>
      </c>
    </row>
    <row r="838" spans="1:51" ht="24.75" customHeight="1" x14ac:dyDescent="0.35">
      <c r="A838" s="11">
        <v>837</v>
      </c>
      <c r="B838" s="241" t="s">
        <v>11599</v>
      </c>
      <c r="C838" s="8" t="s">
        <v>11600</v>
      </c>
      <c r="D838" s="10" t="s">
        <v>3088</v>
      </c>
      <c r="E838" s="10" t="s">
        <v>145</v>
      </c>
      <c r="F838" s="9">
        <v>44368</v>
      </c>
      <c r="G838" s="9">
        <v>44427</v>
      </c>
      <c r="H838" s="9"/>
      <c r="I838" s="9">
        <v>44792</v>
      </c>
      <c r="J838" s="7" t="s">
        <v>3128</v>
      </c>
      <c r="K838" s="7" t="s">
        <v>80</v>
      </c>
      <c r="L838" s="10" t="s">
        <v>5790</v>
      </c>
      <c r="M838" s="242" t="s">
        <v>2122</v>
      </c>
      <c r="N838" s="243" t="s">
        <v>1984</v>
      </c>
      <c r="O838" s="243" t="s">
        <v>3092</v>
      </c>
      <c r="P838" s="10" t="s">
        <v>3247</v>
      </c>
      <c r="Q838" s="10" t="e">
        <v>#N/A</v>
      </c>
      <c r="R838" s="10"/>
      <c r="S838" s="10"/>
      <c r="T838" s="10" t="s">
        <v>22</v>
      </c>
      <c r="U838" s="244">
        <v>31818</v>
      </c>
      <c r="V838" s="10" t="s">
        <v>145</v>
      </c>
      <c r="W838" s="10" t="s">
        <v>1382</v>
      </c>
      <c r="X838" s="241" t="s">
        <v>1936</v>
      </c>
      <c r="Y838" s="8" t="s">
        <v>11601</v>
      </c>
      <c r="Z838" s="243">
        <v>43697</v>
      </c>
      <c r="AA838" s="10" t="s">
        <v>145</v>
      </c>
      <c r="AB838" s="10" t="s">
        <v>1938</v>
      </c>
      <c r="AC838" s="10" t="s">
        <v>3140</v>
      </c>
      <c r="AD838" s="10" t="s">
        <v>11602</v>
      </c>
      <c r="AE838" s="243" t="s">
        <v>2705</v>
      </c>
      <c r="AF838" s="10" t="s">
        <v>11603</v>
      </c>
      <c r="AG838" s="10" t="s">
        <v>11604</v>
      </c>
      <c r="AH838" s="242" t="s">
        <v>11605</v>
      </c>
      <c r="AI838" s="243" t="s">
        <v>11606</v>
      </c>
      <c r="AJ838" s="10" t="s">
        <v>11607</v>
      </c>
      <c r="AK838" s="10" t="s">
        <v>11608</v>
      </c>
      <c r="AL838" s="241" t="s">
        <v>1953</v>
      </c>
      <c r="AM838" s="8" t="s">
        <v>11609</v>
      </c>
      <c r="AN838" s="8"/>
      <c r="AO838" s="8"/>
      <c r="AP838" s="8"/>
      <c r="AQ838" s="8"/>
      <c r="AR838" s="245">
        <v>44742</v>
      </c>
      <c r="AS838" s="245">
        <v>44742</v>
      </c>
      <c r="AT838" s="246"/>
      <c r="AU838" s="244"/>
      <c r="AV838" s="247" t="s">
        <v>8639</v>
      </c>
      <c r="AW838" s="248" t="s">
        <v>8640</v>
      </c>
      <c r="AX838" s="249"/>
      <c r="AY838" s="250" t="s">
        <v>11599</v>
      </c>
    </row>
    <row r="839" spans="1:51" ht="24.75" customHeight="1" x14ac:dyDescent="0.35">
      <c r="A839" s="11">
        <v>838</v>
      </c>
      <c r="B839" s="241" t="s">
        <v>11610</v>
      </c>
      <c r="C839" s="8" t="s">
        <v>11611</v>
      </c>
      <c r="D839" s="10"/>
      <c r="E839" s="10" t="s">
        <v>14</v>
      </c>
      <c r="F839" s="9">
        <v>44445</v>
      </c>
      <c r="G839" s="9">
        <v>44504</v>
      </c>
      <c r="H839" s="9"/>
      <c r="I839" s="9">
        <v>44869</v>
      </c>
      <c r="J839" s="7" t="s">
        <v>3128</v>
      </c>
      <c r="K839" s="7" t="s">
        <v>7219</v>
      </c>
      <c r="L839" s="10" t="s">
        <v>2495</v>
      </c>
      <c r="M839" s="242" t="s">
        <v>2495</v>
      </c>
      <c r="N839" s="243" t="s">
        <v>1933</v>
      </c>
      <c r="O839" s="243" t="s">
        <v>11612</v>
      </c>
      <c r="P839" s="10" t="s">
        <v>9995</v>
      </c>
      <c r="Q839" s="10" t="s">
        <v>21</v>
      </c>
      <c r="R839" s="10"/>
      <c r="S839" s="10"/>
      <c r="T839" s="10" t="s">
        <v>22</v>
      </c>
      <c r="U839" s="244">
        <v>33056</v>
      </c>
      <c r="V839" s="10" t="s">
        <v>255</v>
      </c>
      <c r="W839" s="10" t="s">
        <v>527</v>
      </c>
      <c r="X839" s="241" t="s">
        <v>1936</v>
      </c>
      <c r="Y839" s="8" t="s">
        <v>11613</v>
      </c>
      <c r="Z839" s="243" t="s">
        <v>11614</v>
      </c>
      <c r="AA839" s="10" t="s">
        <v>255</v>
      </c>
      <c r="AB839" s="10" t="s">
        <v>1956</v>
      </c>
      <c r="AC839" s="10" t="s">
        <v>3140</v>
      </c>
      <c r="AD839" s="10" t="s">
        <v>2233</v>
      </c>
      <c r="AE839" s="243" t="s">
        <v>751</v>
      </c>
      <c r="AF839" s="10" t="s">
        <v>11615</v>
      </c>
      <c r="AG839" s="10" t="s">
        <v>11616</v>
      </c>
      <c r="AH839" s="242" t="s">
        <v>11617</v>
      </c>
      <c r="AI839" s="243" t="s">
        <v>11618</v>
      </c>
      <c r="AJ839" s="10" t="s">
        <v>11619</v>
      </c>
      <c r="AK839" s="10" t="s">
        <v>11620</v>
      </c>
      <c r="AL839" s="241" t="s">
        <v>1953</v>
      </c>
      <c r="AM839" s="8" t="s">
        <v>11621</v>
      </c>
      <c r="AN839" s="8"/>
      <c r="AO839" s="8"/>
      <c r="AP839" s="8"/>
      <c r="AQ839" s="8"/>
      <c r="AR839" s="245">
        <v>44743</v>
      </c>
      <c r="AS839" s="245">
        <v>44743</v>
      </c>
      <c r="AT839" s="246"/>
      <c r="AU839" s="244"/>
      <c r="AV839" s="247" t="s">
        <v>8583</v>
      </c>
      <c r="AW839" s="248" t="s">
        <v>3783</v>
      </c>
      <c r="AX839" s="249"/>
      <c r="AY839" s="250" t="s">
        <v>11610</v>
      </c>
    </row>
    <row r="840" spans="1:51" ht="24.75" customHeight="1" x14ac:dyDescent="0.35">
      <c r="A840" s="11">
        <v>839</v>
      </c>
      <c r="B840" s="241" t="s">
        <v>11622</v>
      </c>
      <c r="C840" s="8" t="s">
        <v>943</v>
      </c>
      <c r="D840" s="10"/>
      <c r="E840" s="10" t="s">
        <v>14</v>
      </c>
      <c r="F840" s="9">
        <v>44599</v>
      </c>
      <c r="G840" s="9">
        <v>44658</v>
      </c>
      <c r="H840" s="9"/>
      <c r="I840" s="9">
        <v>45023</v>
      </c>
      <c r="J840" s="7" t="s">
        <v>3128</v>
      </c>
      <c r="K840" s="7" t="s">
        <v>18</v>
      </c>
      <c r="L840" s="10" t="s">
        <v>218</v>
      </c>
      <c r="M840" s="242" t="s">
        <v>2083</v>
      </c>
      <c r="N840" s="243" t="s">
        <v>2050</v>
      </c>
      <c r="O840" s="243" t="s">
        <v>1113</v>
      </c>
      <c r="P840" s="10" t="s">
        <v>2481</v>
      </c>
      <c r="Q840" s="10" t="s">
        <v>21</v>
      </c>
      <c r="R840" s="10"/>
      <c r="S840" s="10"/>
      <c r="T840" s="10" t="s">
        <v>22</v>
      </c>
      <c r="U840" s="244">
        <v>34520</v>
      </c>
      <c r="V840" s="10" t="s">
        <v>351</v>
      </c>
      <c r="W840" s="10" t="s">
        <v>747</v>
      </c>
      <c r="X840" s="241" t="s">
        <v>1936</v>
      </c>
      <c r="Y840" s="8" t="s">
        <v>11623</v>
      </c>
      <c r="Z840" s="243">
        <v>40014</v>
      </c>
      <c r="AA840" s="10" t="s">
        <v>351</v>
      </c>
      <c r="AB840" s="10" t="s">
        <v>1956</v>
      </c>
      <c r="AC840" s="10" t="s">
        <v>3140</v>
      </c>
      <c r="AD840" s="10" t="s">
        <v>2199</v>
      </c>
      <c r="AE840" s="243" t="s">
        <v>751</v>
      </c>
      <c r="AF840" s="10" t="s">
        <v>11624</v>
      </c>
      <c r="AG840" s="10" t="s">
        <v>11625</v>
      </c>
      <c r="AH840" s="242" t="s">
        <v>11626</v>
      </c>
      <c r="AI840" s="243" t="s">
        <v>11625</v>
      </c>
      <c r="AJ840" s="10" t="s">
        <v>11627</v>
      </c>
      <c r="AK840" s="10" t="s">
        <v>11628</v>
      </c>
      <c r="AL840" s="241" t="s">
        <v>1950</v>
      </c>
      <c r="AM840" s="8" t="s">
        <v>11629</v>
      </c>
      <c r="AN840" s="8"/>
      <c r="AO840" s="8"/>
      <c r="AP840" s="8"/>
      <c r="AQ840" s="8"/>
      <c r="AR840" s="245">
        <v>44743</v>
      </c>
      <c r="AS840" s="245">
        <v>44743</v>
      </c>
      <c r="AT840" s="246"/>
      <c r="AU840" s="244"/>
      <c r="AV840" s="247" t="s">
        <v>8583</v>
      </c>
      <c r="AW840" s="248" t="s">
        <v>10798</v>
      </c>
      <c r="AX840" s="249"/>
      <c r="AY840" s="250" t="s">
        <v>11622</v>
      </c>
    </row>
    <row r="841" spans="1:51" ht="24.75" customHeight="1" x14ac:dyDescent="0.35">
      <c r="A841" s="11">
        <v>840</v>
      </c>
      <c r="B841" s="241" t="s">
        <v>11630</v>
      </c>
      <c r="C841" s="8" t="s">
        <v>11631</v>
      </c>
      <c r="D841" s="10"/>
      <c r="E841" s="10" t="s">
        <v>32</v>
      </c>
      <c r="F841" s="9">
        <v>44718</v>
      </c>
      <c r="G841" s="9">
        <v>44777</v>
      </c>
      <c r="H841" s="9"/>
      <c r="I841" s="9"/>
      <c r="J841" s="7"/>
      <c r="K841" s="7" t="s">
        <v>80</v>
      </c>
      <c r="L841" s="10" t="s">
        <v>8980</v>
      </c>
      <c r="M841" s="242" t="s">
        <v>3475</v>
      </c>
      <c r="N841" s="243" t="s">
        <v>2050</v>
      </c>
      <c r="O841" s="243" t="s">
        <v>9223</v>
      </c>
      <c r="P841" s="10" t="s">
        <v>9224</v>
      </c>
      <c r="Q841" s="10" t="s">
        <v>148</v>
      </c>
      <c r="R841" s="10"/>
      <c r="S841" s="10"/>
      <c r="T841" s="10" t="s">
        <v>53</v>
      </c>
      <c r="U841" s="244">
        <v>31533</v>
      </c>
      <c r="V841" s="10" t="s">
        <v>79</v>
      </c>
      <c r="W841" s="10" t="s">
        <v>79</v>
      </c>
      <c r="X841" s="241" t="s">
        <v>1936</v>
      </c>
      <c r="Y841" s="8" t="s">
        <v>11632</v>
      </c>
      <c r="Z841" s="243">
        <v>44387</v>
      </c>
      <c r="AA841" s="10" t="s">
        <v>1937</v>
      </c>
      <c r="AB841" s="10" t="s">
        <v>1938</v>
      </c>
      <c r="AC841" s="10" t="s">
        <v>3140</v>
      </c>
      <c r="AD841" s="10" t="s">
        <v>2072</v>
      </c>
      <c r="AE841" s="243" t="s">
        <v>2041</v>
      </c>
      <c r="AF841" s="10" t="s">
        <v>11633</v>
      </c>
      <c r="AG841" s="10" t="s">
        <v>11634</v>
      </c>
      <c r="AH841" s="242" t="s">
        <v>11635</v>
      </c>
      <c r="AI841" s="243" t="s">
        <v>11636</v>
      </c>
      <c r="AJ841" s="10" t="s">
        <v>11637</v>
      </c>
      <c r="AK841" s="10" t="s">
        <v>11638</v>
      </c>
      <c r="AL841" s="241" t="s">
        <v>1953</v>
      </c>
      <c r="AM841" s="8" t="s">
        <v>11639</v>
      </c>
      <c r="AN841" s="8"/>
      <c r="AO841" s="8"/>
      <c r="AP841" s="8"/>
      <c r="AQ841" s="8"/>
      <c r="AR841" s="245">
        <v>44743</v>
      </c>
      <c r="AS841" s="245">
        <v>44743</v>
      </c>
      <c r="AT841" s="246"/>
      <c r="AU841" s="244"/>
      <c r="AV841" s="247" t="s">
        <v>8583</v>
      </c>
      <c r="AW841" s="248" t="s">
        <v>3783</v>
      </c>
      <c r="AX841" s="249"/>
      <c r="AY841" s="250" t="s">
        <v>11630</v>
      </c>
    </row>
    <row r="842" spans="1:51" ht="24.75" customHeight="1" x14ac:dyDescent="0.35">
      <c r="A842" s="11">
        <v>841</v>
      </c>
      <c r="B842" s="241" t="s">
        <v>11640</v>
      </c>
      <c r="C842" s="8" t="s">
        <v>11641</v>
      </c>
      <c r="D842" s="10"/>
      <c r="E842" s="10" t="s">
        <v>14</v>
      </c>
      <c r="F842" s="9">
        <v>44417</v>
      </c>
      <c r="G842" s="9">
        <v>44476</v>
      </c>
      <c r="H842" s="9"/>
      <c r="I842" s="9">
        <v>44841</v>
      </c>
      <c r="J842" s="7" t="s">
        <v>3128</v>
      </c>
      <c r="K842" s="7" t="s">
        <v>7219</v>
      </c>
      <c r="L842" s="10" t="s">
        <v>2442</v>
      </c>
      <c r="M842" s="242" t="s">
        <v>2442</v>
      </c>
      <c r="N842" s="243" t="s">
        <v>1942</v>
      </c>
      <c r="O842" s="243" t="s">
        <v>11642</v>
      </c>
      <c r="P842" s="10" t="s">
        <v>11643</v>
      </c>
      <c r="Q842" s="10" t="s">
        <v>21</v>
      </c>
      <c r="R842" s="10"/>
      <c r="S842" s="10"/>
      <c r="T842" s="10" t="s">
        <v>22</v>
      </c>
      <c r="U842" s="244">
        <v>31321</v>
      </c>
      <c r="V842" s="10" t="s">
        <v>501</v>
      </c>
      <c r="W842" s="10" t="s">
        <v>501</v>
      </c>
      <c r="X842" s="241" t="s">
        <v>1936</v>
      </c>
      <c r="Y842" s="8" t="s">
        <v>11644</v>
      </c>
      <c r="Z842" s="243">
        <v>44048</v>
      </c>
      <c r="AA842" s="10" t="s">
        <v>255</v>
      </c>
      <c r="AB842" s="10" t="s">
        <v>1938</v>
      </c>
      <c r="AC842" s="10" t="s">
        <v>3140</v>
      </c>
      <c r="AD842" s="10" t="s">
        <v>11000</v>
      </c>
      <c r="AE842" s="243" t="s">
        <v>11645</v>
      </c>
      <c r="AF842" s="10" t="s">
        <v>11646</v>
      </c>
      <c r="AG842" s="10" t="s">
        <v>11647</v>
      </c>
      <c r="AH842" s="242" t="s">
        <v>11646</v>
      </c>
      <c r="AI842" s="243" t="s">
        <v>11647</v>
      </c>
      <c r="AJ842" s="10" t="s">
        <v>11648</v>
      </c>
      <c r="AK842" s="10" t="s">
        <v>11649</v>
      </c>
      <c r="AL842" s="241" t="s">
        <v>1941</v>
      </c>
      <c r="AM842" s="8" t="s">
        <v>11650</v>
      </c>
      <c r="AN842" s="8"/>
      <c r="AO842" s="8"/>
      <c r="AP842" s="8"/>
      <c r="AQ842" s="8"/>
      <c r="AR842" s="245">
        <v>44751</v>
      </c>
      <c r="AS842" s="245">
        <v>44751</v>
      </c>
      <c r="AT842" s="246"/>
      <c r="AU842" s="244"/>
      <c r="AV842" s="247" t="s">
        <v>8583</v>
      </c>
      <c r="AW842" s="248" t="s">
        <v>3783</v>
      </c>
      <c r="AX842" s="249"/>
      <c r="AY842" s="250" t="s">
        <v>11640</v>
      </c>
    </row>
    <row r="843" spans="1:51" ht="24.75" customHeight="1" x14ac:dyDescent="0.35">
      <c r="A843" s="11">
        <v>842</v>
      </c>
      <c r="B843" s="241" t="s">
        <v>11651</v>
      </c>
      <c r="C843" s="8" t="s">
        <v>6990</v>
      </c>
      <c r="D843" s="10" t="s">
        <v>3088</v>
      </c>
      <c r="E843" s="10" t="s">
        <v>334</v>
      </c>
      <c r="F843" s="9">
        <v>44396</v>
      </c>
      <c r="G843" s="9">
        <v>44455</v>
      </c>
      <c r="H843" s="9"/>
      <c r="I843" s="9">
        <v>44820</v>
      </c>
      <c r="J843" s="7" t="s">
        <v>3128</v>
      </c>
      <c r="K843" s="7" t="s">
        <v>80</v>
      </c>
      <c r="L843" s="10" t="s">
        <v>8980</v>
      </c>
      <c r="M843" s="242" t="s">
        <v>3475</v>
      </c>
      <c r="N843" s="243" t="s">
        <v>2017</v>
      </c>
      <c r="O843" s="243" t="s">
        <v>8981</v>
      </c>
      <c r="P843" s="10" t="s">
        <v>8982</v>
      </c>
      <c r="Q843" s="10" t="s">
        <v>148</v>
      </c>
      <c r="R843" s="10"/>
      <c r="S843" s="10"/>
      <c r="T843" s="10" t="s">
        <v>22</v>
      </c>
      <c r="U843" s="244">
        <v>32966</v>
      </c>
      <c r="V843" s="10" t="s">
        <v>334</v>
      </c>
      <c r="W843" s="10" t="s">
        <v>334</v>
      </c>
      <c r="X843" s="241" t="s">
        <v>1936</v>
      </c>
      <c r="Y843" s="8" t="s">
        <v>11652</v>
      </c>
      <c r="Z843" s="243">
        <v>38651</v>
      </c>
      <c r="AA843" s="10" t="s">
        <v>334</v>
      </c>
      <c r="AB843" s="10" t="s">
        <v>1938</v>
      </c>
      <c r="AC843" s="10" t="s">
        <v>3140</v>
      </c>
      <c r="AD843" s="10" t="s">
        <v>2263</v>
      </c>
      <c r="AE843" s="243" t="s">
        <v>2041</v>
      </c>
      <c r="AF843" s="10" t="s">
        <v>11653</v>
      </c>
      <c r="AG843" s="10" t="s">
        <v>11654</v>
      </c>
      <c r="AH843" s="242" t="s">
        <v>11655</v>
      </c>
      <c r="AI843" s="243" t="s">
        <v>11654</v>
      </c>
      <c r="AJ843" s="10" t="s">
        <v>11656</v>
      </c>
      <c r="AK843" s="10" t="s">
        <v>11657</v>
      </c>
      <c r="AL843" s="241" t="s">
        <v>1941</v>
      </c>
      <c r="AM843" s="8" t="s">
        <v>11658</v>
      </c>
      <c r="AN843" s="8"/>
      <c r="AO843" s="8"/>
      <c r="AP843" s="8"/>
      <c r="AQ843" s="8"/>
      <c r="AR843" s="245">
        <v>44752</v>
      </c>
      <c r="AS843" s="245">
        <v>44752</v>
      </c>
      <c r="AT843" s="246"/>
      <c r="AU843" s="244"/>
      <c r="AV843" s="247" t="s">
        <v>8583</v>
      </c>
      <c r="AW843" s="248" t="s">
        <v>8608</v>
      </c>
      <c r="AX843" s="249" t="s">
        <v>4630</v>
      </c>
      <c r="AY843" s="250" t="s">
        <v>11651</v>
      </c>
    </row>
    <row r="844" spans="1:51" ht="24.75" customHeight="1" x14ac:dyDescent="0.35">
      <c r="A844" s="11">
        <v>843</v>
      </c>
      <c r="B844" s="241" t="s">
        <v>11659</v>
      </c>
      <c r="C844" s="8" t="s">
        <v>1574</v>
      </c>
      <c r="D844" s="10" t="s">
        <v>3088</v>
      </c>
      <c r="E844" s="10" t="s">
        <v>501</v>
      </c>
      <c r="F844" s="9">
        <v>43836</v>
      </c>
      <c r="G844" s="9">
        <v>43895</v>
      </c>
      <c r="H844" s="9"/>
      <c r="I844" s="9"/>
      <c r="J844" s="7" t="s">
        <v>1932</v>
      </c>
      <c r="K844" s="7" t="s">
        <v>80</v>
      </c>
      <c r="L844" s="10" t="s">
        <v>8980</v>
      </c>
      <c r="M844" s="242" t="s">
        <v>3475</v>
      </c>
      <c r="N844" s="243" t="s">
        <v>2017</v>
      </c>
      <c r="O844" s="243" t="s">
        <v>8981</v>
      </c>
      <c r="P844" s="10" t="s">
        <v>8982</v>
      </c>
      <c r="Q844" s="10" t="s">
        <v>148</v>
      </c>
      <c r="R844" s="10"/>
      <c r="S844" s="10"/>
      <c r="T844" s="10" t="s">
        <v>22</v>
      </c>
      <c r="U844" s="244">
        <v>33000</v>
      </c>
      <c r="V844" s="10" t="s">
        <v>501</v>
      </c>
      <c r="W844" s="10" t="s">
        <v>501</v>
      </c>
      <c r="X844" s="241" t="s">
        <v>1936</v>
      </c>
      <c r="Y844" s="8" t="s">
        <v>2681</v>
      </c>
      <c r="Z844" s="243">
        <v>43371</v>
      </c>
      <c r="AA844" s="10" t="s">
        <v>501</v>
      </c>
      <c r="AB844" s="10" t="s">
        <v>1938</v>
      </c>
      <c r="AC844" s="10" t="s">
        <v>3140</v>
      </c>
      <c r="AD844" s="10" t="s">
        <v>11660</v>
      </c>
      <c r="AE844" s="243" t="s">
        <v>2041</v>
      </c>
      <c r="AF844" s="10" t="s">
        <v>11661</v>
      </c>
      <c r="AG844" s="10" t="s">
        <v>11662</v>
      </c>
      <c r="AH844" s="242" t="s">
        <v>11661</v>
      </c>
      <c r="AI844" s="243" t="s">
        <v>11662</v>
      </c>
      <c r="AJ844" s="10" t="s">
        <v>2682</v>
      </c>
      <c r="AK844" s="10" t="s">
        <v>11663</v>
      </c>
      <c r="AL844" s="241" t="s">
        <v>2107</v>
      </c>
      <c r="AM844" s="8" t="s">
        <v>11664</v>
      </c>
      <c r="AN844" s="8"/>
      <c r="AO844" s="8"/>
      <c r="AP844" s="8"/>
      <c r="AQ844" s="8"/>
      <c r="AR844" s="245">
        <v>44752</v>
      </c>
      <c r="AS844" s="245">
        <v>44752</v>
      </c>
      <c r="AT844" s="246"/>
      <c r="AU844" s="244"/>
      <c r="AV844" s="247" t="s">
        <v>8583</v>
      </c>
      <c r="AW844" s="248" t="s">
        <v>8608</v>
      </c>
      <c r="AX844" s="249" t="s">
        <v>10751</v>
      </c>
      <c r="AY844" s="250" t="s">
        <v>11659</v>
      </c>
    </row>
    <row r="845" spans="1:51" ht="24.75" customHeight="1" x14ac:dyDescent="0.35">
      <c r="A845" s="11">
        <v>844</v>
      </c>
      <c r="B845" s="241" t="s">
        <v>11665</v>
      </c>
      <c r="C845" s="8" t="s">
        <v>11666</v>
      </c>
      <c r="D845" s="10" t="s">
        <v>3088</v>
      </c>
      <c r="E845" s="10" t="s">
        <v>162</v>
      </c>
      <c r="F845" s="9">
        <v>43927</v>
      </c>
      <c r="G845" s="9">
        <v>43986</v>
      </c>
      <c r="H845" s="9"/>
      <c r="I845" s="9">
        <v>45447</v>
      </c>
      <c r="J845" s="7" t="s">
        <v>3128</v>
      </c>
      <c r="K845" s="7" t="s">
        <v>80</v>
      </c>
      <c r="L845" s="10" t="s">
        <v>8980</v>
      </c>
      <c r="M845" s="242" t="s">
        <v>3475</v>
      </c>
      <c r="N845" s="243" t="s">
        <v>2017</v>
      </c>
      <c r="O845" s="243" t="s">
        <v>8981</v>
      </c>
      <c r="P845" s="10" t="s">
        <v>8982</v>
      </c>
      <c r="Q845" s="10" t="s">
        <v>148</v>
      </c>
      <c r="R845" s="10"/>
      <c r="S845" s="10"/>
      <c r="T845" s="10" t="s">
        <v>22</v>
      </c>
      <c r="U845" s="244">
        <v>32017</v>
      </c>
      <c r="V845" s="10" t="s">
        <v>162</v>
      </c>
      <c r="W845" s="10" t="s">
        <v>79</v>
      </c>
      <c r="X845" s="241" t="s">
        <v>1936</v>
      </c>
      <c r="Y845" s="8" t="s">
        <v>11667</v>
      </c>
      <c r="Z845" s="243">
        <v>42992</v>
      </c>
      <c r="AA845" s="10" t="s">
        <v>3088</v>
      </c>
      <c r="AB845" s="10" t="s">
        <v>1938</v>
      </c>
      <c r="AC845" s="10" t="s">
        <v>3140</v>
      </c>
      <c r="AD845" s="10" t="s">
        <v>9369</v>
      </c>
      <c r="AE845" s="243" t="s">
        <v>6723</v>
      </c>
      <c r="AF845" s="10" t="s">
        <v>11668</v>
      </c>
      <c r="AG845" s="10" t="s">
        <v>11669</v>
      </c>
      <c r="AH845" s="242" t="s">
        <v>11668</v>
      </c>
      <c r="AI845" s="243" t="s">
        <v>11669</v>
      </c>
      <c r="AJ845" s="10" t="s">
        <v>11670</v>
      </c>
      <c r="AK845" s="10" t="s">
        <v>11671</v>
      </c>
      <c r="AL845" s="241" t="s">
        <v>1941</v>
      </c>
      <c r="AM845" s="8" t="s">
        <v>11672</v>
      </c>
      <c r="AN845" s="8"/>
      <c r="AO845" s="8"/>
      <c r="AP845" s="8"/>
      <c r="AQ845" s="8"/>
      <c r="AR845" s="245">
        <v>44752</v>
      </c>
      <c r="AS845" s="245">
        <v>44752</v>
      </c>
      <c r="AT845" s="246"/>
      <c r="AU845" s="244"/>
      <c r="AV845" s="247" t="s">
        <v>8583</v>
      </c>
      <c r="AW845" s="248" t="s">
        <v>8608</v>
      </c>
      <c r="AX845" s="249" t="s">
        <v>10818</v>
      </c>
      <c r="AY845" s="250" t="s">
        <v>11665</v>
      </c>
    </row>
    <row r="846" spans="1:51" ht="24.75" customHeight="1" x14ac:dyDescent="0.35">
      <c r="A846" s="11">
        <v>845</v>
      </c>
      <c r="B846" s="241" t="s">
        <v>11673</v>
      </c>
      <c r="C846" s="8" t="s">
        <v>11674</v>
      </c>
      <c r="D846" s="10"/>
      <c r="E846" s="10" t="s">
        <v>14</v>
      </c>
      <c r="F846" s="9">
        <v>44426</v>
      </c>
      <c r="G846" s="9">
        <v>44485</v>
      </c>
      <c r="H846" s="9"/>
      <c r="I846" s="9">
        <v>44850</v>
      </c>
      <c r="J846" s="7" t="s">
        <v>3128</v>
      </c>
      <c r="K846" s="7" t="s">
        <v>7219</v>
      </c>
      <c r="L846" s="10" t="s">
        <v>115</v>
      </c>
      <c r="M846" s="242" t="s">
        <v>2070</v>
      </c>
      <c r="N846" s="243" t="s">
        <v>1990</v>
      </c>
      <c r="O846" s="243" t="s">
        <v>484</v>
      </c>
      <c r="P846" s="10" t="s">
        <v>2220</v>
      </c>
      <c r="Q846" s="10" t="s">
        <v>21</v>
      </c>
      <c r="R846" s="10"/>
      <c r="S846" s="10"/>
      <c r="T846" s="10" t="s">
        <v>53</v>
      </c>
      <c r="U846" s="244">
        <v>32668</v>
      </c>
      <c r="V846" s="10" t="s">
        <v>255</v>
      </c>
      <c r="W846" s="10" t="s">
        <v>255</v>
      </c>
      <c r="X846" s="241" t="s">
        <v>1936</v>
      </c>
      <c r="Y846" s="8" t="s">
        <v>11675</v>
      </c>
      <c r="Z846" s="243">
        <v>43417</v>
      </c>
      <c r="AA846" s="10" t="s">
        <v>255</v>
      </c>
      <c r="AB846" s="10" t="s">
        <v>1938</v>
      </c>
      <c r="AC846" s="10" t="s">
        <v>3140</v>
      </c>
      <c r="AD846" s="10" t="s">
        <v>2678</v>
      </c>
      <c r="AE846" s="243" t="s">
        <v>11676</v>
      </c>
      <c r="AF846" s="10" t="s">
        <v>11677</v>
      </c>
      <c r="AG846" s="10" t="s">
        <v>11678</v>
      </c>
      <c r="AH846" s="242" t="s">
        <v>11677</v>
      </c>
      <c r="AI846" s="243" t="s">
        <v>11678</v>
      </c>
      <c r="AJ846" s="10" t="s">
        <v>11679</v>
      </c>
      <c r="AK846" s="10" t="s">
        <v>11680</v>
      </c>
      <c r="AL846" s="241" t="s">
        <v>1971</v>
      </c>
      <c r="AM846" s="8" t="s">
        <v>11681</v>
      </c>
      <c r="AN846" s="8"/>
      <c r="AO846" s="8"/>
      <c r="AP846" s="8"/>
      <c r="AQ846" s="8"/>
      <c r="AR846" s="245">
        <v>44757</v>
      </c>
      <c r="AS846" s="245">
        <v>44757</v>
      </c>
      <c r="AT846" s="246"/>
      <c r="AU846" s="244"/>
      <c r="AV846" s="247" t="s">
        <v>8583</v>
      </c>
      <c r="AW846" s="248" t="s">
        <v>3783</v>
      </c>
      <c r="AX846" s="249"/>
      <c r="AY846" s="250" t="s">
        <v>11673</v>
      </c>
    </row>
    <row r="847" spans="1:51" ht="24.75" customHeight="1" x14ac:dyDescent="0.35">
      <c r="A847" s="11">
        <v>846</v>
      </c>
      <c r="B847" s="241" t="s">
        <v>11682</v>
      </c>
      <c r="C847" s="8" t="s">
        <v>11683</v>
      </c>
      <c r="D847" s="10" t="s">
        <v>3088</v>
      </c>
      <c r="E847" s="10" t="s">
        <v>747</v>
      </c>
      <c r="F847" s="9">
        <v>43322</v>
      </c>
      <c r="G847" s="9">
        <v>43381</v>
      </c>
      <c r="H847" s="9"/>
      <c r="I847" s="9"/>
      <c r="J847" s="7" t="s">
        <v>1932</v>
      </c>
      <c r="K847" s="7" t="s">
        <v>80</v>
      </c>
      <c r="L847" s="10" t="s">
        <v>5790</v>
      </c>
      <c r="M847" s="242" t="s">
        <v>2122</v>
      </c>
      <c r="N847" s="243" t="s">
        <v>2050</v>
      </c>
      <c r="O847" s="243" t="s">
        <v>3187</v>
      </c>
      <c r="P847" s="10" t="s">
        <v>2061</v>
      </c>
      <c r="Q847" s="10" t="e">
        <v>#N/A</v>
      </c>
      <c r="R847" s="10"/>
      <c r="S847" s="10"/>
      <c r="T847" s="10" t="s">
        <v>53</v>
      </c>
      <c r="U847" s="244">
        <v>32707</v>
      </c>
      <c r="V847" s="10" t="s">
        <v>747</v>
      </c>
      <c r="W847" s="10" t="s">
        <v>747</v>
      </c>
      <c r="X847" s="241" t="s">
        <v>1936</v>
      </c>
      <c r="Y847" s="8" t="s">
        <v>11684</v>
      </c>
      <c r="Z847" s="243">
        <v>38384</v>
      </c>
      <c r="AA847" s="10" t="s">
        <v>747</v>
      </c>
      <c r="AB847" s="10" t="s">
        <v>1938</v>
      </c>
      <c r="AC847" s="10" t="s">
        <v>1974</v>
      </c>
      <c r="AD847" s="10" t="s">
        <v>11685</v>
      </c>
      <c r="AE847" s="243" t="s">
        <v>3574</v>
      </c>
      <c r="AF847" s="10" t="s">
        <v>11686</v>
      </c>
      <c r="AG847" s="10" t="s">
        <v>11687</v>
      </c>
      <c r="AH847" s="242" t="s">
        <v>11686</v>
      </c>
      <c r="AI847" s="243" t="s">
        <v>11687</v>
      </c>
      <c r="AJ847" s="10" t="s">
        <v>11688</v>
      </c>
      <c r="AK847" s="10" t="s">
        <v>11689</v>
      </c>
      <c r="AL847" s="241" t="s">
        <v>1971</v>
      </c>
      <c r="AM847" s="8" t="s">
        <v>11690</v>
      </c>
      <c r="AN847" s="8"/>
      <c r="AO847" s="8"/>
      <c r="AP847" s="8"/>
      <c r="AQ847" s="8"/>
      <c r="AR847" s="245">
        <v>44757</v>
      </c>
      <c r="AS847" s="245">
        <v>44757</v>
      </c>
      <c r="AT847" s="246"/>
      <c r="AU847" s="244"/>
      <c r="AV847" s="247" t="s">
        <v>8639</v>
      </c>
      <c r="AW847" s="248" t="s">
        <v>6621</v>
      </c>
      <c r="AX847" s="249"/>
      <c r="AY847" s="250" t="s">
        <v>11682</v>
      </c>
    </row>
    <row r="848" spans="1:51" ht="24.75" customHeight="1" x14ac:dyDescent="0.35">
      <c r="A848" s="11">
        <v>847</v>
      </c>
      <c r="B848" s="241" t="s">
        <v>11691</v>
      </c>
      <c r="C848" s="8" t="s">
        <v>6289</v>
      </c>
      <c r="D848" s="10"/>
      <c r="E848" s="10" t="s">
        <v>1869</v>
      </c>
      <c r="F848" s="9">
        <v>44699</v>
      </c>
      <c r="G848" s="9">
        <v>44758</v>
      </c>
      <c r="H848" s="9"/>
      <c r="I848" s="9"/>
      <c r="J848" s="7"/>
      <c r="K848" s="7" t="s">
        <v>80</v>
      </c>
      <c r="L848" s="10" t="s">
        <v>5938</v>
      </c>
      <c r="M848" s="242" t="s">
        <v>2298</v>
      </c>
      <c r="N848" s="243" t="s">
        <v>1972</v>
      </c>
      <c r="O848" s="243" t="s">
        <v>3187</v>
      </c>
      <c r="P848" s="10" t="s">
        <v>2061</v>
      </c>
      <c r="Q848" s="10" t="e">
        <v>#N/A</v>
      </c>
      <c r="R848" s="10"/>
      <c r="S848" s="10"/>
      <c r="T848" s="10" t="s">
        <v>53</v>
      </c>
      <c r="U848" s="244">
        <v>28842</v>
      </c>
      <c r="V848" s="10" t="s">
        <v>1725</v>
      </c>
      <c r="W848" s="10" t="s">
        <v>1725</v>
      </c>
      <c r="X848" s="241" t="s">
        <v>1936</v>
      </c>
      <c r="Y848" s="8" t="s">
        <v>11692</v>
      </c>
      <c r="Z848" s="243">
        <v>43670</v>
      </c>
      <c r="AA848" s="10" t="s">
        <v>3592</v>
      </c>
      <c r="AB848" s="10" t="s">
        <v>1938</v>
      </c>
      <c r="AC848" s="10" t="s">
        <v>3140</v>
      </c>
      <c r="AD848" s="10" t="s">
        <v>5142</v>
      </c>
      <c r="AE848" s="243" t="s">
        <v>11693</v>
      </c>
      <c r="AF848" s="10" t="s">
        <v>11694</v>
      </c>
      <c r="AG848" s="10" t="s">
        <v>11695</v>
      </c>
      <c r="AH848" s="242" t="s">
        <v>11694</v>
      </c>
      <c r="AI848" s="243" t="s">
        <v>11695</v>
      </c>
      <c r="AJ848" s="10" t="s">
        <v>11696</v>
      </c>
      <c r="AK848" s="10" t="s">
        <v>11697</v>
      </c>
      <c r="AL848" s="241" t="s">
        <v>1971</v>
      </c>
      <c r="AM848" s="8" t="s">
        <v>11698</v>
      </c>
      <c r="AN848" s="8"/>
      <c r="AO848" s="8"/>
      <c r="AP848" s="8"/>
      <c r="AQ848" s="8"/>
      <c r="AR848" s="245">
        <v>44757</v>
      </c>
      <c r="AS848" s="245">
        <v>44757</v>
      </c>
      <c r="AT848" s="246"/>
      <c r="AU848" s="244"/>
      <c r="AV848" s="247" t="s">
        <v>8639</v>
      </c>
      <c r="AW848" s="248" t="s">
        <v>8640</v>
      </c>
      <c r="AX848" s="249"/>
      <c r="AY848" s="250" t="s">
        <v>11691</v>
      </c>
    </row>
    <row r="849" spans="1:51" ht="24.75" customHeight="1" x14ac:dyDescent="0.35">
      <c r="A849" s="11">
        <v>848</v>
      </c>
      <c r="B849" s="241" t="s">
        <v>11699</v>
      </c>
      <c r="C849" s="8" t="s">
        <v>11700</v>
      </c>
      <c r="D849" s="10"/>
      <c r="E849" s="10" t="s">
        <v>14</v>
      </c>
      <c r="F849" s="9">
        <v>44627</v>
      </c>
      <c r="G849" s="9">
        <v>44686</v>
      </c>
      <c r="H849" s="9"/>
      <c r="I849" s="9">
        <v>45051</v>
      </c>
      <c r="J849" s="7" t="s">
        <v>3128</v>
      </c>
      <c r="K849" s="7" t="s">
        <v>10652</v>
      </c>
      <c r="L849" s="10" t="s">
        <v>70</v>
      </c>
      <c r="M849" s="242" t="s">
        <v>1983</v>
      </c>
      <c r="N849" s="243" t="s">
        <v>2017</v>
      </c>
      <c r="O849" s="243" t="s">
        <v>1402</v>
      </c>
      <c r="P849" s="10" t="s">
        <v>9759</v>
      </c>
      <c r="Q849" s="10" t="s">
        <v>21</v>
      </c>
      <c r="R849" s="10"/>
      <c r="S849" s="10"/>
      <c r="T849" s="10" t="s">
        <v>53</v>
      </c>
      <c r="U849" s="244">
        <v>33121</v>
      </c>
      <c r="V849" s="10" t="s">
        <v>2270</v>
      </c>
      <c r="W849" s="10" t="s">
        <v>1382</v>
      </c>
      <c r="X849" s="241" t="s">
        <v>1936</v>
      </c>
      <c r="Y849" s="8" t="s">
        <v>11701</v>
      </c>
      <c r="Z849" s="243">
        <v>40155</v>
      </c>
      <c r="AA849" s="10" t="s">
        <v>2270</v>
      </c>
      <c r="AB849" s="10" t="s">
        <v>1938</v>
      </c>
      <c r="AC849" s="10" t="s">
        <v>1974</v>
      </c>
      <c r="AD849" s="10" t="s">
        <v>2115</v>
      </c>
      <c r="AE849" s="243" t="s">
        <v>2480</v>
      </c>
      <c r="AF849" s="10" t="s">
        <v>11702</v>
      </c>
      <c r="AG849" s="10" t="s">
        <v>11703</v>
      </c>
      <c r="AH849" s="242" t="s">
        <v>11704</v>
      </c>
      <c r="AI849" s="243" t="s">
        <v>11705</v>
      </c>
      <c r="AJ849" s="10" t="s">
        <v>11706</v>
      </c>
      <c r="AK849" s="10" t="s">
        <v>11707</v>
      </c>
      <c r="AL849" s="241" t="s">
        <v>1971</v>
      </c>
      <c r="AM849" s="8" t="s">
        <v>11708</v>
      </c>
      <c r="AN849" s="8"/>
      <c r="AO849" s="8"/>
      <c r="AP849" s="8"/>
      <c r="AQ849" s="8"/>
      <c r="AR849" s="245">
        <v>44758</v>
      </c>
      <c r="AS849" s="245">
        <v>44758</v>
      </c>
      <c r="AT849" s="246"/>
      <c r="AU849" s="244"/>
      <c r="AV849" s="247" t="s">
        <v>8583</v>
      </c>
      <c r="AW849" s="248" t="s">
        <v>10798</v>
      </c>
      <c r="AX849" s="249"/>
      <c r="AY849" s="250" t="s">
        <v>11699</v>
      </c>
    </row>
    <row r="850" spans="1:51" ht="24.75" customHeight="1" x14ac:dyDescent="0.35">
      <c r="A850" s="11">
        <v>849</v>
      </c>
      <c r="B850" s="241" t="s">
        <v>11709</v>
      </c>
      <c r="C850" s="8" t="s">
        <v>11710</v>
      </c>
      <c r="D850" s="10" t="s">
        <v>3088</v>
      </c>
      <c r="E850" s="10" t="s">
        <v>14</v>
      </c>
      <c r="F850" s="9">
        <v>40567</v>
      </c>
      <c r="G850" s="9">
        <v>40627</v>
      </c>
      <c r="H850" s="9"/>
      <c r="I850" s="9"/>
      <c r="J850" s="7" t="s">
        <v>1932</v>
      </c>
      <c r="K850" s="7" t="s">
        <v>7219</v>
      </c>
      <c r="L850" s="10" t="s">
        <v>7219</v>
      </c>
      <c r="M850" s="242" t="s">
        <v>11711</v>
      </c>
      <c r="N850" s="243" t="s">
        <v>2097</v>
      </c>
      <c r="O850" s="243" t="s">
        <v>11712</v>
      </c>
      <c r="P850" s="10" t="s">
        <v>11713</v>
      </c>
      <c r="Q850" s="10" t="s">
        <v>21</v>
      </c>
      <c r="R850" s="10"/>
      <c r="S850" s="10"/>
      <c r="T850" s="10" t="s">
        <v>22</v>
      </c>
      <c r="U850" s="244">
        <v>24429</v>
      </c>
      <c r="V850" s="10" t="s">
        <v>255</v>
      </c>
      <c r="W850" s="10" t="s">
        <v>2114</v>
      </c>
      <c r="X850" s="241" t="s">
        <v>1936</v>
      </c>
      <c r="Y850" s="8" t="s">
        <v>11714</v>
      </c>
      <c r="Z850" s="243">
        <v>42625</v>
      </c>
      <c r="AA850" s="10" t="s">
        <v>16</v>
      </c>
      <c r="AB850" s="10" t="s">
        <v>1956</v>
      </c>
      <c r="AC850" s="10" t="s">
        <v>3140</v>
      </c>
      <c r="AD850" s="10" t="s">
        <v>2077</v>
      </c>
      <c r="AE850" s="243" t="s">
        <v>1962</v>
      </c>
      <c r="AF850" s="10" t="s">
        <v>11715</v>
      </c>
      <c r="AG850" s="10" t="s">
        <v>11716</v>
      </c>
      <c r="AH850" s="242" t="s">
        <v>11715</v>
      </c>
      <c r="AI850" s="243" t="s">
        <v>11716</v>
      </c>
      <c r="AJ850" s="10" t="s">
        <v>11717</v>
      </c>
      <c r="AK850" s="10" t="s">
        <v>11718</v>
      </c>
      <c r="AL850" s="241" t="s">
        <v>1950</v>
      </c>
      <c r="AM850" s="8" t="s">
        <v>11719</v>
      </c>
      <c r="AN850" s="8"/>
      <c r="AO850" s="8"/>
      <c r="AP850" s="8"/>
      <c r="AQ850" s="8"/>
      <c r="AR850" s="245">
        <v>44742</v>
      </c>
      <c r="AS850" s="245">
        <v>44759</v>
      </c>
      <c r="AT850" s="246"/>
      <c r="AU850" s="244"/>
      <c r="AV850" s="247" t="s">
        <v>8639</v>
      </c>
      <c r="AW850" s="248" t="s">
        <v>7582</v>
      </c>
      <c r="AX850" s="249"/>
      <c r="AY850" s="250" t="s">
        <v>11709</v>
      </c>
    </row>
    <row r="851" spans="1:51" ht="24.75" customHeight="1" x14ac:dyDescent="0.35">
      <c r="A851" s="11">
        <v>850</v>
      </c>
      <c r="B851" s="241" t="s">
        <v>11720</v>
      </c>
      <c r="C851" s="8" t="s">
        <v>11721</v>
      </c>
      <c r="D851" s="10" t="s">
        <v>3088</v>
      </c>
      <c r="E851" s="10" t="s">
        <v>14</v>
      </c>
      <c r="F851" s="9">
        <v>43678</v>
      </c>
      <c r="G851" s="9">
        <v>43737</v>
      </c>
      <c r="H851" s="9"/>
      <c r="I851" s="9"/>
      <c r="J851" s="7" t="s">
        <v>1932</v>
      </c>
      <c r="K851" s="7" t="s">
        <v>7219</v>
      </c>
      <c r="L851" s="10" t="s">
        <v>115</v>
      </c>
      <c r="M851" s="242" t="s">
        <v>2118</v>
      </c>
      <c r="N851" s="243" t="s">
        <v>1933</v>
      </c>
      <c r="O851" s="243" t="s">
        <v>11722</v>
      </c>
      <c r="P851" s="10" t="s">
        <v>11723</v>
      </c>
      <c r="Q851" s="10" t="s">
        <v>21</v>
      </c>
      <c r="R851" s="10"/>
      <c r="S851" s="10"/>
      <c r="T851" s="10" t="s">
        <v>22</v>
      </c>
      <c r="U851" s="244">
        <v>31246</v>
      </c>
      <c r="V851" s="10" t="s">
        <v>707</v>
      </c>
      <c r="W851" s="10" t="s">
        <v>707</v>
      </c>
      <c r="X851" s="241" t="s">
        <v>1936</v>
      </c>
      <c r="Y851" s="8" t="s">
        <v>11724</v>
      </c>
      <c r="Z851" s="243">
        <v>40383</v>
      </c>
      <c r="AA851" s="10" t="s">
        <v>255</v>
      </c>
      <c r="AB851" s="10" t="s">
        <v>1938</v>
      </c>
      <c r="AC851" s="10" t="s">
        <v>3140</v>
      </c>
      <c r="AD851" s="10" t="s">
        <v>2120</v>
      </c>
      <c r="AE851" s="243" t="s">
        <v>2590</v>
      </c>
      <c r="AF851" s="10" t="s">
        <v>11725</v>
      </c>
      <c r="AG851" s="10" t="s">
        <v>11726</v>
      </c>
      <c r="AH851" s="242" t="s">
        <v>11725</v>
      </c>
      <c r="AI851" s="243" t="s">
        <v>11726</v>
      </c>
      <c r="AJ851" s="10" t="s">
        <v>11727</v>
      </c>
      <c r="AK851" s="10" t="s">
        <v>11728</v>
      </c>
      <c r="AL851" s="241" t="s">
        <v>1941</v>
      </c>
      <c r="AM851" s="8" t="s">
        <v>11729</v>
      </c>
      <c r="AN851" s="8"/>
      <c r="AO851" s="8"/>
      <c r="AP851" s="8"/>
      <c r="AQ851" s="8"/>
      <c r="AR851" s="245">
        <v>44763</v>
      </c>
      <c r="AS851" s="245">
        <v>44763</v>
      </c>
      <c r="AT851" s="246"/>
      <c r="AU851" s="244"/>
      <c r="AV851" s="247" t="s">
        <v>8583</v>
      </c>
      <c r="AW851" s="248" t="s">
        <v>10723</v>
      </c>
      <c r="AX851" s="249" t="s">
        <v>11283</v>
      </c>
      <c r="AY851" s="250" t="s">
        <v>11720</v>
      </c>
    </row>
    <row r="852" spans="1:51" ht="24.75" customHeight="1" x14ac:dyDescent="0.35">
      <c r="A852" s="11">
        <v>851</v>
      </c>
      <c r="B852" s="241" t="s">
        <v>11730</v>
      </c>
      <c r="C852" s="8" t="s">
        <v>11731</v>
      </c>
      <c r="D852" s="10" t="s">
        <v>3088</v>
      </c>
      <c r="E852" s="10" t="s">
        <v>14</v>
      </c>
      <c r="F852" s="9">
        <v>43347</v>
      </c>
      <c r="G852" s="9"/>
      <c r="H852" s="9"/>
      <c r="I852" s="9"/>
      <c r="J852" s="7" t="s">
        <v>1932</v>
      </c>
      <c r="K852" s="7" t="s">
        <v>64</v>
      </c>
      <c r="L852" s="10" t="s">
        <v>96</v>
      </c>
      <c r="M852" s="242" t="s">
        <v>96</v>
      </c>
      <c r="N852" s="243" t="s">
        <v>2017</v>
      </c>
      <c r="O852" s="243" t="s">
        <v>11732</v>
      </c>
      <c r="P852" s="10" t="s">
        <v>11733</v>
      </c>
      <c r="Q852" s="10" t="s">
        <v>21</v>
      </c>
      <c r="R852" s="10"/>
      <c r="S852" s="10"/>
      <c r="T852" s="10" t="s">
        <v>53</v>
      </c>
      <c r="U852" s="244">
        <v>34348</v>
      </c>
      <c r="V852" s="10" t="s">
        <v>255</v>
      </c>
      <c r="W852" s="10" t="s">
        <v>255</v>
      </c>
      <c r="X852" s="241" t="s">
        <v>1936</v>
      </c>
      <c r="Y852" s="8" t="s">
        <v>11734</v>
      </c>
      <c r="Z852" s="243">
        <v>39898</v>
      </c>
      <c r="AA852" s="10" t="s">
        <v>255</v>
      </c>
      <c r="AB852" s="10" t="s">
        <v>1956</v>
      </c>
      <c r="AC852" s="10" t="s">
        <v>1968</v>
      </c>
      <c r="AD852" s="10" t="s">
        <v>2686</v>
      </c>
      <c r="AE852" s="243" t="s">
        <v>11735</v>
      </c>
      <c r="AF852" s="10" t="s">
        <v>11736</v>
      </c>
      <c r="AG852" s="10" t="s">
        <v>11737</v>
      </c>
      <c r="AH852" s="242" t="s">
        <v>11736</v>
      </c>
      <c r="AI852" s="243" t="s">
        <v>11737</v>
      </c>
      <c r="AJ852" s="10" t="s">
        <v>11738</v>
      </c>
      <c r="AK852" s="10" t="s">
        <v>11739</v>
      </c>
      <c r="AL852" s="241" t="s">
        <v>1953</v>
      </c>
      <c r="AM852" s="8" t="s">
        <v>11740</v>
      </c>
      <c r="AN852" s="8"/>
      <c r="AO852" s="8"/>
      <c r="AP852" s="8"/>
      <c r="AQ852" s="8"/>
      <c r="AR852" s="245">
        <v>44764</v>
      </c>
      <c r="AS852" s="245">
        <v>44764</v>
      </c>
      <c r="AT852" s="246"/>
      <c r="AU852" s="244"/>
      <c r="AV852" s="247" t="s">
        <v>8583</v>
      </c>
      <c r="AW852" s="248" t="s">
        <v>8608</v>
      </c>
      <c r="AX852" s="249" t="s">
        <v>3102</v>
      </c>
      <c r="AY852" s="250" t="s">
        <v>11730</v>
      </c>
    </row>
    <row r="853" spans="1:51" ht="24.75" customHeight="1" x14ac:dyDescent="0.35">
      <c r="A853" s="11">
        <v>852</v>
      </c>
      <c r="B853" s="241" t="s">
        <v>11741</v>
      </c>
      <c r="C853" s="8" t="s">
        <v>11742</v>
      </c>
      <c r="D853" s="10" t="s">
        <v>3088</v>
      </c>
      <c r="E853" s="10" t="s">
        <v>14</v>
      </c>
      <c r="F853" s="9">
        <v>39815</v>
      </c>
      <c r="G853" s="9">
        <v>39873</v>
      </c>
      <c r="H853" s="9"/>
      <c r="I853" s="9"/>
      <c r="J853" s="7" t="s">
        <v>1932</v>
      </c>
      <c r="K853" s="7" t="s">
        <v>18</v>
      </c>
      <c r="L853" s="10" t="s">
        <v>19</v>
      </c>
      <c r="M853" s="242" t="s">
        <v>19</v>
      </c>
      <c r="N853" s="243" t="s">
        <v>1942</v>
      </c>
      <c r="O853" s="243" t="s">
        <v>11743</v>
      </c>
      <c r="P853" s="10" t="s">
        <v>11744</v>
      </c>
      <c r="Q853" s="10" t="s">
        <v>21</v>
      </c>
      <c r="R853" s="10"/>
      <c r="S853" s="10"/>
      <c r="T853" s="10" t="s">
        <v>53</v>
      </c>
      <c r="U853" s="244">
        <v>31202</v>
      </c>
      <c r="V853" s="10" t="s">
        <v>255</v>
      </c>
      <c r="W853" s="10" t="s">
        <v>2015</v>
      </c>
      <c r="X853" s="241" t="s">
        <v>1936</v>
      </c>
      <c r="Y853" s="8" t="s">
        <v>11745</v>
      </c>
      <c r="Z853" s="243">
        <v>43252</v>
      </c>
      <c r="AA853" s="10" t="s">
        <v>255</v>
      </c>
      <c r="AB853" s="10" t="s">
        <v>1938</v>
      </c>
      <c r="AC853" s="10" t="s">
        <v>3140</v>
      </c>
      <c r="AD853" s="10" t="s">
        <v>2030</v>
      </c>
      <c r="AE853" s="243" t="s">
        <v>2615</v>
      </c>
      <c r="AF853" s="10" t="s">
        <v>11746</v>
      </c>
      <c r="AG853" s="10" t="s">
        <v>11747</v>
      </c>
      <c r="AH853" s="242" t="s">
        <v>11748</v>
      </c>
      <c r="AI853" s="243" t="s">
        <v>11749</v>
      </c>
      <c r="AJ853" s="10" t="s">
        <v>11750</v>
      </c>
      <c r="AK853" s="10" t="s">
        <v>11751</v>
      </c>
      <c r="AL853" s="241" t="s">
        <v>1953</v>
      </c>
      <c r="AM853" s="8" t="s">
        <v>11752</v>
      </c>
      <c r="AN853" s="8"/>
      <c r="AO853" s="8"/>
      <c r="AP853" s="8"/>
      <c r="AQ853" s="8"/>
      <c r="AR853" s="245">
        <v>44765</v>
      </c>
      <c r="AS853" s="245">
        <v>44765</v>
      </c>
      <c r="AT853" s="246"/>
      <c r="AU853" s="244"/>
      <c r="AV853" s="247" t="s">
        <v>8583</v>
      </c>
      <c r="AW853" s="248" t="s">
        <v>10798</v>
      </c>
      <c r="AX853" s="249"/>
      <c r="AY853" s="250" t="s">
        <v>11741</v>
      </c>
    </row>
    <row r="854" spans="1:51" ht="24.75" customHeight="1" x14ac:dyDescent="0.35">
      <c r="A854" s="11">
        <v>853</v>
      </c>
      <c r="B854" s="241" t="s">
        <v>11753</v>
      </c>
      <c r="C854" s="8" t="s">
        <v>11754</v>
      </c>
      <c r="D854" s="10" t="s">
        <v>3088</v>
      </c>
      <c r="E854" s="10" t="s">
        <v>14</v>
      </c>
      <c r="F854" s="9">
        <v>44011</v>
      </c>
      <c r="G854" s="9">
        <v>44070</v>
      </c>
      <c r="H854" s="9"/>
      <c r="I854" s="9">
        <v>45531</v>
      </c>
      <c r="J854" s="7" t="s">
        <v>3128</v>
      </c>
      <c r="K854" s="7" t="s">
        <v>7219</v>
      </c>
      <c r="L854" s="10" t="s">
        <v>115</v>
      </c>
      <c r="M854" s="242" t="s">
        <v>2070</v>
      </c>
      <c r="N854" s="243" t="s">
        <v>1933</v>
      </c>
      <c r="O854" s="243" t="s">
        <v>214</v>
      </c>
      <c r="P854" s="10" t="s">
        <v>2071</v>
      </c>
      <c r="Q854" s="10" t="s">
        <v>21</v>
      </c>
      <c r="R854" s="10"/>
      <c r="S854" s="10"/>
      <c r="T854" s="10" t="s">
        <v>53</v>
      </c>
      <c r="U854" s="244">
        <v>32459</v>
      </c>
      <c r="V854" s="10" t="s">
        <v>255</v>
      </c>
      <c r="W854" s="10" t="s">
        <v>255</v>
      </c>
      <c r="X854" s="241" t="s">
        <v>1936</v>
      </c>
      <c r="Y854" s="8" t="s">
        <v>11755</v>
      </c>
      <c r="Z854" s="243">
        <v>43453</v>
      </c>
      <c r="AA854" s="10" t="s">
        <v>3088</v>
      </c>
      <c r="AB854" s="10" t="s">
        <v>1938</v>
      </c>
      <c r="AC854" s="10" t="s">
        <v>3140</v>
      </c>
      <c r="AD854" s="10" t="s">
        <v>2678</v>
      </c>
      <c r="AE854" s="243" t="s">
        <v>2590</v>
      </c>
      <c r="AF854" s="10" t="s">
        <v>11756</v>
      </c>
      <c r="AG854" s="10" t="s">
        <v>11757</v>
      </c>
      <c r="AH854" s="242" t="s">
        <v>11756</v>
      </c>
      <c r="AI854" s="243" t="s">
        <v>11757</v>
      </c>
      <c r="AJ854" s="10" t="s">
        <v>11758</v>
      </c>
      <c r="AK854" s="10" t="s">
        <v>11759</v>
      </c>
      <c r="AL854" s="241" t="s">
        <v>1971</v>
      </c>
      <c r="AM854" s="8" t="s">
        <v>11760</v>
      </c>
      <c r="AN854" s="8"/>
      <c r="AO854" s="8"/>
      <c r="AP854" s="8"/>
      <c r="AQ854" s="8"/>
      <c r="AR854" s="245">
        <v>44766</v>
      </c>
      <c r="AS854" s="245">
        <v>44766</v>
      </c>
      <c r="AT854" s="246"/>
      <c r="AU854" s="244"/>
      <c r="AV854" s="247" t="s">
        <v>8583</v>
      </c>
      <c r="AW854" s="248" t="s">
        <v>3783</v>
      </c>
      <c r="AX854" s="249"/>
      <c r="AY854" s="250" t="s">
        <v>11753</v>
      </c>
    </row>
    <row r="855" spans="1:51" ht="24.75" customHeight="1" x14ac:dyDescent="0.35">
      <c r="A855" s="11">
        <v>854</v>
      </c>
      <c r="B855" s="241" t="s">
        <v>11761</v>
      </c>
      <c r="C855" s="8" t="s">
        <v>11762</v>
      </c>
      <c r="D855" s="10"/>
      <c r="E855" s="10" t="s">
        <v>14</v>
      </c>
      <c r="F855" s="9">
        <v>44475</v>
      </c>
      <c r="G855" s="9">
        <v>44534</v>
      </c>
      <c r="H855" s="9"/>
      <c r="I855" s="9">
        <v>44899</v>
      </c>
      <c r="J855" s="7" t="s">
        <v>3128</v>
      </c>
      <c r="K855" s="7" t="s">
        <v>10652</v>
      </c>
      <c r="L855" s="10" t="s">
        <v>41</v>
      </c>
      <c r="M855" s="242" t="s">
        <v>11763</v>
      </c>
      <c r="N855" s="243" t="s">
        <v>1933</v>
      </c>
      <c r="O855" s="243" t="s">
        <v>11764</v>
      </c>
      <c r="P855" s="10" t="s">
        <v>11765</v>
      </c>
      <c r="Q855" s="10" t="s">
        <v>21</v>
      </c>
      <c r="R855" s="10"/>
      <c r="S855" s="10"/>
      <c r="T855" s="10" t="s">
        <v>22</v>
      </c>
      <c r="U855" s="244">
        <v>30268</v>
      </c>
      <c r="V855" s="10" t="s">
        <v>2270</v>
      </c>
      <c r="W855" s="10" t="s">
        <v>2270</v>
      </c>
      <c r="X855" s="241" t="s">
        <v>1936</v>
      </c>
      <c r="Y855" s="8" t="s">
        <v>11766</v>
      </c>
      <c r="Z855" s="243">
        <v>42331</v>
      </c>
      <c r="AA855" s="10" t="s">
        <v>2270</v>
      </c>
      <c r="AB855" s="10" t="s">
        <v>1938</v>
      </c>
      <c r="AC855" s="10" t="s">
        <v>3140</v>
      </c>
      <c r="AD855" s="10" t="s">
        <v>2065</v>
      </c>
      <c r="AE855" s="243" t="s">
        <v>11767</v>
      </c>
      <c r="AF855" s="10" t="s">
        <v>11768</v>
      </c>
      <c r="AG855" s="10" t="s">
        <v>11769</v>
      </c>
      <c r="AH855" s="242" t="s">
        <v>11768</v>
      </c>
      <c r="AI855" s="243" t="s">
        <v>11769</v>
      </c>
      <c r="AJ855" s="10" t="s">
        <v>11770</v>
      </c>
      <c r="AK855" s="10" t="s">
        <v>11771</v>
      </c>
      <c r="AL855" s="241" t="s">
        <v>1941</v>
      </c>
      <c r="AM855" s="8" t="s">
        <v>11772</v>
      </c>
      <c r="AN855" s="8"/>
      <c r="AO855" s="8"/>
      <c r="AP855" s="8"/>
      <c r="AQ855" s="8"/>
      <c r="AR855" s="245">
        <v>44767</v>
      </c>
      <c r="AS855" s="245">
        <v>44767</v>
      </c>
      <c r="AT855" s="246"/>
      <c r="AU855" s="244"/>
      <c r="AV855" s="247" t="s">
        <v>8583</v>
      </c>
      <c r="AW855" s="248" t="s">
        <v>3783</v>
      </c>
      <c r="AX855" s="249"/>
      <c r="AY855" s="250" t="s">
        <v>11761</v>
      </c>
    </row>
    <row r="856" spans="1:51" s="256" customFormat="1" ht="24.75" customHeight="1" x14ac:dyDescent="0.35">
      <c r="A856" s="11">
        <v>855</v>
      </c>
      <c r="B856" s="241" t="s">
        <v>11773</v>
      </c>
      <c r="C856" s="8" t="s">
        <v>11774</v>
      </c>
      <c r="D856" s="10"/>
      <c r="E856" s="10" t="s">
        <v>14</v>
      </c>
      <c r="F856" s="9">
        <v>44565</v>
      </c>
      <c r="G856" s="9">
        <v>44624</v>
      </c>
      <c r="H856" s="9"/>
      <c r="I856" s="9">
        <v>44989</v>
      </c>
      <c r="J856" s="7" t="s">
        <v>3128</v>
      </c>
      <c r="K856" s="7" t="s">
        <v>7219</v>
      </c>
      <c r="L856" s="10" t="s">
        <v>35</v>
      </c>
      <c r="M856" s="242" t="s">
        <v>2292</v>
      </c>
      <c r="N856" s="243" t="s">
        <v>1933</v>
      </c>
      <c r="O856" s="243" t="s">
        <v>1273</v>
      </c>
      <c r="P856" s="10" t="s">
        <v>2568</v>
      </c>
      <c r="Q856" s="10" t="s">
        <v>21</v>
      </c>
      <c r="R856" s="10"/>
      <c r="S856" s="10"/>
      <c r="T856" s="10" t="s">
        <v>22</v>
      </c>
      <c r="U856" s="244">
        <v>29777</v>
      </c>
      <c r="V856" s="10" t="s">
        <v>1382</v>
      </c>
      <c r="W856" s="10" t="s">
        <v>1382</v>
      </c>
      <c r="X856" s="241" t="s">
        <v>1936</v>
      </c>
      <c r="Y856" s="8" t="s">
        <v>11775</v>
      </c>
      <c r="Z856" s="243">
        <v>41094</v>
      </c>
      <c r="AA856" s="10" t="s">
        <v>255</v>
      </c>
      <c r="AB856" s="10" t="s">
        <v>1938</v>
      </c>
      <c r="AC856" s="10" t="s">
        <v>3140</v>
      </c>
      <c r="AD856" s="10" t="s">
        <v>2010</v>
      </c>
      <c r="AE856" s="243" t="s">
        <v>1948</v>
      </c>
      <c r="AF856" s="10" t="s">
        <v>11776</v>
      </c>
      <c r="AG856" s="10" t="s">
        <v>11777</v>
      </c>
      <c r="AH856" s="242" t="s">
        <v>11776</v>
      </c>
      <c r="AI856" s="243" t="s">
        <v>11777</v>
      </c>
      <c r="AJ856" s="10" t="s">
        <v>11778</v>
      </c>
      <c r="AK856" s="10" t="s">
        <v>11779</v>
      </c>
      <c r="AL856" s="241" t="s">
        <v>1941</v>
      </c>
      <c r="AM856" s="8" t="s">
        <v>11780</v>
      </c>
      <c r="AN856" s="8"/>
      <c r="AO856" s="8"/>
      <c r="AP856" s="8"/>
      <c r="AQ856" s="8"/>
      <c r="AR856" s="245">
        <v>44771</v>
      </c>
      <c r="AS856" s="245">
        <v>44771</v>
      </c>
      <c r="AT856" s="246"/>
      <c r="AU856" s="244"/>
      <c r="AV856" s="247" t="s">
        <v>8583</v>
      </c>
      <c r="AW856" s="248" t="s">
        <v>3783</v>
      </c>
      <c r="AX856" s="249"/>
      <c r="AY856" s="255" t="s">
        <v>11773</v>
      </c>
    </row>
    <row r="857" spans="1:51" s="256" customFormat="1" ht="24.75" customHeight="1" x14ac:dyDescent="0.35">
      <c r="A857" s="11">
        <v>856</v>
      </c>
      <c r="B857" s="241" t="s">
        <v>11781</v>
      </c>
      <c r="C857" s="8" t="s">
        <v>11782</v>
      </c>
      <c r="D857" s="10" t="s">
        <v>3088</v>
      </c>
      <c r="E857" s="10" t="s">
        <v>14</v>
      </c>
      <c r="F857" s="9">
        <v>43822</v>
      </c>
      <c r="G857" s="9">
        <v>43881</v>
      </c>
      <c r="H857" s="9"/>
      <c r="I857" s="9">
        <v>45342</v>
      </c>
      <c r="J857" s="7" t="s">
        <v>3128</v>
      </c>
      <c r="K857" s="7" t="s">
        <v>26</v>
      </c>
      <c r="L857" s="10" t="s">
        <v>2404</v>
      </c>
      <c r="M857" s="242" t="s">
        <v>27</v>
      </c>
      <c r="N857" s="243" t="s">
        <v>2126</v>
      </c>
      <c r="O857" s="243" t="s">
        <v>4889</v>
      </c>
      <c r="P857" s="10" t="s">
        <v>4890</v>
      </c>
      <c r="Q857" s="10" t="s">
        <v>21</v>
      </c>
      <c r="R857" s="10"/>
      <c r="S857" s="10"/>
      <c r="T857" s="10" t="s">
        <v>22</v>
      </c>
      <c r="U857" s="244">
        <v>35167</v>
      </c>
      <c r="V857" s="10" t="s">
        <v>255</v>
      </c>
      <c r="W857" s="10" t="s">
        <v>255</v>
      </c>
      <c r="X857" s="241" t="s">
        <v>1936</v>
      </c>
      <c r="Y857" s="8" t="s">
        <v>11783</v>
      </c>
      <c r="Z857" s="243">
        <v>40551</v>
      </c>
      <c r="AA857" s="10" t="s">
        <v>255</v>
      </c>
      <c r="AB857" s="10" t="s">
        <v>1956</v>
      </c>
      <c r="AC857" s="10" t="s">
        <v>3140</v>
      </c>
      <c r="AD857" s="10" t="s">
        <v>2172</v>
      </c>
      <c r="AE857" s="243" t="s">
        <v>1998</v>
      </c>
      <c r="AF857" s="10" t="s">
        <v>11784</v>
      </c>
      <c r="AG857" s="10" t="s">
        <v>11785</v>
      </c>
      <c r="AH857" s="242" t="s">
        <v>11786</v>
      </c>
      <c r="AI857" s="243" t="s">
        <v>11787</v>
      </c>
      <c r="AJ857" s="10" t="s">
        <v>11788</v>
      </c>
      <c r="AK857" s="10" t="s">
        <v>11789</v>
      </c>
      <c r="AL857" s="241" t="s">
        <v>1950</v>
      </c>
      <c r="AM857" s="8" t="s">
        <v>11790</v>
      </c>
      <c r="AN857" s="8"/>
      <c r="AO857" s="8"/>
      <c r="AP857" s="8"/>
      <c r="AQ857" s="8"/>
      <c r="AR857" s="245">
        <v>44772</v>
      </c>
      <c r="AS857" s="245">
        <v>44772</v>
      </c>
      <c r="AT857" s="246"/>
      <c r="AU857" s="244"/>
      <c r="AV857" s="247" t="s">
        <v>8583</v>
      </c>
      <c r="AW857" s="248" t="s">
        <v>10732</v>
      </c>
      <c r="AX857" s="249"/>
      <c r="AY857" s="255" t="s">
        <v>11781</v>
      </c>
    </row>
    <row r="858" spans="1:51" ht="24.75" customHeight="1" x14ac:dyDescent="0.35">
      <c r="A858" s="11">
        <v>857</v>
      </c>
      <c r="B858" s="241" t="s">
        <v>11791</v>
      </c>
      <c r="C858" s="8" t="s">
        <v>11792</v>
      </c>
      <c r="D858" s="10" t="s">
        <v>11453</v>
      </c>
      <c r="E858" s="10" t="s">
        <v>129</v>
      </c>
      <c r="F858" s="9">
        <v>44348</v>
      </c>
      <c r="G858" s="9">
        <v>44407</v>
      </c>
      <c r="H858" s="9"/>
      <c r="I858" s="9">
        <v>44772</v>
      </c>
      <c r="J858" s="7" t="s">
        <v>3128</v>
      </c>
      <c r="K858" s="7" t="s">
        <v>80</v>
      </c>
      <c r="L858" s="10" t="s">
        <v>3884</v>
      </c>
      <c r="M858" s="242" t="s">
        <v>3885</v>
      </c>
      <c r="N858" s="243" t="s">
        <v>1964</v>
      </c>
      <c r="O858" s="243" t="s">
        <v>8103</v>
      </c>
      <c r="P858" s="10" t="s">
        <v>1996</v>
      </c>
      <c r="Q858" s="10" t="e">
        <v>#N/A</v>
      </c>
      <c r="R858" s="10"/>
      <c r="S858" s="10"/>
      <c r="T858" s="10" t="s">
        <v>53</v>
      </c>
      <c r="U858" s="244">
        <v>28210</v>
      </c>
      <c r="V858" s="10" t="s">
        <v>79</v>
      </c>
      <c r="W858" s="10" t="s">
        <v>79</v>
      </c>
      <c r="X858" s="241" t="s">
        <v>1936</v>
      </c>
      <c r="Y858" s="8" t="s">
        <v>11793</v>
      </c>
      <c r="Z858" s="243">
        <v>40682</v>
      </c>
      <c r="AA858" s="10" t="s">
        <v>2562</v>
      </c>
      <c r="AB858" s="10" t="s">
        <v>1938</v>
      </c>
      <c r="AC858" s="10" t="s">
        <v>3140</v>
      </c>
      <c r="AD858" s="10" t="s">
        <v>2157</v>
      </c>
      <c r="AE858" s="243" t="s">
        <v>11794</v>
      </c>
      <c r="AF858" s="10" t="s">
        <v>11795</v>
      </c>
      <c r="AG858" s="10" t="s">
        <v>11796</v>
      </c>
      <c r="AH858" s="242" t="s">
        <v>11795</v>
      </c>
      <c r="AI858" s="243" t="s">
        <v>11796</v>
      </c>
      <c r="AJ858" s="10" t="s">
        <v>11797</v>
      </c>
      <c r="AK858" s="10" t="s">
        <v>11798</v>
      </c>
      <c r="AL858" s="241" t="s">
        <v>1971</v>
      </c>
      <c r="AM858" s="8" t="s">
        <v>11799</v>
      </c>
      <c r="AN858" s="8"/>
      <c r="AO858" s="8"/>
      <c r="AP858" s="8"/>
      <c r="AQ858" s="8"/>
      <c r="AR858" s="245">
        <v>44772</v>
      </c>
      <c r="AS858" s="245">
        <v>44772</v>
      </c>
      <c r="AT858" s="246"/>
      <c r="AU858" s="244"/>
      <c r="AV858" s="247" t="s">
        <v>8639</v>
      </c>
      <c r="AW858" s="248" t="s">
        <v>8640</v>
      </c>
      <c r="AX858" s="249"/>
      <c r="AY858" s="250" t="s">
        <v>11791</v>
      </c>
    </row>
    <row r="859" spans="1:51" ht="24.75" customHeight="1" x14ac:dyDescent="0.35">
      <c r="A859" s="11">
        <v>858</v>
      </c>
      <c r="B859" s="241" t="s">
        <v>11800</v>
      </c>
      <c r="C859" s="8" t="s">
        <v>11801</v>
      </c>
      <c r="D859" s="10"/>
      <c r="E859" s="10" t="s">
        <v>255</v>
      </c>
      <c r="F859" s="9">
        <v>44655</v>
      </c>
      <c r="G859" s="9">
        <v>44714</v>
      </c>
      <c r="H859" s="9"/>
      <c r="I859" s="9">
        <v>45079</v>
      </c>
      <c r="J859" s="7" t="s">
        <v>3128</v>
      </c>
      <c r="K859" s="7" t="s">
        <v>80</v>
      </c>
      <c r="L859" s="10" t="s">
        <v>11017</v>
      </c>
      <c r="M859" s="242" t="s">
        <v>11018</v>
      </c>
      <c r="N859" s="243" t="s">
        <v>1990</v>
      </c>
      <c r="O859" s="243" t="s">
        <v>3187</v>
      </c>
      <c r="P859" s="10" t="s">
        <v>2061</v>
      </c>
      <c r="Q859" s="10" t="e">
        <v>#N/A</v>
      </c>
      <c r="R859" s="10"/>
      <c r="S859" s="10"/>
      <c r="T859" s="10" t="s">
        <v>53</v>
      </c>
      <c r="U859" s="244">
        <v>31463</v>
      </c>
      <c r="V859" s="10" t="s">
        <v>2015</v>
      </c>
      <c r="W859" s="10" t="s">
        <v>2015</v>
      </c>
      <c r="X859" s="241" t="s">
        <v>1936</v>
      </c>
      <c r="Y859" s="8" t="s">
        <v>11802</v>
      </c>
      <c r="Z859" s="243">
        <v>43102</v>
      </c>
      <c r="AA859" s="10" t="s">
        <v>2009</v>
      </c>
      <c r="AB859" s="10" t="s">
        <v>1938</v>
      </c>
      <c r="AC859" s="10" t="s">
        <v>1974</v>
      </c>
      <c r="AD859" s="10" t="s">
        <v>11803</v>
      </c>
      <c r="AE859" s="243" t="s">
        <v>2451</v>
      </c>
      <c r="AF859" s="10" t="s">
        <v>11804</v>
      </c>
      <c r="AG859" s="10" t="s">
        <v>11805</v>
      </c>
      <c r="AH859" s="242" t="s">
        <v>11806</v>
      </c>
      <c r="AI859" s="243" t="s">
        <v>11807</v>
      </c>
      <c r="AJ859" s="10" t="s">
        <v>11808</v>
      </c>
      <c r="AK859" s="10" t="s">
        <v>11809</v>
      </c>
      <c r="AL859" s="241" t="s">
        <v>1971</v>
      </c>
      <c r="AM859" s="8" t="s">
        <v>11810</v>
      </c>
      <c r="AN859" s="8"/>
      <c r="AO859" s="8"/>
      <c r="AP859" s="8"/>
      <c r="AQ859" s="8"/>
      <c r="AR859" s="245">
        <v>44773</v>
      </c>
      <c r="AS859" s="245">
        <v>44773</v>
      </c>
      <c r="AT859" s="246"/>
      <c r="AU859" s="244"/>
      <c r="AV859" s="247" t="s">
        <v>8639</v>
      </c>
      <c r="AW859" s="248" t="s">
        <v>8425</v>
      </c>
      <c r="AX859" s="249"/>
      <c r="AY859" s="250" t="s">
        <v>11800</v>
      </c>
    </row>
    <row r="860" spans="1:51" ht="24.75" customHeight="1" x14ac:dyDescent="0.35">
      <c r="A860" s="11">
        <v>859</v>
      </c>
      <c r="B860" s="241" t="s">
        <v>11811</v>
      </c>
      <c r="C860" s="8" t="s">
        <v>11812</v>
      </c>
      <c r="D860" s="10"/>
      <c r="E860" s="10" t="s">
        <v>14</v>
      </c>
      <c r="F860" s="9">
        <v>44734</v>
      </c>
      <c r="G860" s="9">
        <v>44793</v>
      </c>
      <c r="H860" s="9"/>
      <c r="I860" s="9"/>
      <c r="J860" s="7"/>
      <c r="K860" s="7" t="s">
        <v>26</v>
      </c>
      <c r="L860" s="10" t="s">
        <v>2404</v>
      </c>
      <c r="M860" s="242" t="s">
        <v>27</v>
      </c>
      <c r="N860" s="243" t="s">
        <v>2017</v>
      </c>
      <c r="O860" s="243" t="s">
        <v>497</v>
      </c>
      <c r="P860" s="10" t="s">
        <v>2232</v>
      </c>
      <c r="Q860" s="10" t="s">
        <v>21</v>
      </c>
      <c r="R860" s="10"/>
      <c r="S860" s="10"/>
      <c r="T860" s="10" t="s">
        <v>22</v>
      </c>
      <c r="U860" s="244">
        <v>33301</v>
      </c>
      <c r="V860" s="10" t="s">
        <v>255</v>
      </c>
      <c r="W860" s="10" t="s">
        <v>255</v>
      </c>
      <c r="X860" s="241" t="s">
        <v>1936</v>
      </c>
      <c r="Y860" s="8" t="s">
        <v>11813</v>
      </c>
      <c r="Z860" s="243">
        <v>44296</v>
      </c>
      <c r="AA860" s="10" t="s">
        <v>1937</v>
      </c>
      <c r="AB860" s="10" t="s">
        <v>1938</v>
      </c>
      <c r="AC860" s="10" t="s">
        <v>1974</v>
      </c>
      <c r="AD860" s="10" t="s">
        <v>8904</v>
      </c>
      <c r="AE860" s="243" t="s">
        <v>1948</v>
      </c>
      <c r="AF860" s="10" t="s">
        <v>11814</v>
      </c>
      <c r="AG860" s="10" t="s">
        <v>11815</v>
      </c>
      <c r="AH860" s="242" t="s">
        <v>11814</v>
      </c>
      <c r="AI860" s="243" t="s">
        <v>11815</v>
      </c>
      <c r="AJ860" s="10" t="s">
        <v>11816</v>
      </c>
      <c r="AK860" s="10" t="s">
        <v>11817</v>
      </c>
      <c r="AL860" s="241" t="s">
        <v>1971</v>
      </c>
      <c r="AM860" s="8" t="s">
        <v>11818</v>
      </c>
      <c r="AN860" s="8"/>
      <c r="AO860" s="8"/>
      <c r="AP860" s="8"/>
      <c r="AQ860" s="8"/>
      <c r="AR860" s="245">
        <v>44775</v>
      </c>
      <c r="AS860" s="245">
        <v>44775</v>
      </c>
      <c r="AT860" s="246"/>
      <c r="AU860" s="244"/>
      <c r="AV860" s="247" t="s">
        <v>8583</v>
      </c>
      <c r="AW860" s="248" t="s">
        <v>10732</v>
      </c>
      <c r="AX860" s="249"/>
      <c r="AY860" s="250" t="s">
        <v>11811</v>
      </c>
    </row>
    <row r="861" spans="1:51" ht="24.75" customHeight="1" x14ac:dyDescent="0.35">
      <c r="A861" s="11">
        <v>860</v>
      </c>
      <c r="B861" s="241" t="s">
        <v>11819</v>
      </c>
      <c r="C861" s="8" t="s">
        <v>11820</v>
      </c>
      <c r="D861" s="10"/>
      <c r="E861" s="10" t="s">
        <v>32</v>
      </c>
      <c r="F861" s="9">
        <v>44753</v>
      </c>
      <c r="G861" s="9">
        <v>44812</v>
      </c>
      <c r="H861" s="9"/>
      <c r="I861" s="9"/>
      <c r="J861" s="7"/>
      <c r="K861" s="7" t="s">
        <v>7219</v>
      </c>
      <c r="L861" s="10" t="s">
        <v>35</v>
      </c>
      <c r="M861" s="242" t="s">
        <v>35</v>
      </c>
      <c r="N861" s="243" t="s">
        <v>2155</v>
      </c>
      <c r="O861" s="243" t="s">
        <v>626</v>
      </c>
      <c r="P861" s="10" t="s">
        <v>2285</v>
      </c>
      <c r="Q861" s="10" t="s">
        <v>21</v>
      </c>
      <c r="R861" s="10"/>
      <c r="S861" s="10"/>
      <c r="T861" s="10" t="s">
        <v>53</v>
      </c>
      <c r="U861" s="244">
        <v>36662</v>
      </c>
      <c r="V861" s="10" t="s">
        <v>527</v>
      </c>
      <c r="W861" s="10" t="s">
        <v>527</v>
      </c>
      <c r="X861" s="241" t="s">
        <v>1936</v>
      </c>
      <c r="Y861" s="8" t="s">
        <v>11821</v>
      </c>
      <c r="Z861" s="243" t="s">
        <v>11822</v>
      </c>
      <c r="AA861" s="10" t="s">
        <v>1937</v>
      </c>
      <c r="AB861" s="10" t="s">
        <v>1956</v>
      </c>
      <c r="AC861" s="10" t="s">
        <v>3140</v>
      </c>
      <c r="AD861" s="10" t="s">
        <v>2092</v>
      </c>
      <c r="AE861" s="243" t="s">
        <v>2715</v>
      </c>
      <c r="AF861" s="10" t="s">
        <v>11823</v>
      </c>
      <c r="AG861" s="10" t="s">
        <v>11824</v>
      </c>
      <c r="AH861" s="242" t="s">
        <v>11825</v>
      </c>
      <c r="AI861" s="243" t="s">
        <v>11824</v>
      </c>
      <c r="AJ861" s="10" t="s">
        <v>11826</v>
      </c>
      <c r="AK861" s="10" t="s">
        <v>2777</v>
      </c>
      <c r="AL861" s="241" t="s">
        <v>1950</v>
      </c>
      <c r="AM861" s="8" t="s">
        <v>11827</v>
      </c>
      <c r="AN861" s="8"/>
      <c r="AO861" s="8"/>
      <c r="AP861" s="8"/>
      <c r="AQ861" s="8"/>
      <c r="AR861" s="245">
        <v>44777</v>
      </c>
      <c r="AS861" s="245">
        <v>44777</v>
      </c>
      <c r="AT861" s="246"/>
      <c r="AU861" s="244"/>
      <c r="AV861" s="247" t="s">
        <v>8583</v>
      </c>
      <c r="AW861" s="248" t="s">
        <v>10798</v>
      </c>
      <c r="AX861" s="249"/>
      <c r="AY861" s="250" t="s">
        <v>11819</v>
      </c>
    </row>
    <row r="862" spans="1:51" ht="24.75" customHeight="1" x14ac:dyDescent="0.35">
      <c r="A862" s="11">
        <v>861</v>
      </c>
      <c r="B862" s="241" t="s">
        <v>11828</v>
      </c>
      <c r="C862" s="8" t="s">
        <v>11829</v>
      </c>
      <c r="D862" s="10" t="s">
        <v>3088</v>
      </c>
      <c r="E862" s="10" t="s">
        <v>14</v>
      </c>
      <c r="F862" s="9">
        <v>41122</v>
      </c>
      <c r="G862" s="9">
        <v>41182</v>
      </c>
      <c r="H862" s="9"/>
      <c r="I862" s="9"/>
      <c r="J862" s="7" t="s">
        <v>1932</v>
      </c>
      <c r="K862" s="7" t="s">
        <v>10652</v>
      </c>
      <c r="L862" s="10" t="s">
        <v>41</v>
      </c>
      <c r="M862" s="242" t="s">
        <v>11763</v>
      </c>
      <c r="N862" s="243" t="s">
        <v>2050</v>
      </c>
      <c r="O862" s="243" t="s">
        <v>11830</v>
      </c>
      <c r="P862" s="10" t="s">
        <v>11831</v>
      </c>
      <c r="Q862" s="10" t="s">
        <v>21</v>
      </c>
      <c r="R862" s="10"/>
      <c r="S862" s="10"/>
      <c r="T862" s="10" t="s">
        <v>22</v>
      </c>
      <c r="U862" s="244">
        <v>32447</v>
      </c>
      <c r="V862" s="10" t="s">
        <v>255</v>
      </c>
      <c r="W862" s="10" t="s">
        <v>129</v>
      </c>
      <c r="X862" s="241" t="s">
        <v>1936</v>
      </c>
      <c r="Y862" s="8" t="s">
        <v>11832</v>
      </c>
      <c r="Z862" s="243">
        <v>43285</v>
      </c>
      <c r="AA862" s="10" t="s">
        <v>16</v>
      </c>
      <c r="AB862" s="10" t="s">
        <v>1938</v>
      </c>
      <c r="AC862" s="10" t="s">
        <v>3140</v>
      </c>
      <c r="AD862" s="10" t="s">
        <v>2115</v>
      </c>
      <c r="AE862" s="243" t="s">
        <v>2609</v>
      </c>
      <c r="AF862" s="10" t="s">
        <v>11833</v>
      </c>
      <c r="AG862" s="10" t="s">
        <v>11834</v>
      </c>
      <c r="AH862" s="242" t="s">
        <v>11835</v>
      </c>
      <c r="AI862" s="243" t="s">
        <v>11836</v>
      </c>
      <c r="AJ862" s="10" t="s">
        <v>11837</v>
      </c>
      <c r="AK862" s="10" t="s">
        <v>2191</v>
      </c>
      <c r="AL862" s="241" t="s">
        <v>1953</v>
      </c>
      <c r="AM862" s="8" t="s">
        <v>11838</v>
      </c>
      <c r="AN862" s="8"/>
      <c r="AO862" s="8"/>
      <c r="AP862" s="8"/>
      <c r="AQ862" s="8"/>
      <c r="AR862" s="245">
        <v>44778</v>
      </c>
      <c r="AS862" s="245">
        <v>44778</v>
      </c>
      <c r="AT862" s="246"/>
      <c r="AU862" s="244"/>
      <c r="AV862" s="247" t="s">
        <v>8583</v>
      </c>
      <c r="AW862" s="248" t="s">
        <v>10732</v>
      </c>
      <c r="AX862" s="249"/>
      <c r="AY862" s="250" t="s">
        <v>11828</v>
      </c>
    </row>
    <row r="863" spans="1:51" ht="24.75" customHeight="1" x14ac:dyDescent="0.35">
      <c r="A863" s="11">
        <v>862</v>
      </c>
      <c r="B863" s="241" t="s">
        <v>11839</v>
      </c>
      <c r="C863" s="8" t="s">
        <v>11840</v>
      </c>
      <c r="D863" s="10" t="s">
        <v>3088</v>
      </c>
      <c r="E863" s="10" t="s">
        <v>14</v>
      </c>
      <c r="F863" s="9">
        <v>43878</v>
      </c>
      <c r="G863" s="9">
        <v>43937</v>
      </c>
      <c r="H863" s="9"/>
      <c r="I863" s="9"/>
      <c r="J863" s="7" t="s">
        <v>1932</v>
      </c>
      <c r="K863" s="7" t="s">
        <v>10652</v>
      </c>
      <c r="L863" s="10" t="s">
        <v>41</v>
      </c>
      <c r="M863" s="242" t="s">
        <v>11763</v>
      </c>
      <c r="N863" s="243" t="s">
        <v>1942</v>
      </c>
      <c r="O863" s="243" t="s">
        <v>11841</v>
      </c>
      <c r="P863" s="10" t="s">
        <v>6898</v>
      </c>
      <c r="Q863" s="10" t="s">
        <v>21</v>
      </c>
      <c r="R863" s="10"/>
      <c r="S863" s="10"/>
      <c r="T863" s="10" t="s">
        <v>22</v>
      </c>
      <c r="U863" s="244">
        <v>29905</v>
      </c>
      <c r="V863" s="10" t="s">
        <v>101</v>
      </c>
      <c r="W863" s="10" t="s">
        <v>2205</v>
      </c>
      <c r="X863" s="241" t="s">
        <v>1936</v>
      </c>
      <c r="Y863" s="8" t="s">
        <v>11842</v>
      </c>
      <c r="Z863" s="243">
        <v>42810</v>
      </c>
      <c r="AA863" s="10" t="s">
        <v>255</v>
      </c>
      <c r="AB863" s="10" t="s">
        <v>1938</v>
      </c>
      <c r="AC863" s="10" t="s">
        <v>3140</v>
      </c>
      <c r="AD863" s="10" t="s">
        <v>2049</v>
      </c>
      <c r="AE863" s="243" t="s">
        <v>1962</v>
      </c>
      <c r="AF863" s="10" t="s">
        <v>11843</v>
      </c>
      <c r="AG863" s="10" t="s">
        <v>11844</v>
      </c>
      <c r="AH863" s="242" t="s">
        <v>11843</v>
      </c>
      <c r="AI863" s="243" t="s">
        <v>11844</v>
      </c>
      <c r="AJ863" s="10" t="s">
        <v>11845</v>
      </c>
      <c r="AK863" s="10" t="s">
        <v>11846</v>
      </c>
      <c r="AL863" s="241" t="s">
        <v>1941</v>
      </c>
      <c r="AM863" s="8" t="s">
        <v>11847</v>
      </c>
      <c r="AN863" s="8"/>
      <c r="AO863" s="8"/>
      <c r="AP863" s="8"/>
      <c r="AQ863" s="8"/>
      <c r="AR863" s="245">
        <v>44779</v>
      </c>
      <c r="AS863" s="245">
        <v>44779</v>
      </c>
      <c r="AT863" s="246"/>
      <c r="AU863" s="244"/>
      <c r="AV863" s="247" t="s">
        <v>8583</v>
      </c>
      <c r="AW863" s="248" t="s">
        <v>8608</v>
      </c>
      <c r="AX863" s="249"/>
      <c r="AY863" s="250" t="s">
        <v>11839</v>
      </c>
    </row>
    <row r="864" spans="1:51" ht="24.75" customHeight="1" x14ac:dyDescent="0.35">
      <c r="A864" s="11">
        <v>863</v>
      </c>
      <c r="B864" s="241" t="s">
        <v>11848</v>
      </c>
      <c r="C864" s="8" t="s">
        <v>11849</v>
      </c>
      <c r="D864" s="10" t="s">
        <v>3088</v>
      </c>
      <c r="E864" s="10" t="s">
        <v>255</v>
      </c>
      <c r="F864" s="9">
        <v>43832</v>
      </c>
      <c r="G864" s="9">
        <v>43891</v>
      </c>
      <c r="H864" s="9"/>
      <c r="I864" s="9"/>
      <c r="J864" s="7" t="s">
        <v>1932</v>
      </c>
      <c r="K864" s="7" t="s">
        <v>7219</v>
      </c>
      <c r="L864" s="10" t="s">
        <v>35</v>
      </c>
      <c r="M864" s="242" t="s">
        <v>35</v>
      </c>
      <c r="N864" s="243" t="s">
        <v>2126</v>
      </c>
      <c r="O864" s="243" t="s">
        <v>307</v>
      </c>
      <c r="P864" s="10" t="s">
        <v>2127</v>
      </c>
      <c r="Q864" s="10" t="s">
        <v>21</v>
      </c>
      <c r="R864" s="10"/>
      <c r="S864" s="10"/>
      <c r="T864" s="10" t="s">
        <v>22</v>
      </c>
      <c r="U864" s="244">
        <v>34692</v>
      </c>
      <c r="V864" s="10" t="s">
        <v>57</v>
      </c>
      <c r="W864" s="10" t="s">
        <v>1382</v>
      </c>
      <c r="X864" s="241" t="s">
        <v>1936</v>
      </c>
      <c r="Y864" s="8" t="s">
        <v>11850</v>
      </c>
      <c r="Z864" s="243">
        <v>41724</v>
      </c>
      <c r="AA864" s="10" t="s">
        <v>3298</v>
      </c>
      <c r="AB864" s="10" t="s">
        <v>1938</v>
      </c>
      <c r="AC864" s="10" t="s">
        <v>3140</v>
      </c>
      <c r="AD864" s="10" t="s">
        <v>2146</v>
      </c>
      <c r="AE864" s="243" t="s">
        <v>2095</v>
      </c>
      <c r="AF864" s="10" t="s">
        <v>11851</v>
      </c>
      <c r="AG864" s="10" t="s">
        <v>11852</v>
      </c>
      <c r="AH864" s="242" t="s">
        <v>11853</v>
      </c>
      <c r="AI864" s="243" t="s">
        <v>11854</v>
      </c>
      <c r="AJ864" s="10" t="s">
        <v>11855</v>
      </c>
      <c r="AK864" s="10" t="s">
        <v>11856</v>
      </c>
      <c r="AL864" s="241" t="s">
        <v>1941</v>
      </c>
      <c r="AM864" s="8" t="s">
        <v>11857</v>
      </c>
      <c r="AN864" s="8"/>
      <c r="AO864" s="8"/>
      <c r="AP864" s="8"/>
      <c r="AQ864" s="8"/>
      <c r="AR864" s="245">
        <v>44779</v>
      </c>
      <c r="AS864" s="245">
        <v>44779</v>
      </c>
      <c r="AT864" s="246"/>
      <c r="AU864" s="244"/>
      <c r="AV864" s="247" t="s">
        <v>8583</v>
      </c>
      <c r="AW864" s="248" t="s">
        <v>3783</v>
      </c>
      <c r="AX864" s="249"/>
      <c r="AY864" s="250" t="s">
        <v>11848</v>
      </c>
    </row>
    <row r="865" spans="1:51" ht="24.75" customHeight="1" x14ac:dyDescent="0.35">
      <c r="A865" s="11">
        <v>864</v>
      </c>
      <c r="B865" s="241" t="s">
        <v>11858</v>
      </c>
      <c r="C865" s="8" t="s">
        <v>11859</v>
      </c>
      <c r="D865" s="10" t="s">
        <v>3088</v>
      </c>
      <c r="E865" s="10" t="s">
        <v>14</v>
      </c>
      <c r="F865" s="9">
        <v>41428</v>
      </c>
      <c r="G865" s="9">
        <v>41488</v>
      </c>
      <c r="H865" s="9"/>
      <c r="I865" s="9"/>
      <c r="J865" s="7" t="s">
        <v>1932</v>
      </c>
      <c r="K865" s="7" t="s">
        <v>7219</v>
      </c>
      <c r="L865" s="10" t="s">
        <v>47</v>
      </c>
      <c r="M865" s="242" t="s">
        <v>2027</v>
      </c>
      <c r="N865" s="243" t="s">
        <v>1972</v>
      </c>
      <c r="O865" s="243" t="s">
        <v>11860</v>
      </c>
      <c r="P865" s="10" t="s">
        <v>11861</v>
      </c>
      <c r="Q865" s="10" t="s">
        <v>21</v>
      </c>
      <c r="R865" s="10"/>
      <c r="S865" s="10"/>
      <c r="T865" s="10" t="s">
        <v>22</v>
      </c>
      <c r="U865" s="244">
        <v>32607</v>
      </c>
      <c r="V865" s="10" t="s">
        <v>255</v>
      </c>
      <c r="W865" s="10" t="s">
        <v>2114</v>
      </c>
      <c r="X865" s="241" t="s">
        <v>1936</v>
      </c>
      <c r="Y865" s="8" t="s">
        <v>11862</v>
      </c>
      <c r="Z865" s="243">
        <v>38153</v>
      </c>
      <c r="AA865" s="10" t="s">
        <v>255</v>
      </c>
      <c r="AB865" s="10" t="s">
        <v>1938</v>
      </c>
      <c r="AC865" s="10" t="s">
        <v>3140</v>
      </c>
      <c r="AD865" s="10" t="s">
        <v>2115</v>
      </c>
      <c r="AE865" s="243" t="s">
        <v>2312</v>
      </c>
      <c r="AF865" s="10" t="s">
        <v>11863</v>
      </c>
      <c r="AG865" s="10" t="s">
        <v>11864</v>
      </c>
      <c r="AH865" s="242" t="s">
        <v>11865</v>
      </c>
      <c r="AI865" s="243" t="s">
        <v>11866</v>
      </c>
      <c r="AJ865" s="10" t="s">
        <v>11867</v>
      </c>
      <c r="AK865" s="10" t="s">
        <v>11868</v>
      </c>
      <c r="AL865" s="241" t="s">
        <v>11869</v>
      </c>
      <c r="AM865" s="8" t="s">
        <v>11870</v>
      </c>
      <c r="AN865" s="8"/>
      <c r="AO865" s="8"/>
      <c r="AP865" s="8"/>
      <c r="AQ865" s="8"/>
      <c r="AR865" s="245">
        <v>44785</v>
      </c>
      <c r="AS865" s="245">
        <v>44785</v>
      </c>
      <c r="AT865" s="246"/>
      <c r="AU865" s="244"/>
      <c r="AV865" s="247" t="s">
        <v>8583</v>
      </c>
      <c r="AW865" s="248" t="s">
        <v>3783</v>
      </c>
      <c r="AX865" s="249"/>
      <c r="AY865" s="250" t="s">
        <v>11858</v>
      </c>
    </row>
    <row r="866" spans="1:51" ht="24.75" customHeight="1" x14ac:dyDescent="0.35">
      <c r="A866" s="11">
        <v>865</v>
      </c>
      <c r="B866" s="241" t="s">
        <v>11871</v>
      </c>
      <c r="C866" s="8" t="s">
        <v>11872</v>
      </c>
      <c r="D866" s="10"/>
      <c r="E866" s="10" t="s">
        <v>14</v>
      </c>
      <c r="F866" s="9">
        <v>44607</v>
      </c>
      <c r="G866" s="9">
        <v>44666</v>
      </c>
      <c r="H866" s="9"/>
      <c r="I866" s="9">
        <v>45031</v>
      </c>
      <c r="J866" s="7" t="s">
        <v>3128</v>
      </c>
      <c r="K866" s="7" t="s">
        <v>109</v>
      </c>
      <c r="L866" s="10" t="s">
        <v>1440</v>
      </c>
      <c r="M866" s="242" t="s">
        <v>1440</v>
      </c>
      <c r="N866" s="243" t="s">
        <v>1972</v>
      </c>
      <c r="O866" s="243" t="s">
        <v>11873</v>
      </c>
      <c r="P866" s="10" t="s">
        <v>11874</v>
      </c>
      <c r="Q866" s="10" t="e">
        <v>#N/A</v>
      </c>
      <c r="R866" s="10"/>
      <c r="S866" s="10"/>
      <c r="T866" s="10" t="s">
        <v>22</v>
      </c>
      <c r="U866" s="244">
        <v>33432</v>
      </c>
      <c r="V866" s="10" t="s">
        <v>317</v>
      </c>
      <c r="W866" s="10" t="s">
        <v>2007</v>
      </c>
      <c r="X866" s="241" t="s">
        <v>1936</v>
      </c>
      <c r="Y866" s="8" t="s">
        <v>11875</v>
      </c>
      <c r="Z866" s="243">
        <v>42801</v>
      </c>
      <c r="AA866" s="10" t="s">
        <v>2009</v>
      </c>
      <c r="AB866" s="10" t="s">
        <v>1938</v>
      </c>
      <c r="AC866" s="10" t="s">
        <v>3140</v>
      </c>
      <c r="AD866" s="10" t="s">
        <v>2132</v>
      </c>
      <c r="AE866" s="243" t="s">
        <v>10503</v>
      </c>
      <c r="AF866" s="10" t="s">
        <v>11876</v>
      </c>
      <c r="AG866" s="10" t="s">
        <v>11877</v>
      </c>
      <c r="AH866" s="242" t="s">
        <v>11878</v>
      </c>
      <c r="AI866" s="243" t="s">
        <v>11879</v>
      </c>
      <c r="AJ866" s="10" t="s">
        <v>11880</v>
      </c>
      <c r="AK866" s="10" t="s">
        <v>11881</v>
      </c>
      <c r="AL866" s="241" t="s">
        <v>1941</v>
      </c>
      <c r="AM866" s="8" t="s">
        <v>11882</v>
      </c>
      <c r="AN866" s="8"/>
      <c r="AO866" s="8"/>
      <c r="AP866" s="8"/>
      <c r="AQ866" s="8"/>
      <c r="AR866" s="245">
        <v>44785</v>
      </c>
      <c r="AS866" s="245">
        <v>44785</v>
      </c>
      <c r="AT866" s="246"/>
      <c r="AU866" s="244"/>
      <c r="AV866" s="247" t="s">
        <v>8583</v>
      </c>
      <c r="AW866" s="248" t="s">
        <v>10723</v>
      </c>
      <c r="AX866" s="249"/>
      <c r="AY866" s="250" t="s">
        <v>11871</v>
      </c>
    </row>
    <row r="867" spans="1:51" ht="24.75" customHeight="1" x14ac:dyDescent="0.35">
      <c r="A867" s="11">
        <v>866</v>
      </c>
      <c r="B867" s="241" t="s">
        <v>11883</v>
      </c>
      <c r="C867" s="8" t="s">
        <v>11884</v>
      </c>
      <c r="D867" s="10" t="s">
        <v>3088</v>
      </c>
      <c r="E867" s="10" t="s">
        <v>14</v>
      </c>
      <c r="F867" s="9">
        <v>39741</v>
      </c>
      <c r="G867" s="9">
        <v>39801</v>
      </c>
      <c r="H867" s="9"/>
      <c r="I867" s="9"/>
      <c r="J867" s="7" t="s">
        <v>1932</v>
      </c>
      <c r="K867" s="7" t="s">
        <v>7219</v>
      </c>
      <c r="L867" s="10" t="s">
        <v>7219</v>
      </c>
      <c r="M867" s="242" t="s">
        <v>7219</v>
      </c>
      <c r="N867" s="243" t="s">
        <v>1979</v>
      </c>
      <c r="O867" s="243" t="s">
        <v>11885</v>
      </c>
      <c r="P867" s="10" t="s">
        <v>11886</v>
      </c>
      <c r="Q867" s="10" t="s">
        <v>21</v>
      </c>
      <c r="R867" s="10"/>
      <c r="S867" s="10"/>
      <c r="T867" s="10" t="s">
        <v>22</v>
      </c>
      <c r="U867" s="244">
        <v>26795</v>
      </c>
      <c r="V867" s="10" t="s">
        <v>255</v>
      </c>
      <c r="W867" s="10" t="s">
        <v>255</v>
      </c>
      <c r="X867" s="241" t="s">
        <v>1936</v>
      </c>
      <c r="Y867" s="8" t="s">
        <v>11887</v>
      </c>
      <c r="Z867" s="243">
        <v>43727</v>
      </c>
      <c r="AA867" s="10" t="s">
        <v>3088</v>
      </c>
      <c r="AB867" s="10" t="s">
        <v>1961</v>
      </c>
      <c r="AC867" s="10" t="s">
        <v>3140</v>
      </c>
      <c r="AD867" s="10" t="s">
        <v>11888</v>
      </c>
      <c r="AE867" s="243" t="s">
        <v>1962</v>
      </c>
      <c r="AF867" s="10" t="s">
        <v>11889</v>
      </c>
      <c r="AG867" s="10" t="s">
        <v>11890</v>
      </c>
      <c r="AH867" s="242" t="s">
        <v>11891</v>
      </c>
      <c r="AI867" s="243" t="s">
        <v>11892</v>
      </c>
      <c r="AJ867" s="10" t="s">
        <v>11893</v>
      </c>
      <c r="AK867" s="10" t="s">
        <v>11894</v>
      </c>
      <c r="AL867" s="241" t="s">
        <v>1953</v>
      </c>
      <c r="AM867" s="8" t="s">
        <v>11895</v>
      </c>
      <c r="AN867" s="8"/>
      <c r="AO867" s="8"/>
      <c r="AP867" s="8"/>
      <c r="AQ867" s="8"/>
      <c r="AR867" s="245">
        <v>44788</v>
      </c>
      <c r="AS867" s="245">
        <v>44788</v>
      </c>
      <c r="AT867" s="246"/>
      <c r="AU867" s="244"/>
      <c r="AV867" s="247" t="s">
        <v>8583</v>
      </c>
      <c r="AW867" s="248" t="s">
        <v>3783</v>
      </c>
      <c r="AX867" s="249"/>
      <c r="AY867" s="250" t="s">
        <v>11883</v>
      </c>
    </row>
    <row r="868" spans="1:51" ht="24.75" customHeight="1" x14ac:dyDescent="0.35">
      <c r="A868" s="11">
        <v>867</v>
      </c>
      <c r="B868" s="241" t="s">
        <v>11896</v>
      </c>
      <c r="C868" s="8" t="s">
        <v>11897</v>
      </c>
      <c r="D868" s="10" t="s">
        <v>3088</v>
      </c>
      <c r="E868" s="10" t="s">
        <v>14</v>
      </c>
      <c r="F868" s="9">
        <v>44328</v>
      </c>
      <c r="G868" s="9">
        <v>44387</v>
      </c>
      <c r="H868" s="9"/>
      <c r="I868" s="9">
        <v>45848</v>
      </c>
      <c r="J868" s="7" t="s">
        <v>3128</v>
      </c>
      <c r="K868" s="7" t="s">
        <v>7219</v>
      </c>
      <c r="L868" s="10" t="s">
        <v>115</v>
      </c>
      <c r="M868" s="242" t="s">
        <v>2118</v>
      </c>
      <c r="N868" s="243" t="s">
        <v>1990</v>
      </c>
      <c r="O868" s="243" t="s">
        <v>289</v>
      </c>
      <c r="P868" s="10" t="s">
        <v>2305</v>
      </c>
      <c r="Q868" s="10" t="s">
        <v>21</v>
      </c>
      <c r="R868" s="10"/>
      <c r="S868" s="10"/>
      <c r="T868" s="10" t="s">
        <v>22</v>
      </c>
      <c r="U868" s="244">
        <v>34196</v>
      </c>
      <c r="V868" s="10" t="s">
        <v>2114</v>
      </c>
      <c r="W868" s="10" t="s">
        <v>2114</v>
      </c>
      <c r="X868" s="241" t="s">
        <v>1936</v>
      </c>
      <c r="Y868" s="8" t="s">
        <v>11898</v>
      </c>
      <c r="Z868" s="243">
        <v>43579</v>
      </c>
      <c r="AA868" s="10" t="s">
        <v>2114</v>
      </c>
      <c r="AB868" s="10" t="s">
        <v>1956</v>
      </c>
      <c r="AC868" s="10" t="s">
        <v>3140</v>
      </c>
      <c r="AD868" s="10" t="s">
        <v>2120</v>
      </c>
      <c r="AE868" s="243" t="s">
        <v>2306</v>
      </c>
      <c r="AF868" s="10" t="s">
        <v>11899</v>
      </c>
      <c r="AG868" s="10" t="s">
        <v>11900</v>
      </c>
      <c r="AH868" s="242" t="s">
        <v>11901</v>
      </c>
      <c r="AI868" s="243" t="s">
        <v>11902</v>
      </c>
      <c r="AJ868" s="10" t="s">
        <v>11903</v>
      </c>
      <c r="AK868" s="10" t="s">
        <v>11904</v>
      </c>
      <c r="AL868" s="241" t="s">
        <v>1953</v>
      </c>
      <c r="AM868" s="8" t="s">
        <v>11905</v>
      </c>
      <c r="AN868" s="8"/>
      <c r="AO868" s="8"/>
      <c r="AP868" s="8"/>
      <c r="AQ868" s="8"/>
      <c r="AR868" s="245">
        <v>44788</v>
      </c>
      <c r="AS868" s="245">
        <v>44788</v>
      </c>
      <c r="AT868" s="246"/>
      <c r="AU868" s="244"/>
      <c r="AV868" s="247" t="s">
        <v>8583</v>
      </c>
      <c r="AW868" s="248" t="s">
        <v>3783</v>
      </c>
      <c r="AX868" s="249"/>
      <c r="AY868" s="250" t="s">
        <v>11896</v>
      </c>
    </row>
    <row r="869" spans="1:51" ht="24.75" customHeight="1" x14ac:dyDescent="0.35">
      <c r="A869" s="11">
        <v>868</v>
      </c>
      <c r="B869" s="241" t="s">
        <v>11906</v>
      </c>
      <c r="C869" s="8" t="s">
        <v>7938</v>
      </c>
      <c r="D869" s="10"/>
      <c r="E869" s="10" t="s">
        <v>2441</v>
      </c>
      <c r="F869" s="9">
        <v>44641</v>
      </c>
      <c r="G869" s="9">
        <v>44700</v>
      </c>
      <c r="H869" s="9"/>
      <c r="I869" s="9">
        <v>45065</v>
      </c>
      <c r="J869" s="7" t="s">
        <v>3128</v>
      </c>
      <c r="K869" s="7" t="s">
        <v>80</v>
      </c>
      <c r="L869" s="10" t="s">
        <v>5539</v>
      </c>
      <c r="M869" s="242" t="s">
        <v>2141</v>
      </c>
      <c r="N869" s="243" t="s">
        <v>1984</v>
      </c>
      <c r="O869" s="243" t="s">
        <v>3092</v>
      </c>
      <c r="P869" s="10" t="s">
        <v>3093</v>
      </c>
      <c r="Q869" s="10" t="e">
        <v>#N/A</v>
      </c>
      <c r="R869" s="10"/>
      <c r="S869" s="10"/>
      <c r="T869" s="10" t="s">
        <v>53</v>
      </c>
      <c r="U869" s="244">
        <v>28357</v>
      </c>
      <c r="V869" s="10" t="s">
        <v>176</v>
      </c>
      <c r="W869" s="10" t="s">
        <v>176</v>
      </c>
      <c r="X869" s="241" t="s">
        <v>1936</v>
      </c>
      <c r="Y869" s="8" t="s">
        <v>7940</v>
      </c>
      <c r="Z869" s="243">
        <v>42790</v>
      </c>
      <c r="AA869" s="10" t="s">
        <v>2270</v>
      </c>
      <c r="AB869" s="10" t="s">
        <v>1938</v>
      </c>
      <c r="AC869" s="10" t="s">
        <v>3140</v>
      </c>
      <c r="AD869" s="10" t="s">
        <v>2049</v>
      </c>
      <c r="AE869" s="243" t="s">
        <v>1948</v>
      </c>
      <c r="AF869" s="10" t="s">
        <v>11907</v>
      </c>
      <c r="AG869" s="10" t="s">
        <v>11908</v>
      </c>
      <c r="AH869" s="242" t="s">
        <v>11907</v>
      </c>
      <c r="AI869" s="243" t="s">
        <v>11908</v>
      </c>
      <c r="AJ869" s="10" t="s">
        <v>7943</v>
      </c>
      <c r="AK869" s="10" t="s">
        <v>7944</v>
      </c>
      <c r="AL869" s="241" t="s">
        <v>1971</v>
      </c>
      <c r="AM869" s="8" t="s">
        <v>7945</v>
      </c>
      <c r="AN869" s="8"/>
      <c r="AO869" s="8"/>
      <c r="AP869" s="8"/>
      <c r="AQ869" s="8"/>
      <c r="AR869" s="245">
        <v>44788</v>
      </c>
      <c r="AS869" s="245">
        <v>44788</v>
      </c>
      <c r="AT869" s="246"/>
      <c r="AU869" s="244"/>
      <c r="AV869" s="247" t="s">
        <v>8639</v>
      </c>
      <c r="AW869" s="248" t="s">
        <v>8640</v>
      </c>
      <c r="AX869" s="249"/>
      <c r="AY869" s="250" t="s">
        <v>11906</v>
      </c>
    </row>
    <row r="870" spans="1:51" ht="24.75" customHeight="1" x14ac:dyDescent="0.35">
      <c r="A870" s="11">
        <v>869</v>
      </c>
      <c r="B870" s="241" t="s">
        <v>11909</v>
      </c>
      <c r="C870" s="8" t="s">
        <v>11910</v>
      </c>
      <c r="D870" s="10"/>
      <c r="E870" s="10" t="s">
        <v>1679</v>
      </c>
      <c r="F870" s="9">
        <v>44466</v>
      </c>
      <c r="G870" s="9">
        <v>44525</v>
      </c>
      <c r="H870" s="9"/>
      <c r="I870" s="9">
        <v>44890</v>
      </c>
      <c r="J870" s="7" t="s">
        <v>3128</v>
      </c>
      <c r="K870" s="7" t="s">
        <v>80</v>
      </c>
      <c r="L870" s="10" t="s">
        <v>5539</v>
      </c>
      <c r="M870" s="242" t="s">
        <v>2141</v>
      </c>
      <c r="N870" s="243" t="s">
        <v>2017</v>
      </c>
      <c r="O870" s="243" t="s">
        <v>3187</v>
      </c>
      <c r="P870" s="10" t="s">
        <v>2061</v>
      </c>
      <c r="Q870" s="10" t="e">
        <v>#N/A</v>
      </c>
      <c r="R870" s="10"/>
      <c r="S870" s="10"/>
      <c r="T870" s="10" t="s">
        <v>22</v>
      </c>
      <c r="U870" s="244">
        <v>28548</v>
      </c>
      <c r="V870" s="10" t="s">
        <v>255</v>
      </c>
      <c r="W870" s="10" t="s">
        <v>11911</v>
      </c>
      <c r="X870" s="241" t="s">
        <v>1936</v>
      </c>
      <c r="Y870" s="8" t="s">
        <v>11912</v>
      </c>
      <c r="Z870" s="243">
        <v>43650</v>
      </c>
      <c r="AA870" s="10" t="s">
        <v>101</v>
      </c>
      <c r="AB870" s="10" t="s">
        <v>1938</v>
      </c>
      <c r="AC870" s="10" t="s">
        <v>3140</v>
      </c>
      <c r="AD870" s="10" t="s">
        <v>2004</v>
      </c>
      <c r="AE870" s="243" t="s">
        <v>1962</v>
      </c>
      <c r="AF870" s="10" t="s">
        <v>11913</v>
      </c>
      <c r="AG870" s="10" t="s">
        <v>11914</v>
      </c>
      <c r="AH870" s="242" t="s">
        <v>11915</v>
      </c>
      <c r="AI870" s="243" t="s">
        <v>11916</v>
      </c>
      <c r="AJ870" s="10" t="s">
        <v>11917</v>
      </c>
      <c r="AK870" s="10" t="s">
        <v>11918</v>
      </c>
      <c r="AL870" s="241" t="s">
        <v>1941</v>
      </c>
      <c r="AM870" s="8" t="s">
        <v>11919</v>
      </c>
      <c r="AN870" s="8"/>
      <c r="AO870" s="8"/>
      <c r="AP870" s="8"/>
      <c r="AQ870" s="8"/>
      <c r="AR870" s="245">
        <v>44788</v>
      </c>
      <c r="AS870" s="245">
        <v>44788</v>
      </c>
      <c r="AT870" s="246"/>
      <c r="AU870" s="244"/>
      <c r="AV870" s="247" t="s">
        <v>8583</v>
      </c>
      <c r="AW870" s="248" t="s">
        <v>3783</v>
      </c>
      <c r="AX870" s="249"/>
      <c r="AY870" s="250" t="s">
        <v>11909</v>
      </c>
    </row>
    <row r="871" spans="1:51" ht="24.75" customHeight="1" x14ac:dyDescent="0.35">
      <c r="A871" s="11">
        <v>870</v>
      </c>
      <c r="B871" s="241" t="s">
        <v>11920</v>
      </c>
      <c r="C871" s="8" t="s">
        <v>2817</v>
      </c>
      <c r="D871" s="10" t="s">
        <v>3088</v>
      </c>
      <c r="E871" s="10" t="s">
        <v>255</v>
      </c>
      <c r="F871" s="9">
        <v>44333</v>
      </c>
      <c r="G871" s="9">
        <v>44392</v>
      </c>
      <c r="H871" s="9"/>
      <c r="I871" s="9">
        <v>45853</v>
      </c>
      <c r="J871" s="7" t="s">
        <v>3128</v>
      </c>
      <c r="K871" s="7" t="s">
        <v>80</v>
      </c>
      <c r="L871" s="10" t="s">
        <v>8980</v>
      </c>
      <c r="M871" s="242" t="s">
        <v>3260</v>
      </c>
      <c r="N871" s="243" t="s">
        <v>1990</v>
      </c>
      <c r="O871" s="243" t="s">
        <v>315</v>
      </c>
      <c r="P871" s="10" t="s">
        <v>2131</v>
      </c>
      <c r="Q871" s="10" t="s">
        <v>148</v>
      </c>
      <c r="R871" s="10"/>
      <c r="S871" s="10"/>
      <c r="T871" s="10" t="s">
        <v>22</v>
      </c>
      <c r="U871" s="244">
        <v>33897</v>
      </c>
      <c r="V871" s="10" t="s">
        <v>747</v>
      </c>
      <c r="W871" s="10" t="s">
        <v>747</v>
      </c>
      <c r="X871" s="241" t="s">
        <v>1936</v>
      </c>
      <c r="Y871" s="8" t="s">
        <v>11921</v>
      </c>
      <c r="Z871" s="243">
        <v>40001</v>
      </c>
      <c r="AA871" s="10" t="s">
        <v>747</v>
      </c>
      <c r="AB871" s="10" t="s">
        <v>1938</v>
      </c>
      <c r="AC871" s="10" t="s">
        <v>3140</v>
      </c>
      <c r="AD871" s="10" t="s">
        <v>2146</v>
      </c>
      <c r="AE871" s="243" t="s">
        <v>2021</v>
      </c>
      <c r="AF871" s="10" t="s">
        <v>11922</v>
      </c>
      <c r="AG871" s="10" t="s">
        <v>11923</v>
      </c>
      <c r="AH871" s="242" t="s">
        <v>11922</v>
      </c>
      <c r="AI871" s="243" t="s">
        <v>11923</v>
      </c>
      <c r="AJ871" s="10" t="s">
        <v>11924</v>
      </c>
      <c r="AK871" s="10" t="s">
        <v>259</v>
      </c>
      <c r="AL871" s="241" t="s">
        <v>1941</v>
      </c>
      <c r="AM871" s="8" t="s">
        <v>11925</v>
      </c>
      <c r="AN871" s="8"/>
      <c r="AO871" s="8"/>
      <c r="AP871" s="8"/>
      <c r="AQ871" s="8"/>
      <c r="AR871" s="245">
        <v>44792</v>
      </c>
      <c r="AS871" s="245">
        <v>44792</v>
      </c>
      <c r="AT871" s="246"/>
      <c r="AU871" s="244"/>
      <c r="AV871" s="247" t="s">
        <v>8583</v>
      </c>
      <c r="AW871" s="248" t="s">
        <v>8608</v>
      </c>
      <c r="AX871" s="249" t="s">
        <v>11926</v>
      </c>
      <c r="AY871" s="250" t="s">
        <v>11920</v>
      </c>
    </row>
    <row r="872" spans="1:51" ht="24.75" customHeight="1" x14ac:dyDescent="0.35">
      <c r="A872" s="11">
        <v>871</v>
      </c>
      <c r="B872" s="241" t="s">
        <v>11927</v>
      </c>
      <c r="C872" s="8" t="s">
        <v>11928</v>
      </c>
      <c r="D872" s="10"/>
      <c r="E872" s="10" t="s">
        <v>14</v>
      </c>
      <c r="F872" s="9">
        <v>44739</v>
      </c>
      <c r="G872" s="9">
        <v>44798</v>
      </c>
      <c r="H872" s="9"/>
      <c r="I872" s="9"/>
      <c r="J872" s="7"/>
      <c r="K872" s="7" t="s">
        <v>18</v>
      </c>
      <c r="L872" s="10" t="s">
        <v>218</v>
      </c>
      <c r="M872" s="242" t="s">
        <v>2083</v>
      </c>
      <c r="N872" s="243" t="s">
        <v>2050</v>
      </c>
      <c r="O872" s="243" t="s">
        <v>1113</v>
      </c>
      <c r="P872" s="10" t="s">
        <v>2481</v>
      </c>
      <c r="Q872" s="10" t="s">
        <v>21</v>
      </c>
      <c r="R872" s="10"/>
      <c r="S872" s="10"/>
      <c r="T872" s="10" t="s">
        <v>22</v>
      </c>
      <c r="U872" s="244">
        <v>33347</v>
      </c>
      <c r="V872" s="10" t="s">
        <v>747</v>
      </c>
      <c r="W872" s="10" t="s">
        <v>747</v>
      </c>
      <c r="X872" s="241" t="s">
        <v>1936</v>
      </c>
      <c r="Y872" s="8" t="s">
        <v>11929</v>
      </c>
      <c r="Z872" s="243">
        <v>42034</v>
      </c>
      <c r="AA872" s="10" t="s">
        <v>747</v>
      </c>
      <c r="AB872" s="10" t="s">
        <v>1956</v>
      </c>
      <c r="AC872" s="10" t="s">
        <v>1974</v>
      </c>
      <c r="AD872" s="10" t="s">
        <v>11930</v>
      </c>
      <c r="AE872" s="243" t="s">
        <v>2041</v>
      </c>
      <c r="AF872" s="10" t="s">
        <v>11931</v>
      </c>
      <c r="AG872" s="10" t="s">
        <v>11932</v>
      </c>
      <c r="AH872" s="242" t="s">
        <v>11933</v>
      </c>
      <c r="AI872" s="243" t="s">
        <v>11934</v>
      </c>
      <c r="AJ872" s="10" t="s">
        <v>11935</v>
      </c>
      <c r="AK872" s="10" t="s">
        <v>7767</v>
      </c>
      <c r="AL872" s="241" t="s">
        <v>2107</v>
      </c>
      <c r="AM872" s="8" t="s">
        <v>11936</v>
      </c>
      <c r="AN872" s="8"/>
      <c r="AO872" s="8"/>
      <c r="AP872" s="8"/>
      <c r="AQ872" s="8"/>
      <c r="AR872" s="245">
        <v>44792</v>
      </c>
      <c r="AS872" s="245">
        <v>44792</v>
      </c>
      <c r="AT872" s="246"/>
      <c r="AU872" s="244"/>
      <c r="AV872" s="247" t="s">
        <v>8583</v>
      </c>
      <c r="AW872" s="248" t="s">
        <v>11273</v>
      </c>
      <c r="AX872" s="249"/>
      <c r="AY872" s="250" t="s">
        <v>11927</v>
      </c>
    </row>
    <row r="873" spans="1:51" ht="24.75" customHeight="1" x14ac:dyDescent="0.35">
      <c r="A873" s="11">
        <v>872</v>
      </c>
      <c r="B873" s="241" t="s">
        <v>11937</v>
      </c>
      <c r="C873" s="8" t="s">
        <v>11938</v>
      </c>
      <c r="D873" s="10" t="s">
        <v>3088</v>
      </c>
      <c r="E873" s="10" t="s">
        <v>14</v>
      </c>
      <c r="F873" s="9">
        <v>43087</v>
      </c>
      <c r="G873" s="9">
        <v>43146</v>
      </c>
      <c r="H873" s="9"/>
      <c r="I873" s="9"/>
      <c r="J873" s="7" t="s">
        <v>1932</v>
      </c>
      <c r="K873" s="7" t="s">
        <v>7219</v>
      </c>
      <c r="L873" s="10" t="s">
        <v>115</v>
      </c>
      <c r="M873" s="242" t="s">
        <v>2070</v>
      </c>
      <c r="N873" s="243" t="s">
        <v>1990</v>
      </c>
      <c r="O873" s="243" t="s">
        <v>484</v>
      </c>
      <c r="P873" s="10" t="s">
        <v>2220</v>
      </c>
      <c r="Q873" s="10" t="s">
        <v>21</v>
      </c>
      <c r="R873" s="10"/>
      <c r="S873" s="10"/>
      <c r="T873" s="10" t="s">
        <v>53</v>
      </c>
      <c r="U873" s="244">
        <v>33706</v>
      </c>
      <c r="V873" s="10" t="s">
        <v>2441</v>
      </c>
      <c r="W873" s="10" t="s">
        <v>2441</v>
      </c>
      <c r="X873" s="241" t="s">
        <v>1936</v>
      </c>
      <c r="Y873" s="8" t="s">
        <v>11939</v>
      </c>
      <c r="Z873" s="243">
        <v>41187</v>
      </c>
      <c r="AA873" s="10" t="s">
        <v>255</v>
      </c>
      <c r="AB873" s="10" t="s">
        <v>1938</v>
      </c>
      <c r="AC873" s="10" t="s">
        <v>3140</v>
      </c>
      <c r="AD873" s="10" t="s">
        <v>7558</v>
      </c>
      <c r="AE873" s="243" t="s">
        <v>1948</v>
      </c>
      <c r="AF873" s="10" t="s">
        <v>11940</v>
      </c>
      <c r="AG873" s="10" t="s">
        <v>11941</v>
      </c>
      <c r="AH873" s="242" t="s">
        <v>11942</v>
      </c>
      <c r="AI873" s="243" t="s">
        <v>11943</v>
      </c>
      <c r="AJ873" s="10" t="s">
        <v>11944</v>
      </c>
      <c r="AK873" s="10" t="s">
        <v>11945</v>
      </c>
      <c r="AL873" s="241" t="s">
        <v>1953</v>
      </c>
      <c r="AM873" s="8" t="s">
        <v>11946</v>
      </c>
      <c r="AN873" s="8"/>
      <c r="AO873" s="8"/>
      <c r="AP873" s="8"/>
      <c r="AQ873" s="8"/>
      <c r="AR873" s="245">
        <v>44793</v>
      </c>
      <c r="AS873" s="245">
        <v>44793</v>
      </c>
      <c r="AT873" s="246"/>
      <c r="AU873" s="244"/>
      <c r="AV873" s="247" t="s">
        <v>8583</v>
      </c>
      <c r="AW873" s="248" t="s">
        <v>8608</v>
      </c>
      <c r="AX873" s="249" t="s">
        <v>11947</v>
      </c>
      <c r="AY873" s="250" t="s">
        <v>11937</v>
      </c>
    </row>
    <row r="874" spans="1:51" ht="24.75" customHeight="1" x14ac:dyDescent="0.35">
      <c r="A874" s="11">
        <v>873</v>
      </c>
      <c r="B874" s="241" t="s">
        <v>11948</v>
      </c>
      <c r="C874" s="8" t="s">
        <v>11949</v>
      </c>
      <c r="D874" s="10" t="s">
        <v>3088</v>
      </c>
      <c r="E874" s="10" t="s">
        <v>14</v>
      </c>
      <c r="F874" s="9">
        <v>43990</v>
      </c>
      <c r="G874" s="9">
        <v>44049</v>
      </c>
      <c r="H874" s="9"/>
      <c r="I874" s="9">
        <v>45510</v>
      </c>
      <c r="J874" s="7" t="s">
        <v>3128</v>
      </c>
      <c r="K874" s="7" t="s">
        <v>64</v>
      </c>
      <c r="L874" s="10" t="s">
        <v>96</v>
      </c>
      <c r="M874" s="242" t="s">
        <v>96</v>
      </c>
      <c r="N874" s="243" t="s">
        <v>2050</v>
      </c>
      <c r="O874" s="243" t="s">
        <v>97</v>
      </c>
      <c r="P874" s="10" t="s">
        <v>11950</v>
      </c>
      <c r="Q874" s="10" t="s">
        <v>21</v>
      </c>
      <c r="R874" s="10"/>
      <c r="S874" s="10"/>
      <c r="T874" s="10" t="s">
        <v>53</v>
      </c>
      <c r="U874" s="244">
        <v>36045</v>
      </c>
      <c r="V874" s="10" t="s">
        <v>351</v>
      </c>
      <c r="W874" s="10" t="s">
        <v>2048</v>
      </c>
      <c r="X874" s="241" t="s">
        <v>1936</v>
      </c>
      <c r="Y874" s="8" t="s">
        <v>11951</v>
      </c>
      <c r="Z874" s="243">
        <v>41815</v>
      </c>
      <c r="AA874" s="10" t="s">
        <v>351</v>
      </c>
      <c r="AB874" s="10" t="s">
        <v>1956</v>
      </c>
      <c r="AC874" s="10" t="s">
        <v>3140</v>
      </c>
      <c r="AD874" s="10" t="s">
        <v>2210</v>
      </c>
      <c r="AE874" s="243" t="s">
        <v>2377</v>
      </c>
      <c r="AF874" s="10" t="s">
        <v>11952</v>
      </c>
      <c r="AG874" s="10" t="s">
        <v>11953</v>
      </c>
      <c r="AH874" s="242" t="s">
        <v>11954</v>
      </c>
      <c r="AI874" s="243" t="s">
        <v>11955</v>
      </c>
      <c r="AJ874" s="10" t="s">
        <v>11956</v>
      </c>
      <c r="AK874" s="10" t="s">
        <v>11957</v>
      </c>
      <c r="AL874" s="241" t="s">
        <v>1953</v>
      </c>
      <c r="AM874" s="8" t="s">
        <v>11958</v>
      </c>
      <c r="AN874" s="8"/>
      <c r="AO874" s="8"/>
      <c r="AP874" s="8"/>
      <c r="AQ874" s="8"/>
      <c r="AR874" s="245">
        <v>44793</v>
      </c>
      <c r="AS874" s="245">
        <v>44793</v>
      </c>
      <c r="AT874" s="246"/>
      <c r="AU874" s="244"/>
      <c r="AV874" s="247" t="s">
        <v>8583</v>
      </c>
      <c r="AW874" s="248" t="s">
        <v>8608</v>
      </c>
      <c r="AX874" s="249" t="s">
        <v>11959</v>
      </c>
      <c r="AY874" s="250" t="s">
        <v>11948</v>
      </c>
    </row>
    <row r="875" spans="1:51" ht="24.75" customHeight="1" x14ac:dyDescent="0.35">
      <c r="A875" s="11">
        <v>874</v>
      </c>
      <c r="B875" s="241" t="s">
        <v>11960</v>
      </c>
      <c r="C875" s="8" t="s">
        <v>11961</v>
      </c>
      <c r="D875" s="10" t="s">
        <v>3088</v>
      </c>
      <c r="E875" s="10" t="s">
        <v>255</v>
      </c>
      <c r="F875" s="9">
        <v>44375</v>
      </c>
      <c r="G875" s="9">
        <v>44434</v>
      </c>
      <c r="H875" s="9"/>
      <c r="I875" s="9">
        <v>44799</v>
      </c>
      <c r="J875" s="7" t="s">
        <v>3128</v>
      </c>
      <c r="K875" s="7" t="s">
        <v>80</v>
      </c>
      <c r="L875" s="10" t="s">
        <v>8957</v>
      </c>
      <c r="M875" s="242" t="s">
        <v>8958</v>
      </c>
      <c r="N875" s="243" t="s">
        <v>1972</v>
      </c>
      <c r="O875" s="243" t="s">
        <v>3187</v>
      </c>
      <c r="P875" s="10" t="s">
        <v>2061</v>
      </c>
      <c r="Q875" s="10" t="e">
        <v>#N/A</v>
      </c>
      <c r="R875" s="10"/>
      <c r="S875" s="10"/>
      <c r="T875" s="10" t="s">
        <v>53</v>
      </c>
      <c r="U875" s="244">
        <v>29822</v>
      </c>
      <c r="V875" s="10" t="s">
        <v>707</v>
      </c>
      <c r="W875" s="10" t="s">
        <v>707</v>
      </c>
      <c r="X875" s="241" t="s">
        <v>1936</v>
      </c>
      <c r="Y875" s="8" t="s">
        <v>11962</v>
      </c>
      <c r="Z875" s="243">
        <v>40837</v>
      </c>
      <c r="AA875" s="10" t="s">
        <v>707</v>
      </c>
      <c r="AB875" s="10" t="s">
        <v>1938</v>
      </c>
      <c r="AC875" s="10" t="s">
        <v>3140</v>
      </c>
      <c r="AD875" s="10" t="s">
        <v>2199</v>
      </c>
      <c r="AE875" s="243" t="s">
        <v>1948</v>
      </c>
      <c r="AF875" s="10" t="s">
        <v>11963</v>
      </c>
      <c r="AG875" s="10" t="s">
        <v>11964</v>
      </c>
      <c r="AH875" s="242" t="s">
        <v>11965</v>
      </c>
      <c r="AI875" s="243" t="s">
        <v>11966</v>
      </c>
      <c r="AJ875" s="10" t="s">
        <v>11967</v>
      </c>
      <c r="AK875" s="10" t="s">
        <v>11968</v>
      </c>
      <c r="AL875" s="241" t="s">
        <v>1971</v>
      </c>
      <c r="AM875" s="8" t="s">
        <v>11969</v>
      </c>
      <c r="AN875" s="8"/>
      <c r="AO875" s="8"/>
      <c r="AP875" s="8"/>
      <c r="AQ875" s="8"/>
      <c r="AR875" s="245">
        <v>44797</v>
      </c>
      <c r="AS875" s="245">
        <v>44797</v>
      </c>
      <c r="AT875" s="246"/>
      <c r="AU875" s="244"/>
      <c r="AV875" s="247" t="s">
        <v>8639</v>
      </c>
      <c r="AW875" s="248" t="s">
        <v>11463</v>
      </c>
      <c r="AX875" s="249"/>
      <c r="AY875" s="250" t="s">
        <v>11960</v>
      </c>
    </row>
    <row r="876" spans="1:51" ht="24.75" customHeight="1" x14ac:dyDescent="0.35">
      <c r="A876" s="11">
        <v>875</v>
      </c>
      <c r="B876" s="241" t="s">
        <v>11970</v>
      </c>
      <c r="C876" s="8" t="s">
        <v>11971</v>
      </c>
      <c r="D876" s="10" t="s">
        <v>3088</v>
      </c>
      <c r="E876" s="10" t="s">
        <v>351</v>
      </c>
      <c r="F876" s="9">
        <v>43899</v>
      </c>
      <c r="G876" s="9">
        <v>43958</v>
      </c>
      <c r="H876" s="9"/>
      <c r="I876" s="9">
        <v>45419</v>
      </c>
      <c r="J876" s="7" t="s">
        <v>3128</v>
      </c>
      <c r="K876" s="7" t="s">
        <v>80</v>
      </c>
      <c r="L876" s="10" t="s">
        <v>3196</v>
      </c>
      <c r="M876" s="242" t="s">
        <v>2207</v>
      </c>
      <c r="N876" s="243" t="s">
        <v>2017</v>
      </c>
      <c r="O876" s="243" t="s">
        <v>3187</v>
      </c>
      <c r="P876" s="10" t="s">
        <v>2061</v>
      </c>
      <c r="Q876" s="10" t="e">
        <v>#N/A</v>
      </c>
      <c r="R876" s="10"/>
      <c r="S876" s="10"/>
      <c r="T876" s="10" t="s">
        <v>53</v>
      </c>
      <c r="U876" s="244">
        <v>33119</v>
      </c>
      <c r="V876" s="10" t="s">
        <v>2064</v>
      </c>
      <c r="W876" s="10" t="s">
        <v>2313</v>
      </c>
      <c r="X876" s="241" t="s">
        <v>1936</v>
      </c>
      <c r="Y876" s="8" t="s">
        <v>11972</v>
      </c>
      <c r="Z876" s="243">
        <v>42381</v>
      </c>
      <c r="AA876" s="10" t="s">
        <v>2064</v>
      </c>
      <c r="AB876" s="10" t="s">
        <v>1938</v>
      </c>
      <c r="AC876" s="10" t="s">
        <v>1974</v>
      </c>
      <c r="AD876" s="10" t="s">
        <v>1970</v>
      </c>
      <c r="AE876" s="243" t="s">
        <v>1948</v>
      </c>
      <c r="AF876" s="10" t="s">
        <v>11973</v>
      </c>
      <c r="AG876" s="10" t="s">
        <v>11974</v>
      </c>
      <c r="AH876" s="242" t="s">
        <v>11973</v>
      </c>
      <c r="AI876" s="243" t="s">
        <v>11974</v>
      </c>
      <c r="AJ876" s="10" t="s">
        <v>11975</v>
      </c>
      <c r="AK876" s="10" t="s">
        <v>11976</v>
      </c>
      <c r="AL876" s="241" t="s">
        <v>1971</v>
      </c>
      <c r="AM876" s="8" t="s">
        <v>11977</v>
      </c>
      <c r="AN876" s="8"/>
      <c r="AO876" s="8"/>
      <c r="AP876" s="8"/>
      <c r="AQ876" s="8"/>
      <c r="AR876" s="245">
        <v>44797</v>
      </c>
      <c r="AS876" s="245">
        <v>44797</v>
      </c>
      <c r="AT876" s="246"/>
      <c r="AU876" s="244"/>
      <c r="AV876" s="247" t="s">
        <v>8583</v>
      </c>
      <c r="AW876" s="248" t="s">
        <v>3783</v>
      </c>
      <c r="AX876" s="249"/>
      <c r="AY876" s="250" t="s">
        <v>11970</v>
      </c>
    </row>
    <row r="877" spans="1:51" ht="24.75" customHeight="1" x14ac:dyDescent="0.35">
      <c r="A877" s="11">
        <v>876</v>
      </c>
      <c r="B877" s="241" t="s">
        <v>11978</v>
      </c>
      <c r="C877" s="8" t="s">
        <v>11979</v>
      </c>
      <c r="D877" s="10"/>
      <c r="E877" s="10" t="s">
        <v>14</v>
      </c>
      <c r="F877" s="9">
        <v>43990</v>
      </c>
      <c r="G877" s="9">
        <v>44049</v>
      </c>
      <c r="H877" s="9"/>
      <c r="I877" s="9">
        <v>45510</v>
      </c>
      <c r="J877" s="7" t="s">
        <v>3128</v>
      </c>
      <c r="K877" s="7" t="s">
        <v>80</v>
      </c>
      <c r="L877" s="10" t="s">
        <v>338</v>
      </c>
      <c r="M877" s="242" t="s">
        <v>2281</v>
      </c>
      <c r="N877" s="243" t="s">
        <v>2126</v>
      </c>
      <c r="O877" s="243" t="s">
        <v>11980</v>
      </c>
      <c r="P877" s="10" t="s">
        <v>11981</v>
      </c>
      <c r="Q877" s="10" t="s">
        <v>21</v>
      </c>
      <c r="R877" s="10"/>
      <c r="S877" s="10"/>
      <c r="T877" s="10" t="s">
        <v>22</v>
      </c>
      <c r="U877" s="244">
        <v>35204</v>
      </c>
      <c r="V877" s="10" t="s">
        <v>255</v>
      </c>
      <c r="W877" s="10" t="s">
        <v>2562</v>
      </c>
      <c r="X877" s="241" t="s">
        <v>1936</v>
      </c>
      <c r="Y877" s="8" t="s">
        <v>11982</v>
      </c>
      <c r="Z877" s="243">
        <v>41087</v>
      </c>
      <c r="AA877" s="10" t="s">
        <v>255</v>
      </c>
      <c r="AB877" s="10" t="s">
        <v>1956</v>
      </c>
      <c r="AC877" s="10" t="s">
        <v>3140</v>
      </c>
      <c r="AD877" s="10" t="s">
        <v>2363</v>
      </c>
      <c r="AE877" s="243" t="s">
        <v>1948</v>
      </c>
      <c r="AF877" s="10" t="s">
        <v>11983</v>
      </c>
      <c r="AG877" s="10" t="s">
        <v>11984</v>
      </c>
      <c r="AH877" s="242" t="s">
        <v>11983</v>
      </c>
      <c r="AI877" s="243" t="s">
        <v>11984</v>
      </c>
      <c r="AJ877" s="10" t="s">
        <v>11985</v>
      </c>
      <c r="AK877" s="10" t="s">
        <v>11986</v>
      </c>
      <c r="AL877" s="241" t="s">
        <v>1950</v>
      </c>
      <c r="AM877" s="8" t="s">
        <v>11987</v>
      </c>
      <c r="AN877" s="8"/>
      <c r="AO877" s="8"/>
      <c r="AP877" s="8"/>
      <c r="AQ877" s="8"/>
      <c r="AR877" s="245">
        <v>44799</v>
      </c>
      <c r="AS877" s="245">
        <v>44799</v>
      </c>
      <c r="AT877" s="246"/>
      <c r="AU877" s="244"/>
      <c r="AV877" s="247" t="s">
        <v>8583</v>
      </c>
      <c r="AW877" s="248" t="s">
        <v>8608</v>
      </c>
      <c r="AX877" s="249" t="s">
        <v>10818</v>
      </c>
      <c r="AY877" s="250" t="s">
        <v>11978</v>
      </c>
    </row>
    <row r="878" spans="1:51" ht="24.75" customHeight="1" x14ac:dyDescent="0.35">
      <c r="A878" s="11">
        <v>877</v>
      </c>
      <c r="B878" s="241" t="s">
        <v>11988</v>
      </c>
      <c r="C878" s="8" t="s">
        <v>5587</v>
      </c>
      <c r="D878" s="10"/>
      <c r="E878" s="10" t="s">
        <v>2048</v>
      </c>
      <c r="F878" s="9">
        <v>44655</v>
      </c>
      <c r="G878" s="9">
        <v>44714</v>
      </c>
      <c r="H878" s="9"/>
      <c r="I878" s="9">
        <v>45079</v>
      </c>
      <c r="J878" s="7" t="s">
        <v>3128</v>
      </c>
      <c r="K878" s="7" t="s">
        <v>80</v>
      </c>
      <c r="L878" s="10" t="s">
        <v>8980</v>
      </c>
      <c r="M878" s="242" t="s">
        <v>3384</v>
      </c>
      <c r="N878" s="243" t="s">
        <v>2017</v>
      </c>
      <c r="O878" s="243" t="s">
        <v>8981</v>
      </c>
      <c r="P878" s="10" t="s">
        <v>8982</v>
      </c>
      <c r="Q878" s="10" t="s">
        <v>148</v>
      </c>
      <c r="R878" s="10"/>
      <c r="S878" s="10"/>
      <c r="T878" s="10" t="s">
        <v>22</v>
      </c>
      <c r="U878" s="244">
        <v>30925</v>
      </c>
      <c r="V878" s="10" t="s">
        <v>2048</v>
      </c>
      <c r="W878" s="10" t="s">
        <v>2048</v>
      </c>
      <c r="X878" s="241" t="s">
        <v>1936</v>
      </c>
      <c r="Y878" s="8" t="s">
        <v>11989</v>
      </c>
      <c r="Z878" s="243">
        <v>44307</v>
      </c>
      <c r="AA878" s="10" t="s">
        <v>1937</v>
      </c>
      <c r="AB878" s="10" t="s">
        <v>1938</v>
      </c>
      <c r="AC878" s="10" t="s">
        <v>3140</v>
      </c>
      <c r="AD878" s="10" t="s">
        <v>2090</v>
      </c>
      <c r="AE878" s="243" t="s">
        <v>2732</v>
      </c>
      <c r="AF878" s="10" t="s">
        <v>11990</v>
      </c>
      <c r="AG878" s="10" t="s">
        <v>11991</v>
      </c>
      <c r="AH878" s="242" t="s">
        <v>11990</v>
      </c>
      <c r="AI878" s="243" t="s">
        <v>11991</v>
      </c>
      <c r="AJ878" s="10" t="s">
        <v>11992</v>
      </c>
      <c r="AK878" s="10" t="s">
        <v>11993</v>
      </c>
      <c r="AL878" s="241" t="s">
        <v>1941</v>
      </c>
      <c r="AM878" s="8" t="s">
        <v>11994</v>
      </c>
      <c r="AN878" s="8"/>
      <c r="AO878" s="8"/>
      <c r="AP878" s="8"/>
      <c r="AQ878" s="8"/>
      <c r="AR878" s="245">
        <v>44802</v>
      </c>
      <c r="AS878" s="245">
        <v>44802</v>
      </c>
      <c r="AT878" s="246"/>
      <c r="AU878" s="244"/>
      <c r="AV878" s="247" t="s">
        <v>8583</v>
      </c>
      <c r="AW878" s="248" t="s">
        <v>3783</v>
      </c>
      <c r="AX878" s="249"/>
      <c r="AY878" s="250" t="s">
        <v>11988</v>
      </c>
    </row>
    <row r="879" spans="1:51" ht="24.75" customHeight="1" x14ac:dyDescent="0.35">
      <c r="A879" s="11">
        <v>878</v>
      </c>
      <c r="B879" s="241" t="s">
        <v>11995</v>
      </c>
      <c r="C879" s="8" t="s">
        <v>11996</v>
      </c>
      <c r="D879" s="10"/>
      <c r="E879" s="10" t="s">
        <v>124</v>
      </c>
      <c r="F879" s="9">
        <v>44713</v>
      </c>
      <c r="G879" s="9">
        <v>44805</v>
      </c>
      <c r="H879" s="9"/>
      <c r="I879" s="9"/>
      <c r="J879" s="7"/>
      <c r="K879" s="7" t="s">
        <v>80</v>
      </c>
      <c r="L879" s="10" t="s">
        <v>6674</v>
      </c>
      <c r="M879" s="242" t="s">
        <v>2470</v>
      </c>
      <c r="N879" s="243" t="s">
        <v>1942</v>
      </c>
      <c r="O879" s="243" t="s">
        <v>7397</v>
      </c>
      <c r="P879" s="10" t="s">
        <v>2039</v>
      </c>
      <c r="Q879" s="10" t="e">
        <v>#N/A</v>
      </c>
      <c r="R879" s="10"/>
      <c r="S879" s="10"/>
      <c r="T879" s="10" t="s">
        <v>53</v>
      </c>
      <c r="U879" s="244">
        <v>28411</v>
      </c>
      <c r="V879" s="10" t="s">
        <v>124</v>
      </c>
      <c r="W879" s="10" t="s">
        <v>141</v>
      </c>
      <c r="X879" s="241" t="s">
        <v>1936</v>
      </c>
      <c r="Y879" s="8" t="s">
        <v>11997</v>
      </c>
      <c r="Z879" s="243">
        <v>43361</v>
      </c>
      <c r="AA879" s="10" t="s">
        <v>124</v>
      </c>
      <c r="AB879" s="10" t="s">
        <v>1938</v>
      </c>
      <c r="AC879" s="10" t="s">
        <v>3140</v>
      </c>
      <c r="AD879" s="10" t="s">
        <v>11998</v>
      </c>
      <c r="AE879" s="243" t="s">
        <v>2705</v>
      </c>
      <c r="AF879" s="10" t="s">
        <v>11999</v>
      </c>
      <c r="AG879" s="10" t="s">
        <v>12000</v>
      </c>
      <c r="AH879" s="242" t="s">
        <v>11999</v>
      </c>
      <c r="AI879" s="243" t="s">
        <v>12000</v>
      </c>
      <c r="AJ879" s="10" t="s">
        <v>12001</v>
      </c>
      <c r="AK879" s="10" t="s">
        <v>12002</v>
      </c>
      <c r="AL879" s="241" t="s">
        <v>1971</v>
      </c>
      <c r="AM879" s="8" t="s">
        <v>12003</v>
      </c>
      <c r="AN879" s="8"/>
      <c r="AO879" s="8"/>
      <c r="AP879" s="8"/>
      <c r="AQ879" s="8"/>
      <c r="AR879" s="245">
        <v>44803</v>
      </c>
      <c r="AS879" s="245">
        <v>44803</v>
      </c>
      <c r="AT879" s="246"/>
      <c r="AU879" s="244"/>
      <c r="AV879" s="247" t="s">
        <v>8583</v>
      </c>
      <c r="AW879" s="248" t="s">
        <v>3783</v>
      </c>
      <c r="AX879" s="249"/>
      <c r="AY879" s="250" t="s">
        <v>11995</v>
      </c>
    </row>
    <row r="880" spans="1:51" ht="24.75" customHeight="1" x14ac:dyDescent="0.35">
      <c r="A880" s="11">
        <v>879</v>
      </c>
      <c r="B880" s="241" t="s">
        <v>12004</v>
      </c>
      <c r="C880" s="8" t="s">
        <v>12005</v>
      </c>
      <c r="D880" s="10"/>
      <c r="E880" s="10" t="s">
        <v>91</v>
      </c>
      <c r="F880" s="9">
        <v>44452</v>
      </c>
      <c r="G880" s="9">
        <v>44511</v>
      </c>
      <c r="H880" s="9"/>
      <c r="I880" s="9">
        <v>44876</v>
      </c>
      <c r="J880" s="7" t="s">
        <v>3128</v>
      </c>
      <c r="K880" s="7" t="s">
        <v>80</v>
      </c>
      <c r="L880" s="10" t="s">
        <v>8980</v>
      </c>
      <c r="M880" s="242" t="s">
        <v>3260</v>
      </c>
      <c r="N880" s="243" t="s">
        <v>2050</v>
      </c>
      <c r="O880" s="243" t="s">
        <v>9223</v>
      </c>
      <c r="P880" s="10" t="s">
        <v>9224</v>
      </c>
      <c r="Q880" s="10" t="s">
        <v>148</v>
      </c>
      <c r="R880" s="10"/>
      <c r="S880" s="10"/>
      <c r="T880" s="10" t="s">
        <v>22</v>
      </c>
      <c r="U880" s="244">
        <v>31986</v>
      </c>
      <c r="V880" s="10" t="s">
        <v>162</v>
      </c>
      <c r="W880" s="10" t="s">
        <v>544</v>
      </c>
      <c r="X880" s="241" t="s">
        <v>1936</v>
      </c>
      <c r="Y880" s="8" t="s">
        <v>12006</v>
      </c>
      <c r="Z880" s="243">
        <v>43442</v>
      </c>
      <c r="AA880" s="10" t="s">
        <v>91</v>
      </c>
      <c r="AB880" s="10" t="s">
        <v>1938</v>
      </c>
      <c r="AC880" s="10" t="s">
        <v>3140</v>
      </c>
      <c r="AD880" s="10" t="s">
        <v>2149</v>
      </c>
      <c r="AE880" s="243" t="s">
        <v>1948</v>
      </c>
      <c r="AF880" s="10" t="s">
        <v>12007</v>
      </c>
      <c r="AG880" s="10" t="s">
        <v>12008</v>
      </c>
      <c r="AH880" s="242" t="s">
        <v>12007</v>
      </c>
      <c r="AI880" s="243" t="s">
        <v>12008</v>
      </c>
      <c r="AJ880" s="10" t="s">
        <v>12009</v>
      </c>
      <c r="AK880" s="10" t="s">
        <v>12010</v>
      </c>
      <c r="AL880" s="241" t="s">
        <v>1941</v>
      </c>
      <c r="AM880" s="8" t="s">
        <v>12011</v>
      </c>
      <c r="AN880" s="8"/>
      <c r="AO880" s="8"/>
      <c r="AP880" s="8"/>
      <c r="AQ880" s="8"/>
      <c r="AR880" s="245">
        <v>44804</v>
      </c>
      <c r="AS880" s="245">
        <v>44804</v>
      </c>
      <c r="AT880" s="246"/>
      <c r="AU880" s="244"/>
      <c r="AV880" s="247" t="s">
        <v>8583</v>
      </c>
      <c r="AW880" s="248" t="s">
        <v>3783</v>
      </c>
      <c r="AX880" s="249"/>
      <c r="AY880" s="250" t="s">
        <v>12004</v>
      </c>
    </row>
    <row r="881" spans="1:51" ht="24.75" customHeight="1" x14ac:dyDescent="0.35">
      <c r="A881" s="11">
        <v>880</v>
      </c>
      <c r="B881" s="241" t="s">
        <v>12012</v>
      </c>
      <c r="C881" s="8" t="s">
        <v>12013</v>
      </c>
      <c r="D881" s="10" t="s">
        <v>12014</v>
      </c>
      <c r="E881" s="10" t="s">
        <v>501</v>
      </c>
      <c r="F881" s="9">
        <v>43160</v>
      </c>
      <c r="G881" s="9">
        <v>43219</v>
      </c>
      <c r="H881" s="9"/>
      <c r="I881" s="9"/>
      <c r="J881" s="7" t="s">
        <v>1932</v>
      </c>
      <c r="K881" s="7" t="s">
        <v>80</v>
      </c>
      <c r="L881" s="10" t="s">
        <v>338</v>
      </c>
      <c r="M881" s="242" t="s">
        <v>12015</v>
      </c>
      <c r="N881" s="243" t="s">
        <v>1964</v>
      </c>
      <c r="O881" s="243" t="s">
        <v>12016</v>
      </c>
      <c r="P881" s="10" t="s">
        <v>12017</v>
      </c>
      <c r="Q881" s="10" t="s">
        <v>21</v>
      </c>
      <c r="R881" s="10"/>
      <c r="S881" s="10"/>
      <c r="T881" s="10" t="s">
        <v>53</v>
      </c>
      <c r="U881" s="244">
        <v>27308</v>
      </c>
      <c r="V881" s="10" t="s">
        <v>501</v>
      </c>
      <c r="W881" s="10" t="s">
        <v>501</v>
      </c>
      <c r="X881" s="241" t="s">
        <v>1936</v>
      </c>
      <c r="Y881" s="8" t="s">
        <v>12018</v>
      </c>
      <c r="Z881" s="243">
        <v>41220</v>
      </c>
      <c r="AA881" s="10" t="s">
        <v>501</v>
      </c>
      <c r="AB881" s="10" t="s">
        <v>1938</v>
      </c>
      <c r="AC881" s="10" t="s">
        <v>3140</v>
      </c>
      <c r="AD881" s="10" t="s">
        <v>12019</v>
      </c>
      <c r="AE881" s="243" t="s">
        <v>1948</v>
      </c>
      <c r="AF881" s="10" t="s">
        <v>12020</v>
      </c>
      <c r="AG881" s="10" t="s">
        <v>12021</v>
      </c>
      <c r="AH881" s="242" t="s">
        <v>12020</v>
      </c>
      <c r="AI881" s="243" t="s">
        <v>12021</v>
      </c>
      <c r="AJ881" s="10" t="s">
        <v>12022</v>
      </c>
      <c r="AK881" s="10" t="s">
        <v>12023</v>
      </c>
      <c r="AL881" s="241" t="s">
        <v>1971</v>
      </c>
      <c r="AM881" s="8" t="s">
        <v>12024</v>
      </c>
      <c r="AN881" s="8"/>
      <c r="AO881" s="8"/>
      <c r="AP881" s="8"/>
      <c r="AQ881" s="8"/>
      <c r="AR881" s="245">
        <v>44804</v>
      </c>
      <c r="AS881" s="245">
        <v>44804</v>
      </c>
      <c r="AT881" s="246"/>
      <c r="AU881" s="244"/>
      <c r="AV881" s="247" t="s">
        <v>8639</v>
      </c>
      <c r="AW881" s="248" t="s">
        <v>8640</v>
      </c>
      <c r="AX881" s="249"/>
      <c r="AY881" s="250" t="s">
        <v>12012</v>
      </c>
    </row>
    <row r="882" spans="1:51" ht="24.75" customHeight="1" x14ac:dyDescent="0.35">
      <c r="A882" s="11">
        <v>881</v>
      </c>
      <c r="B882" s="241" t="s">
        <v>12025</v>
      </c>
      <c r="C882" s="8" t="s">
        <v>12026</v>
      </c>
      <c r="D882" s="10"/>
      <c r="E882" s="10" t="s">
        <v>32</v>
      </c>
      <c r="F882" s="9">
        <v>44685</v>
      </c>
      <c r="G882" s="9">
        <v>44744</v>
      </c>
      <c r="H882" s="9"/>
      <c r="I882" s="9">
        <v>44836</v>
      </c>
      <c r="J882" s="7" t="s">
        <v>3128</v>
      </c>
      <c r="K882" s="7" t="s">
        <v>18</v>
      </c>
      <c r="L882" s="10" t="s">
        <v>11329</v>
      </c>
      <c r="M882" s="242" t="s">
        <v>2116</v>
      </c>
      <c r="N882" s="243" t="s">
        <v>1933</v>
      </c>
      <c r="O882" s="243" t="s">
        <v>862</v>
      </c>
      <c r="P882" s="10" t="s">
        <v>3166</v>
      </c>
      <c r="Q882" s="10" t="s">
        <v>285</v>
      </c>
      <c r="R882" s="10"/>
      <c r="S882" s="10"/>
      <c r="T882" s="10" t="s">
        <v>22</v>
      </c>
      <c r="U882" s="244">
        <v>30033</v>
      </c>
      <c r="V882" s="10" t="s">
        <v>527</v>
      </c>
      <c r="W882" s="10" t="s">
        <v>527</v>
      </c>
      <c r="X882" s="241" t="s">
        <v>1936</v>
      </c>
      <c r="Y882" s="8" t="s">
        <v>12027</v>
      </c>
      <c r="Z882" s="243">
        <v>42991</v>
      </c>
      <c r="AA882" s="10" t="s">
        <v>2009</v>
      </c>
      <c r="AB882" s="10" t="s">
        <v>1938</v>
      </c>
      <c r="AC882" s="10" t="s">
        <v>3140</v>
      </c>
      <c r="AD882" s="10" t="s">
        <v>9772</v>
      </c>
      <c r="AE882" s="243"/>
      <c r="AF882" s="10" t="s">
        <v>12028</v>
      </c>
      <c r="AG882" s="10" t="s">
        <v>12029</v>
      </c>
      <c r="AH882" s="242" t="s">
        <v>12028</v>
      </c>
      <c r="AI882" s="243" t="s">
        <v>12029</v>
      </c>
      <c r="AJ882" s="10" t="s">
        <v>12030</v>
      </c>
      <c r="AK882" s="10" t="s">
        <v>12031</v>
      </c>
      <c r="AL882" s="241" t="s">
        <v>2224</v>
      </c>
      <c r="AM882" s="8" t="s">
        <v>12032</v>
      </c>
      <c r="AN882" s="8"/>
      <c r="AO882" s="8"/>
      <c r="AP882" s="8"/>
      <c r="AQ882" s="8"/>
      <c r="AR882" s="245">
        <v>44804</v>
      </c>
      <c r="AS882" s="245">
        <v>44804</v>
      </c>
      <c r="AT882" s="246"/>
      <c r="AU882" s="244"/>
      <c r="AV882" s="247" t="s">
        <v>8639</v>
      </c>
      <c r="AW882" s="248" t="s">
        <v>8640</v>
      </c>
      <c r="AX882" s="249"/>
      <c r="AY882" s="250" t="s">
        <v>12025</v>
      </c>
    </row>
    <row r="883" spans="1:51" ht="24.75" customHeight="1" x14ac:dyDescent="0.35">
      <c r="A883" s="11">
        <v>882</v>
      </c>
      <c r="B883" s="241" t="s">
        <v>12033</v>
      </c>
      <c r="C883" s="8" t="s">
        <v>12034</v>
      </c>
      <c r="D883" s="10"/>
      <c r="E883" s="10" t="s">
        <v>14</v>
      </c>
      <c r="F883" s="9">
        <v>44599</v>
      </c>
      <c r="G883" s="9">
        <v>44658</v>
      </c>
      <c r="H883" s="9"/>
      <c r="I883" s="9">
        <v>45023</v>
      </c>
      <c r="J883" s="7" t="s">
        <v>3128</v>
      </c>
      <c r="K883" s="7" t="s">
        <v>18</v>
      </c>
      <c r="L883" s="10" t="s">
        <v>11329</v>
      </c>
      <c r="M883" s="242" t="s">
        <v>9246</v>
      </c>
      <c r="N883" s="243" t="s">
        <v>2017</v>
      </c>
      <c r="O883" s="243" t="s">
        <v>12035</v>
      </c>
      <c r="P883" s="10" t="s">
        <v>12036</v>
      </c>
      <c r="Q883" s="10" t="s">
        <v>21</v>
      </c>
      <c r="R883" s="10"/>
      <c r="S883" s="10"/>
      <c r="T883" s="10" t="s">
        <v>53</v>
      </c>
      <c r="U883" s="244">
        <v>34289</v>
      </c>
      <c r="V883" s="10" t="s">
        <v>162</v>
      </c>
      <c r="W883" s="10" t="s">
        <v>162</v>
      </c>
      <c r="X883" s="241" t="s">
        <v>1936</v>
      </c>
      <c r="Y883" s="8" t="s">
        <v>12037</v>
      </c>
      <c r="Z883" s="243">
        <v>41949</v>
      </c>
      <c r="AA883" s="10" t="s">
        <v>2009</v>
      </c>
      <c r="AB883" s="10" t="s">
        <v>1956</v>
      </c>
      <c r="AC883" s="10" t="s">
        <v>3140</v>
      </c>
      <c r="AD883" s="10" t="s">
        <v>4509</v>
      </c>
      <c r="AE883" s="243" t="s">
        <v>12038</v>
      </c>
      <c r="AF883" s="10" t="s">
        <v>12039</v>
      </c>
      <c r="AG883" s="10" t="s">
        <v>12040</v>
      </c>
      <c r="AH883" s="242" t="s">
        <v>12041</v>
      </c>
      <c r="AI883" s="243" t="s">
        <v>12042</v>
      </c>
      <c r="AJ883" s="10" t="s">
        <v>12043</v>
      </c>
      <c r="AK883" s="10" t="s">
        <v>12044</v>
      </c>
      <c r="AL883" s="241" t="s">
        <v>1953</v>
      </c>
      <c r="AM883" s="8" t="s">
        <v>12045</v>
      </c>
      <c r="AN883" s="8"/>
      <c r="AO883" s="8"/>
      <c r="AP883" s="8"/>
      <c r="AQ883" s="8"/>
      <c r="AR883" s="245">
        <v>44804</v>
      </c>
      <c r="AS883" s="245">
        <v>44804</v>
      </c>
      <c r="AT883" s="246"/>
      <c r="AU883" s="244"/>
      <c r="AV883" s="247" t="s">
        <v>8583</v>
      </c>
      <c r="AW883" s="248" t="s">
        <v>10798</v>
      </c>
      <c r="AX883" s="249"/>
      <c r="AY883" s="250" t="s">
        <v>12033</v>
      </c>
    </row>
    <row r="884" spans="1:51" ht="24.75" customHeight="1" x14ac:dyDescent="0.35">
      <c r="A884" s="11">
        <v>883</v>
      </c>
      <c r="B884" s="241" t="s">
        <v>12046</v>
      </c>
      <c r="C884" s="8" t="s">
        <v>12047</v>
      </c>
      <c r="D884" s="10"/>
      <c r="E884" s="10" t="s">
        <v>14</v>
      </c>
      <c r="F884" s="9">
        <v>43514</v>
      </c>
      <c r="G884" s="9">
        <v>43573</v>
      </c>
      <c r="H884" s="9"/>
      <c r="I884" s="9"/>
      <c r="J884" s="7" t="s">
        <v>1932</v>
      </c>
      <c r="K884" s="7" t="s">
        <v>26</v>
      </c>
      <c r="L884" s="10" t="s">
        <v>2404</v>
      </c>
      <c r="M884" s="242" t="s">
        <v>2404</v>
      </c>
      <c r="N884" s="243" t="s">
        <v>1964</v>
      </c>
      <c r="O884" s="243" t="s">
        <v>12048</v>
      </c>
      <c r="P884" s="10" t="s">
        <v>12049</v>
      </c>
      <c r="Q884" s="10" t="s">
        <v>21</v>
      </c>
      <c r="R884" s="10"/>
      <c r="S884" s="10"/>
      <c r="T884" s="10" t="s">
        <v>53</v>
      </c>
      <c r="U884" s="244">
        <v>30163</v>
      </c>
      <c r="V884" s="10" t="s">
        <v>57</v>
      </c>
      <c r="W884" s="10" t="s">
        <v>343</v>
      </c>
      <c r="X884" s="241" t="s">
        <v>1936</v>
      </c>
      <c r="Y884" s="8" t="s">
        <v>12050</v>
      </c>
      <c r="Z884" s="243">
        <v>40219</v>
      </c>
      <c r="AA884" s="10" t="s">
        <v>3298</v>
      </c>
      <c r="AB884" s="10" t="s">
        <v>1938</v>
      </c>
      <c r="AC884" s="10" t="s">
        <v>1968</v>
      </c>
      <c r="AD884" s="10" t="s">
        <v>12051</v>
      </c>
      <c r="AE884" s="243" t="s">
        <v>2041</v>
      </c>
      <c r="AF884" s="10" t="s">
        <v>12052</v>
      </c>
      <c r="AG884" s="10" t="s">
        <v>12053</v>
      </c>
      <c r="AH884" s="242" t="s">
        <v>12054</v>
      </c>
      <c r="AI884" s="243" t="s">
        <v>12055</v>
      </c>
      <c r="AJ884" s="10" t="s">
        <v>12056</v>
      </c>
      <c r="AK884" s="10" t="s">
        <v>12057</v>
      </c>
      <c r="AL884" s="241" t="s">
        <v>1971</v>
      </c>
      <c r="AM884" s="8" t="s">
        <v>12058</v>
      </c>
      <c r="AN884" s="8"/>
      <c r="AO884" s="8"/>
      <c r="AP884" s="8"/>
      <c r="AQ884" s="8"/>
      <c r="AR884" s="245">
        <v>44794</v>
      </c>
      <c r="AS884" s="245">
        <v>44808</v>
      </c>
      <c r="AT884" s="246"/>
      <c r="AU884" s="244"/>
      <c r="AV884" s="247" t="s">
        <v>8583</v>
      </c>
      <c r="AW884" s="248" t="s">
        <v>8608</v>
      </c>
      <c r="AX884" s="249" t="s">
        <v>3102</v>
      </c>
      <c r="AY884" s="250" t="s">
        <v>12046</v>
      </c>
    </row>
    <row r="885" spans="1:51" ht="24.75" customHeight="1" x14ac:dyDescent="0.35">
      <c r="A885" s="11">
        <v>884</v>
      </c>
      <c r="B885" s="241" t="s">
        <v>12059</v>
      </c>
      <c r="C885" s="8" t="s">
        <v>12060</v>
      </c>
      <c r="D885" s="10"/>
      <c r="E885" s="10" t="s">
        <v>14</v>
      </c>
      <c r="F885" s="9">
        <v>43535</v>
      </c>
      <c r="G885" s="9">
        <v>43594</v>
      </c>
      <c r="H885" s="9"/>
      <c r="I885" s="9"/>
      <c r="J885" s="7" t="s">
        <v>1932</v>
      </c>
      <c r="K885" s="7" t="s">
        <v>64</v>
      </c>
      <c r="L885" s="10" t="s">
        <v>618</v>
      </c>
      <c r="M885" s="242" t="s">
        <v>618</v>
      </c>
      <c r="N885" s="243" t="s">
        <v>2126</v>
      </c>
      <c r="O885" s="243" t="s">
        <v>12061</v>
      </c>
      <c r="P885" s="10" t="s">
        <v>12062</v>
      </c>
      <c r="Q885" s="10" t="s">
        <v>21</v>
      </c>
      <c r="R885" s="10"/>
      <c r="S885" s="10"/>
      <c r="T885" s="10" t="s">
        <v>22</v>
      </c>
      <c r="U885" s="244">
        <v>34747</v>
      </c>
      <c r="V885" s="10" t="s">
        <v>351</v>
      </c>
      <c r="W885" s="10" t="s">
        <v>343</v>
      </c>
      <c r="X885" s="241" t="s">
        <v>1936</v>
      </c>
      <c r="Y885" s="8" t="s">
        <v>12063</v>
      </c>
      <c r="Z885" s="243">
        <v>42822</v>
      </c>
      <c r="AA885" s="10" t="s">
        <v>351</v>
      </c>
      <c r="AB885" s="10" t="s">
        <v>1956</v>
      </c>
      <c r="AC885" s="10" t="s">
        <v>3140</v>
      </c>
      <c r="AD885" s="10" t="s">
        <v>2363</v>
      </c>
      <c r="AE885" s="243" t="s">
        <v>1962</v>
      </c>
      <c r="AF885" s="10" t="s">
        <v>12064</v>
      </c>
      <c r="AG885" s="10" t="s">
        <v>12065</v>
      </c>
      <c r="AH885" s="242" t="s">
        <v>12066</v>
      </c>
      <c r="AI885" s="243" t="s">
        <v>12067</v>
      </c>
      <c r="AJ885" s="10" t="s">
        <v>12068</v>
      </c>
      <c r="AK885" s="10" t="s">
        <v>12069</v>
      </c>
      <c r="AL885" s="241" t="s">
        <v>1950</v>
      </c>
      <c r="AM885" s="8" t="s">
        <v>12070</v>
      </c>
      <c r="AN885" s="8"/>
      <c r="AO885" s="8"/>
      <c r="AP885" s="8"/>
      <c r="AQ885" s="8"/>
      <c r="AR885" s="245">
        <v>44808</v>
      </c>
      <c r="AS885" s="245">
        <v>44808</v>
      </c>
      <c r="AT885" s="246"/>
      <c r="AU885" s="244"/>
      <c r="AV885" s="247" t="s">
        <v>8583</v>
      </c>
      <c r="AW885" s="248" t="s">
        <v>8608</v>
      </c>
      <c r="AX885" s="249" t="s">
        <v>8297</v>
      </c>
      <c r="AY885" s="250" t="s">
        <v>12059</v>
      </c>
    </row>
    <row r="886" spans="1:51" ht="24.75" customHeight="1" x14ac:dyDescent="0.35">
      <c r="A886" s="11">
        <v>885</v>
      </c>
      <c r="B886" s="241" t="s">
        <v>12071</v>
      </c>
      <c r="C886" s="8" t="s">
        <v>12072</v>
      </c>
      <c r="D886" s="10"/>
      <c r="E886" s="10" t="s">
        <v>162</v>
      </c>
      <c r="F886" s="9">
        <v>43627</v>
      </c>
      <c r="G886" s="9">
        <v>43686</v>
      </c>
      <c r="H886" s="9"/>
      <c r="I886" s="9"/>
      <c r="J886" s="7" t="s">
        <v>1932</v>
      </c>
      <c r="K886" s="7" t="s">
        <v>80</v>
      </c>
      <c r="L886" s="10" t="s">
        <v>6082</v>
      </c>
      <c r="M886" s="242" t="s">
        <v>2038</v>
      </c>
      <c r="N886" s="243" t="s">
        <v>2017</v>
      </c>
      <c r="O886" s="243" t="s">
        <v>3187</v>
      </c>
      <c r="P886" s="10" t="s">
        <v>2061</v>
      </c>
      <c r="Q886" s="10" t="e">
        <v>#N/A</v>
      </c>
      <c r="R886" s="10"/>
      <c r="S886" s="10"/>
      <c r="T886" s="10" t="s">
        <v>53</v>
      </c>
      <c r="U886" s="244">
        <v>34543</v>
      </c>
      <c r="V886" s="10" t="s">
        <v>162</v>
      </c>
      <c r="W886" s="10" t="s">
        <v>1153</v>
      </c>
      <c r="X886" s="241" t="s">
        <v>1936</v>
      </c>
      <c r="Y886" s="8" t="s">
        <v>12073</v>
      </c>
      <c r="Z886" s="243">
        <v>39962</v>
      </c>
      <c r="AA886" s="10" t="s">
        <v>162</v>
      </c>
      <c r="AB886" s="10" t="s">
        <v>1956</v>
      </c>
      <c r="AC886" s="10" t="s">
        <v>3140</v>
      </c>
      <c r="AD886" s="10" t="s">
        <v>2239</v>
      </c>
      <c r="AE886" s="243" t="s">
        <v>751</v>
      </c>
      <c r="AF886" s="10" t="s">
        <v>12074</v>
      </c>
      <c r="AG886" s="10" t="s">
        <v>12075</v>
      </c>
      <c r="AH886" s="242" t="s">
        <v>12074</v>
      </c>
      <c r="AI886" s="243" t="s">
        <v>12075</v>
      </c>
      <c r="AJ886" s="10" t="s">
        <v>12076</v>
      </c>
      <c r="AK886" s="10" t="s">
        <v>12077</v>
      </c>
      <c r="AL886" s="241" t="s">
        <v>1953</v>
      </c>
      <c r="AM886" s="8" t="s">
        <v>12078</v>
      </c>
      <c r="AN886" s="8"/>
      <c r="AO886" s="8"/>
      <c r="AP886" s="8"/>
      <c r="AQ886" s="8"/>
      <c r="AR886" s="245">
        <v>44808</v>
      </c>
      <c r="AS886" s="245">
        <v>44808</v>
      </c>
      <c r="AT886" s="246"/>
      <c r="AU886" s="244"/>
      <c r="AV886" s="247" t="s">
        <v>8583</v>
      </c>
      <c r="AW886" s="248" t="s">
        <v>8608</v>
      </c>
      <c r="AX886" s="249"/>
      <c r="AY886" s="250" t="s">
        <v>12071</v>
      </c>
    </row>
    <row r="887" spans="1:51" ht="24.75" customHeight="1" x14ac:dyDescent="0.35">
      <c r="A887" s="11">
        <v>886</v>
      </c>
      <c r="B887" s="241" t="s">
        <v>12079</v>
      </c>
      <c r="C887" s="8" t="s">
        <v>12080</v>
      </c>
      <c r="D887" s="10"/>
      <c r="E887" s="10" t="s">
        <v>14</v>
      </c>
      <c r="F887" s="9">
        <v>44551</v>
      </c>
      <c r="G887" s="9">
        <v>44610</v>
      </c>
      <c r="H887" s="9"/>
      <c r="I887" s="9">
        <v>44975</v>
      </c>
      <c r="J887" s="7" t="s">
        <v>3128</v>
      </c>
      <c r="K887" s="7" t="s">
        <v>18</v>
      </c>
      <c r="L887" s="10" t="s">
        <v>19</v>
      </c>
      <c r="M887" s="242" t="s">
        <v>2483</v>
      </c>
      <c r="N887" s="243" t="s">
        <v>2017</v>
      </c>
      <c r="O887" s="243" t="s">
        <v>1526</v>
      </c>
      <c r="P887" s="10" t="s">
        <v>2648</v>
      </c>
      <c r="Q887" s="10" t="s">
        <v>21</v>
      </c>
      <c r="R887" s="10"/>
      <c r="S887" s="10"/>
      <c r="T887" s="10" t="s">
        <v>22</v>
      </c>
      <c r="U887" s="244">
        <v>34507</v>
      </c>
      <c r="V887" s="10" t="s">
        <v>351</v>
      </c>
      <c r="W887" s="10" t="s">
        <v>141</v>
      </c>
      <c r="X887" s="241" t="s">
        <v>1936</v>
      </c>
      <c r="Y887" s="8" t="s">
        <v>12081</v>
      </c>
      <c r="Z887" s="243">
        <v>39630</v>
      </c>
      <c r="AA887" s="10" t="s">
        <v>351</v>
      </c>
      <c r="AB887" s="10" t="s">
        <v>1956</v>
      </c>
      <c r="AC887" s="10" t="s">
        <v>3140</v>
      </c>
      <c r="AD887" s="10" t="s">
        <v>2210</v>
      </c>
      <c r="AE887" s="243" t="s">
        <v>2377</v>
      </c>
      <c r="AF887" s="10" t="s">
        <v>12082</v>
      </c>
      <c r="AG887" s="10" t="s">
        <v>12083</v>
      </c>
      <c r="AH887" s="242" t="s">
        <v>12084</v>
      </c>
      <c r="AI887" s="243" t="s">
        <v>12085</v>
      </c>
      <c r="AJ887" s="10" t="s">
        <v>12086</v>
      </c>
      <c r="AK887" s="10" t="s">
        <v>12087</v>
      </c>
      <c r="AL887" s="241" t="s">
        <v>1950</v>
      </c>
      <c r="AM887" s="8" t="s">
        <v>3088</v>
      </c>
      <c r="AN887" s="8"/>
      <c r="AO887" s="8"/>
      <c r="AP887" s="8"/>
      <c r="AQ887" s="8"/>
      <c r="AR887" s="245">
        <v>44809</v>
      </c>
      <c r="AS887" s="245">
        <v>44809</v>
      </c>
      <c r="AT887" s="246"/>
      <c r="AU887" s="244"/>
      <c r="AV887" s="247" t="s">
        <v>8583</v>
      </c>
      <c r="AW887" s="248" t="s">
        <v>10723</v>
      </c>
      <c r="AX887" s="249"/>
      <c r="AY887" s="250" t="s">
        <v>12079</v>
      </c>
    </row>
    <row r="888" spans="1:51" ht="24.75" customHeight="1" x14ac:dyDescent="0.35">
      <c r="A888" s="11">
        <v>887</v>
      </c>
      <c r="B888" s="241" t="s">
        <v>12088</v>
      </c>
      <c r="C888" s="8" t="s">
        <v>12089</v>
      </c>
      <c r="D888" s="10"/>
      <c r="E888" s="10" t="s">
        <v>14</v>
      </c>
      <c r="F888" s="9">
        <v>44795</v>
      </c>
      <c r="G888" s="9">
        <v>44854</v>
      </c>
      <c r="H888" s="9"/>
      <c r="I888" s="9"/>
      <c r="J888" s="7"/>
      <c r="K888" s="7" t="s">
        <v>7219</v>
      </c>
      <c r="L888" s="10" t="s">
        <v>35</v>
      </c>
      <c r="M888" s="242" t="s">
        <v>2292</v>
      </c>
      <c r="N888" s="243" t="s">
        <v>1972</v>
      </c>
      <c r="O888" s="243" t="s">
        <v>12090</v>
      </c>
      <c r="P888" s="10" t="s">
        <v>12091</v>
      </c>
      <c r="Q888" s="10" t="s">
        <v>21</v>
      </c>
      <c r="R888" s="10"/>
      <c r="S888" s="10"/>
      <c r="T888" s="10" t="s">
        <v>53</v>
      </c>
      <c r="U888" s="244">
        <v>33310</v>
      </c>
      <c r="V888" s="10" t="s">
        <v>2202</v>
      </c>
      <c r="W888" s="10" t="s">
        <v>2202</v>
      </c>
      <c r="X888" s="241" t="s">
        <v>1936</v>
      </c>
      <c r="Y888" s="8" t="s">
        <v>12092</v>
      </c>
      <c r="Z888" s="243">
        <v>44551</v>
      </c>
      <c r="AA888" s="10" t="s">
        <v>1937</v>
      </c>
      <c r="AB888" s="10" t="s">
        <v>1956</v>
      </c>
      <c r="AC888" s="10" t="s">
        <v>1939</v>
      </c>
      <c r="AD888" s="10" t="s">
        <v>2098</v>
      </c>
      <c r="AE888" s="243" t="s">
        <v>1948</v>
      </c>
      <c r="AF888" s="10" t="s">
        <v>12093</v>
      </c>
      <c r="AG888" s="10" t="s">
        <v>12094</v>
      </c>
      <c r="AH888" s="242" t="s">
        <v>12095</v>
      </c>
      <c r="AI888" s="243" t="s">
        <v>12096</v>
      </c>
      <c r="AJ888" s="10" t="s">
        <v>12097</v>
      </c>
      <c r="AK888" s="10" t="s">
        <v>12098</v>
      </c>
      <c r="AL888" s="241" t="s">
        <v>2107</v>
      </c>
      <c r="AM888" s="8" t="s">
        <v>12099</v>
      </c>
      <c r="AN888" s="8"/>
      <c r="AO888" s="8"/>
      <c r="AP888" s="8"/>
      <c r="AQ888" s="8"/>
      <c r="AR888" s="245">
        <v>44811</v>
      </c>
      <c r="AS888" s="245">
        <v>44811</v>
      </c>
      <c r="AT888" s="246"/>
      <c r="AU888" s="244"/>
      <c r="AV888" s="247" t="s">
        <v>8583</v>
      </c>
      <c r="AW888" s="248" t="s">
        <v>10798</v>
      </c>
      <c r="AX888" s="249"/>
      <c r="AY888" s="250" t="s">
        <v>12088</v>
      </c>
    </row>
    <row r="889" spans="1:51" ht="24.75" customHeight="1" x14ac:dyDescent="0.35">
      <c r="A889" s="11">
        <v>888</v>
      </c>
      <c r="B889" s="241" t="s">
        <v>12100</v>
      </c>
      <c r="C889" s="8" t="s">
        <v>12101</v>
      </c>
      <c r="D889" s="10"/>
      <c r="E889" s="10" t="s">
        <v>343</v>
      </c>
      <c r="F889" s="9">
        <v>44809</v>
      </c>
      <c r="G889" s="9">
        <v>44868</v>
      </c>
      <c r="H889" s="9"/>
      <c r="I889" s="9"/>
      <c r="J889" s="7"/>
      <c r="K889" s="7" t="s">
        <v>80</v>
      </c>
      <c r="L889" s="10" t="s">
        <v>8980</v>
      </c>
      <c r="M889" s="242" t="s">
        <v>3384</v>
      </c>
      <c r="N889" s="243" t="s">
        <v>2050</v>
      </c>
      <c r="O889" s="243" t="s">
        <v>9223</v>
      </c>
      <c r="P889" s="10" t="s">
        <v>9224</v>
      </c>
      <c r="Q889" s="10" t="s">
        <v>148</v>
      </c>
      <c r="R889" s="10"/>
      <c r="S889" s="10"/>
      <c r="T889" s="10" t="s">
        <v>53</v>
      </c>
      <c r="U889" s="244">
        <v>30401</v>
      </c>
      <c r="V889" s="10" t="s">
        <v>343</v>
      </c>
      <c r="W889" s="10" t="s">
        <v>343</v>
      </c>
      <c r="X889" s="241" t="s">
        <v>1936</v>
      </c>
      <c r="Y889" s="8" t="s">
        <v>12102</v>
      </c>
      <c r="Z889" s="243">
        <v>41913</v>
      </c>
      <c r="AA889" s="10" t="s">
        <v>12103</v>
      </c>
      <c r="AB889" s="10" t="s">
        <v>1938</v>
      </c>
      <c r="AC889" s="10" t="s">
        <v>3140</v>
      </c>
      <c r="AD889" s="10" t="s">
        <v>12104</v>
      </c>
      <c r="AE889" s="243" t="s">
        <v>12105</v>
      </c>
      <c r="AF889" s="10" t="s">
        <v>12106</v>
      </c>
      <c r="AG889" s="10" t="s">
        <v>12107</v>
      </c>
      <c r="AH889" s="242" t="s">
        <v>12106</v>
      </c>
      <c r="AI889" s="243" t="s">
        <v>12107</v>
      </c>
      <c r="AJ889" s="10" t="s">
        <v>12108</v>
      </c>
      <c r="AK889" s="10" t="s">
        <v>12109</v>
      </c>
      <c r="AL889" s="241" t="s">
        <v>1971</v>
      </c>
      <c r="AM889" s="8" t="s">
        <v>12110</v>
      </c>
      <c r="AN889" s="8"/>
      <c r="AO889" s="8"/>
      <c r="AP889" s="8"/>
      <c r="AQ889" s="8"/>
      <c r="AR889" s="245">
        <v>44811</v>
      </c>
      <c r="AS889" s="245">
        <v>44811</v>
      </c>
      <c r="AT889" s="246"/>
      <c r="AU889" s="244"/>
      <c r="AV889" s="247" t="s">
        <v>8639</v>
      </c>
      <c r="AW889" s="248" t="s">
        <v>9475</v>
      </c>
      <c r="AX889" s="249"/>
      <c r="AY889" s="250" t="s">
        <v>12100</v>
      </c>
    </row>
    <row r="890" spans="1:51" ht="24.75" customHeight="1" x14ac:dyDescent="0.35">
      <c r="A890" s="11">
        <v>889</v>
      </c>
      <c r="B890" s="241" t="s">
        <v>12111</v>
      </c>
      <c r="C890" s="8" t="s">
        <v>12112</v>
      </c>
      <c r="D890" s="10"/>
      <c r="E890" s="10" t="s">
        <v>14</v>
      </c>
      <c r="F890" s="9">
        <v>44470</v>
      </c>
      <c r="G890" s="9">
        <v>44529</v>
      </c>
      <c r="H890" s="9"/>
      <c r="I890" s="9">
        <v>44894</v>
      </c>
      <c r="J890" s="7" t="s">
        <v>3128</v>
      </c>
      <c r="K890" s="7" t="s">
        <v>18</v>
      </c>
      <c r="L890" s="10" t="s">
        <v>218</v>
      </c>
      <c r="M890" s="242" t="s">
        <v>2200</v>
      </c>
      <c r="N890" s="243" t="s">
        <v>2126</v>
      </c>
      <c r="O890" s="243" t="s">
        <v>9154</v>
      </c>
      <c r="P890" s="10" t="s">
        <v>9155</v>
      </c>
      <c r="Q890" s="10" t="s">
        <v>21</v>
      </c>
      <c r="R890" s="10"/>
      <c r="S890" s="10"/>
      <c r="T890" s="10" t="s">
        <v>22</v>
      </c>
      <c r="U890" s="244">
        <v>34860</v>
      </c>
      <c r="V890" s="10" t="s">
        <v>255</v>
      </c>
      <c r="W890" s="10" t="s">
        <v>129</v>
      </c>
      <c r="X890" s="241" t="s">
        <v>1936</v>
      </c>
      <c r="Y890" s="8" t="s">
        <v>12113</v>
      </c>
      <c r="Z890" s="243">
        <v>40316</v>
      </c>
      <c r="AA890" s="10" t="s">
        <v>255</v>
      </c>
      <c r="AB890" s="10" t="s">
        <v>1956</v>
      </c>
      <c r="AC890" s="10" t="s">
        <v>3140</v>
      </c>
      <c r="AD890" s="10" t="s">
        <v>2574</v>
      </c>
      <c r="AE890" s="243" t="s">
        <v>1948</v>
      </c>
      <c r="AF890" s="10" t="s">
        <v>12114</v>
      </c>
      <c r="AG890" s="10" t="s">
        <v>12115</v>
      </c>
      <c r="AH890" s="242" t="s">
        <v>12116</v>
      </c>
      <c r="AI890" s="243" t="s">
        <v>12117</v>
      </c>
      <c r="AJ890" s="10" t="s">
        <v>12118</v>
      </c>
      <c r="AK890" s="10" t="s">
        <v>12119</v>
      </c>
      <c r="AL890" s="241" t="s">
        <v>1950</v>
      </c>
      <c r="AM890" s="8" t="s">
        <v>12120</v>
      </c>
      <c r="AN890" s="8"/>
      <c r="AO890" s="8"/>
      <c r="AP890" s="8"/>
      <c r="AQ890" s="8"/>
      <c r="AR890" s="245">
        <v>44813</v>
      </c>
      <c r="AS890" s="245">
        <v>44813</v>
      </c>
      <c r="AT890" s="246"/>
      <c r="AU890" s="244"/>
      <c r="AV890" s="247" t="s">
        <v>8583</v>
      </c>
      <c r="AW890" s="248" t="s">
        <v>8608</v>
      </c>
      <c r="AX890" s="249" t="s">
        <v>12121</v>
      </c>
      <c r="AY890" s="250" t="s">
        <v>12111</v>
      </c>
    </row>
    <row r="891" spans="1:51" ht="24.75" customHeight="1" x14ac:dyDescent="0.35">
      <c r="A891" s="11">
        <v>890</v>
      </c>
      <c r="B891" s="241" t="s">
        <v>12122</v>
      </c>
      <c r="C891" s="8" t="s">
        <v>12123</v>
      </c>
      <c r="D891" s="10"/>
      <c r="E891" s="10" t="s">
        <v>14</v>
      </c>
      <c r="F891" s="9">
        <v>42933</v>
      </c>
      <c r="G891" s="9">
        <v>42992</v>
      </c>
      <c r="H891" s="9"/>
      <c r="I891" s="9"/>
      <c r="J891" s="7" t="s">
        <v>1932</v>
      </c>
      <c r="K891" s="7" t="s">
        <v>18</v>
      </c>
      <c r="L891" s="10" t="s">
        <v>19</v>
      </c>
      <c r="M891" s="242" t="s">
        <v>2483</v>
      </c>
      <c r="N891" s="243" t="s">
        <v>2017</v>
      </c>
      <c r="O891" s="243" t="s">
        <v>1526</v>
      </c>
      <c r="P891" s="10" t="s">
        <v>2648</v>
      </c>
      <c r="Q891" s="10" t="s">
        <v>21</v>
      </c>
      <c r="R891" s="10"/>
      <c r="S891" s="10"/>
      <c r="T891" s="10" t="s">
        <v>22</v>
      </c>
      <c r="U891" s="244">
        <v>33614</v>
      </c>
      <c r="V891" s="10" t="s">
        <v>2441</v>
      </c>
      <c r="W891" s="10" t="s">
        <v>2441</v>
      </c>
      <c r="X891" s="241" t="s">
        <v>1936</v>
      </c>
      <c r="Y891" s="8" t="s">
        <v>12124</v>
      </c>
      <c r="Z891" s="243">
        <v>39217</v>
      </c>
      <c r="AA891" s="10" t="s">
        <v>2441</v>
      </c>
      <c r="AB891" s="10" t="s">
        <v>1956</v>
      </c>
      <c r="AC891" s="10" t="s">
        <v>3140</v>
      </c>
      <c r="AD891" s="10" t="s">
        <v>1987</v>
      </c>
      <c r="AE891" s="243" t="s">
        <v>2377</v>
      </c>
      <c r="AF891" s="10" t="s">
        <v>12125</v>
      </c>
      <c r="AG891" s="10" t="s">
        <v>12126</v>
      </c>
      <c r="AH891" s="242" t="s">
        <v>12127</v>
      </c>
      <c r="AI891" s="243" t="s">
        <v>12128</v>
      </c>
      <c r="AJ891" s="10" t="s">
        <v>12129</v>
      </c>
      <c r="AK891" s="10" t="s">
        <v>12130</v>
      </c>
      <c r="AL891" s="241" t="s">
        <v>2224</v>
      </c>
      <c r="AM891" s="8" t="s">
        <v>12131</v>
      </c>
      <c r="AN891" s="8"/>
      <c r="AO891" s="8"/>
      <c r="AP891" s="8"/>
      <c r="AQ891" s="8"/>
      <c r="AR891" s="245">
        <v>44813</v>
      </c>
      <c r="AS891" s="245">
        <v>44813</v>
      </c>
      <c r="AT891" s="246"/>
      <c r="AU891" s="244"/>
      <c r="AV891" s="247" t="s">
        <v>8583</v>
      </c>
      <c r="AW891" s="248" t="s">
        <v>8608</v>
      </c>
      <c r="AX891" s="249"/>
      <c r="AY891" s="250" t="s">
        <v>12122</v>
      </c>
    </row>
    <row r="892" spans="1:51" ht="24.75" customHeight="1" x14ac:dyDescent="0.35">
      <c r="A892" s="11">
        <v>891</v>
      </c>
      <c r="B892" s="241" t="s">
        <v>12132</v>
      </c>
      <c r="C892" s="8" t="s">
        <v>12133</v>
      </c>
      <c r="D892" s="10" t="s">
        <v>2230</v>
      </c>
      <c r="E892" s="10" t="s">
        <v>501</v>
      </c>
      <c r="F892" s="9">
        <v>43577</v>
      </c>
      <c r="G892" s="9">
        <v>43636</v>
      </c>
      <c r="H892" s="9"/>
      <c r="I892" s="9">
        <v>45097</v>
      </c>
      <c r="J892" s="7" t="s">
        <v>3128</v>
      </c>
      <c r="K892" s="7" t="s">
        <v>80</v>
      </c>
      <c r="L892" s="10" t="s">
        <v>6235</v>
      </c>
      <c r="M892" s="242" t="s">
        <v>2133</v>
      </c>
      <c r="N892" s="243" t="s">
        <v>1972</v>
      </c>
      <c r="O892" s="243" t="s">
        <v>3187</v>
      </c>
      <c r="P892" s="10" t="s">
        <v>2061</v>
      </c>
      <c r="Q892" s="10" t="e">
        <v>#N/A</v>
      </c>
      <c r="R892" s="10"/>
      <c r="S892" s="10"/>
      <c r="T892" s="10" t="s">
        <v>53</v>
      </c>
      <c r="U892" s="244">
        <v>32863</v>
      </c>
      <c r="V892" s="10" t="s">
        <v>501</v>
      </c>
      <c r="W892" s="10" t="s">
        <v>501</v>
      </c>
      <c r="X892" s="241" t="s">
        <v>1936</v>
      </c>
      <c r="Y892" s="8" t="s">
        <v>12134</v>
      </c>
      <c r="Z892" s="243">
        <v>42419</v>
      </c>
      <c r="AA892" s="10" t="s">
        <v>501</v>
      </c>
      <c r="AB892" s="10" t="s">
        <v>1938</v>
      </c>
      <c r="AC892" s="10" t="s">
        <v>1939</v>
      </c>
      <c r="AD892" s="10" t="s">
        <v>2240</v>
      </c>
      <c r="AE892" s="243" t="s">
        <v>1948</v>
      </c>
      <c r="AF892" s="10" t="s">
        <v>12135</v>
      </c>
      <c r="AG892" s="10" t="s">
        <v>12136</v>
      </c>
      <c r="AH892" s="242" t="s">
        <v>12135</v>
      </c>
      <c r="AI892" s="243" t="s">
        <v>12136</v>
      </c>
      <c r="AJ892" s="10" t="s">
        <v>12137</v>
      </c>
      <c r="AK892" s="10" t="s">
        <v>12138</v>
      </c>
      <c r="AL892" s="241" t="s">
        <v>1971</v>
      </c>
      <c r="AM892" s="8" t="s">
        <v>12139</v>
      </c>
      <c r="AN892" s="8"/>
      <c r="AO892" s="8"/>
      <c r="AP892" s="8"/>
      <c r="AQ892" s="8"/>
      <c r="AR892" s="245">
        <v>44818</v>
      </c>
      <c r="AS892" s="245">
        <v>44818</v>
      </c>
      <c r="AT892" s="246"/>
      <c r="AU892" s="244"/>
      <c r="AV892" s="247" t="s">
        <v>8639</v>
      </c>
      <c r="AW892" s="248" t="s">
        <v>8640</v>
      </c>
      <c r="AX892" s="249"/>
      <c r="AY892" s="250" t="s">
        <v>12132</v>
      </c>
    </row>
    <row r="893" spans="1:51" ht="24.75" customHeight="1" x14ac:dyDescent="0.35">
      <c r="A893" s="11">
        <v>892</v>
      </c>
      <c r="B893" s="241" t="s">
        <v>12140</v>
      </c>
      <c r="C893" s="8" t="s">
        <v>12141</v>
      </c>
      <c r="D893" s="10" t="s">
        <v>3088</v>
      </c>
      <c r="E893" s="10" t="s">
        <v>14</v>
      </c>
      <c r="F893" s="9">
        <v>43678</v>
      </c>
      <c r="G893" s="9">
        <v>43737</v>
      </c>
      <c r="H893" s="9"/>
      <c r="I893" s="9"/>
      <c r="J893" s="7" t="s">
        <v>1932</v>
      </c>
      <c r="K893" s="7" t="s">
        <v>64</v>
      </c>
      <c r="L893" s="10" t="s">
        <v>96</v>
      </c>
      <c r="M893" s="242" t="s">
        <v>96</v>
      </c>
      <c r="N893" s="243" t="s">
        <v>2017</v>
      </c>
      <c r="O893" s="243" t="s">
        <v>97</v>
      </c>
      <c r="P893" s="10" t="s">
        <v>11950</v>
      </c>
      <c r="Q893" s="10" t="s">
        <v>21</v>
      </c>
      <c r="R893" s="10"/>
      <c r="S893" s="10"/>
      <c r="T893" s="10" t="s">
        <v>22</v>
      </c>
      <c r="U893" s="244">
        <v>35777</v>
      </c>
      <c r="V893" s="10" t="s">
        <v>2015</v>
      </c>
      <c r="W893" s="10" t="s">
        <v>2015</v>
      </c>
      <c r="X893" s="241" t="s">
        <v>1936</v>
      </c>
      <c r="Y893" s="8" t="s">
        <v>12142</v>
      </c>
      <c r="Z893" s="243">
        <v>43433</v>
      </c>
      <c r="AA893" s="10" t="s">
        <v>2015</v>
      </c>
      <c r="AB893" s="10" t="s">
        <v>1956</v>
      </c>
      <c r="AC893" s="10" t="s">
        <v>1939</v>
      </c>
      <c r="AD893" s="10" t="s">
        <v>2210</v>
      </c>
      <c r="AE893" s="243" t="s">
        <v>2377</v>
      </c>
      <c r="AF893" s="10" t="s">
        <v>12143</v>
      </c>
      <c r="AG893" s="10" t="s">
        <v>12144</v>
      </c>
      <c r="AH893" s="242" t="s">
        <v>11954</v>
      </c>
      <c r="AI893" s="243" t="s">
        <v>11955</v>
      </c>
      <c r="AJ893" s="10" t="s">
        <v>12145</v>
      </c>
      <c r="AK893" s="10" t="s">
        <v>12146</v>
      </c>
      <c r="AL893" s="241" t="s">
        <v>2160</v>
      </c>
      <c r="AM893" s="8" t="s">
        <v>12147</v>
      </c>
      <c r="AN893" s="8"/>
      <c r="AO893" s="8"/>
      <c r="AP893" s="8"/>
      <c r="AQ893" s="8"/>
      <c r="AR893" s="245">
        <v>44819</v>
      </c>
      <c r="AS893" s="245">
        <v>44819</v>
      </c>
      <c r="AT893" s="246"/>
      <c r="AU893" s="244"/>
      <c r="AV893" s="247" t="s">
        <v>8583</v>
      </c>
      <c r="AW893" s="248" t="s">
        <v>8608</v>
      </c>
      <c r="AX893" s="249" t="s">
        <v>4457</v>
      </c>
      <c r="AY893" s="250" t="s">
        <v>12140</v>
      </c>
    </row>
    <row r="894" spans="1:51" ht="24.75" customHeight="1" x14ac:dyDescent="0.35">
      <c r="A894" s="11">
        <v>893</v>
      </c>
      <c r="B894" s="241" t="s">
        <v>12148</v>
      </c>
      <c r="C894" s="8" t="s">
        <v>12149</v>
      </c>
      <c r="D894" s="10"/>
      <c r="E894" s="10" t="s">
        <v>1558</v>
      </c>
      <c r="F894" s="9">
        <v>44663</v>
      </c>
      <c r="G894" s="9">
        <v>44722</v>
      </c>
      <c r="H894" s="9"/>
      <c r="I894" s="9">
        <v>45087</v>
      </c>
      <c r="J894" s="7" t="s">
        <v>3128</v>
      </c>
      <c r="K894" s="7" t="s">
        <v>80</v>
      </c>
      <c r="L894" s="10" t="s">
        <v>8980</v>
      </c>
      <c r="M894" s="242" t="s">
        <v>3475</v>
      </c>
      <c r="N894" s="243" t="s">
        <v>2017</v>
      </c>
      <c r="O894" s="243" t="s">
        <v>8981</v>
      </c>
      <c r="P894" s="10" t="s">
        <v>8982</v>
      </c>
      <c r="Q894" s="10" t="s">
        <v>148</v>
      </c>
      <c r="R894" s="10"/>
      <c r="S894" s="10"/>
      <c r="T894" s="10" t="s">
        <v>22</v>
      </c>
      <c r="U894" s="244">
        <v>29918</v>
      </c>
      <c r="V894" s="10" t="s">
        <v>1558</v>
      </c>
      <c r="W894" s="10" t="s">
        <v>1558</v>
      </c>
      <c r="X894" s="241" t="s">
        <v>1936</v>
      </c>
      <c r="Y894" s="8" t="s">
        <v>12150</v>
      </c>
      <c r="Z894" s="243">
        <v>42866</v>
      </c>
      <c r="AA894" s="10" t="s">
        <v>1558</v>
      </c>
      <c r="AB894" s="10" t="s">
        <v>1938</v>
      </c>
      <c r="AC894" s="10" t="s">
        <v>1939</v>
      </c>
      <c r="AD894" s="10" t="s">
        <v>12151</v>
      </c>
      <c r="AE894" s="243" t="s">
        <v>11192</v>
      </c>
      <c r="AF894" s="10" t="s">
        <v>12152</v>
      </c>
      <c r="AG894" s="10" t="s">
        <v>12153</v>
      </c>
      <c r="AH894" s="242" t="s">
        <v>12152</v>
      </c>
      <c r="AI894" s="243" t="s">
        <v>12153</v>
      </c>
      <c r="AJ894" s="10" t="s">
        <v>12154</v>
      </c>
      <c r="AK894" s="10" t="s">
        <v>12155</v>
      </c>
      <c r="AL894" s="241" t="s">
        <v>1941</v>
      </c>
      <c r="AM894" s="8" t="s">
        <v>12156</v>
      </c>
      <c r="AN894" s="8"/>
      <c r="AO894" s="8"/>
      <c r="AP894" s="8"/>
      <c r="AQ894" s="8"/>
      <c r="AR894" s="245">
        <v>44819</v>
      </c>
      <c r="AS894" s="245">
        <v>44819</v>
      </c>
      <c r="AT894" s="246"/>
      <c r="AU894" s="244"/>
      <c r="AV894" s="247" t="s">
        <v>8583</v>
      </c>
      <c r="AW894" s="248" t="s">
        <v>3783</v>
      </c>
      <c r="AX894" s="249"/>
      <c r="AY894" s="250" t="s">
        <v>12148</v>
      </c>
    </row>
    <row r="895" spans="1:51" ht="24.75" customHeight="1" x14ac:dyDescent="0.35">
      <c r="A895" s="11">
        <v>894</v>
      </c>
      <c r="B895" s="241" t="s">
        <v>12157</v>
      </c>
      <c r="C895" s="8" t="s">
        <v>12158</v>
      </c>
      <c r="D895" s="10"/>
      <c r="E895" s="10" t="s">
        <v>14</v>
      </c>
      <c r="F895" s="9">
        <v>44781</v>
      </c>
      <c r="G895" s="9">
        <v>44840</v>
      </c>
      <c r="H895" s="9"/>
      <c r="I895" s="9"/>
      <c r="J895" s="7"/>
      <c r="K895" s="7" t="s">
        <v>7219</v>
      </c>
      <c r="L895" s="10" t="s">
        <v>35</v>
      </c>
      <c r="M895" s="242" t="s">
        <v>2292</v>
      </c>
      <c r="N895" s="243" t="s">
        <v>2050</v>
      </c>
      <c r="O895" s="243" t="s">
        <v>1473</v>
      </c>
      <c r="P895" s="10" t="s">
        <v>2616</v>
      </c>
      <c r="Q895" s="10" t="s">
        <v>21</v>
      </c>
      <c r="R895" s="10"/>
      <c r="S895" s="10"/>
      <c r="T895" s="10" t="s">
        <v>22</v>
      </c>
      <c r="U895" s="244">
        <v>34203</v>
      </c>
      <c r="V895" s="10" t="s">
        <v>57</v>
      </c>
      <c r="W895" s="10"/>
      <c r="X895" s="241" t="s">
        <v>1936</v>
      </c>
      <c r="Y895" s="8" t="s">
        <v>12159</v>
      </c>
      <c r="Z895" s="243">
        <v>44424</v>
      </c>
      <c r="AA895" s="10" t="s">
        <v>1937</v>
      </c>
      <c r="AB895" s="10" t="s">
        <v>1956</v>
      </c>
      <c r="AC895" s="10" t="s">
        <v>1939</v>
      </c>
      <c r="AD895" s="10" t="s">
        <v>4192</v>
      </c>
      <c r="AE895" s="243" t="s">
        <v>2304</v>
      </c>
      <c r="AF895" s="10" t="s">
        <v>12160</v>
      </c>
      <c r="AG895" s="10" t="s">
        <v>12161</v>
      </c>
      <c r="AH895" s="242" t="s">
        <v>12162</v>
      </c>
      <c r="AI895" s="243" t="s">
        <v>12163</v>
      </c>
      <c r="AJ895" s="10" t="s">
        <v>12164</v>
      </c>
      <c r="AK895" s="10" t="s">
        <v>12165</v>
      </c>
      <c r="AL895" s="241" t="s">
        <v>1950</v>
      </c>
      <c r="AM895" s="8" t="s">
        <v>12166</v>
      </c>
      <c r="AN895" s="8"/>
      <c r="AO895" s="8"/>
      <c r="AP895" s="8"/>
      <c r="AQ895" s="8"/>
      <c r="AR895" s="245">
        <v>44819</v>
      </c>
      <c r="AS895" s="245">
        <v>44819</v>
      </c>
      <c r="AT895" s="246"/>
      <c r="AU895" s="244"/>
      <c r="AV895" s="247" t="s">
        <v>8583</v>
      </c>
      <c r="AW895" s="248" t="s">
        <v>3783</v>
      </c>
      <c r="AX895" s="249"/>
      <c r="AY895" s="250" t="s">
        <v>12157</v>
      </c>
    </row>
    <row r="896" spans="1:51" ht="24.75" customHeight="1" x14ac:dyDescent="0.35">
      <c r="A896" s="11">
        <v>895</v>
      </c>
      <c r="B896" s="241" t="s">
        <v>12167</v>
      </c>
      <c r="C896" s="8" t="s">
        <v>12168</v>
      </c>
      <c r="D896" s="10"/>
      <c r="E896" s="10" t="s">
        <v>14</v>
      </c>
      <c r="F896" s="9">
        <v>44634</v>
      </c>
      <c r="G896" s="9">
        <v>44693</v>
      </c>
      <c r="H896" s="9"/>
      <c r="I896" s="9">
        <v>45058</v>
      </c>
      <c r="J896" s="7" t="s">
        <v>2085</v>
      </c>
      <c r="K896" s="7" t="s">
        <v>18</v>
      </c>
      <c r="L896" s="10" t="s">
        <v>218</v>
      </c>
      <c r="M896" s="242" t="s">
        <v>2083</v>
      </c>
      <c r="N896" s="243" t="s">
        <v>2050</v>
      </c>
      <c r="O896" s="243" t="s">
        <v>1113</v>
      </c>
      <c r="P896" s="10" t="s">
        <v>2481</v>
      </c>
      <c r="Q896" s="10" t="s">
        <v>21</v>
      </c>
      <c r="R896" s="10"/>
      <c r="S896" s="10"/>
      <c r="T896" s="10" t="s">
        <v>22</v>
      </c>
      <c r="U896" s="244">
        <v>32085</v>
      </c>
      <c r="V896" s="10" t="s">
        <v>351</v>
      </c>
      <c r="W896" s="10" t="s">
        <v>2416</v>
      </c>
      <c r="X896" s="241" t="s">
        <v>1936</v>
      </c>
      <c r="Y896" s="8" t="s">
        <v>12169</v>
      </c>
      <c r="Z896" s="243">
        <v>42598</v>
      </c>
      <c r="AA896" s="10" t="s">
        <v>2009</v>
      </c>
      <c r="AB896" s="10" t="s">
        <v>1938</v>
      </c>
      <c r="AC896" s="10" t="s">
        <v>1939</v>
      </c>
      <c r="AD896" s="10" t="s">
        <v>1957</v>
      </c>
      <c r="AE896" s="243" t="s">
        <v>2095</v>
      </c>
      <c r="AF896" s="10" t="s">
        <v>12170</v>
      </c>
      <c r="AG896" s="10" t="s">
        <v>12171</v>
      </c>
      <c r="AH896" s="242" t="s">
        <v>12172</v>
      </c>
      <c r="AI896" s="243" t="s">
        <v>12173</v>
      </c>
      <c r="AJ896" s="10" t="s">
        <v>12174</v>
      </c>
      <c r="AK896" s="10" t="s">
        <v>12175</v>
      </c>
      <c r="AL896" s="241" t="s">
        <v>1941</v>
      </c>
      <c r="AM896" s="8" t="s">
        <v>12176</v>
      </c>
      <c r="AN896" s="8"/>
      <c r="AO896" s="8"/>
      <c r="AP896" s="8"/>
      <c r="AQ896" s="8"/>
      <c r="AR896" s="245">
        <v>44821</v>
      </c>
      <c r="AS896" s="245">
        <v>44821</v>
      </c>
      <c r="AT896" s="246"/>
      <c r="AU896" s="244"/>
      <c r="AV896" s="247" t="s">
        <v>8583</v>
      </c>
      <c r="AW896" s="248" t="s">
        <v>10798</v>
      </c>
      <c r="AX896" s="249"/>
      <c r="AY896" s="250" t="s">
        <v>12167</v>
      </c>
    </row>
    <row r="897" spans="1:51" ht="24.75" customHeight="1" x14ac:dyDescent="0.35">
      <c r="A897" s="11">
        <v>896</v>
      </c>
      <c r="B897" s="241" t="s">
        <v>12177</v>
      </c>
      <c r="C897" s="8" t="s">
        <v>8502</v>
      </c>
      <c r="D897" s="10"/>
      <c r="E897" s="10" t="s">
        <v>527</v>
      </c>
      <c r="F897" s="9">
        <v>44818</v>
      </c>
      <c r="G897" s="9">
        <v>44877</v>
      </c>
      <c r="H897" s="9"/>
      <c r="I897" s="9"/>
      <c r="J897" s="7"/>
      <c r="K897" s="7" t="s">
        <v>80</v>
      </c>
      <c r="L897" s="10" t="s">
        <v>8980</v>
      </c>
      <c r="M897" s="242" t="s">
        <v>3475</v>
      </c>
      <c r="N897" s="243" t="s">
        <v>2050</v>
      </c>
      <c r="O897" s="243" t="s">
        <v>9223</v>
      </c>
      <c r="P897" s="10" t="s">
        <v>12178</v>
      </c>
      <c r="Q897" s="10" t="s">
        <v>148</v>
      </c>
      <c r="R897" s="10"/>
      <c r="S897" s="10"/>
      <c r="T897" s="10" t="s">
        <v>22</v>
      </c>
      <c r="U897" s="244">
        <v>29774</v>
      </c>
      <c r="V897" s="10" t="s">
        <v>527</v>
      </c>
      <c r="W897" s="10" t="s">
        <v>669</v>
      </c>
      <c r="X897" s="241" t="s">
        <v>1936</v>
      </c>
      <c r="Y897" s="8" t="s">
        <v>8503</v>
      </c>
      <c r="Z897" s="243">
        <v>44326</v>
      </c>
      <c r="AA897" s="10" t="s">
        <v>1937</v>
      </c>
      <c r="AB897" s="10" t="s">
        <v>12179</v>
      </c>
      <c r="AC897" s="10" t="s">
        <v>1974</v>
      </c>
      <c r="AD897" s="10" t="s">
        <v>2165</v>
      </c>
      <c r="AE897" s="243" t="s">
        <v>2041</v>
      </c>
      <c r="AF897" s="10" t="s">
        <v>12180</v>
      </c>
      <c r="AG897" s="10" t="s">
        <v>8506</v>
      </c>
      <c r="AH897" s="242" t="s">
        <v>12180</v>
      </c>
      <c r="AI897" s="243" t="s">
        <v>8506</v>
      </c>
      <c r="AJ897" s="10" t="s">
        <v>8509</v>
      </c>
      <c r="AK897" s="10" t="s">
        <v>8510</v>
      </c>
      <c r="AL897" s="241" t="s">
        <v>1941</v>
      </c>
      <c r="AM897" s="8" t="s">
        <v>8511</v>
      </c>
      <c r="AN897" s="8"/>
      <c r="AO897" s="8"/>
      <c r="AP897" s="8"/>
      <c r="AQ897" s="8"/>
      <c r="AR897" s="245">
        <v>44822</v>
      </c>
      <c r="AS897" s="245">
        <v>44822</v>
      </c>
      <c r="AT897" s="246"/>
      <c r="AU897" s="244"/>
      <c r="AV897" s="247" t="s">
        <v>8583</v>
      </c>
      <c r="AW897" s="248" t="s">
        <v>10798</v>
      </c>
      <c r="AX897" s="249"/>
      <c r="AY897" s="250" t="s">
        <v>12177</v>
      </c>
    </row>
    <row r="898" spans="1:51" ht="24.75" customHeight="1" x14ac:dyDescent="0.35">
      <c r="A898" s="11">
        <v>897</v>
      </c>
      <c r="B898" s="241" t="s">
        <v>12181</v>
      </c>
      <c r="C898" s="8" t="s">
        <v>12182</v>
      </c>
      <c r="D898" s="10" t="s">
        <v>3088</v>
      </c>
      <c r="E898" s="10" t="s">
        <v>14</v>
      </c>
      <c r="F898" s="9">
        <v>43269</v>
      </c>
      <c r="G898" s="9">
        <v>43328</v>
      </c>
      <c r="H898" s="9"/>
      <c r="I898" s="9"/>
      <c r="J898" s="7" t="s">
        <v>1932</v>
      </c>
      <c r="K898" s="7" t="s">
        <v>7219</v>
      </c>
      <c r="L898" s="10" t="s">
        <v>115</v>
      </c>
      <c r="M898" s="242" t="s">
        <v>2070</v>
      </c>
      <c r="N898" s="243" t="s">
        <v>1942</v>
      </c>
      <c r="O898" s="243" t="s">
        <v>5735</v>
      </c>
      <c r="P898" s="10" t="s">
        <v>5736</v>
      </c>
      <c r="Q898" s="10" t="s">
        <v>21</v>
      </c>
      <c r="R898" s="10"/>
      <c r="S898" s="10"/>
      <c r="T898" s="10" t="s">
        <v>53</v>
      </c>
      <c r="U898" s="244">
        <v>29223</v>
      </c>
      <c r="V898" s="10" t="s">
        <v>255</v>
      </c>
      <c r="W898" s="10" t="s">
        <v>699</v>
      </c>
      <c r="X898" s="241" t="s">
        <v>1936</v>
      </c>
      <c r="Y898" s="8" t="s">
        <v>12183</v>
      </c>
      <c r="Z898" s="243">
        <v>40274</v>
      </c>
      <c r="AA898" s="10" t="s">
        <v>255</v>
      </c>
      <c r="AB898" s="10" t="s">
        <v>1938</v>
      </c>
      <c r="AC898" s="10" t="s">
        <v>1939</v>
      </c>
      <c r="AD898" s="10" t="s">
        <v>2678</v>
      </c>
      <c r="AE898" s="243" t="s">
        <v>6045</v>
      </c>
      <c r="AF898" s="10" t="s">
        <v>12184</v>
      </c>
      <c r="AG898" s="10" t="s">
        <v>12185</v>
      </c>
      <c r="AH898" s="242" t="s">
        <v>12186</v>
      </c>
      <c r="AI898" s="243" t="s">
        <v>12187</v>
      </c>
      <c r="AJ898" s="10" t="s">
        <v>12188</v>
      </c>
      <c r="AK898" s="10" t="s">
        <v>12189</v>
      </c>
      <c r="AL898" s="241" t="s">
        <v>1971</v>
      </c>
      <c r="AM898" s="8" t="s">
        <v>12190</v>
      </c>
      <c r="AN898" s="8"/>
      <c r="AO898" s="8"/>
      <c r="AP898" s="8"/>
      <c r="AQ898" s="8"/>
      <c r="AR898" s="245">
        <v>44823</v>
      </c>
      <c r="AS898" s="245">
        <v>44823</v>
      </c>
      <c r="AT898" s="246"/>
      <c r="AU898" s="244"/>
      <c r="AV898" s="247" t="s">
        <v>8583</v>
      </c>
      <c r="AW898" s="248" t="s">
        <v>3783</v>
      </c>
      <c r="AX898" s="249" t="s">
        <v>4528</v>
      </c>
      <c r="AY898" s="250" t="s">
        <v>12181</v>
      </c>
    </row>
    <row r="899" spans="1:51" ht="24.75" customHeight="1" x14ac:dyDescent="0.35">
      <c r="A899" s="11">
        <v>898</v>
      </c>
      <c r="B899" s="241" t="s">
        <v>12191</v>
      </c>
      <c r="C899" s="8" t="s">
        <v>12192</v>
      </c>
      <c r="D899" s="10"/>
      <c r="E899" s="10" t="s">
        <v>14</v>
      </c>
      <c r="F899" s="9">
        <v>44606</v>
      </c>
      <c r="G899" s="9">
        <v>44665</v>
      </c>
      <c r="H899" s="9"/>
      <c r="I899" s="9">
        <v>45030</v>
      </c>
      <c r="J899" s="7" t="s">
        <v>3128</v>
      </c>
      <c r="K899" s="7" t="s">
        <v>10652</v>
      </c>
      <c r="L899" s="10" t="s">
        <v>41</v>
      </c>
      <c r="M899" s="242" t="s">
        <v>1954</v>
      </c>
      <c r="N899" s="243" t="s">
        <v>2050</v>
      </c>
      <c r="O899" s="243" t="s">
        <v>9083</v>
      </c>
      <c r="P899" s="10" t="s">
        <v>12193</v>
      </c>
      <c r="Q899" s="10" t="e">
        <v>#N/A</v>
      </c>
      <c r="R899" s="10"/>
      <c r="S899" s="10"/>
      <c r="T899" s="10" t="s">
        <v>22</v>
      </c>
      <c r="U899" s="244">
        <v>34178</v>
      </c>
      <c r="V899" s="10" t="s">
        <v>1945</v>
      </c>
      <c r="W899" s="10" t="s">
        <v>2270</v>
      </c>
      <c r="X899" s="241" t="s">
        <v>1936</v>
      </c>
      <c r="Y899" s="8" t="s">
        <v>12194</v>
      </c>
      <c r="Z899" s="243">
        <v>39911</v>
      </c>
      <c r="AA899" s="10" t="s">
        <v>1945</v>
      </c>
      <c r="AB899" s="10" t="s">
        <v>1956</v>
      </c>
      <c r="AC899" s="10" t="s">
        <v>3140</v>
      </c>
      <c r="AD899" s="10" t="s">
        <v>2233</v>
      </c>
      <c r="AE899" s="243" t="s">
        <v>6723</v>
      </c>
      <c r="AF899" s="10" t="s">
        <v>12195</v>
      </c>
      <c r="AG899" s="10" t="s">
        <v>12196</v>
      </c>
      <c r="AH899" s="242" t="s">
        <v>12197</v>
      </c>
      <c r="AI899" s="243" t="s">
        <v>12198</v>
      </c>
      <c r="AJ899" s="10" t="s">
        <v>12199</v>
      </c>
      <c r="AK899" s="10" t="s">
        <v>12200</v>
      </c>
      <c r="AL899" s="241" t="s">
        <v>2160</v>
      </c>
      <c r="AM899" s="8" t="s">
        <v>12201</v>
      </c>
      <c r="AN899" s="8"/>
      <c r="AO899" s="8"/>
      <c r="AP899" s="8"/>
      <c r="AQ899" s="8"/>
      <c r="AR899" s="245">
        <v>44801</v>
      </c>
      <c r="AS899" s="245">
        <v>44825</v>
      </c>
      <c r="AT899" s="246"/>
      <c r="AU899" s="244"/>
      <c r="AV899" s="247" t="s">
        <v>8639</v>
      </c>
      <c r="AW899" s="248" t="s">
        <v>8640</v>
      </c>
      <c r="AX899" s="249"/>
      <c r="AY899" s="250" t="s">
        <v>12191</v>
      </c>
    </row>
    <row r="900" spans="1:51" ht="24.75" customHeight="1" x14ac:dyDescent="0.35">
      <c r="A900" s="11">
        <v>899</v>
      </c>
      <c r="B900" s="241" t="s">
        <v>12202</v>
      </c>
      <c r="C900" s="8" t="s">
        <v>12203</v>
      </c>
      <c r="D900" s="10" t="s">
        <v>3088</v>
      </c>
      <c r="E900" s="10" t="s">
        <v>14</v>
      </c>
      <c r="F900" s="9">
        <v>44116</v>
      </c>
      <c r="G900" s="9"/>
      <c r="H900" s="9"/>
      <c r="I900" s="9"/>
      <c r="J900" s="7" t="s">
        <v>1932</v>
      </c>
      <c r="K900" s="7" t="s">
        <v>64</v>
      </c>
      <c r="L900" s="10" t="s">
        <v>96</v>
      </c>
      <c r="M900" s="242" t="s">
        <v>96</v>
      </c>
      <c r="N900" s="243" t="s">
        <v>2017</v>
      </c>
      <c r="O900" s="243" t="s">
        <v>97</v>
      </c>
      <c r="P900" s="10" t="s">
        <v>11950</v>
      </c>
      <c r="Q900" s="10" t="s">
        <v>21</v>
      </c>
      <c r="R900" s="10"/>
      <c r="S900" s="10"/>
      <c r="T900" s="10" t="s">
        <v>22</v>
      </c>
      <c r="U900" s="244">
        <v>35352</v>
      </c>
      <c r="V900" s="10" t="s">
        <v>2015</v>
      </c>
      <c r="W900" s="10" t="s">
        <v>2015</v>
      </c>
      <c r="X900" s="241" t="s">
        <v>1936</v>
      </c>
      <c r="Y900" s="8" t="s">
        <v>12204</v>
      </c>
      <c r="Z900" s="243">
        <v>40688</v>
      </c>
      <c r="AA900" s="10" t="s">
        <v>2015</v>
      </c>
      <c r="AB900" s="10" t="s">
        <v>1956</v>
      </c>
      <c r="AC900" s="10" t="s">
        <v>1968</v>
      </c>
      <c r="AD900" s="10" t="s">
        <v>2686</v>
      </c>
      <c r="AE900" s="243" t="s">
        <v>2694</v>
      </c>
      <c r="AF900" s="10" t="s">
        <v>12205</v>
      </c>
      <c r="AG900" s="10" t="s">
        <v>12206</v>
      </c>
      <c r="AH900" s="242" t="s">
        <v>12207</v>
      </c>
      <c r="AI900" s="243" t="s">
        <v>12208</v>
      </c>
      <c r="AJ900" s="10" t="s">
        <v>12209</v>
      </c>
      <c r="AK900" s="10" t="s">
        <v>12210</v>
      </c>
      <c r="AL900" s="241" t="s">
        <v>1953</v>
      </c>
      <c r="AM900" s="8" t="s">
        <v>12211</v>
      </c>
      <c r="AN900" s="8"/>
      <c r="AO900" s="8"/>
      <c r="AP900" s="8"/>
      <c r="AQ900" s="8"/>
      <c r="AR900" s="245">
        <v>44824</v>
      </c>
      <c r="AS900" s="245">
        <v>44829</v>
      </c>
      <c r="AT900" s="246"/>
      <c r="AU900" s="244"/>
      <c r="AV900" s="247" t="s">
        <v>8583</v>
      </c>
      <c r="AW900" s="248" t="s">
        <v>8608</v>
      </c>
      <c r="AX900" s="249" t="s">
        <v>3102</v>
      </c>
      <c r="AY900" s="250" t="s">
        <v>12202</v>
      </c>
    </row>
    <row r="901" spans="1:51" ht="24.75" customHeight="1" x14ac:dyDescent="0.35">
      <c r="A901" s="11">
        <v>900</v>
      </c>
      <c r="B901" s="241" t="s">
        <v>12212</v>
      </c>
      <c r="C901" s="8" t="s">
        <v>12213</v>
      </c>
      <c r="D901" s="10"/>
      <c r="E901" s="10" t="s">
        <v>14</v>
      </c>
      <c r="F901" s="9">
        <v>44825</v>
      </c>
      <c r="G901" s="9">
        <v>44884</v>
      </c>
      <c r="H901" s="9"/>
      <c r="I901" s="9"/>
      <c r="J901" s="7"/>
      <c r="K901" s="7" t="s">
        <v>7219</v>
      </c>
      <c r="L901" s="10" t="s">
        <v>35</v>
      </c>
      <c r="M901" s="242" t="s">
        <v>2013</v>
      </c>
      <c r="N901" s="243" t="s">
        <v>1990</v>
      </c>
      <c r="O901" s="243" t="s">
        <v>805</v>
      </c>
      <c r="P901" s="10" t="s">
        <v>12214</v>
      </c>
      <c r="Q901" s="10" t="s">
        <v>21</v>
      </c>
      <c r="R901" s="10"/>
      <c r="S901" s="10"/>
      <c r="T901" s="10" t="s">
        <v>53</v>
      </c>
      <c r="U901" s="244">
        <v>32275</v>
      </c>
      <c r="V901" s="10" t="s">
        <v>255</v>
      </c>
      <c r="W901" s="10" t="s">
        <v>255</v>
      </c>
      <c r="X901" s="241" t="s">
        <v>1936</v>
      </c>
      <c r="Y901" s="8" t="s">
        <v>12215</v>
      </c>
      <c r="Z901" s="243">
        <v>44288</v>
      </c>
      <c r="AA901" s="10" t="s">
        <v>1937</v>
      </c>
      <c r="AB901" s="10" t="s">
        <v>1956</v>
      </c>
      <c r="AC901" s="10" t="s">
        <v>1939</v>
      </c>
      <c r="AD901" s="10" t="s">
        <v>2098</v>
      </c>
      <c r="AE901" s="243" t="s">
        <v>2104</v>
      </c>
      <c r="AF901" s="10" t="s">
        <v>12216</v>
      </c>
      <c r="AG901" s="10" t="s">
        <v>12217</v>
      </c>
      <c r="AH901" s="242" t="s">
        <v>12216</v>
      </c>
      <c r="AI901" s="243" t="s">
        <v>12217</v>
      </c>
      <c r="AJ901" s="10" t="s">
        <v>12218</v>
      </c>
      <c r="AK901" s="10" t="s">
        <v>12219</v>
      </c>
      <c r="AL901" s="241" t="s">
        <v>1950</v>
      </c>
      <c r="AM901" s="8" t="s">
        <v>12220</v>
      </c>
      <c r="AN901" s="8"/>
      <c r="AO901" s="8"/>
      <c r="AP901" s="8"/>
      <c r="AQ901" s="8"/>
      <c r="AR901" s="245">
        <v>44829</v>
      </c>
      <c r="AS901" s="245">
        <v>44830</v>
      </c>
      <c r="AT901" s="246"/>
      <c r="AU901" s="244"/>
      <c r="AV901" s="247" t="s">
        <v>8583</v>
      </c>
      <c r="AW901" s="248" t="s">
        <v>10798</v>
      </c>
      <c r="AX901" s="249"/>
      <c r="AY901" s="250" t="s">
        <v>12212</v>
      </c>
    </row>
    <row r="902" spans="1:51" ht="24.75" customHeight="1" x14ac:dyDescent="0.35">
      <c r="A902" s="11">
        <v>901</v>
      </c>
      <c r="B902" s="241" t="s">
        <v>12221</v>
      </c>
      <c r="C902" s="8" t="s">
        <v>12222</v>
      </c>
      <c r="D902" s="10"/>
      <c r="E902" s="10" t="s">
        <v>32</v>
      </c>
      <c r="F902" s="9">
        <v>44809</v>
      </c>
      <c r="G902" s="9">
        <v>44868</v>
      </c>
      <c r="H902" s="9"/>
      <c r="I902" s="9"/>
      <c r="J902" s="7"/>
      <c r="K902" s="7" t="s">
        <v>7219</v>
      </c>
      <c r="L902" s="10" t="s">
        <v>35</v>
      </c>
      <c r="M902" s="242" t="s">
        <v>35</v>
      </c>
      <c r="N902" s="243" t="s">
        <v>2155</v>
      </c>
      <c r="O902" s="243" t="s">
        <v>626</v>
      </c>
      <c r="P902" s="10" t="s">
        <v>2285</v>
      </c>
      <c r="Q902" s="10" t="s">
        <v>21</v>
      </c>
      <c r="R902" s="10"/>
      <c r="S902" s="10"/>
      <c r="T902" s="10" t="s">
        <v>53</v>
      </c>
      <c r="U902" s="244">
        <v>34758</v>
      </c>
      <c r="V902" s="10" t="s">
        <v>334</v>
      </c>
      <c r="W902" s="10" t="s">
        <v>334</v>
      </c>
      <c r="X902" s="241" t="s">
        <v>1936</v>
      </c>
      <c r="Y902" s="8" t="s">
        <v>12223</v>
      </c>
      <c r="Z902" s="243">
        <v>44621</v>
      </c>
      <c r="AA902" s="10" t="s">
        <v>1937</v>
      </c>
      <c r="AB902" s="10" t="s">
        <v>1956</v>
      </c>
      <c r="AC902" s="10" t="s">
        <v>1939</v>
      </c>
      <c r="AD902" s="10" t="s">
        <v>12224</v>
      </c>
      <c r="AE902" s="243" t="s">
        <v>12225</v>
      </c>
      <c r="AF902" s="10" t="s">
        <v>12226</v>
      </c>
      <c r="AG902" s="10" t="s">
        <v>12227</v>
      </c>
      <c r="AH902" s="242" t="s">
        <v>12228</v>
      </c>
      <c r="AI902" s="243" t="s">
        <v>12229</v>
      </c>
      <c r="AJ902" s="10" t="s">
        <v>12230</v>
      </c>
      <c r="AK902" s="10" t="s">
        <v>12231</v>
      </c>
      <c r="AL902" s="241" t="s">
        <v>1950</v>
      </c>
      <c r="AM902" s="8" t="s">
        <v>12232</v>
      </c>
      <c r="AN902" s="8"/>
      <c r="AO902" s="8"/>
      <c r="AP902" s="8"/>
      <c r="AQ902" s="8"/>
      <c r="AR902" s="245">
        <v>44831</v>
      </c>
      <c r="AS902" s="245">
        <v>44831</v>
      </c>
      <c r="AT902" s="246"/>
      <c r="AU902" s="244"/>
      <c r="AV902" s="247" t="s">
        <v>8583</v>
      </c>
      <c r="AW902" s="248" t="s">
        <v>3783</v>
      </c>
      <c r="AX902" s="249"/>
      <c r="AY902" s="250" t="s">
        <v>12221</v>
      </c>
    </row>
    <row r="903" spans="1:51" ht="24.75" customHeight="1" x14ac:dyDescent="0.35">
      <c r="A903" s="11">
        <v>902</v>
      </c>
      <c r="B903" s="241" t="s">
        <v>12233</v>
      </c>
      <c r="C903" s="8" t="s">
        <v>12234</v>
      </c>
      <c r="D903" s="10"/>
      <c r="E903" s="10" t="s">
        <v>14</v>
      </c>
      <c r="F903" s="9">
        <v>44711</v>
      </c>
      <c r="G903" s="9">
        <v>44770</v>
      </c>
      <c r="H903" s="9"/>
      <c r="I903" s="9">
        <v>45135</v>
      </c>
      <c r="J903" s="7" t="s">
        <v>2085</v>
      </c>
      <c r="K903" s="7" t="s">
        <v>80</v>
      </c>
      <c r="L903" s="10" t="s">
        <v>338</v>
      </c>
      <c r="M903" s="242" t="s">
        <v>2281</v>
      </c>
      <c r="N903" s="243" t="s">
        <v>1933</v>
      </c>
      <c r="O903" s="243" t="s">
        <v>12235</v>
      </c>
      <c r="P903" s="10" t="s">
        <v>12236</v>
      </c>
      <c r="Q903" s="10" t="e">
        <v>#N/A</v>
      </c>
      <c r="R903" s="10"/>
      <c r="S903" s="10"/>
      <c r="T903" s="10" t="s">
        <v>53</v>
      </c>
      <c r="U903" s="244">
        <v>32633</v>
      </c>
      <c r="V903" s="10" t="s">
        <v>351</v>
      </c>
      <c r="W903" s="10" t="s">
        <v>2297</v>
      </c>
      <c r="X903" s="241" t="s">
        <v>1936</v>
      </c>
      <c r="Y903" s="8" t="s">
        <v>12237</v>
      </c>
      <c r="Z903" s="243">
        <v>44299</v>
      </c>
      <c r="AA903" s="10" t="s">
        <v>1937</v>
      </c>
      <c r="AB903" s="10" t="s">
        <v>1938</v>
      </c>
      <c r="AC903" s="10" t="s">
        <v>1939</v>
      </c>
      <c r="AD903" s="10" t="s">
        <v>11998</v>
      </c>
      <c r="AE903" s="243" t="s">
        <v>1998</v>
      </c>
      <c r="AF903" s="10" t="s">
        <v>12238</v>
      </c>
      <c r="AG903" s="10" t="s">
        <v>12239</v>
      </c>
      <c r="AH903" s="242" t="s">
        <v>12238</v>
      </c>
      <c r="AI903" s="243" t="s">
        <v>12239</v>
      </c>
      <c r="AJ903" s="10" t="s">
        <v>12240</v>
      </c>
      <c r="AK903" s="10" t="s">
        <v>12241</v>
      </c>
      <c r="AL903" s="241" t="s">
        <v>1950</v>
      </c>
      <c r="AM903" s="8" t="s">
        <v>12242</v>
      </c>
      <c r="AN903" s="8"/>
      <c r="AO903" s="8"/>
      <c r="AP903" s="8"/>
      <c r="AQ903" s="8"/>
      <c r="AR903" s="245">
        <v>44831</v>
      </c>
      <c r="AS903" s="245">
        <v>44831</v>
      </c>
      <c r="AT903" s="246"/>
      <c r="AU903" s="244"/>
      <c r="AV903" s="247" t="s">
        <v>8583</v>
      </c>
      <c r="AW903" s="248" t="s">
        <v>3783</v>
      </c>
      <c r="AX903" s="249"/>
      <c r="AY903" s="250" t="s">
        <v>12233</v>
      </c>
    </row>
    <row r="904" spans="1:51" ht="24.75" customHeight="1" x14ac:dyDescent="0.35">
      <c r="A904" s="11">
        <v>903</v>
      </c>
      <c r="B904" s="241" t="s">
        <v>12243</v>
      </c>
      <c r="C904" s="8" t="s">
        <v>12244</v>
      </c>
      <c r="D904" s="10" t="s">
        <v>3088</v>
      </c>
      <c r="E904" s="10" t="s">
        <v>129</v>
      </c>
      <c r="F904" s="9">
        <v>42494</v>
      </c>
      <c r="G904" s="9">
        <v>42554</v>
      </c>
      <c r="H904" s="9"/>
      <c r="I904" s="9"/>
      <c r="J904" s="7" t="s">
        <v>1932</v>
      </c>
      <c r="K904" s="7" t="s">
        <v>80</v>
      </c>
      <c r="L904" s="10" t="s">
        <v>8980</v>
      </c>
      <c r="M904" s="242" t="s">
        <v>3260</v>
      </c>
      <c r="N904" s="243" t="s">
        <v>1990</v>
      </c>
      <c r="O904" s="243" t="s">
        <v>315</v>
      </c>
      <c r="P904" s="10" t="s">
        <v>2131</v>
      </c>
      <c r="Q904" s="10" t="s">
        <v>148</v>
      </c>
      <c r="R904" s="10"/>
      <c r="S904" s="10"/>
      <c r="T904" s="10" t="s">
        <v>22</v>
      </c>
      <c r="U904" s="244">
        <v>29743</v>
      </c>
      <c r="V904" s="10" t="s">
        <v>2313</v>
      </c>
      <c r="W904" s="10" t="s">
        <v>2313</v>
      </c>
      <c r="X904" s="241" t="s">
        <v>1936</v>
      </c>
      <c r="Y904" s="8" t="s">
        <v>12245</v>
      </c>
      <c r="Z904" s="243">
        <v>41613</v>
      </c>
      <c r="AA904" s="10" t="s">
        <v>129</v>
      </c>
      <c r="AB904" s="10" t="s">
        <v>1946</v>
      </c>
      <c r="AC904" s="10" t="s">
        <v>1939</v>
      </c>
      <c r="AD904" s="10" t="s">
        <v>2154</v>
      </c>
      <c r="AE904" s="243" t="s">
        <v>1948</v>
      </c>
      <c r="AF904" s="10" t="s">
        <v>12246</v>
      </c>
      <c r="AG904" s="10" t="s">
        <v>12247</v>
      </c>
      <c r="AH904" s="242" t="s">
        <v>12246</v>
      </c>
      <c r="AI904" s="243" t="s">
        <v>12247</v>
      </c>
      <c r="AJ904" s="10" t="s">
        <v>12248</v>
      </c>
      <c r="AK904" s="10" t="s">
        <v>12249</v>
      </c>
      <c r="AL904" s="241" t="s">
        <v>1953</v>
      </c>
      <c r="AM904" s="8" t="s">
        <v>12250</v>
      </c>
      <c r="AN904" s="8"/>
      <c r="AO904" s="8"/>
      <c r="AP904" s="8"/>
      <c r="AQ904" s="8"/>
      <c r="AR904" s="245">
        <v>44833</v>
      </c>
      <c r="AS904" s="245">
        <v>44833</v>
      </c>
      <c r="AT904" s="246"/>
      <c r="AU904" s="244"/>
      <c r="AV904" s="247" t="s">
        <v>8639</v>
      </c>
      <c r="AW904" s="248" t="s">
        <v>8640</v>
      </c>
      <c r="AX904" s="249"/>
      <c r="AY904" s="250" t="s">
        <v>12243</v>
      </c>
    </row>
    <row r="905" spans="1:51" ht="24.75" customHeight="1" x14ac:dyDescent="0.35">
      <c r="A905" s="11">
        <v>904</v>
      </c>
      <c r="B905" s="241" t="s">
        <v>12251</v>
      </c>
      <c r="C905" s="8" t="s">
        <v>12252</v>
      </c>
      <c r="D905" s="10" t="s">
        <v>3088</v>
      </c>
      <c r="E905" s="10" t="s">
        <v>14</v>
      </c>
      <c r="F905" s="9">
        <v>43347</v>
      </c>
      <c r="G905" s="9"/>
      <c r="H905" s="9"/>
      <c r="I905" s="9"/>
      <c r="J905" s="7" t="s">
        <v>1932</v>
      </c>
      <c r="K905" s="7" t="s">
        <v>64</v>
      </c>
      <c r="L905" s="10" t="s">
        <v>96</v>
      </c>
      <c r="M905" s="242" t="s">
        <v>96</v>
      </c>
      <c r="N905" s="243" t="s">
        <v>1984</v>
      </c>
      <c r="O905" s="243" t="s">
        <v>97</v>
      </c>
      <c r="P905" s="10" t="s">
        <v>11950</v>
      </c>
      <c r="Q905" s="10" t="s">
        <v>21</v>
      </c>
      <c r="R905" s="10"/>
      <c r="S905" s="10"/>
      <c r="T905" s="10" t="s">
        <v>22</v>
      </c>
      <c r="U905" s="244">
        <v>33577</v>
      </c>
      <c r="V905" s="10" t="s">
        <v>343</v>
      </c>
      <c r="W905" s="10" t="s">
        <v>343</v>
      </c>
      <c r="X905" s="241" t="s">
        <v>1936</v>
      </c>
      <c r="Y905" s="8" t="s">
        <v>12253</v>
      </c>
      <c r="Z905" s="243">
        <v>38882</v>
      </c>
      <c r="AA905" s="10" t="s">
        <v>343</v>
      </c>
      <c r="AB905" s="10" t="s">
        <v>1956</v>
      </c>
      <c r="AC905" s="10" t="s">
        <v>1968</v>
      </c>
      <c r="AD905" s="10" t="s">
        <v>2686</v>
      </c>
      <c r="AE905" s="243" t="s">
        <v>11735</v>
      </c>
      <c r="AF905" s="10" t="s">
        <v>12254</v>
      </c>
      <c r="AG905" s="10" t="s">
        <v>12255</v>
      </c>
      <c r="AH905" s="242" t="s">
        <v>12256</v>
      </c>
      <c r="AI905" s="243" t="s">
        <v>12257</v>
      </c>
      <c r="AJ905" s="10" t="s">
        <v>12258</v>
      </c>
      <c r="AK905" s="10" t="s">
        <v>12259</v>
      </c>
      <c r="AL905" s="241" t="s">
        <v>1950</v>
      </c>
      <c r="AM905" s="8" t="s">
        <v>12260</v>
      </c>
      <c r="AN905" s="8"/>
      <c r="AO905" s="8"/>
      <c r="AP905" s="8"/>
      <c r="AQ905" s="8"/>
      <c r="AR905" s="245">
        <v>44833</v>
      </c>
      <c r="AS905" s="245">
        <v>44833</v>
      </c>
      <c r="AT905" s="246"/>
      <c r="AU905" s="244"/>
      <c r="AV905" s="247" t="s">
        <v>8583</v>
      </c>
      <c r="AW905" s="248" t="s">
        <v>8608</v>
      </c>
      <c r="AX905" s="249" t="s">
        <v>8297</v>
      </c>
      <c r="AY905" s="250" t="s">
        <v>12251</v>
      </c>
    </row>
    <row r="906" spans="1:51" ht="24.75" customHeight="1" x14ac:dyDescent="0.35">
      <c r="A906" s="11">
        <v>905</v>
      </c>
      <c r="B906" s="241" t="s">
        <v>12261</v>
      </c>
      <c r="C906" s="8" t="s">
        <v>12262</v>
      </c>
      <c r="D906" s="10"/>
      <c r="E906" s="10" t="s">
        <v>14</v>
      </c>
      <c r="F906" s="9">
        <v>44158</v>
      </c>
      <c r="G906" s="9">
        <v>44217</v>
      </c>
      <c r="H906" s="9"/>
      <c r="I906" s="9">
        <v>45678</v>
      </c>
      <c r="J906" s="7" t="s">
        <v>3128</v>
      </c>
      <c r="K906" s="7" t="s">
        <v>7219</v>
      </c>
      <c r="L906" s="10" t="s">
        <v>115</v>
      </c>
      <c r="M906" s="242" t="s">
        <v>2042</v>
      </c>
      <c r="N906" s="243" t="s">
        <v>2050</v>
      </c>
      <c r="O906" s="243" t="s">
        <v>366</v>
      </c>
      <c r="P906" s="10" t="s">
        <v>2158</v>
      </c>
      <c r="Q906" s="10" t="s">
        <v>21</v>
      </c>
      <c r="R906" s="10"/>
      <c r="S906" s="10"/>
      <c r="T906" s="10" t="s">
        <v>53</v>
      </c>
      <c r="U906" s="244">
        <v>33517</v>
      </c>
      <c r="V906" s="10" t="s">
        <v>2521</v>
      </c>
      <c r="W906" s="10" t="s">
        <v>317</v>
      </c>
      <c r="X906" s="241" t="s">
        <v>1936</v>
      </c>
      <c r="Y906" s="8" t="s">
        <v>12263</v>
      </c>
      <c r="Z906" s="243">
        <v>43837</v>
      </c>
      <c r="AA906" s="10"/>
      <c r="AB906" s="10" t="s">
        <v>1956</v>
      </c>
      <c r="AC906" s="10" t="s">
        <v>3140</v>
      </c>
      <c r="AD906" s="10" t="s">
        <v>2172</v>
      </c>
      <c r="AE906" s="243" t="s">
        <v>1948</v>
      </c>
      <c r="AF906" s="10" t="s">
        <v>12264</v>
      </c>
      <c r="AG906" s="10" t="s">
        <v>12265</v>
      </c>
      <c r="AH906" s="242" t="s">
        <v>12266</v>
      </c>
      <c r="AI906" s="243" t="s">
        <v>12267</v>
      </c>
      <c r="AJ906" s="10" t="s">
        <v>12268</v>
      </c>
      <c r="AK906" s="10" t="s">
        <v>9818</v>
      </c>
      <c r="AL906" s="241" t="s">
        <v>2160</v>
      </c>
      <c r="AM906" s="8" t="s">
        <v>12269</v>
      </c>
      <c r="AN906" s="8"/>
      <c r="AO906" s="8"/>
      <c r="AP906" s="8"/>
      <c r="AQ906" s="8"/>
      <c r="AR906" s="245">
        <v>44804</v>
      </c>
      <c r="AS906" s="245">
        <v>44834</v>
      </c>
      <c r="AT906" s="246"/>
      <c r="AU906" s="244"/>
      <c r="AV906" s="247" t="s">
        <v>8583</v>
      </c>
      <c r="AW906" s="248" t="s">
        <v>3783</v>
      </c>
      <c r="AX906" s="249"/>
      <c r="AY906" s="250" t="s">
        <v>12261</v>
      </c>
    </row>
    <row r="907" spans="1:51" ht="24.75" customHeight="1" x14ac:dyDescent="0.35">
      <c r="A907" s="11">
        <v>906</v>
      </c>
      <c r="B907" s="241" t="s">
        <v>12270</v>
      </c>
      <c r="C907" s="8" t="s">
        <v>12271</v>
      </c>
      <c r="D907" s="10"/>
      <c r="E907" s="10" t="s">
        <v>14</v>
      </c>
      <c r="F907" s="9">
        <v>44515</v>
      </c>
      <c r="G907" s="9">
        <v>44574</v>
      </c>
      <c r="H907" s="9"/>
      <c r="I907" s="9">
        <v>44939</v>
      </c>
      <c r="J907" s="7" t="s">
        <v>2085</v>
      </c>
      <c r="K907" s="7" t="s">
        <v>10652</v>
      </c>
      <c r="L907" s="10" t="s">
        <v>41</v>
      </c>
      <c r="M907" s="242" t="s">
        <v>12272</v>
      </c>
      <c r="N907" s="243" t="s">
        <v>1990</v>
      </c>
      <c r="O907" s="243" t="s">
        <v>12273</v>
      </c>
      <c r="P907" s="10" t="s">
        <v>12274</v>
      </c>
      <c r="Q907" s="10" t="s">
        <v>21</v>
      </c>
      <c r="R907" s="10"/>
      <c r="S907" s="10"/>
      <c r="T907" s="10" t="s">
        <v>22</v>
      </c>
      <c r="U907" s="244">
        <v>33006</v>
      </c>
      <c r="V907" s="10" t="s">
        <v>141</v>
      </c>
      <c r="W907" s="10" t="s">
        <v>141</v>
      </c>
      <c r="X907" s="241" t="s">
        <v>1936</v>
      </c>
      <c r="Y907" s="8" t="s">
        <v>12275</v>
      </c>
      <c r="Z907" s="243">
        <v>39989</v>
      </c>
      <c r="AA907" s="10" t="s">
        <v>351</v>
      </c>
      <c r="AB907" s="10" t="s">
        <v>1938</v>
      </c>
      <c r="AC907" s="10" t="s">
        <v>1939</v>
      </c>
      <c r="AD907" s="10" t="s">
        <v>2365</v>
      </c>
      <c r="AE907" s="243" t="s">
        <v>2606</v>
      </c>
      <c r="AF907" s="10" t="s">
        <v>12276</v>
      </c>
      <c r="AG907" s="10" t="s">
        <v>12277</v>
      </c>
      <c r="AH907" s="242" t="s">
        <v>12278</v>
      </c>
      <c r="AI907" s="243" t="s">
        <v>12279</v>
      </c>
      <c r="AJ907" s="10"/>
      <c r="AK907" s="10" t="s">
        <v>12280</v>
      </c>
      <c r="AL907" s="241" t="s">
        <v>1941</v>
      </c>
      <c r="AM907" s="8" t="s">
        <v>12281</v>
      </c>
      <c r="AN907" s="8"/>
      <c r="AO907" s="8"/>
      <c r="AP907" s="8"/>
      <c r="AQ907" s="8"/>
      <c r="AR907" s="245">
        <v>44834</v>
      </c>
      <c r="AS907" s="245">
        <v>44834</v>
      </c>
      <c r="AT907" s="246"/>
      <c r="AU907" s="244"/>
      <c r="AV907" s="247" t="s">
        <v>8583</v>
      </c>
      <c r="AW907" s="248" t="s">
        <v>3783</v>
      </c>
      <c r="AX907" s="249"/>
      <c r="AY907" s="250" t="s">
        <v>12270</v>
      </c>
    </row>
    <row r="908" spans="1:51" ht="24.75" customHeight="1" x14ac:dyDescent="0.35">
      <c r="A908" s="11">
        <v>907</v>
      </c>
      <c r="B908" s="241" t="s">
        <v>12282</v>
      </c>
      <c r="C908" s="8" t="s">
        <v>12283</v>
      </c>
      <c r="D908" s="10" t="s">
        <v>3088</v>
      </c>
      <c r="E908" s="10" t="s">
        <v>79</v>
      </c>
      <c r="F908" s="9">
        <v>44396</v>
      </c>
      <c r="G908" s="9">
        <v>44455</v>
      </c>
      <c r="H908" s="9"/>
      <c r="I908" s="9">
        <v>45916</v>
      </c>
      <c r="J908" s="7" t="s">
        <v>2269</v>
      </c>
      <c r="K908" s="7" t="s">
        <v>80</v>
      </c>
      <c r="L908" s="10" t="s">
        <v>8980</v>
      </c>
      <c r="M908" s="242" t="s">
        <v>3475</v>
      </c>
      <c r="N908" s="243" t="s">
        <v>2050</v>
      </c>
      <c r="O908" s="243" t="s">
        <v>9223</v>
      </c>
      <c r="P908" s="10" t="s">
        <v>9224</v>
      </c>
      <c r="Q908" s="10" t="s">
        <v>148</v>
      </c>
      <c r="R908" s="10"/>
      <c r="S908" s="10"/>
      <c r="T908" s="10" t="s">
        <v>22</v>
      </c>
      <c r="U908" s="244">
        <v>32124</v>
      </c>
      <c r="V908" s="10" t="s">
        <v>79</v>
      </c>
      <c r="W908" s="10" t="s">
        <v>79</v>
      </c>
      <c r="X908" s="241" t="s">
        <v>1936</v>
      </c>
      <c r="Y908" s="8" t="s">
        <v>12284</v>
      </c>
      <c r="Z908" s="243">
        <v>39724</v>
      </c>
      <c r="AA908" s="10" t="s">
        <v>79</v>
      </c>
      <c r="AB908" s="10" t="s">
        <v>1938</v>
      </c>
      <c r="AC908" s="10" t="s">
        <v>1939</v>
      </c>
      <c r="AD908" s="10" t="s">
        <v>1952</v>
      </c>
      <c r="AE908" s="243" t="s">
        <v>1962</v>
      </c>
      <c r="AF908" s="10" t="s">
        <v>12285</v>
      </c>
      <c r="AG908" s="10" t="s">
        <v>12286</v>
      </c>
      <c r="AH908" s="242" t="s">
        <v>12285</v>
      </c>
      <c r="AI908" s="243" t="s">
        <v>12286</v>
      </c>
      <c r="AJ908" s="10" t="s">
        <v>12287</v>
      </c>
      <c r="AK908" s="10" t="s">
        <v>12288</v>
      </c>
      <c r="AL908" s="241" t="s">
        <v>1941</v>
      </c>
      <c r="AM908" s="8" t="s">
        <v>12289</v>
      </c>
      <c r="AN908" s="8"/>
      <c r="AO908" s="8"/>
      <c r="AP908" s="8"/>
      <c r="AQ908" s="8"/>
      <c r="AR908" s="245">
        <v>44834</v>
      </c>
      <c r="AS908" s="245">
        <v>44834</v>
      </c>
      <c r="AT908" s="246"/>
      <c r="AU908" s="244"/>
      <c r="AV908" s="247" t="s">
        <v>8583</v>
      </c>
      <c r="AW908" s="248" t="s">
        <v>8608</v>
      </c>
      <c r="AX908" s="249"/>
      <c r="AY908" s="250" t="s">
        <v>12282</v>
      </c>
    </row>
    <row r="909" spans="1:51" ht="24.75" customHeight="1" x14ac:dyDescent="0.35">
      <c r="A909" s="11">
        <v>908</v>
      </c>
      <c r="B909" s="241" t="s">
        <v>12290</v>
      </c>
      <c r="C909" s="8" t="s">
        <v>12291</v>
      </c>
      <c r="D909" s="10"/>
      <c r="E909" s="10" t="s">
        <v>14</v>
      </c>
      <c r="F909" s="9">
        <v>44599</v>
      </c>
      <c r="G909" s="9">
        <v>44658</v>
      </c>
      <c r="H909" s="9"/>
      <c r="I909" s="9">
        <v>45023</v>
      </c>
      <c r="J909" s="7" t="s">
        <v>2085</v>
      </c>
      <c r="K909" s="7" t="s">
        <v>26</v>
      </c>
      <c r="L909" s="10" t="s">
        <v>2404</v>
      </c>
      <c r="M909" s="242" t="s">
        <v>428</v>
      </c>
      <c r="N909" s="243" t="s">
        <v>1972</v>
      </c>
      <c r="O909" s="243" t="s">
        <v>12292</v>
      </c>
      <c r="P909" s="10" t="s">
        <v>5473</v>
      </c>
      <c r="Q909" s="10" t="s">
        <v>21</v>
      </c>
      <c r="R909" s="10"/>
      <c r="S909" s="10"/>
      <c r="T909" s="10" t="s">
        <v>22</v>
      </c>
      <c r="U909" s="244">
        <v>31302</v>
      </c>
      <c r="V909" s="10" t="s">
        <v>162</v>
      </c>
      <c r="W909" s="10" t="s">
        <v>79</v>
      </c>
      <c r="X909" s="241" t="s">
        <v>1936</v>
      </c>
      <c r="Y909" s="8" t="s">
        <v>12293</v>
      </c>
      <c r="Z909" s="243">
        <v>41641</v>
      </c>
      <c r="AA909" s="10" t="s">
        <v>544</v>
      </c>
      <c r="AB909" s="10" t="s">
        <v>1956</v>
      </c>
      <c r="AC909" s="10" t="s">
        <v>1939</v>
      </c>
      <c r="AD909" s="10" t="s">
        <v>2010</v>
      </c>
      <c r="AE909" s="243" t="s">
        <v>1940</v>
      </c>
      <c r="AF909" s="10" t="s">
        <v>12294</v>
      </c>
      <c r="AG909" s="10" t="s">
        <v>12295</v>
      </c>
      <c r="AH909" s="242" t="s">
        <v>12296</v>
      </c>
      <c r="AI909" s="243" t="s">
        <v>12297</v>
      </c>
      <c r="AJ909" s="10" t="s">
        <v>12298</v>
      </c>
      <c r="AK909" s="10" t="s">
        <v>12299</v>
      </c>
      <c r="AL909" s="241" t="s">
        <v>1950</v>
      </c>
      <c r="AM909" s="8" t="s">
        <v>12300</v>
      </c>
      <c r="AN909" s="8"/>
      <c r="AO909" s="8"/>
      <c r="AP909" s="8"/>
      <c r="AQ909" s="8"/>
      <c r="AR909" s="245">
        <v>44834</v>
      </c>
      <c r="AS909" s="245">
        <v>44834</v>
      </c>
      <c r="AT909" s="246"/>
      <c r="AU909" s="244"/>
      <c r="AV909" s="247" t="s">
        <v>8583</v>
      </c>
      <c r="AW909" s="248" t="s">
        <v>10732</v>
      </c>
      <c r="AX909" s="249"/>
      <c r="AY909" s="250" t="s">
        <v>12290</v>
      </c>
    </row>
    <row r="910" spans="1:51" ht="24.75" customHeight="1" x14ac:dyDescent="0.35">
      <c r="A910" s="11">
        <v>909</v>
      </c>
      <c r="B910" s="241" t="s">
        <v>12301</v>
      </c>
      <c r="C910" s="8" t="s">
        <v>12302</v>
      </c>
      <c r="D910" s="10" t="s">
        <v>3088</v>
      </c>
      <c r="E910" s="10" t="s">
        <v>527</v>
      </c>
      <c r="F910" s="9">
        <v>44287</v>
      </c>
      <c r="G910" s="9">
        <v>44346</v>
      </c>
      <c r="H910" s="9"/>
      <c r="I910" s="9">
        <v>45807</v>
      </c>
      <c r="J910" s="7" t="s">
        <v>2269</v>
      </c>
      <c r="K910" s="7" t="s">
        <v>80</v>
      </c>
      <c r="L910" s="10" t="s">
        <v>5938</v>
      </c>
      <c r="M910" s="242" t="s">
        <v>2298</v>
      </c>
      <c r="N910" s="243" t="s">
        <v>1990</v>
      </c>
      <c r="O910" s="243" t="s">
        <v>3187</v>
      </c>
      <c r="P910" s="10" t="s">
        <v>2061</v>
      </c>
      <c r="Q910" s="10" t="e">
        <v>#N/A</v>
      </c>
      <c r="R910" s="10"/>
      <c r="S910" s="10"/>
      <c r="T910" s="10" t="s">
        <v>53</v>
      </c>
      <c r="U910" s="244">
        <v>33937</v>
      </c>
      <c r="V910" s="10" t="s">
        <v>527</v>
      </c>
      <c r="W910" s="10" t="s">
        <v>527</v>
      </c>
      <c r="X910" s="241" t="s">
        <v>1936</v>
      </c>
      <c r="Y910" s="8" t="s">
        <v>12303</v>
      </c>
      <c r="Z910" s="243">
        <v>42742</v>
      </c>
      <c r="AA910" s="10" t="s">
        <v>527</v>
      </c>
      <c r="AB910" s="10" t="s">
        <v>1938</v>
      </c>
      <c r="AC910" s="10" t="s">
        <v>1939</v>
      </c>
      <c r="AD910" s="10" t="s">
        <v>2072</v>
      </c>
      <c r="AE910" s="243" t="s">
        <v>751</v>
      </c>
      <c r="AF910" s="10" t="s">
        <v>12304</v>
      </c>
      <c r="AG910" s="10" t="s">
        <v>12305</v>
      </c>
      <c r="AH910" s="242" t="s">
        <v>12304</v>
      </c>
      <c r="AI910" s="243" t="s">
        <v>12305</v>
      </c>
      <c r="AJ910" s="10" t="s">
        <v>12306</v>
      </c>
      <c r="AK910" s="10" t="s">
        <v>1525</v>
      </c>
      <c r="AL910" s="241" t="s">
        <v>1971</v>
      </c>
      <c r="AM910" s="8" t="s">
        <v>12307</v>
      </c>
      <c r="AN910" s="8"/>
      <c r="AO910" s="8"/>
      <c r="AP910" s="8"/>
      <c r="AQ910" s="8"/>
      <c r="AR910" s="245">
        <v>44837</v>
      </c>
      <c r="AS910" s="245">
        <v>44837</v>
      </c>
      <c r="AT910" s="246"/>
      <c r="AU910" s="244"/>
      <c r="AV910" s="247" t="s">
        <v>8639</v>
      </c>
      <c r="AW910" s="248" t="s">
        <v>8640</v>
      </c>
      <c r="AX910" s="249"/>
      <c r="AY910" s="250" t="s">
        <v>12301</v>
      </c>
    </row>
    <row r="911" spans="1:51" ht="24.75" customHeight="1" x14ac:dyDescent="0.35">
      <c r="A911" s="11">
        <v>910</v>
      </c>
      <c r="B911" s="241" t="s">
        <v>12308</v>
      </c>
      <c r="C911" s="8" t="s">
        <v>12309</v>
      </c>
      <c r="D911" s="10"/>
      <c r="E911" s="10" t="s">
        <v>14</v>
      </c>
      <c r="F911" s="9">
        <v>44746</v>
      </c>
      <c r="G911" s="9">
        <v>44805</v>
      </c>
      <c r="H911" s="9"/>
      <c r="I911" s="9">
        <v>44985</v>
      </c>
      <c r="J911" s="7" t="s">
        <v>12310</v>
      </c>
      <c r="K911" s="7" t="s">
        <v>10652</v>
      </c>
      <c r="L911" s="10" t="s">
        <v>41</v>
      </c>
      <c r="M911" s="242" t="s">
        <v>12311</v>
      </c>
      <c r="N911" s="243" t="s">
        <v>1933</v>
      </c>
      <c r="O911" s="243" t="s">
        <v>12312</v>
      </c>
      <c r="P911" s="10" t="s">
        <v>12313</v>
      </c>
      <c r="Q911" s="10" t="s">
        <v>21</v>
      </c>
      <c r="R911" s="10"/>
      <c r="S911" s="10"/>
      <c r="T911" s="10" t="s">
        <v>22</v>
      </c>
      <c r="U911" s="244">
        <v>28935</v>
      </c>
      <c r="V911" s="10" t="s">
        <v>255</v>
      </c>
      <c r="W911" s="10" t="s">
        <v>255</v>
      </c>
      <c r="X911" s="241" t="s">
        <v>1936</v>
      </c>
      <c r="Y911" s="8" t="s">
        <v>12314</v>
      </c>
      <c r="Z911" s="243">
        <v>44507</v>
      </c>
      <c r="AA911" s="10" t="s">
        <v>1937</v>
      </c>
      <c r="AB911" s="10" t="s">
        <v>1956</v>
      </c>
      <c r="AC911" s="10" t="s">
        <v>1939</v>
      </c>
      <c r="AD911" s="10" t="s">
        <v>1992</v>
      </c>
      <c r="AE911" s="243" t="s">
        <v>11192</v>
      </c>
      <c r="AF911" s="10" t="s">
        <v>12315</v>
      </c>
      <c r="AG911" s="10" t="s">
        <v>12316</v>
      </c>
      <c r="AH911" s="242" t="s">
        <v>12315</v>
      </c>
      <c r="AI911" s="243" t="s">
        <v>12316</v>
      </c>
      <c r="AJ911" s="10" t="s">
        <v>12317</v>
      </c>
      <c r="AK911" s="10" t="s">
        <v>5515</v>
      </c>
      <c r="AL911" s="241" t="s">
        <v>1950</v>
      </c>
      <c r="AM911" s="8" t="s">
        <v>12318</v>
      </c>
      <c r="AN911" s="8"/>
      <c r="AO911" s="8"/>
      <c r="AP911" s="8"/>
      <c r="AQ911" s="8"/>
      <c r="AR911" s="245">
        <v>44838</v>
      </c>
      <c r="AS911" s="245">
        <v>44838</v>
      </c>
      <c r="AT911" s="246"/>
      <c r="AU911" s="244"/>
      <c r="AV911" s="247" t="s">
        <v>8639</v>
      </c>
      <c r="AW911" s="248" t="s">
        <v>8640</v>
      </c>
      <c r="AX911" s="249"/>
      <c r="AY911" s="250" t="s">
        <v>12308</v>
      </c>
    </row>
    <row r="912" spans="1:51" ht="24.75" customHeight="1" x14ac:dyDescent="0.35">
      <c r="A912" s="11">
        <v>911</v>
      </c>
      <c r="B912" s="241" t="s">
        <v>12319</v>
      </c>
      <c r="C912" s="8" t="s">
        <v>12320</v>
      </c>
      <c r="D912" s="10" t="s">
        <v>3088</v>
      </c>
      <c r="E912" s="10" t="s">
        <v>527</v>
      </c>
      <c r="F912" s="9">
        <v>43516</v>
      </c>
      <c r="G912" s="9">
        <v>43575</v>
      </c>
      <c r="H912" s="9"/>
      <c r="I912" s="9"/>
      <c r="J912" s="7" t="s">
        <v>1932</v>
      </c>
      <c r="K912" s="7" t="s">
        <v>80</v>
      </c>
      <c r="L912" s="10" t="s">
        <v>5938</v>
      </c>
      <c r="M912" s="242" t="s">
        <v>2298</v>
      </c>
      <c r="N912" s="243" t="s">
        <v>2017</v>
      </c>
      <c r="O912" s="243" t="s">
        <v>3187</v>
      </c>
      <c r="P912" s="10" t="s">
        <v>2061</v>
      </c>
      <c r="Q912" s="10" t="e">
        <v>#N/A</v>
      </c>
      <c r="R912" s="10"/>
      <c r="S912" s="10"/>
      <c r="T912" s="10" t="s">
        <v>53</v>
      </c>
      <c r="U912" s="244">
        <v>30350</v>
      </c>
      <c r="V912" s="10" t="s">
        <v>527</v>
      </c>
      <c r="W912" s="10" t="s">
        <v>1153</v>
      </c>
      <c r="X912" s="241" t="s">
        <v>1936</v>
      </c>
      <c r="Y912" s="8" t="s">
        <v>12321</v>
      </c>
      <c r="Z912" s="243">
        <v>40917</v>
      </c>
      <c r="AA912" s="10" t="s">
        <v>527</v>
      </c>
      <c r="AB912" s="10" t="s">
        <v>1938</v>
      </c>
      <c r="AC912" s="10" t="s">
        <v>1939</v>
      </c>
      <c r="AD912" s="10" t="s">
        <v>9824</v>
      </c>
      <c r="AE912" s="243" t="s">
        <v>2256</v>
      </c>
      <c r="AF912" s="10" t="s">
        <v>12322</v>
      </c>
      <c r="AG912" s="10" t="s">
        <v>12323</v>
      </c>
      <c r="AH912" s="242" t="s">
        <v>12322</v>
      </c>
      <c r="AI912" s="243" t="s">
        <v>12323</v>
      </c>
      <c r="AJ912" s="10" t="s">
        <v>12324</v>
      </c>
      <c r="AK912" s="10" t="s">
        <v>12325</v>
      </c>
      <c r="AL912" s="241" t="s">
        <v>1971</v>
      </c>
      <c r="AM912" s="8" t="s">
        <v>12326</v>
      </c>
      <c r="AN912" s="8"/>
      <c r="AO912" s="8"/>
      <c r="AP912" s="8"/>
      <c r="AQ912" s="8"/>
      <c r="AR912" s="245">
        <v>44839</v>
      </c>
      <c r="AS912" s="245">
        <v>44839</v>
      </c>
      <c r="AT912" s="246"/>
      <c r="AU912" s="244"/>
      <c r="AV912" s="247" t="s">
        <v>8639</v>
      </c>
      <c r="AW912" s="248" t="s">
        <v>7797</v>
      </c>
      <c r="AX912" s="249"/>
      <c r="AY912" s="250" t="s">
        <v>12319</v>
      </c>
    </row>
    <row r="913" spans="1:51" s="5" customFormat="1" ht="24.75" customHeight="1" x14ac:dyDescent="0.35">
      <c r="A913" s="11">
        <v>912</v>
      </c>
      <c r="B913" s="241" t="s">
        <v>12327</v>
      </c>
      <c r="C913" s="8" t="s">
        <v>12328</v>
      </c>
      <c r="D913" s="10"/>
      <c r="E913" s="10" t="s">
        <v>14</v>
      </c>
      <c r="F913" s="9">
        <v>44832</v>
      </c>
      <c r="G913" s="9">
        <v>44891</v>
      </c>
      <c r="H913" s="9"/>
      <c r="I913" s="9"/>
      <c r="J913" s="7"/>
      <c r="K913" s="7" t="s">
        <v>7219</v>
      </c>
      <c r="L913" s="10" t="s">
        <v>47</v>
      </c>
      <c r="M913" s="242" t="s">
        <v>2027</v>
      </c>
      <c r="N913" s="243" t="s">
        <v>1972</v>
      </c>
      <c r="O913" s="243" t="s">
        <v>11860</v>
      </c>
      <c r="P913" s="10" t="s">
        <v>11861</v>
      </c>
      <c r="Q913" s="10" t="s">
        <v>21</v>
      </c>
      <c r="R913" s="10"/>
      <c r="S913" s="10"/>
      <c r="T913" s="10" t="s">
        <v>22</v>
      </c>
      <c r="U913" s="244">
        <v>33503</v>
      </c>
      <c r="V913" s="10" t="s">
        <v>145</v>
      </c>
      <c r="W913" s="10" t="s">
        <v>145</v>
      </c>
      <c r="X913" s="241" t="s">
        <v>1936</v>
      </c>
      <c r="Y913" s="8" t="s">
        <v>12329</v>
      </c>
      <c r="Z913" s="243">
        <v>44798</v>
      </c>
      <c r="AA913" s="10" t="s">
        <v>1937</v>
      </c>
      <c r="AB913" s="10" t="s">
        <v>1956</v>
      </c>
      <c r="AC913" s="10" t="s">
        <v>1939</v>
      </c>
      <c r="AD913" s="10" t="s">
        <v>4192</v>
      </c>
      <c r="AE913" s="243" t="s">
        <v>1948</v>
      </c>
      <c r="AF913" s="10" t="s">
        <v>12330</v>
      </c>
      <c r="AG913" s="10" t="s">
        <v>12331</v>
      </c>
      <c r="AH913" s="242" t="s">
        <v>12330</v>
      </c>
      <c r="AI913" s="243" t="s">
        <v>12332</v>
      </c>
      <c r="AJ913" s="10" t="s">
        <v>12333</v>
      </c>
      <c r="AK913" s="10" t="s">
        <v>12334</v>
      </c>
      <c r="AL913" s="241" t="s">
        <v>1953</v>
      </c>
      <c r="AM913" s="8" t="s">
        <v>12335</v>
      </c>
      <c r="AN913" s="8"/>
      <c r="AO913" s="8"/>
      <c r="AP913" s="8"/>
      <c r="AQ913" s="8"/>
      <c r="AR913" s="245">
        <v>44841</v>
      </c>
      <c r="AS913" s="245">
        <v>44841</v>
      </c>
      <c r="AT913" s="246"/>
      <c r="AU913" s="244"/>
      <c r="AV913" s="247" t="s">
        <v>8639</v>
      </c>
      <c r="AW913" s="248" t="s">
        <v>8640</v>
      </c>
      <c r="AX913" s="249"/>
      <c r="AY913" s="255" t="s">
        <v>12327</v>
      </c>
    </row>
    <row r="914" spans="1:51" s="256" customFormat="1" ht="24.75" customHeight="1" x14ac:dyDescent="0.35">
      <c r="A914" s="11">
        <v>913</v>
      </c>
      <c r="B914" s="241" t="s">
        <v>12336</v>
      </c>
      <c r="C914" s="8" t="s">
        <v>2047</v>
      </c>
      <c r="D914" s="10"/>
      <c r="E914" s="10" t="s">
        <v>1382</v>
      </c>
      <c r="F914" s="9">
        <v>44459</v>
      </c>
      <c r="G914" s="9">
        <v>44518</v>
      </c>
      <c r="H914" s="9"/>
      <c r="I914" s="9">
        <v>44883</v>
      </c>
      <c r="J914" s="7" t="s">
        <v>2085</v>
      </c>
      <c r="K914" s="7" t="s">
        <v>80</v>
      </c>
      <c r="L914" s="10" t="s">
        <v>8980</v>
      </c>
      <c r="M914" s="242" t="s">
        <v>3384</v>
      </c>
      <c r="N914" s="243" t="s">
        <v>2050</v>
      </c>
      <c r="O914" s="243" t="s">
        <v>9223</v>
      </c>
      <c r="P914" s="10" t="s">
        <v>9224</v>
      </c>
      <c r="Q914" s="10" t="s">
        <v>148</v>
      </c>
      <c r="R914" s="10"/>
      <c r="S914" s="10"/>
      <c r="T914" s="10" t="s">
        <v>22</v>
      </c>
      <c r="U914" s="244">
        <v>34733</v>
      </c>
      <c r="V914" s="10" t="s">
        <v>1382</v>
      </c>
      <c r="W914" s="10" t="s">
        <v>1382</v>
      </c>
      <c r="X914" s="241" t="s">
        <v>1936</v>
      </c>
      <c r="Y914" s="8" t="s">
        <v>12337</v>
      </c>
      <c r="Z914" s="243">
        <v>44248</v>
      </c>
      <c r="AA914" s="10" t="s">
        <v>1937</v>
      </c>
      <c r="AB914" s="10" t="s">
        <v>1956</v>
      </c>
      <c r="AC914" s="10" t="s">
        <v>1939</v>
      </c>
      <c r="AD914" s="10" t="s">
        <v>2617</v>
      </c>
      <c r="AE914" s="243" t="s">
        <v>1998</v>
      </c>
      <c r="AF914" s="10" t="s">
        <v>12338</v>
      </c>
      <c r="AG914" s="10" t="s">
        <v>12339</v>
      </c>
      <c r="AH914" s="242" t="s">
        <v>12340</v>
      </c>
      <c r="AI914" s="243" t="s">
        <v>12341</v>
      </c>
      <c r="AJ914" s="10" t="s">
        <v>12342</v>
      </c>
      <c r="AK914" s="10" t="s">
        <v>12343</v>
      </c>
      <c r="AL914" s="241" t="s">
        <v>1953</v>
      </c>
      <c r="AM914" s="8" t="s">
        <v>2046</v>
      </c>
      <c r="AN914" s="8"/>
      <c r="AO914" s="8"/>
      <c r="AP914" s="8"/>
      <c r="AQ914" s="8"/>
      <c r="AR914" s="245">
        <v>44841</v>
      </c>
      <c r="AS914" s="245">
        <v>44842</v>
      </c>
      <c r="AT914" s="246"/>
      <c r="AU914" s="244"/>
      <c r="AV914" s="247" t="s">
        <v>8583</v>
      </c>
      <c r="AW914" s="248" t="s">
        <v>3783</v>
      </c>
      <c r="AX914" s="249"/>
      <c r="AY914" s="255" t="s">
        <v>12336</v>
      </c>
    </row>
    <row r="915" spans="1:51" ht="24.75" customHeight="1" x14ac:dyDescent="0.35">
      <c r="A915" s="11">
        <v>914</v>
      </c>
      <c r="B915" s="241" t="s">
        <v>12344</v>
      </c>
      <c r="C915" s="8" t="s">
        <v>2193</v>
      </c>
      <c r="D915" s="10" t="s">
        <v>3088</v>
      </c>
      <c r="E915" s="10" t="s">
        <v>3298</v>
      </c>
      <c r="F915" s="9">
        <v>43235</v>
      </c>
      <c r="G915" s="9">
        <v>43294</v>
      </c>
      <c r="H915" s="9"/>
      <c r="I915" s="9"/>
      <c r="J915" s="7" t="s">
        <v>1932</v>
      </c>
      <c r="K915" s="7" t="s">
        <v>80</v>
      </c>
      <c r="L915" s="10" t="s">
        <v>8980</v>
      </c>
      <c r="M915" s="242" t="s">
        <v>3384</v>
      </c>
      <c r="N915" s="243" t="s">
        <v>2017</v>
      </c>
      <c r="O915" s="243" t="s">
        <v>8981</v>
      </c>
      <c r="P915" s="10" t="s">
        <v>8982</v>
      </c>
      <c r="Q915" s="10" t="s">
        <v>148</v>
      </c>
      <c r="R915" s="10"/>
      <c r="S915" s="10"/>
      <c r="T915" s="10" t="s">
        <v>53</v>
      </c>
      <c r="U915" s="244">
        <v>34252</v>
      </c>
      <c r="V915" s="10" t="s">
        <v>3298</v>
      </c>
      <c r="W915" s="10" t="s">
        <v>501</v>
      </c>
      <c r="X915" s="241" t="s">
        <v>1936</v>
      </c>
      <c r="Y915" s="8" t="s">
        <v>12345</v>
      </c>
      <c r="Z915" s="243">
        <v>39633</v>
      </c>
      <c r="AA915" s="10" t="s">
        <v>3298</v>
      </c>
      <c r="AB915" s="10" t="s">
        <v>1956</v>
      </c>
      <c r="AC915" s="10" t="s">
        <v>1939</v>
      </c>
      <c r="AD915" s="10" t="s">
        <v>12346</v>
      </c>
      <c r="AE915" s="243" t="s">
        <v>1948</v>
      </c>
      <c r="AF915" s="10" t="s">
        <v>12347</v>
      </c>
      <c r="AG915" s="10" t="s">
        <v>12348</v>
      </c>
      <c r="AH915" s="242" t="s">
        <v>12347</v>
      </c>
      <c r="AI915" s="243" t="s">
        <v>12348</v>
      </c>
      <c r="AJ915" s="10" t="s">
        <v>10528</v>
      </c>
      <c r="AK915" s="10" t="s">
        <v>10522</v>
      </c>
      <c r="AL915" s="241" t="s">
        <v>2107</v>
      </c>
      <c r="AM915" s="8" t="s">
        <v>12349</v>
      </c>
      <c r="AN915" s="8"/>
      <c r="AO915" s="8"/>
      <c r="AP915" s="8"/>
      <c r="AQ915" s="8"/>
      <c r="AR915" s="245">
        <v>44844</v>
      </c>
      <c r="AS915" s="245">
        <v>44844</v>
      </c>
      <c r="AT915" s="246"/>
      <c r="AU915" s="244"/>
      <c r="AV915" s="247" t="s">
        <v>8583</v>
      </c>
      <c r="AW915" s="248" t="s">
        <v>3783</v>
      </c>
      <c r="AX915" s="249"/>
      <c r="AY915" s="250" t="s">
        <v>12344</v>
      </c>
    </row>
    <row r="916" spans="1:51" ht="24.75" customHeight="1" x14ac:dyDescent="0.35">
      <c r="A916" s="11">
        <v>915</v>
      </c>
      <c r="B916" s="241" t="s">
        <v>12350</v>
      </c>
      <c r="C916" s="8" t="s">
        <v>12351</v>
      </c>
      <c r="D916" s="10"/>
      <c r="E916" s="10" t="s">
        <v>1679</v>
      </c>
      <c r="F916" s="9">
        <v>44641</v>
      </c>
      <c r="G916" s="9">
        <v>44700</v>
      </c>
      <c r="H916" s="9"/>
      <c r="I916" s="9">
        <v>45065</v>
      </c>
      <c r="J916" s="7" t="s">
        <v>2085</v>
      </c>
      <c r="K916" s="7" t="s">
        <v>80</v>
      </c>
      <c r="L916" s="10" t="s">
        <v>5539</v>
      </c>
      <c r="M916" s="242" t="s">
        <v>2141</v>
      </c>
      <c r="N916" s="243" t="s">
        <v>1990</v>
      </c>
      <c r="O916" s="243" t="s">
        <v>3187</v>
      </c>
      <c r="P916" s="10" t="s">
        <v>2061</v>
      </c>
      <c r="Q916" s="10" t="e">
        <v>#N/A</v>
      </c>
      <c r="R916" s="10"/>
      <c r="S916" s="10"/>
      <c r="T916" s="10" t="s">
        <v>53</v>
      </c>
      <c r="U916" s="244">
        <v>27780</v>
      </c>
      <c r="V916" s="10" t="s">
        <v>8438</v>
      </c>
      <c r="W916" s="10" t="s">
        <v>334</v>
      </c>
      <c r="X916" s="241" t="s">
        <v>1936</v>
      </c>
      <c r="Y916" s="8" t="s">
        <v>12352</v>
      </c>
      <c r="Z916" s="243">
        <v>43997</v>
      </c>
      <c r="AA916" s="10" t="s">
        <v>101</v>
      </c>
      <c r="AB916" s="10" t="s">
        <v>1938</v>
      </c>
      <c r="AC916" s="10" t="s">
        <v>1939</v>
      </c>
      <c r="AD916" s="10" t="s">
        <v>2072</v>
      </c>
      <c r="AE916" s="243" t="s">
        <v>2566</v>
      </c>
      <c r="AF916" s="10" t="s">
        <v>12353</v>
      </c>
      <c r="AG916" s="10" t="s">
        <v>12354</v>
      </c>
      <c r="AH916" s="242" t="s">
        <v>12353</v>
      </c>
      <c r="AI916" s="243" t="s">
        <v>12354</v>
      </c>
      <c r="AJ916" s="10" t="s">
        <v>12355</v>
      </c>
      <c r="AK916" s="10" t="s">
        <v>12356</v>
      </c>
      <c r="AL916" s="241" t="s">
        <v>1971</v>
      </c>
      <c r="AM916" s="8" t="s">
        <v>12357</v>
      </c>
      <c r="AN916" s="8"/>
      <c r="AO916" s="8"/>
      <c r="AP916" s="8"/>
      <c r="AQ916" s="8"/>
      <c r="AR916" s="245">
        <v>44845</v>
      </c>
      <c r="AS916" s="245">
        <v>44845</v>
      </c>
      <c r="AT916" s="246"/>
      <c r="AU916" s="244"/>
      <c r="AV916" s="247" t="s">
        <v>8639</v>
      </c>
      <c r="AW916" s="248" t="s">
        <v>8640</v>
      </c>
      <c r="AX916" s="249"/>
      <c r="AY916" s="250" t="s">
        <v>12350</v>
      </c>
    </row>
    <row r="917" spans="1:51" s="256" customFormat="1" ht="24.75" customHeight="1" x14ac:dyDescent="0.35">
      <c r="A917" s="11">
        <v>916</v>
      </c>
      <c r="B917" s="241" t="s">
        <v>12358</v>
      </c>
      <c r="C917" s="8" t="s">
        <v>12359</v>
      </c>
      <c r="D917" s="10"/>
      <c r="E917" s="10" t="s">
        <v>14</v>
      </c>
      <c r="F917" s="9">
        <v>44736</v>
      </c>
      <c r="G917" s="9">
        <v>44795</v>
      </c>
      <c r="H917" s="9"/>
      <c r="I917" s="9">
        <v>45160</v>
      </c>
      <c r="J917" s="7" t="s">
        <v>2085</v>
      </c>
      <c r="K917" s="7" t="s">
        <v>7219</v>
      </c>
      <c r="L917" s="10" t="s">
        <v>35</v>
      </c>
      <c r="M917" s="242" t="s">
        <v>1989</v>
      </c>
      <c r="N917" s="243" t="s">
        <v>1990</v>
      </c>
      <c r="O917" s="243" t="s">
        <v>75</v>
      </c>
      <c r="P917" s="10" t="s">
        <v>1991</v>
      </c>
      <c r="Q917" s="10" t="s">
        <v>21</v>
      </c>
      <c r="R917" s="10"/>
      <c r="S917" s="10"/>
      <c r="T917" s="10" t="s">
        <v>22</v>
      </c>
      <c r="U917" s="244">
        <v>29175</v>
      </c>
      <c r="V917" s="10" t="s">
        <v>101</v>
      </c>
      <c r="W917" s="10" t="s">
        <v>101</v>
      </c>
      <c r="X917" s="241" t="s">
        <v>1936</v>
      </c>
      <c r="Y917" s="8" t="s">
        <v>12360</v>
      </c>
      <c r="Z917" s="243">
        <v>44311</v>
      </c>
      <c r="AA917" s="10" t="s">
        <v>1937</v>
      </c>
      <c r="AB917" s="10" t="s">
        <v>1938</v>
      </c>
      <c r="AC917" s="10" t="s">
        <v>1939</v>
      </c>
      <c r="AD917" s="10" t="s">
        <v>2010</v>
      </c>
      <c r="AE917" s="243" t="s">
        <v>1948</v>
      </c>
      <c r="AF917" s="10" t="s">
        <v>12361</v>
      </c>
      <c r="AG917" s="10" t="s">
        <v>12362</v>
      </c>
      <c r="AH917" s="242" t="s">
        <v>12361</v>
      </c>
      <c r="AI917" s="243" t="s">
        <v>12362</v>
      </c>
      <c r="AJ917" s="10" t="s">
        <v>12363</v>
      </c>
      <c r="AK917" s="10" t="s">
        <v>12364</v>
      </c>
      <c r="AL917" s="241" t="s">
        <v>1941</v>
      </c>
      <c r="AM917" s="8" t="s">
        <v>12365</v>
      </c>
      <c r="AN917" s="8"/>
      <c r="AO917" s="8"/>
      <c r="AP917" s="8"/>
      <c r="AQ917" s="8"/>
      <c r="AR917" s="245">
        <v>44846</v>
      </c>
      <c r="AS917" s="245">
        <v>44846</v>
      </c>
      <c r="AT917" s="246"/>
      <c r="AU917" s="244"/>
      <c r="AV917" s="247" t="s">
        <v>8583</v>
      </c>
      <c r="AW917" s="248" t="s">
        <v>3783</v>
      </c>
      <c r="AX917" s="249"/>
      <c r="AY917" s="255" t="s">
        <v>12358</v>
      </c>
    </row>
    <row r="918" spans="1:51" ht="24.75" customHeight="1" x14ac:dyDescent="0.35">
      <c r="A918" s="11">
        <v>917</v>
      </c>
      <c r="B918" s="241" t="s">
        <v>12366</v>
      </c>
      <c r="C918" s="8" t="s">
        <v>12367</v>
      </c>
      <c r="D918" s="10"/>
      <c r="E918" s="10" t="s">
        <v>14</v>
      </c>
      <c r="F918" s="9">
        <v>44739</v>
      </c>
      <c r="G918" s="9">
        <v>44798</v>
      </c>
      <c r="H918" s="9"/>
      <c r="I918" s="9">
        <v>45163</v>
      </c>
      <c r="J918" s="7" t="s">
        <v>2085</v>
      </c>
      <c r="K918" s="7" t="s">
        <v>18</v>
      </c>
      <c r="L918" s="10" t="s">
        <v>218</v>
      </c>
      <c r="M918" s="242" t="s">
        <v>218</v>
      </c>
      <c r="N918" s="243" t="s">
        <v>2050</v>
      </c>
      <c r="O918" s="243" t="s">
        <v>1033</v>
      </c>
      <c r="P918" s="10" t="s">
        <v>2446</v>
      </c>
      <c r="Q918" s="10" t="s">
        <v>21</v>
      </c>
      <c r="R918" s="10"/>
      <c r="S918" s="10"/>
      <c r="T918" s="10" t="s">
        <v>53</v>
      </c>
      <c r="U918" s="244">
        <v>35791</v>
      </c>
      <c r="V918" s="10" t="s">
        <v>141</v>
      </c>
      <c r="W918" s="10" t="s">
        <v>141</v>
      </c>
      <c r="X918" s="241" t="s">
        <v>1936</v>
      </c>
      <c r="Y918" s="8" t="s">
        <v>12368</v>
      </c>
      <c r="Z918" s="243">
        <v>42016</v>
      </c>
      <c r="AA918" s="10" t="s">
        <v>141</v>
      </c>
      <c r="AB918" s="10" t="s">
        <v>1956</v>
      </c>
      <c r="AC918" s="10" t="s">
        <v>1939</v>
      </c>
      <c r="AD918" s="10" t="s">
        <v>2162</v>
      </c>
      <c r="AE918" s="243" t="s">
        <v>2190</v>
      </c>
      <c r="AF918" s="10" t="s">
        <v>12369</v>
      </c>
      <c r="AG918" s="10" t="s">
        <v>12370</v>
      </c>
      <c r="AH918" s="242" t="s">
        <v>12371</v>
      </c>
      <c r="AI918" s="243" t="s">
        <v>12372</v>
      </c>
      <c r="AJ918" s="10" t="s">
        <v>12373</v>
      </c>
      <c r="AK918" s="10" t="s">
        <v>12374</v>
      </c>
      <c r="AL918" s="241" t="s">
        <v>3843</v>
      </c>
      <c r="AM918" s="8" t="s">
        <v>12375</v>
      </c>
      <c r="AN918" s="8"/>
      <c r="AO918" s="8"/>
      <c r="AP918" s="8"/>
      <c r="AQ918" s="8"/>
      <c r="AR918" s="245">
        <v>44844</v>
      </c>
      <c r="AS918" s="245">
        <v>44848</v>
      </c>
      <c r="AT918" s="246"/>
      <c r="AU918" s="244"/>
      <c r="AV918" s="247" t="s">
        <v>8583</v>
      </c>
      <c r="AW918" s="248" t="s">
        <v>8608</v>
      </c>
      <c r="AX918" s="249"/>
      <c r="AY918" s="250" t="s">
        <v>12366</v>
      </c>
    </row>
    <row r="919" spans="1:51" s="256" customFormat="1" ht="24.75" customHeight="1" x14ac:dyDescent="0.35">
      <c r="A919" s="11">
        <v>918</v>
      </c>
      <c r="B919" s="241" t="s">
        <v>12376</v>
      </c>
      <c r="C919" s="8" t="s">
        <v>12377</v>
      </c>
      <c r="D919" s="10" t="s">
        <v>12378</v>
      </c>
      <c r="E919" s="10" t="s">
        <v>14</v>
      </c>
      <c r="F919" s="9">
        <v>44214</v>
      </c>
      <c r="G919" s="9">
        <v>44273</v>
      </c>
      <c r="H919" s="9"/>
      <c r="I919" s="9"/>
      <c r="J919" s="7" t="s">
        <v>1932</v>
      </c>
      <c r="K919" s="7" t="s">
        <v>7219</v>
      </c>
      <c r="L919" s="10" t="s">
        <v>35</v>
      </c>
      <c r="M919" s="242" t="s">
        <v>35</v>
      </c>
      <c r="N919" s="243" t="s">
        <v>1933</v>
      </c>
      <c r="O919" s="243" t="s">
        <v>1269</v>
      </c>
      <c r="P919" s="10" t="s">
        <v>2567</v>
      </c>
      <c r="Q919" s="10" t="s">
        <v>21</v>
      </c>
      <c r="R919" s="10"/>
      <c r="S919" s="10"/>
      <c r="T919" s="10" t="s">
        <v>22</v>
      </c>
      <c r="U919" s="244">
        <v>32018</v>
      </c>
      <c r="V919" s="10" t="s">
        <v>12379</v>
      </c>
      <c r="W919" s="10" t="s">
        <v>293</v>
      </c>
      <c r="X919" s="241" t="s">
        <v>1936</v>
      </c>
      <c r="Y919" s="8" t="s">
        <v>12380</v>
      </c>
      <c r="Z919" s="243">
        <v>44019</v>
      </c>
      <c r="AA919" s="10" t="s">
        <v>293</v>
      </c>
      <c r="AB919" s="10" t="s">
        <v>1956</v>
      </c>
      <c r="AC919" s="10" t="s">
        <v>1974</v>
      </c>
      <c r="AD919" s="10" t="s">
        <v>2233</v>
      </c>
      <c r="AE919" s="243" t="s">
        <v>5384</v>
      </c>
      <c r="AF919" s="10" t="s">
        <v>12381</v>
      </c>
      <c r="AG919" s="10" t="s">
        <v>12382</v>
      </c>
      <c r="AH919" s="242" t="s">
        <v>12381</v>
      </c>
      <c r="AI919" s="243" t="s">
        <v>12382</v>
      </c>
      <c r="AJ919" s="10" t="s">
        <v>12383</v>
      </c>
      <c r="AK919" s="10" t="s">
        <v>12384</v>
      </c>
      <c r="AL919" s="241" t="s">
        <v>2224</v>
      </c>
      <c r="AM919" s="8" t="s">
        <v>12385</v>
      </c>
      <c r="AN919" s="8"/>
      <c r="AO919" s="8"/>
      <c r="AP919" s="8"/>
      <c r="AQ919" s="8"/>
      <c r="AR919" s="245">
        <v>44849</v>
      </c>
      <c r="AS919" s="245">
        <v>44849</v>
      </c>
      <c r="AT919" s="246"/>
      <c r="AU919" s="244"/>
      <c r="AV919" s="247" t="s">
        <v>8583</v>
      </c>
      <c r="AW919" s="248" t="s">
        <v>10732</v>
      </c>
      <c r="AX919" s="249"/>
      <c r="AY919" s="255" t="s">
        <v>12376</v>
      </c>
    </row>
    <row r="920" spans="1:51" s="256" customFormat="1" ht="24.75" customHeight="1" x14ac:dyDescent="0.35">
      <c r="A920" s="11">
        <v>919</v>
      </c>
      <c r="B920" s="241" t="s">
        <v>12386</v>
      </c>
      <c r="C920" s="8" t="s">
        <v>12387</v>
      </c>
      <c r="D920" s="10" t="s">
        <v>3088</v>
      </c>
      <c r="E920" s="10" t="s">
        <v>14</v>
      </c>
      <c r="F920" s="9">
        <v>41927</v>
      </c>
      <c r="G920" s="9">
        <v>41987</v>
      </c>
      <c r="H920" s="9"/>
      <c r="I920" s="9"/>
      <c r="J920" s="7" t="s">
        <v>1932</v>
      </c>
      <c r="K920" s="7" t="s">
        <v>18</v>
      </c>
      <c r="L920" s="10" t="s">
        <v>19</v>
      </c>
      <c r="M920" s="242" t="s">
        <v>19</v>
      </c>
      <c r="N920" s="243" t="s">
        <v>1972</v>
      </c>
      <c r="O920" s="243" t="s">
        <v>7148</v>
      </c>
      <c r="P920" s="10" t="s">
        <v>7149</v>
      </c>
      <c r="Q920" s="10" t="s">
        <v>21</v>
      </c>
      <c r="R920" s="10"/>
      <c r="S920" s="10"/>
      <c r="T920" s="10" t="s">
        <v>22</v>
      </c>
      <c r="U920" s="244">
        <v>32786</v>
      </c>
      <c r="V920" s="10" t="s">
        <v>255</v>
      </c>
      <c r="W920" s="10" t="s">
        <v>255</v>
      </c>
      <c r="X920" s="241" t="s">
        <v>1936</v>
      </c>
      <c r="Y920" s="8" t="s">
        <v>12388</v>
      </c>
      <c r="Z920" s="243">
        <v>44311</v>
      </c>
      <c r="AA920" s="10" t="s">
        <v>1937</v>
      </c>
      <c r="AB920" s="10" t="s">
        <v>1938</v>
      </c>
      <c r="AC920" s="10" t="s">
        <v>1939</v>
      </c>
      <c r="AD920" s="10" t="s">
        <v>4192</v>
      </c>
      <c r="AE920" s="243" t="s">
        <v>1948</v>
      </c>
      <c r="AF920" s="10" t="s">
        <v>12389</v>
      </c>
      <c r="AG920" s="10" t="s">
        <v>12390</v>
      </c>
      <c r="AH920" s="242" t="s">
        <v>12391</v>
      </c>
      <c r="AI920" s="243" t="s">
        <v>12392</v>
      </c>
      <c r="AJ920" s="10" t="s">
        <v>12393</v>
      </c>
      <c r="AK920" s="10" t="s">
        <v>12394</v>
      </c>
      <c r="AL920" s="241" t="s">
        <v>1953</v>
      </c>
      <c r="AM920" s="8" t="s">
        <v>12395</v>
      </c>
      <c r="AN920" s="8"/>
      <c r="AO920" s="8"/>
      <c r="AP920" s="8"/>
      <c r="AQ920" s="8"/>
      <c r="AR920" s="245">
        <v>44849</v>
      </c>
      <c r="AS920" s="245">
        <v>44849</v>
      </c>
      <c r="AT920" s="246"/>
      <c r="AU920" s="244"/>
      <c r="AV920" s="247" t="s">
        <v>8583</v>
      </c>
      <c r="AW920" s="248" t="s">
        <v>3783</v>
      </c>
      <c r="AX920" s="249"/>
      <c r="AY920" s="255" t="s">
        <v>12386</v>
      </c>
    </row>
    <row r="921" spans="1:51" ht="24.75" customHeight="1" x14ac:dyDescent="0.35">
      <c r="A921" s="11">
        <v>920</v>
      </c>
      <c r="B921" s="241" t="s">
        <v>12396</v>
      </c>
      <c r="C921" s="8" t="s">
        <v>12397</v>
      </c>
      <c r="D921" s="10"/>
      <c r="E921" s="10" t="s">
        <v>14</v>
      </c>
      <c r="F921" s="9">
        <v>44830</v>
      </c>
      <c r="G921" s="9">
        <v>44889</v>
      </c>
      <c r="H921" s="9"/>
      <c r="I921" s="9"/>
      <c r="J921" s="7"/>
      <c r="K921" s="7" t="s">
        <v>10652</v>
      </c>
      <c r="L921" s="10" t="s">
        <v>1102</v>
      </c>
      <c r="M921" s="242" t="s">
        <v>12272</v>
      </c>
      <c r="N921" s="243" t="s">
        <v>1990</v>
      </c>
      <c r="O921" s="243" t="s">
        <v>12273</v>
      </c>
      <c r="P921" s="10" t="s">
        <v>12274</v>
      </c>
      <c r="Q921" s="10" t="s">
        <v>21</v>
      </c>
      <c r="R921" s="10"/>
      <c r="S921" s="10"/>
      <c r="T921" s="10" t="s">
        <v>22</v>
      </c>
      <c r="U921" s="244">
        <v>33891</v>
      </c>
      <c r="V921" s="10" t="s">
        <v>2015</v>
      </c>
      <c r="W921" s="10" t="s">
        <v>2015</v>
      </c>
      <c r="X921" s="241" t="s">
        <v>1936</v>
      </c>
      <c r="Y921" s="8" t="s">
        <v>12398</v>
      </c>
      <c r="Z921" s="243">
        <v>42996</v>
      </c>
      <c r="AA921" s="10" t="s">
        <v>2009</v>
      </c>
      <c r="AB921" s="10" t="s">
        <v>12179</v>
      </c>
      <c r="AC921" s="10" t="s">
        <v>1939</v>
      </c>
      <c r="AD921" s="10" t="s">
        <v>2199</v>
      </c>
      <c r="AE921" s="243" t="s">
        <v>1948</v>
      </c>
      <c r="AF921" s="10" t="s">
        <v>12399</v>
      </c>
      <c r="AG921" s="10" t="s">
        <v>12400</v>
      </c>
      <c r="AH921" s="242" t="s">
        <v>12401</v>
      </c>
      <c r="AI921" s="243" t="s">
        <v>12402</v>
      </c>
      <c r="AJ921" s="10" t="s">
        <v>12403</v>
      </c>
      <c r="AK921" s="10" t="s">
        <v>12404</v>
      </c>
      <c r="AL921" s="241" t="s">
        <v>1941</v>
      </c>
      <c r="AM921" s="8" t="s">
        <v>12405</v>
      </c>
      <c r="AN921" s="8"/>
      <c r="AO921" s="8"/>
      <c r="AP921" s="8"/>
      <c r="AQ921" s="8"/>
      <c r="AR921" s="245">
        <v>44853</v>
      </c>
      <c r="AS921" s="245">
        <v>44853</v>
      </c>
      <c r="AT921" s="246"/>
      <c r="AU921" s="244"/>
      <c r="AV921" s="247" t="s">
        <v>8583</v>
      </c>
      <c r="AW921" s="248" t="s">
        <v>10798</v>
      </c>
      <c r="AX921" s="249"/>
      <c r="AY921" s="250" t="s">
        <v>12396</v>
      </c>
    </row>
    <row r="922" spans="1:51" ht="24.75" customHeight="1" x14ac:dyDescent="0.35">
      <c r="A922" s="11">
        <v>921</v>
      </c>
      <c r="B922" s="241" t="s">
        <v>12406</v>
      </c>
      <c r="C922" s="8" t="s">
        <v>12407</v>
      </c>
      <c r="D922" s="10"/>
      <c r="E922" s="10" t="s">
        <v>1558</v>
      </c>
      <c r="F922" s="9">
        <v>44431</v>
      </c>
      <c r="G922" s="9">
        <v>44490</v>
      </c>
      <c r="H922" s="9"/>
      <c r="I922" s="9">
        <v>44855</v>
      </c>
      <c r="J922" s="7" t="s">
        <v>2085</v>
      </c>
      <c r="K922" s="7" t="s">
        <v>80</v>
      </c>
      <c r="L922" s="10" t="s">
        <v>5682</v>
      </c>
      <c r="M922" s="242" t="s">
        <v>2151</v>
      </c>
      <c r="N922" s="243" t="s">
        <v>2050</v>
      </c>
      <c r="O922" s="243" t="s">
        <v>3187</v>
      </c>
      <c r="P922" s="10" t="s">
        <v>2061</v>
      </c>
      <c r="Q922" s="10" t="e">
        <v>#N/A</v>
      </c>
      <c r="R922" s="10"/>
      <c r="S922" s="10"/>
      <c r="T922" s="10" t="s">
        <v>53</v>
      </c>
      <c r="U922" s="244">
        <v>33507</v>
      </c>
      <c r="V922" s="10" t="s">
        <v>1558</v>
      </c>
      <c r="W922" s="10" t="s">
        <v>1558</v>
      </c>
      <c r="X922" s="241" t="s">
        <v>1936</v>
      </c>
      <c r="Y922" s="8" t="s">
        <v>12408</v>
      </c>
      <c r="Z922" s="243">
        <v>44325</v>
      </c>
      <c r="AA922" s="10"/>
      <c r="AB922" s="10" t="s">
        <v>1938</v>
      </c>
      <c r="AC922" s="10" t="s">
        <v>1939</v>
      </c>
      <c r="AD922" s="10" t="s">
        <v>1947</v>
      </c>
      <c r="AE922" s="243" t="s">
        <v>2073</v>
      </c>
      <c r="AF922" s="10" t="s">
        <v>12409</v>
      </c>
      <c r="AG922" s="10" t="s">
        <v>12410</v>
      </c>
      <c r="AH922" s="242" t="s">
        <v>12411</v>
      </c>
      <c r="AI922" s="243" t="s">
        <v>12412</v>
      </c>
      <c r="AJ922" s="10" t="s">
        <v>12413</v>
      </c>
      <c r="AK922" s="10" t="s">
        <v>12414</v>
      </c>
      <c r="AL922" s="241" t="s">
        <v>1971</v>
      </c>
      <c r="AM922" s="8" t="s">
        <v>12415</v>
      </c>
      <c r="AN922" s="8"/>
      <c r="AO922" s="8"/>
      <c r="AP922" s="8"/>
      <c r="AQ922" s="8"/>
      <c r="AR922" s="245">
        <v>44855</v>
      </c>
      <c r="AS922" s="245">
        <v>44855</v>
      </c>
      <c r="AT922" s="246"/>
      <c r="AU922" s="244"/>
      <c r="AV922" s="247" t="s">
        <v>8583</v>
      </c>
      <c r="AW922" s="248" t="s">
        <v>8608</v>
      </c>
      <c r="AX922" s="249" t="s">
        <v>12416</v>
      </c>
      <c r="AY922" s="250" t="s">
        <v>12406</v>
      </c>
    </row>
    <row r="923" spans="1:51" ht="24.75" customHeight="1" x14ac:dyDescent="0.35">
      <c r="A923" s="11">
        <v>922</v>
      </c>
      <c r="B923" s="241" t="s">
        <v>12417</v>
      </c>
      <c r="C923" s="8" t="s">
        <v>12418</v>
      </c>
      <c r="D923" s="10"/>
      <c r="E923" s="10" t="s">
        <v>669</v>
      </c>
      <c r="F923" s="9">
        <v>44431</v>
      </c>
      <c r="G923" s="9">
        <v>44490</v>
      </c>
      <c r="H923" s="9"/>
      <c r="I923" s="9">
        <v>44855</v>
      </c>
      <c r="J923" s="7" t="s">
        <v>2085</v>
      </c>
      <c r="K923" s="7" t="s">
        <v>7219</v>
      </c>
      <c r="L923" s="10" t="s">
        <v>35</v>
      </c>
      <c r="M923" s="242" t="s">
        <v>35</v>
      </c>
      <c r="N923" s="243" t="s">
        <v>2126</v>
      </c>
      <c r="O923" s="243" t="s">
        <v>307</v>
      </c>
      <c r="P923" s="10" t="s">
        <v>2127</v>
      </c>
      <c r="Q923" s="10" t="s">
        <v>21</v>
      </c>
      <c r="R923" s="10"/>
      <c r="S923" s="10"/>
      <c r="T923" s="10" t="s">
        <v>22</v>
      </c>
      <c r="U923" s="244">
        <v>33914</v>
      </c>
      <c r="V923" s="10" t="s">
        <v>669</v>
      </c>
      <c r="W923" s="10" t="s">
        <v>669</v>
      </c>
      <c r="X923" s="241" t="s">
        <v>1936</v>
      </c>
      <c r="Y923" s="8" t="s">
        <v>12419</v>
      </c>
      <c r="Z923" s="243">
        <v>44048</v>
      </c>
      <c r="AA923" s="10" t="s">
        <v>1937</v>
      </c>
      <c r="AB923" s="10" t="s">
        <v>1938</v>
      </c>
      <c r="AC923" s="10" t="s">
        <v>1939</v>
      </c>
      <c r="AD923" s="10" t="s">
        <v>12420</v>
      </c>
      <c r="AE923" s="243" t="s">
        <v>6723</v>
      </c>
      <c r="AF923" s="10" t="s">
        <v>12421</v>
      </c>
      <c r="AG923" s="10" t="s">
        <v>12422</v>
      </c>
      <c r="AH923" s="242" t="s">
        <v>12421</v>
      </c>
      <c r="AI923" s="243" t="s">
        <v>12422</v>
      </c>
      <c r="AJ923" s="10" t="s">
        <v>12423</v>
      </c>
      <c r="AK923" s="10" t="s">
        <v>12424</v>
      </c>
      <c r="AL923" s="241" t="s">
        <v>1941</v>
      </c>
      <c r="AM923" s="8" t="s">
        <v>12425</v>
      </c>
      <c r="AN923" s="8"/>
      <c r="AO923" s="8"/>
      <c r="AP923" s="8"/>
      <c r="AQ923" s="8"/>
      <c r="AR923" s="245">
        <v>44855</v>
      </c>
      <c r="AS923" s="245">
        <v>44855</v>
      </c>
      <c r="AT923" s="246"/>
      <c r="AU923" s="244"/>
      <c r="AV923" s="247" t="s">
        <v>8583</v>
      </c>
      <c r="AW923" s="248" t="s">
        <v>3783</v>
      </c>
      <c r="AX923" s="249"/>
      <c r="AY923" s="250" t="s">
        <v>12417</v>
      </c>
    </row>
    <row r="924" spans="1:51" s="256" customFormat="1" ht="24.75" customHeight="1" x14ac:dyDescent="0.35">
      <c r="A924" s="11">
        <v>923</v>
      </c>
      <c r="B924" s="241" t="s">
        <v>12426</v>
      </c>
      <c r="C924" s="8" t="s">
        <v>12427</v>
      </c>
      <c r="D924" s="10"/>
      <c r="E924" s="10" t="s">
        <v>14</v>
      </c>
      <c r="F924" s="9">
        <v>44851</v>
      </c>
      <c r="G924" s="9">
        <v>44910</v>
      </c>
      <c r="H924" s="9"/>
      <c r="I924" s="9"/>
      <c r="J924" s="7"/>
      <c r="K924" s="7" t="s">
        <v>10652</v>
      </c>
      <c r="L924" s="10" t="s">
        <v>41</v>
      </c>
      <c r="M924" s="242" t="s">
        <v>1954</v>
      </c>
      <c r="N924" s="243" t="s">
        <v>2050</v>
      </c>
      <c r="O924" s="243" t="s">
        <v>9083</v>
      </c>
      <c r="P924" s="10" t="s">
        <v>9084</v>
      </c>
      <c r="Q924" s="10" t="e">
        <v>#N/A</v>
      </c>
      <c r="R924" s="10"/>
      <c r="S924" s="10"/>
      <c r="T924" s="10" t="s">
        <v>22</v>
      </c>
      <c r="U924" s="244">
        <v>34429</v>
      </c>
      <c r="V924" s="10" t="s">
        <v>101</v>
      </c>
      <c r="W924" s="10" t="s">
        <v>343</v>
      </c>
      <c r="X924" s="241" t="s">
        <v>1936</v>
      </c>
      <c r="Y924" s="8" t="s">
        <v>12428</v>
      </c>
      <c r="Z924" s="243">
        <v>44551</v>
      </c>
      <c r="AA924" s="10" t="s">
        <v>1937</v>
      </c>
      <c r="AB924" s="10" t="s">
        <v>1938</v>
      </c>
      <c r="AC924" s="10" t="s">
        <v>1939</v>
      </c>
      <c r="AD924" s="10" t="s">
        <v>2727</v>
      </c>
      <c r="AE924" s="243" t="s">
        <v>2477</v>
      </c>
      <c r="AF924" s="10" t="s">
        <v>12429</v>
      </c>
      <c r="AG924" s="10" t="s">
        <v>12430</v>
      </c>
      <c r="AH924" s="242" t="s">
        <v>12431</v>
      </c>
      <c r="AI924" s="243" t="s">
        <v>12432</v>
      </c>
      <c r="AJ924" s="10" t="s">
        <v>12433</v>
      </c>
      <c r="AK924" s="10" t="s">
        <v>12434</v>
      </c>
      <c r="AL924" s="241" t="s">
        <v>1941</v>
      </c>
      <c r="AM924" s="8" t="s">
        <v>12435</v>
      </c>
      <c r="AN924" s="8"/>
      <c r="AO924" s="8"/>
      <c r="AP924" s="8"/>
      <c r="AQ924" s="8"/>
      <c r="AR924" s="245">
        <v>44859</v>
      </c>
      <c r="AS924" s="245">
        <v>44859</v>
      </c>
      <c r="AT924" s="246"/>
      <c r="AU924" s="244"/>
      <c r="AV924" s="247" t="s">
        <v>8583</v>
      </c>
      <c r="AW924" s="248" t="s">
        <v>8640</v>
      </c>
      <c r="AX924" s="249"/>
      <c r="AY924" s="255" t="s">
        <v>12426</v>
      </c>
    </row>
    <row r="925" spans="1:51" ht="24.75" customHeight="1" x14ac:dyDescent="0.35">
      <c r="A925" s="11">
        <v>924</v>
      </c>
      <c r="B925" s="241" t="s">
        <v>12436</v>
      </c>
      <c r="C925" s="8" t="s">
        <v>12437</v>
      </c>
      <c r="D925" s="10"/>
      <c r="E925" s="10" t="s">
        <v>14</v>
      </c>
      <c r="F925" s="9">
        <v>44739</v>
      </c>
      <c r="G925" s="9">
        <v>44798</v>
      </c>
      <c r="H925" s="9"/>
      <c r="I925" s="9">
        <v>45163</v>
      </c>
      <c r="J925" s="7" t="s">
        <v>2085</v>
      </c>
      <c r="K925" s="7" t="s">
        <v>7219</v>
      </c>
      <c r="L925" s="10" t="s">
        <v>115</v>
      </c>
      <c r="M925" s="242" t="s">
        <v>2118</v>
      </c>
      <c r="N925" s="243" t="s">
        <v>1990</v>
      </c>
      <c r="O925" s="243" t="s">
        <v>289</v>
      </c>
      <c r="P925" s="10" t="s">
        <v>2486</v>
      </c>
      <c r="Q925" s="10" t="s">
        <v>21</v>
      </c>
      <c r="R925" s="10"/>
      <c r="S925" s="10"/>
      <c r="T925" s="10" t="s">
        <v>53</v>
      </c>
      <c r="U925" s="244">
        <v>32997</v>
      </c>
      <c r="V925" s="10" t="s">
        <v>255</v>
      </c>
      <c r="W925" s="10" t="s">
        <v>101</v>
      </c>
      <c r="X925" s="241" t="s">
        <v>1936</v>
      </c>
      <c r="Y925" s="8" t="s">
        <v>12438</v>
      </c>
      <c r="Z925" s="243">
        <v>41502</v>
      </c>
      <c r="AA925" s="10" t="s">
        <v>255</v>
      </c>
      <c r="AB925" s="10" t="s">
        <v>1956</v>
      </c>
      <c r="AC925" s="10" t="s">
        <v>1939</v>
      </c>
      <c r="AD925" s="10" t="s">
        <v>2405</v>
      </c>
      <c r="AE925" s="243" t="s">
        <v>2306</v>
      </c>
      <c r="AF925" s="10" t="s">
        <v>12439</v>
      </c>
      <c r="AG925" s="10" t="s">
        <v>12440</v>
      </c>
      <c r="AH925" s="242" t="s">
        <v>12439</v>
      </c>
      <c r="AI925" s="243" t="s">
        <v>12440</v>
      </c>
      <c r="AJ925" s="10" t="s">
        <v>12441</v>
      </c>
      <c r="AK925" s="10" t="s">
        <v>12442</v>
      </c>
      <c r="AL925" s="241" t="s">
        <v>1950</v>
      </c>
      <c r="AM925" s="8" t="s">
        <v>12443</v>
      </c>
      <c r="AN925" s="8"/>
      <c r="AO925" s="8"/>
      <c r="AP925" s="8"/>
      <c r="AQ925" s="8"/>
      <c r="AR925" s="245">
        <v>44858</v>
      </c>
      <c r="AS925" s="245">
        <v>44860</v>
      </c>
      <c r="AT925" s="246"/>
      <c r="AU925" s="244"/>
      <c r="AV925" s="247" t="s">
        <v>8583</v>
      </c>
      <c r="AW925" s="248" t="s">
        <v>8608</v>
      </c>
      <c r="AX925" s="249" t="s">
        <v>4504</v>
      </c>
      <c r="AY925" s="250" t="s">
        <v>12436</v>
      </c>
    </row>
    <row r="926" spans="1:51" ht="24.75" customHeight="1" x14ac:dyDescent="0.35">
      <c r="A926" s="11">
        <v>925</v>
      </c>
      <c r="B926" s="241" t="s">
        <v>12444</v>
      </c>
      <c r="C926" s="8" t="s">
        <v>12445</v>
      </c>
      <c r="D926" s="10" t="s">
        <v>3088</v>
      </c>
      <c r="E926" s="10" t="s">
        <v>14</v>
      </c>
      <c r="F926" s="9">
        <v>43983</v>
      </c>
      <c r="G926" s="9">
        <v>44042</v>
      </c>
      <c r="H926" s="9"/>
      <c r="I926" s="9">
        <v>45503</v>
      </c>
      <c r="J926" s="7" t="s">
        <v>2269</v>
      </c>
      <c r="K926" s="7" t="s">
        <v>64</v>
      </c>
      <c r="L926" s="10" t="s">
        <v>618</v>
      </c>
      <c r="M926" s="242" t="s">
        <v>618</v>
      </c>
      <c r="N926" s="243" t="s">
        <v>2017</v>
      </c>
      <c r="O926" s="243" t="s">
        <v>1309</v>
      </c>
      <c r="P926" s="10" t="s">
        <v>2578</v>
      </c>
      <c r="Q926" s="10" t="s">
        <v>21</v>
      </c>
      <c r="R926" s="10"/>
      <c r="S926" s="10"/>
      <c r="T926" s="10" t="s">
        <v>22</v>
      </c>
      <c r="U926" s="244">
        <v>33081</v>
      </c>
      <c r="V926" s="10" t="s">
        <v>2205</v>
      </c>
      <c r="W926" s="10" t="s">
        <v>2205</v>
      </c>
      <c r="X926" s="241" t="s">
        <v>1936</v>
      </c>
      <c r="Y926" s="8" t="s">
        <v>12446</v>
      </c>
      <c r="Z926" s="243">
        <v>41114</v>
      </c>
      <c r="AA926" s="10" t="s">
        <v>255</v>
      </c>
      <c r="AB926" s="10" t="s">
        <v>1938</v>
      </c>
      <c r="AC926" s="10" t="s">
        <v>1939</v>
      </c>
      <c r="AD926" s="10" t="s">
        <v>2010</v>
      </c>
      <c r="AE926" s="243" t="s">
        <v>2095</v>
      </c>
      <c r="AF926" s="10" t="s">
        <v>12447</v>
      </c>
      <c r="AG926" s="10" t="s">
        <v>12448</v>
      </c>
      <c r="AH926" s="242" t="s">
        <v>12447</v>
      </c>
      <c r="AI926" s="243" t="s">
        <v>12448</v>
      </c>
      <c r="AJ926" s="10" t="s">
        <v>12449</v>
      </c>
      <c r="AK926" s="10" t="s">
        <v>12450</v>
      </c>
      <c r="AL926" s="241" t="s">
        <v>1941</v>
      </c>
      <c r="AM926" s="8" t="s">
        <v>12451</v>
      </c>
      <c r="AN926" s="8"/>
      <c r="AO926" s="8"/>
      <c r="AP926" s="8"/>
      <c r="AQ926" s="8"/>
      <c r="AR926" s="245">
        <v>44865</v>
      </c>
      <c r="AS926" s="245">
        <v>44865</v>
      </c>
      <c r="AT926" s="246"/>
      <c r="AU926" s="244"/>
      <c r="AV926" s="247" t="s">
        <v>8583</v>
      </c>
      <c r="AW926" s="248" t="s">
        <v>8608</v>
      </c>
      <c r="AX926" s="249" t="s">
        <v>12452</v>
      </c>
      <c r="AY926" s="250" t="s">
        <v>12444</v>
      </c>
    </row>
    <row r="927" spans="1:51" ht="24.75" customHeight="1" x14ac:dyDescent="0.35">
      <c r="A927" s="11">
        <v>926</v>
      </c>
      <c r="B927" s="241" t="s">
        <v>12453</v>
      </c>
      <c r="C927" s="8" t="s">
        <v>12454</v>
      </c>
      <c r="D927" s="10" t="s">
        <v>3088</v>
      </c>
      <c r="E927" s="10" t="s">
        <v>32</v>
      </c>
      <c r="F927" s="9">
        <v>43948</v>
      </c>
      <c r="G927" s="9">
        <v>44007</v>
      </c>
      <c r="H927" s="9"/>
      <c r="I927" s="9">
        <v>45468</v>
      </c>
      <c r="J927" s="7" t="s">
        <v>2269</v>
      </c>
      <c r="K927" s="7" t="s">
        <v>7219</v>
      </c>
      <c r="L927" s="10" t="s">
        <v>115</v>
      </c>
      <c r="M927" s="242" t="s">
        <v>2070</v>
      </c>
      <c r="N927" s="243" t="s">
        <v>2017</v>
      </c>
      <c r="O927" s="243" t="s">
        <v>898</v>
      </c>
      <c r="P927" s="10" t="s">
        <v>2396</v>
      </c>
      <c r="Q927" s="10" t="s">
        <v>21</v>
      </c>
      <c r="R927" s="10"/>
      <c r="S927" s="10"/>
      <c r="T927" s="10" t="s">
        <v>53</v>
      </c>
      <c r="U927" s="244">
        <v>29501</v>
      </c>
      <c r="V927" s="10" t="s">
        <v>12455</v>
      </c>
      <c r="W927" s="10" t="s">
        <v>1866</v>
      </c>
      <c r="X927" s="241" t="s">
        <v>1936</v>
      </c>
      <c r="Y927" s="8" t="s">
        <v>12456</v>
      </c>
      <c r="Z927" s="243">
        <v>43357</v>
      </c>
      <c r="AA927" s="10" t="s">
        <v>1866</v>
      </c>
      <c r="AB927" s="10" t="s">
        <v>1938</v>
      </c>
      <c r="AC927" s="10" t="s">
        <v>1939</v>
      </c>
      <c r="AD927" s="10" t="s">
        <v>2422</v>
      </c>
      <c r="AE927" s="243" t="s">
        <v>1998</v>
      </c>
      <c r="AF927" s="10" t="s">
        <v>12457</v>
      </c>
      <c r="AG927" s="10" t="s">
        <v>12458</v>
      </c>
      <c r="AH927" s="242" t="s">
        <v>12457</v>
      </c>
      <c r="AI927" s="243" t="s">
        <v>12458</v>
      </c>
      <c r="AJ927" s="10" t="s">
        <v>12459</v>
      </c>
      <c r="AK927" s="10" t="s">
        <v>12460</v>
      </c>
      <c r="AL927" s="241" t="s">
        <v>1971</v>
      </c>
      <c r="AM927" s="8" t="s">
        <v>12461</v>
      </c>
      <c r="AN927" s="8"/>
      <c r="AO927" s="8"/>
      <c r="AP927" s="8"/>
      <c r="AQ927" s="8"/>
      <c r="AR927" s="245">
        <v>44867</v>
      </c>
      <c r="AS927" s="245">
        <v>44867</v>
      </c>
      <c r="AT927" s="246"/>
      <c r="AU927" s="244"/>
      <c r="AV927" s="247" t="s">
        <v>8583</v>
      </c>
      <c r="AW927" s="248" t="s">
        <v>3783</v>
      </c>
      <c r="AX927" s="249"/>
      <c r="AY927" s="250" t="s">
        <v>12453</v>
      </c>
    </row>
    <row r="928" spans="1:51" ht="24.75" customHeight="1" x14ac:dyDescent="0.35">
      <c r="A928" s="11">
        <v>927</v>
      </c>
      <c r="B928" s="241" t="s">
        <v>12462</v>
      </c>
      <c r="C928" s="8" t="s">
        <v>12463</v>
      </c>
      <c r="D928" s="10"/>
      <c r="E928" s="10" t="s">
        <v>14</v>
      </c>
      <c r="F928" s="9">
        <v>44685</v>
      </c>
      <c r="G928" s="9">
        <v>44744</v>
      </c>
      <c r="H928" s="9"/>
      <c r="I928" s="9">
        <v>45109</v>
      </c>
      <c r="J928" s="7" t="s">
        <v>2085</v>
      </c>
      <c r="K928" s="7" t="s">
        <v>10652</v>
      </c>
      <c r="L928" s="10" t="s">
        <v>1102</v>
      </c>
      <c r="M928" s="242" t="s">
        <v>12464</v>
      </c>
      <c r="N928" s="243" t="s">
        <v>1972</v>
      </c>
      <c r="O928" s="243" t="s">
        <v>12465</v>
      </c>
      <c r="P928" s="10" t="s">
        <v>12466</v>
      </c>
      <c r="Q928" s="10" t="s">
        <v>21</v>
      </c>
      <c r="R928" s="10"/>
      <c r="S928" s="10"/>
      <c r="T928" s="10" t="s">
        <v>53</v>
      </c>
      <c r="U928" s="244">
        <v>35701</v>
      </c>
      <c r="V928" s="10" t="s">
        <v>351</v>
      </c>
      <c r="W928" s="10" t="s">
        <v>351</v>
      </c>
      <c r="X928" s="241" t="s">
        <v>1936</v>
      </c>
      <c r="Y928" s="8" t="s">
        <v>12467</v>
      </c>
      <c r="Z928" s="243">
        <v>41099</v>
      </c>
      <c r="AA928" s="10" t="s">
        <v>351</v>
      </c>
      <c r="AB928" s="10" t="s">
        <v>1956</v>
      </c>
      <c r="AC928" s="10" t="s">
        <v>1939</v>
      </c>
      <c r="AD928" s="10" t="s">
        <v>2010</v>
      </c>
      <c r="AE928" s="243" t="s">
        <v>2304</v>
      </c>
      <c r="AF928" s="10" t="s">
        <v>12468</v>
      </c>
      <c r="AG928" s="10" t="s">
        <v>12469</v>
      </c>
      <c r="AH928" s="242" t="s">
        <v>12468</v>
      </c>
      <c r="AI928" s="243" t="s">
        <v>12469</v>
      </c>
      <c r="AJ928" s="10" t="s">
        <v>12470</v>
      </c>
      <c r="AK928" s="10" t="s">
        <v>12471</v>
      </c>
      <c r="AL928" s="241" t="s">
        <v>2224</v>
      </c>
      <c r="AM928" s="8" t="s">
        <v>12472</v>
      </c>
      <c r="AN928" s="8"/>
      <c r="AO928" s="8"/>
      <c r="AP928" s="8"/>
      <c r="AQ928" s="8"/>
      <c r="AR928" s="245">
        <v>44862</v>
      </c>
      <c r="AS928" s="245">
        <v>44869</v>
      </c>
      <c r="AT928" s="246"/>
      <c r="AU928" s="244"/>
      <c r="AV928" s="247" t="s">
        <v>8583</v>
      </c>
      <c r="AW928" s="248" t="s">
        <v>10732</v>
      </c>
      <c r="AX928" s="249" t="s">
        <v>12473</v>
      </c>
      <c r="AY928" s="250" t="s">
        <v>12462</v>
      </c>
    </row>
    <row r="929" spans="1:51" s="256" customFormat="1" ht="24.75" customHeight="1" x14ac:dyDescent="0.35">
      <c r="A929" s="11">
        <v>928</v>
      </c>
      <c r="B929" s="241" t="s">
        <v>12474</v>
      </c>
      <c r="C929" s="8" t="s">
        <v>12475</v>
      </c>
      <c r="D929" s="10"/>
      <c r="E929" s="10" t="s">
        <v>12476</v>
      </c>
      <c r="F929" s="9">
        <v>44802</v>
      </c>
      <c r="G929" s="9">
        <v>44861</v>
      </c>
      <c r="H929" s="9"/>
      <c r="I929" s="9">
        <v>45226</v>
      </c>
      <c r="J929" s="7" t="s">
        <v>2085</v>
      </c>
      <c r="K929" s="7" t="s">
        <v>80</v>
      </c>
      <c r="L929" s="10" t="s">
        <v>8980</v>
      </c>
      <c r="M929" s="242" t="s">
        <v>3384</v>
      </c>
      <c r="N929" s="243" t="s">
        <v>2050</v>
      </c>
      <c r="O929" s="243" t="s">
        <v>9223</v>
      </c>
      <c r="P929" s="10" t="s">
        <v>9224</v>
      </c>
      <c r="Q929" s="10" t="s">
        <v>148</v>
      </c>
      <c r="R929" s="10"/>
      <c r="S929" s="10"/>
      <c r="T929" s="10" t="s">
        <v>53</v>
      </c>
      <c r="U929" s="244">
        <v>32525</v>
      </c>
      <c r="V929" s="10" t="s">
        <v>3298</v>
      </c>
      <c r="W929" s="10" t="s">
        <v>2048</v>
      </c>
      <c r="X929" s="241" t="s">
        <v>1936</v>
      </c>
      <c r="Y929" s="8" t="s">
        <v>12477</v>
      </c>
      <c r="Z929" s="243">
        <v>44385</v>
      </c>
      <c r="AA929" s="10" t="s">
        <v>1937</v>
      </c>
      <c r="AB929" s="10" t="s">
        <v>1938</v>
      </c>
      <c r="AC929" s="10" t="s">
        <v>1974</v>
      </c>
      <c r="AD929" s="10" t="s">
        <v>6529</v>
      </c>
      <c r="AE929" s="243" t="s">
        <v>2421</v>
      </c>
      <c r="AF929" s="10" t="s">
        <v>12478</v>
      </c>
      <c r="AG929" s="10" t="s">
        <v>12479</v>
      </c>
      <c r="AH929" s="242" t="s">
        <v>12480</v>
      </c>
      <c r="AI929" s="243" t="s">
        <v>12479</v>
      </c>
      <c r="AJ929" s="10" t="s">
        <v>12481</v>
      </c>
      <c r="AK929" s="10" t="s">
        <v>12482</v>
      </c>
      <c r="AL929" s="241" t="s">
        <v>1971</v>
      </c>
      <c r="AM929" s="8" t="s">
        <v>12483</v>
      </c>
      <c r="AN929" s="8"/>
      <c r="AO929" s="8"/>
      <c r="AP929" s="8"/>
      <c r="AQ929" s="8"/>
      <c r="AR929" s="245">
        <v>44869</v>
      </c>
      <c r="AS929" s="245">
        <v>44869</v>
      </c>
      <c r="AT929" s="246"/>
      <c r="AU929" s="244"/>
      <c r="AV929" s="257" t="s">
        <v>8639</v>
      </c>
      <c r="AW929" s="254" t="s">
        <v>9475</v>
      </c>
      <c r="AX929" s="258"/>
      <c r="AY929" s="255" t="s">
        <v>12474</v>
      </c>
    </row>
    <row r="930" spans="1:51" s="256" customFormat="1" ht="24.75" customHeight="1" x14ac:dyDescent="0.35">
      <c r="A930" s="11">
        <v>929</v>
      </c>
      <c r="B930" s="241" t="s">
        <v>12484</v>
      </c>
      <c r="C930" s="8" t="s">
        <v>12485</v>
      </c>
      <c r="D930" s="10" t="s">
        <v>3088</v>
      </c>
      <c r="E930" s="10" t="s">
        <v>14</v>
      </c>
      <c r="F930" s="9">
        <v>40980</v>
      </c>
      <c r="G930" s="9">
        <v>41040</v>
      </c>
      <c r="H930" s="9"/>
      <c r="I930" s="9"/>
      <c r="J930" s="7" t="s">
        <v>1932</v>
      </c>
      <c r="K930" s="7" t="s">
        <v>18</v>
      </c>
      <c r="L930" s="10" t="s">
        <v>19</v>
      </c>
      <c r="M930" s="242" t="s">
        <v>19</v>
      </c>
      <c r="N930" s="243" t="s">
        <v>1990</v>
      </c>
      <c r="O930" s="243" t="s">
        <v>9201</v>
      </c>
      <c r="P930" s="10" t="s">
        <v>5517</v>
      </c>
      <c r="Q930" s="10" t="s">
        <v>21</v>
      </c>
      <c r="R930" s="10"/>
      <c r="S930" s="10"/>
      <c r="T930" s="10" t="s">
        <v>22</v>
      </c>
      <c r="U930" s="244">
        <v>32584</v>
      </c>
      <c r="V930" s="10" t="s">
        <v>255</v>
      </c>
      <c r="W930" s="10" t="s">
        <v>255</v>
      </c>
      <c r="X930" s="241" t="s">
        <v>1936</v>
      </c>
      <c r="Y930" s="8" t="s">
        <v>12486</v>
      </c>
      <c r="Z930" s="243">
        <v>43234</v>
      </c>
      <c r="AA930" s="10" t="s">
        <v>16</v>
      </c>
      <c r="AB930" s="10" t="s">
        <v>1938</v>
      </c>
      <c r="AC930" s="10" t="s">
        <v>1939</v>
      </c>
      <c r="AD930" s="10" t="s">
        <v>5738</v>
      </c>
      <c r="AE930" s="243" t="s">
        <v>1948</v>
      </c>
      <c r="AF930" s="10" t="s">
        <v>12487</v>
      </c>
      <c r="AG930" s="10" t="s">
        <v>12488</v>
      </c>
      <c r="AH930" s="242" t="s">
        <v>12487</v>
      </c>
      <c r="AI930" s="243" t="s">
        <v>12488</v>
      </c>
      <c r="AJ930" s="10" t="s">
        <v>12489</v>
      </c>
      <c r="AK930" s="10" t="s">
        <v>12490</v>
      </c>
      <c r="AL930" s="241" t="s">
        <v>1953</v>
      </c>
      <c r="AM930" s="8" t="s">
        <v>12491</v>
      </c>
      <c r="AN930" s="8"/>
      <c r="AO930" s="8"/>
      <c r="AP930" s="8"/>
      <c r="AQ930" s="8"/>
      <c r="AR930" s="245">
        <v>44876</v>
      </c>
      <c r="AS930" s="245">
        <v>44876</v>
      </c>
      <c r="AT930" s="246"/>
      <c r="AU930" s="244"/>
      <c r="AV930" s="247" t="s">
        <v>8583</v>
      </c>
      <c r="AW930" s="248" t="s">
        <v>8608</v>
      </c>
      <c r="AX930" s="249"/>
      <c r="AY930" s="255" t="s">
        <v>12484</v>
      </c>
    </row>
    <row r="931" spans="1:51" s="256" customFormat="1" ht="24.75" customHeight="1" x14ac:dyDescent="0.35">
      <c r="A931" s="11">
        <v>930</v>
      </c>
      <c r="B931" s="241" t="s">
        <v>12492</v>
      </c>
      <c r="C931" s="8" t="s">
        <v>12493</v>
      </c>
      <c r="D931" s="10"/>
      <c r="E931" s="10" t="s">
        <v>255</v>
      </c>
      <c r="F931" s="9">
        <v>44837</v>
      </c>
      <c r="G931" s="9">
        <v>44896</v>
      </c>
      <c r="H931" s="9"/>
      <c r="I931" s="9"/>
      <c r="J931" s="7"/>
      <c r="K931" s="7" t="s">
        <v>80</v>
      </c>
      <c r="L931" s="10" t="s">
        <v>12494</v>
      </c>
      <c r="M931" s="242" t="s">
        <v>12495</v>
      </c>
      <c r="N931" s="243" t="s">
        <v>1990</v>
      </c>
      <c r="O931" s="243" t="s">
        <v>3187</v>
      </c>
      <c r="P931" s="10" t="s">
        <v>2061</v>
      </c>
      <c r="Q931" s="10" t="e">
        <v>#N/A</v>
      </c>
      <c r="R931" s="10"/>
      <c r="S931" s="10"/>
      <c r="T931" s="10" t="s">
        <v>53</v>
      </c>
      <c r="U931" s="244">
        <v>28867</v>
      </c>
      <c r="V931" s="10" t="s">
        <v>2114</v>
      </c>
      <c r="W931" s="10" t="s">
        <v>2114</v>
      </c>
      <c r="X931" s="241" t="s">
        <v>1936</v>
      </c>
      <c r="Y931" s="8" t="s">
        <v>12496</v>
      </c>
      <c r="Z931" s="243">
        <v>44577</v>
      </c>
      <c r="AA931" s="10" t="s">
        <v>1937</v>
      </c>
      <c r="AB931" s="10" t="s">
        <v>1938</v>
      </c>
      <c r="AC931" s="10" t="s">
        <v>1939</v>
      </c>
      <c r="AD931" s="10" t="s">
        <v>8855</v>
      </c>
      <c r="AE931" s="243" t="s">
        <v>1948</v>
      </c>
      <c r="AF931" s="10" t="s">
        <v>12497</v>
      </c>
      <c r="AG931" s="10" t="s">
        <v>12498</v>
      </c>
      <c r="AH931" s="242" t="s">
        <v>12497</v>
      </c>
      <c r="AI931" s="243" t="s">
        <v>12498</v>
      </c>
      <c r="AJ931" s="10" t="s">
        <v>12499</v>
      </c>
      <c r="AK931" s="10" t="s">
        <v>12500</v>
      </c>
      <c r="AL931" s="241" t="s">
        <v>1971</v>
      </c>
      <c r="AM931" s="8" t="s">
        <v>12501</v>
      </c>
      <c r="AN931" s="8"/>
      <c r="AO931" s="8"/>
      <c r="AP931" s="8"/>
      <c r="AQ931" s="8"/>
      <c r="AR931" s="245">
        <v>44876</v>
      </c>
      <c r="AS931" s="245">
        <v>44876</v>
      </c>
      <c r="AT931" s="246"/>
      <c r="AU931" s="244"/>
      <c r="AV931" s="247" t="s">
        <v>8639</v>
      </c>
      <c r="AW931" s="248" t="s">
        <v>8640</v>
      </c>
      <c r="AX931" s="258"/>
      <c r="AY931" s="255" t="s">
        <v>12492</v>
      </c>
    </row>
    <row r="932" spans="1:51" ht="24.75" customHeight="1" x14ac:dyDescent="0.35">
      <c r="A932" s="11">
        <v>931</v>
      </c>
      <c r="B932" s="241" t="s">
        <v>12502</v>
      </c>
      <c r="C932" s="8" t="s">
        <v>12503</v>
      </c>
      <c r="D932" s="10" t="s">
        <v>7058</v>
      </c>
      <c r="E932" s="10" t="s">
        <v>351</v>
      </c>
      <c r="F932" s="9">
        <v>44137</v>
      </c>
      <c r="G932" s="9">
        <v>44196</v>
      </c>
      <c r="H932" s="9"/>
      <c r="I932" s="9">
        <v>45657</v>
      </c>
      <c r="J932" s="7" t="s">
        <v>2269</v>
      </c>
      <c r="K932" s="7" t="s">
        <v>80</v>
      </c>
      <c r="L932" s="10" t="s">
        <v>3196</v>
      </c>
      <c r="M932" s="242" t="s">
        <v>2207</v>
      </c>
      <c r="N932" s="243" t="s">
        <v>1972</v>
      </c>
      <c r="O932" s="243" t="s">
        <v>3187</v>
      </c>
      <c r="P932" s="10" t="s">
        <v>2061</v>
      </c>
      <c r="Q932" s="10" t="e">
        <v>#N/A</v>
      </c>
      <c r="R932" s="10"/>
      <c r="S932" s="10"/>
      <c r="T932" s="10" t="s">
        <v>53</v>
      </c>
      <c r="U932" s="244">
        <v>33573</v>
      </c>
      <c r="V932" s="10" t="s">
        <v>781</v>
      </c>
      <c r="W932" s="10" t="s">
        <v>781</v>
      </c>
      <c r="X932" s="241" t="s">
        <v>1936</v>
      </c>
      <c r="Y932" s="8" t="s">
        <v>12504</v>
      </c>
      <c r="Z932" s="243">
        <v>42369</v>
      </c>
      <c r="AA932" s="10" t="s">
        <v>351</v>
      </c>
      <c r="AB932" s="10" t="s">
        <v>1956</v>
      </c>
      <c r="AC932" s="10" t="s">
        <v>1939</v>
      </c>
      <c r="AD932" s="10" t="s">
        <v>2272</v>
      </c>
      <c r="AE932" s="243" t="s">
        <v>2095</v>
      </c>
      <c r="AF932" s="10" t="s">
        <v>12505</v>
      </c>
      <c r="AG932" s="10" t="s">
        <v>12506</v>
      </c>
      <c r="AH932" s="242" t="s">
        <v>12507</v>
      </c>
      <c r="AI932" s="243" t="s">
        <v>12508</v>
      </c>
      <c r="AJ932" s="10" t="s">
        <v>12509</v>
      </c>
      <c r="AK932" s="10" t="s">
        <v>12510</v>
      </c>
      <c r="AL932" s="241" t="s">
        <v>2107</v>
      </c>
      <c r="AM932" s="8" t="s">
        <v>12511</v>
      </c>
      <c r="AN932" s="8"/>
      <c r="AO932" s="8"/>
      <c r="AP932" s="8"/>
      <c r="AQ932" s="8"/>
      <c r="AR932" s="245">
        <v>44879</v>
      </c>
      <c r="AS932" s="245">
        <v>44879</v>
      </c>
      <c r="AT932" s="246"/>
      <c r="AU932" s="244"/>
      <c r="AV932" s="247" t="s">
        <v>8583</v>
      </c>
      <c r="AW932" s="248" t="s">
        <v>8608</v>
      </c>
      <c r="AX932" s="249" t="s">
        <v>11397</v>
      </c>
      <c r="AY932" s="250" t="s">
        <v>12502</v>
      </c>
    </row>
    <row r="933" spans="1:51" s="256" customFormat="1" ht="24.75" customHeight="1" x14ac:dyDescent="0.35">
      <c r="A933" s="11">
        <v>932</v>
      </c>
      <c r="B933" s="241" t="s">
        <v>12512</v>
      </c>
      <c r="C933" s="8" t="s">
        <v>6329</v>
      </c>
      <c r="D933" s="10"/>
      <c r="E933" s="10" t="s">
        <v>14</v>
      </c>
      <c r="F933" s="9">
        <v>44487</v>
      </c>
      <c r="G933" s="9">
        <v>44546</v>
      </c>
      <c r="H933" s="9"/>
      <c r="I933" s="9">
        <v>44911</v>
      </c>
      <c r="J933" s="7" t="s">
        <v>2085</v>
      </c>
      <c r="K933" s="7" t="s">
        <v>80</v>
      </c>
      <c r="L933" s="10" t="s">
        <v>8980</v>
      </c>
      <c r="M933" s="242" t="s">
        <v>8980</v>
      </c>
      <c r="N933" s="243" t="s">
        <v>2050</v>
      </c>
      <c r="O933" s="243" t="s">
        <v>12513</v>
      </c>
      <c r="P933" s="10" t="s">
        <v>12514</v>
      </c>
      <c r="Q933" s="10" t="s">
        <v>21</v>
      </c>
      <c r="R933" s="10"/>
      <c r="S933" s="10"/>
      <c r="T933" s="10" t="s">
        <v>22</v>
      </c>
      <c r="U933" s="244">
        <v>29081</v>
      </c>
      <c r="V933" s="10" t="s">
        <v>255</v>
      </c>
      <c r="W933" s="10" t="s">
        <v>176</v>
      </c>
      <c r="X933" s="241" t="s">
        <v>1936</v>
      </c>
      <c r="Y933" s="8" t="s">
        <v>12515</v>
      </c>
      <c r="Z933" s="243">
        <v>43335</v>
      </c>
      <c r="AA933" s="10" t="s">
        <v>2009</v>
      </c>
      <c r="AB933" s="10" t="s">
        <v>1938</v>
      </c>
      <c r="AC933" s="10" t="s">
        <v>1974</v>
      </c>
      <c r="AD933" s="10" t="s">
        <v>12516</v>
      </c>
      <c r="AE933" s="243" t="s">
        <v>12517</v>
      </c>
      <c r="AF933" s="10" t="s">
        <v>12518</v>
      </c>
      <c r="AG933" s="10" t="s">
        <v>12519</v>
      </c>
      <c r="AH933" s="242" t="s">
        <v>12518</v>
      </c>
      <c r="AI933" s="243" t="s">
        <v>12519</v>
      </c>
      <c r="AJ933" s="10" t="s">
        <v>6337</v>
      </c>
      <c r="AK933" s="10" t="s">
        <v>6338</v>
      </c>
      <c r="AL933" s="241" t="s">
        <v>1941</v>
      </c>
      <c r="AM933" s="8" t="s">
        <v>12520</v>
      </c>
      <c r="AN933" s="8"/>
      <c r="AO933" s="8"/>
      <c r="AP933" s="8"/>
      <c r="AQ933" s="8"/>
      <c r="AR933" s="245">
        <v>44880</v>
      </c>
      <c r="AS933" s="245">
        <v>44880</v>
      </c>
      <c r="AT933" s="246"/>
      <c r="AU933" s="244"/>
      <c r="AV933" s="247" t="s">
        <v>8583</v>
      </c>
      <c r="AW933" s="248" t="s">
        <v>3783</v>
      </c>
      <c r="AX933" s="249"/>
      <c r="AY933" s="255" t="s">
        <v>12512</v>
      </c>
    </row>
    <row r="934" spans="1:51" s="256" customFormat="1" ht="24.75" customHeight="1" x14ac:dyDescent="0.35">
      <c r="A934" s="11">
        <v>933</v>
      </c>
      <c r="B934" s="241" t="s">
        <v>12521</v>
      </c>
      <c r="C934" s="8" t="s">
        <v>12522</v>
      </c>
      <c r="D934" s="10"/>
      <c r="E934" s="10" t="s">
        <v>14</v>
      </c>
      <c r="F934" s="9">
        <v>44433</v>
      </c>
      <c r="G934" s="9">
        <v>44492</v>
      </c>
      <c r="H934" s="9"/>
      <c r="I934" s="9">
        <v>45953</v>
      </c>
      <c r="J934" s="7" t="s">
        <v>2269</v>
      </c>
      <c r="K934" s="7" t="s">
        <v>18</v>
      </c>
      <c r="L934" s="10" t="s">
        <v>11329</v>
      </c>
      <c r="M934" s="242" t="s">
        <v>2116</v>
      </c>
      <c r="N934" s="243" t="s">
        <v>1972</v>
      </c>
      <c r="O934" s="243" t="s">
        <v>1117</v>
      </c>
      <c r="P934" s="10" t="s">
        <v>2482</v>
      </c>
      <c r="Q934" s="10" t="s">
        <v>21</v>
      </c>
      <c r="R934" s="10"/>
      <c r="S934" s="10"/>
      <c r="T934" s="10" t="s">
        <v>22</v>
      </c>
      <c r="U934" s="244">
        <v>32876</v>
      </c>
      <c r="V934" s="10" t="s">
        <v>2058</v>
      </c>
      <c r="W934" s="10" t="s">
        <v>2007</v>
      </c>
      <c r="X934" s="241" t="s">
        <v>1936</v>
      </c>
      <c r="Y934" s="8" t="s">
        <v>12523</v>
      </c>
      <c r="Z934" s="243">
        <v>43019</v>
      </c>
      <c r="AA934" s="10" t="s">
        <v>255</v>
      </c>
      <c r="AB934" s="10" t="s">
        <v>1956</v>
      </c>
      <c r="AC934" s="10" t="s">
        <v>1939</v>
      </c>
      <c r="AD934" s="10" t="s">
        <v>2010</v>
      </c>
      <c r="AE934" s="243" t="s">
        <v>2095</v>
      </c>
      <c r="AF934" s="10" t="s">
        <v>12524</v>
      </c>
      <c r="AG934" s="10" t="s">
        <v>12525</v>
      </c>
      <c r="AH934" s="242" t="s">
        <v>12526</v>
      </c>
      <c r="AI934" s="243" t="s">
        <v>12527</v>
      </c>
      <c r="AJ934" s="10" t="s">
        <v>12528</v>
      </c>
      <c r="AK934" s="10" t="s">
        <v>12529</v>
      </c>
      <c r="AL934" s="241" t="s">
        <v>1953</v>
      </c>
      <c r="AM934" s="8" t="s">
        <v>12530</v>
      </c>
      <c r="AN934" s="8"/>
      <c r="AO934" s="8"/>
      <c r="AP934" s="8"/>
      <c r="AQ934" s="8"/>
      <c r="AR934" s="245">
        <v>44886</v>
      </c>
      <c r="AS934" s="245">
        <v>44889</v>
      </c>
      <c r="AT934" s="246"/>
      <c r="AU934" s="244"/>
      <c r="AV934" s="247" t="s">
        <v>8583</v>
      </c>
      <c r="AW934" s="248" t="s">
        <v>8608</v>
      </c>
      <c r="AX934" s="249" t="s">
        <v>12531</v>
      </c>
      <c r="AY934" s="255" t="s">
        <v>12521</v>
      </c>
    </row>
    <row r="935" spans="1:51" ht="24.75" customHeight="1" x14ac:dyDescent="0.35">
      <c r="A935" s="11">
        <v>934</v>
      </c>
      <c r="B935" s="241" t="s">
        <v>12532</v>
      </c>
      <c r="C935" s="8" t="s">
        <v>12533</v>
      </c>
      <c r="D935" s="10" t="s">
        <v>3088</v>
      </c>
      <c r="E935" s="10" t="s">
        <v>14</v>
      </c>
      <c r="F935" s="9">
        <v>44375</v>
      </c>
      <c r="G935" s="9">
        <v>44434</v>
      </c>
      <c r="H935" s="9"/>
      <c r="I935" s="9">
        <v>45895</v>
      </c>
      <c r="J935" s="7" t="s">
        <v>2269</v>
      </c>
      <c r="K935" s="7" t="s">
        <v>18</v>
      </c>
      <c r="L935" s="10" t="s">
        <v>11329</v>
      </c>
      <c r="M935" s="242" t="s">
        <v>9246</v>
      </c>
      <c r="N935" s="243" t="s">
        <v>2017</v>
      </c>
      <c r="O935" s="243" t="s">
        <v>12035</v>
      </c>
      <c r="P935" s="10" t="s">
        <v>12036</v>
      </c>
      <c r="Q935" s="10" t="s">
        <v>21</v>
      </c>
      <c r="R935" s="10"/>
      <c r="S935" s="10"/>
      <c r="T935" s="10" t="s">
        <v>22</v>
      </c>
      <c r="U935" s="244">
        <v>35027</v>
      </c>
      <c r="V935" s="10" t="s">
        <v>2441</v>
      </c>
      <c r="W935" s="10" t="s">
        <v>1725</v>
      </c>
      <c r="X935" s="241" t="s">
        <v>1936</v>
      </c>
      <c r="Y935" s="8" t="s">
        <v>12534</v>
      </c>
      <c r="Z935" s="243">
        <v>40597</v>
      </c>
      <c r="AA935" s="10" t="s">
        <v>2441</v>
      </c>
      <c r="AB935" s="10" t="s">
        <v>1956</v>
      </c>
      <c r="AC935" s="10" t="s">
        <v>1939</v>
      </c>
      <c r="AD935" s="10" t="s">
        <v>2010</v>
      </c>
      <c r="AE935" s="243" t="s">
        <v>2219</v>
      </c>
      <c r="AF935" s="10" t="s">
        <v>12535</v>
      </c>
      <c r="AG935" s="10" t="s">
        <v>12536</v>
      </c>
      <c r="AH935" s="242" t="s">
        <v>12537</v>
      </c>
      <c r="AI935" s="243" t="s">
        <v>12538</v>
      </c>
      <c r="AJ935" s="10" t="s">
        <v>12539</v>
      </c>
      <c r="AK935" s="10" t="s">
        <v>12540</v>
      </c>
      <c r="AL935" s="241" t="s">
        <v>1950</v>
      </c>
      <c r="AM935" s="8" t="s">
        <v>12541</v>
      </c>
      <c r="AN935" s="8"/>
      <c r="AO935" s="8"/>
      <c r="AP935" s="8"/>
      <c r="AQ935" s="8"/>
      <c r="AR935" s="245">
        <v>44887</v>
      </c>
      <c r="AS935" s="245">
        <v>44889</v>
      </c>
      <c r="AT935" s="246"/>
      <c r="AU935" s="244"/>
      <c r="AV935" s="247" t="s">
        <v>8583</v>
      </c>
      <c r="AW935" s="248" t="s">
        <v>8608</v>
      </c>
      <c r="AX935" s="249" t="s">
        <v>12531</v>
      </c>
      <c r="AY935" s="250" t="s">
        <v>12532</v>
      </c>
    </row>
    <row r="936" spans="1:51" ht="24.75" customHeight="1" x14ac:dyDescent="0.35">
      <c r="A936" s="11">
        <v>935</v>
      </c>
      <c r="B936" s="241" t="s">
        <v>12542</v>
      </c>
      <c r="C936" s="8" t="s">
        <v>12543</v>
      </c>
      <c r="D936" s="10"/>
      <c r="E936" s="10" t="s">
        <v>14</v>
      </c>
      <c r="F936" s="9">
        <v>44501</v>
      </c>
      <c r="G936" s="9">
        <v>44560</v>
      </c>
      <c r="H936" s="9"/>
      <c r="I936" s="9">
        <v>44925</v>
      </c>
      <c r="J936" s="7" t="s">
        <v>2085</v>
      </c>
      <c r="K936" s="7" t="s">
        <v>7219</v>
      </c>
      <c r="L936" s="10" t="s">
        <v>751</v>
      </c>
      <c r="M936" s="242" t="s">
        <v>2442</v>
      </c>
      <c r="N936" s="243" t="s">
        <v>1984</v>
      </c>
      <c r="O936" s="243" t="s">
        <v>12544</v>
      </c>
      <c r="P936" s="10" t="s">
        <v>12545</v>
      </c>
      <c r="Q936" s="10" t="s">
        <v>21</v>
      </c>
      <c r="R936" s="10"/>
      <c r="S936" s="10"/>
      <c r="T936" s="10" t="s">
        <v>53</v>
      </c>
      <c r="U936" s="244">
        <v>32308</v>
      </c>
      <c r="V936" s="10" t="s">
        <v>255</v>
      </c>
      <c r="W936" s="10" t="s">
        <v>255</v>
      </c>
      <c r="X936" s="241" t="s">
        <v>1936</v>
      </c>
      <c r="Y936" s="8" t="s">
        <v>12546</v>
      </c>
      <c r="Z936" s="243">
        <v>44315</v>
      </c>
      <c r="AA936" s="10" t="s">
        <v>1937</v>
      </c>
      <c r="AB936" s="10" t="s">
        <v>1956</v>
      </c>
      <c r="AC936" s="10" t="s">
        <v>1968</v>
      </c>
      <c r="AD936" s="10" t="s">
        <v>2149</v>
      </c>
      <c r="AE936" s="243" t="s">
        <v>12547</v>
      </c>
      <c r="AF936" s="10" t="s">
        <v>12548</v>
      </c>
      <c r="AG936" s="10" t="s">
        <v>12549</v>
      </c>
      <c r="AH936" s="242" t="s">
        <v>12550</v>
      </c>
      <c r="AI936" s="243" t="s">
        <v>12549</v>
      </c>
      <c r="AJ936" s="10" t="s">
        <v>12551</v>
      </c>
      <c r="AK936" s="10" t="s">
        <v>12552</v>
      </c>
      <c r="AL936" s="241" t="s">
        <v>1953</v>
      </c>
      <c r="AM936" s="8" t="s">
        <v>12553</v>
      </c>
      <c r="AN936" s="8"/>
      <c r="AO936" s="8"/>
      <c r="AP936" s="8"/>
      <c r="AQ936" s="8"/>
      <c r="AR936" s="245">
        <v>44890</v>
      </c>
      <c r="AS936" s="245">
        <v>44890</v>
      </c>
      <c r="AT936" s="246"/>
      <c r="AU936" s="244"/>
      <c r="AV936" s="247" t="s">
        <v>8583</v>
      </c>
      <c r="AW936" s="248" t="s">
        <v>8608</v>
      </c>
      <c r="AX936" s="249"/>
      <c r="AY936" s="250" t="s">
        <v>12542</v>
      </c>
    </row>
    <row r="937" spans="1:51" ht="24.75" customHeight="1" x14ac:dyDescent="0.35">
      <c r="A937" s="11">
        <v>936</v>
      </c>
      <c r="B937" s="241" t="s">
        <v>12554</v>
      </c>
      <c r="C937" s="8" t="s">
        <v>12555</v>
      </c>
      <c r="D937" s="10"/>
      <c r="E937" s="10" t="s">
        <v>14</v>
      </c>
      <c r="F937" s="9">
        <v>44739</v>
      </c>
      <c r="G937" s="9">
        <v>44798</v>
      </c>
      <c r="H937" s="9"/>
      <c r="I937" s="9">
        <v>45163</v>
      </c>
      <c r="J937" s="7" t="s">
        <v>2085</v>
      </c>
      <c r="K937" s="7" t="s">
        <v>80</v>
      </c>
      <c r="L937" s="10" t="s">
        <v>8980</v>
      </c>
      <c r="M937" s="242" t="s">
        <v>8980</v>
      </c>
      <c r="N937" s="243" t="s">
        <v>2050</v>
      </c>
      <c r="O937" s="243" t="s">
        <v>681</v>
      </c>
      <c r="P937" s="10" t="s">
        <v>12556</v>
      </c>
      <c r="Q937" s="10" t="s">
        <v>21</v>
      </c>
      <c r="R937" s="10"/>
      <c r="S937" s="10"/>
      <c r="T937" s="10" t="s">
        <v>53</v>
      </c>
      <c r="U937" s="244">
        <v>33930</v>
      </c>
      <c r="V937" s="10" t="s">
        <v>255</v>
      </c>
      <c r="W937" s="10" t="s">
        <v>2015</v>
      </c>
      <c r="X937" s="241" t="s">
        <v>1936</v>
      </c>
      <c r="Y937" s="8" t="s">
        <v>12557</v>
      </c>
      <c r="Z937" s="243">
        <v>44326</v>
      </c>
      <c r="AA937" s="10" t="s">
        <v>1937</v>
      </c>
      <c r="AB937" s="10" t="s">
        <v>1956</v>
      </c>
      <c r="AC937" s="10" t="s">
        <v>1939</v>
      </c>
      <c r="AD937" s="10" t="s">
        <v>2233</v>
      </c>
      <c r="AE937" s="243" t="s">
        <v>8538</v>
      </c>
      <c r="AF937" s="10" t="s">
        <v>12558</v>
      </c>
      <c r="AG937" s="10" t="s">
        <v>12559</v>
      </c>
      <c r="AH937" s="242" t="s">
        <v>12558</v>
      </c>
      <c r="AI937" s="243" t="s">
        <v>12559</v>
      </c>
      <c r="AJ937" s="10" t="s">
        <v>12560</v>
      </c>
      <c r="AK937" s="10" t="s">
        <v>12561</v>
      </c>
      <c r="AL937" s="241" t="s">
        <v>1953</v>
      </c>
      <c r="AM937" s="8" t="s">
        <v>12562</v>
      </c>
      <c r="AN937" s="8"/>
      <c r="AO937" s="8"/>
      <c r="AP937" s="8"/>
      <c r="AQ937" s="8"/>
      <c r="AR937" s="245">
        <v>44895</v>
      </c>
      <c r="AS937" s="245">
        <v>44895</v>
      </c>
      <c r="AT937" s="246"/>
      <c r="AU937" s="244"/>
      <c r="AV937" s="257" t="s">
        <v>8583</v>
      </c>
      <c r="AW937" s="254" t="s">
        <v>10732</v>
      </c>
      <c r="AX937" s="258"/>
      <c r="AY937" s="250" t="s">
        <v>12554</v>
      </c>
    </row>
    <row r="938" spans="1:51" s="256" customFormat="1" ht="24.75" customHeight="1" x14ac:dyDescent="0.35">
      <c r="A938" s="11">
        <v>937</v>
      </c>
      <c r="B938" s="241" t="s">
        <v>12563</v>
      </c>
      <c r="C938" s="8" t="s">
        <v>12564</v>
      </c>
      <c r="D938" s="10" t="s">
        <v>12565</v>
      </c>
      <c r="E938" s="10" t="s">
        <v>32</v>
      </c>
      <c r="F938" s="9">
        <v>43515</v>
      </c>
      <c r="G938" s="9">
        <v>43574</v>
      </c>
      <c r="H938" s="9"/>
      <c r="I938" s="9"/>
      <c r="J938" s="7" t="s">
        <v>1932</v>
      </c>
      <c r="K938" s="7" t="s">
        <v>80</v>
      </c>
      <c r="L938" s="10" t="s">
        <v>5682</v>
      </c>
      <c r="M938" s="242" t="s">
        <v>2151</v>
      </c>
      <c r="N938" s="243" t="s">
        <v>1942</v>
      </c>
      <c r="O938" s="243" t="s">
        <v>12566</v>
      </c>
      <c r="P938" s="10" t="s">
        <v>12567</v>
      </c>
      <c r="Q938" s="10" t="s">
        <v>83</v>
      </c>
      <c r="R938" s="10"/>
      <c r="S938" s="10"/>
      <c r="T938" s="10" t="s">
        <v>53</v>
      </c>
      <c r="U938" s="244">
        <v>31902</v>
      </c>
      <c r="V938" s="10" t="s">
        <v>293</v>
      </c>
      <c r="W938" s="10" t="s">
        <v>293</v>
      </c>
      <c r="X938" s="241" t="s">
        <v>1936</v>
      </c>
      <c r="Y938" s="8" t="s">
        <v>12568</v>
      </c>
      <c r="Z938" s="243">
        <v>43081</v>
      </c>
      <c r="AA938" s="10" t="s">
        <v>79</v>
      </c>
      <c r="AB938" s="10" t="s">
        <v>1938</v>
      </c>
      <c r="AC938" s="10" t="s">
        <v>1968</v>
      </c>
      <c r="AD938" s="10" t="s">
        <v>2157</v>
      </c>
      <c r="AE938" s="243" t="s">
        <v>6429</v>
      </c>
      <c r="AF938" s="10" t="s">
        <v>12569</v>
      </c>
      <c r="AG938" s="10" t="s">
        <v>12570</v>
      </c>
      <c r="AH938" s="242" t="s">
        <v>12569</v>
      </c>
      <c r="AI938" s="243" t="s">
        <v>12570</v>
      </c>
      <c r="AJ938" s="10" t="s">
        <v>12571</v>
      </c>
      <c r="AK938" s="10" t="s">
        <v>2717</v>
      </c>
      <c r="AL938" s="241" t="s">
        <v>1971</v>
      </c>
      <c r="AM938" s="8" t="s">
        <v>12572</v>
      </c>
      <c r="AN938" s="8"/>
      <c r="AO938" s="8"/>
      <c r="AP938" s="8"/>
      <c r="AQ938" s="8"/>
      <c r="AR938" s="245">
        <v>44895</v>
      </c>
      <c r="AS938" s="245">
        <v>44895</v>
      </c>
      <c r="AT938" s="246"/>
      <c r="AU938" s="244"/>
      <c r="AV938" s="247" t="s">
        <v>8639</v>
      </c>
      <c r="AW938" s="248" t="s">
        <v>8640</v>
      </c>
      <c r="AX938" s="249"/>
      <c r="AY938" s="255" t="s">
        <v>12563</v>
      </c>
    </row>
    <row r="939" spans="1:51" s="256" customFormat="1" ht="24.75" customHeight="1" x14ac:dyDescent="0.35">
      <c r="A939" s="11">
        <v>938</v>
      </c>
      <c r="B939" s="241" t="s">
        <v>12573</v>
      </c>
      <c r="C939" s="8" t="s">
        <v>12574</v>
      </c>
      <c r="D939" s="10" t="s">
        <v>3088</v>
      </c>
      <c r="E939" s="10" t="s">
        <v>141</v>
      </c>
      <c r="F939" s="9">
        <v>41092</v>
      </c>
      <c r="G939" s="9">
        <v>41152</v>
      </c>
      <c r="H939" s="9"/>
      <c r="I939" s="9"/>
      <c r="J939" s="7" t="s">
        <v>1932</v>
      </c>
      <c r="K939" s="7" t="s">
        <v>80</v>
      </c>
      <c r="L939" s="10" t="s">
        <v>12575</v>
      </c>
      <c r="M939" s="242" t="s">
        <v>12576</v>
      </c>
      <c r="N939" s="243" t="s">
        <v>1995</v>
      </c>
      <c r="O939" s="243" t="s">
        <v>12577</v>
      </c>
      <c r="P939" s="10" t="s">
        <v>12578</v>
      </c>
      <c r="Q939" s="10" t="s">
        <v>83</v>
      </c>
      <c r="R939" s="10"/>
      <c r="S939" s="10"/>
      <c r="T939" s="10" t="s">
        <v>53</v>
      </c>
      <c r="U939" s="244">
        <v>27682</v>
      </c>
      <c r="V939" s="10" t="s">
        <v>141</v>
      </c>
      <c r="W939" s="10" t="s">
        <v>141</v>
      </c>
      <c r="X939" s="241" t="s">
        <v>1936</v>
      </c>
      <c r="Y939" s="8" t="s">
        <v>12579</v>
      </c>
      <c r="Z939" s="243">
        <v>39828</v>
      </c>
      <c r="AA939" s="10" t="s">
        <v>141</v>
      </c>
      <c r="AB939" s="10" t="s">
        <v>1938</v>
      </c>
      <c r="AC939" s="10" t="s">
        <v>1939</v>
      </c>
      <c r="AD939" s="10" t="s">
        <v>12580</v>
      </c>
      <c r="AE939" s="243" t="s">
        <v>1948</v>
      </c>
      <c r="AF939" s="10" t="s">
        <v>12581</v>
      </c>
      <c r="AG939" s="10" t="s">
        <v>12582</v>
      </c>
      <c r="AH939" s="242" t="s">
        <v>12581</v>
      </c>
      <c r="AI939" s="243" t="s">
        <v>12582</v>
      </c>
      <c r="AJ939" s="10" t="s">
        <v>12583</v>
      </c>
      <c r="AK939" s="10" t="s">
        <v>12584</v>
      </c>
      <c r="AL939" s="241" t="s">
        <v>1971</v>
      </c>
      <c r="AM939" s="8" t="s">
        <v>12585</v>
      </c>
      <c r="AN939" s="8"/>
      <c r="AO939" s="8"/>
      <c r="AP939" s="8"/>
      <c r="AQ939" s="8"/>
      <c r="AR939" s="245">
        <v>44895</v>
      </c>
      <c r="AS939" s="245">
        <v>44895</v>
      </c>
      <c r="AT939" s="246"/>
      <c r="AU939" s="244"/>
      <c r="AV939" s="247" t="s">
        <v>8583</v>
      </c>
      <c r="AW939" s="248" t="s">
        <v>8608</v>
      </c>
      <c r="AX939" s="249"/>
      <c r="AY939" s="255" t="s">
        <v>12573</v>
      </c>
    </row>
    <row r="940" spans="1:51" s="256" customFormat="1" ht="24.75" customHeight="1" x14ac:dyDescent="0.35">
      <c r="A940" s="11">
        <v>939</v>
      </c>
      <c r="B940" s="241" t="s">
        <v>12586</v>
      </c>
      <c r="C940" s="8" t="s">
        <v>12587</v>
      </c>
      <c r="D940" s="10" t="s">
        <v>3088</v>
      </c>
      <c r="E940" s="10" t="s">
        <v>141</v>
      </c>
      <c r="F940" s="9">
        <v>43102</v>
      </c>
      <c r="G940" s="9">
        <v>43161</v>
      </c>
      <c r="H940" s="9"/>
      <c r="I940" s="9"/>
      <c r="J940" s="7" t="s">
        <v>1932</v>
      </c>
      <c r="K940" s="7" t="s">
        <v>80</v>
      </c>
      <c r="L940" s="10" t="s">
        <v>7462</v>
      </c>
      <c r="M940" s="242" t="s">
        <v>7463</v>
      </c>
      <c r="N940" s="243" t="s">
        <v>1984</v>
      </c>
      <c r="O940" s="243" t="s">
        <v>3187</v>
      </c>
      <c r="P940" s="10" t="s">
        <v>2061</v>
      </c>
      <c r="Q940" s="10" t="e">
        <v>#N/A</v>
      </c>
      <c r="R940" s="10"/>
      <c r="S940" s="10"/>
      <c r="T940" s="10" t="s">
        <v>22</v>
      </c>
      <c r="U940" s="244">
        <v>31505</v>
      </c>
      <c r="V940" s="10" t="s">
        <v>334</v>
      </c>
      <c r="W940" s="10" t="s">
        <v>334</v>
      </c>
      <c r="X940" s="241" t="s">
        <v>1936</v>
      </c>
      <c r="Y940" s="8" t="s">
        <v>12588</v>
      </c>
      <c r="Z940" s="243">
        <v>41170</v>
      </c>
      <c r="AA940" s="10" t="s">
        <v>334</v>
      </c>
      <c r="AB940" s="10" t="s">
        <v>1938</v>
      </c>
      <c r="AC940" s="10" t="s">
        <v>1939</v>
      </c>
      <c r="AD940" s="10" t="s">
        <v>2139</v>
      </c>
      <c r="AE940" s="243" t="s">
        <v>1948</v>
      </c>
      <c r="AF940" s="10" t="s">
        <v>12589</v>
      </c>
      <c r="AG940" s="10" t="s">
        <v>12590</v>
      </c>
      <c r="AH940" s="242" t="s">
        <v>12591</v>
      </c>
      <c r="AI940" s="243" t="s">
        <v>12592</v>
      </c>
      <c r="AJ940" s="10" t="s">
        <v>12593</v>
      </c>
      <c r="AK940" s="10" t="s">
        <v>7396</v>
      </c>
      <c r="AL940" s="241" t="s">
        <v>1941</v>
      </c>
      <c r="AM940" s="8" t="s">
        <v>12594</v>
      </c>
      <c r="AN940" s="8"/>
      <c r="AO940" s="8"/>
      <c r="AP940" s="8"/>
      <c r="AQ940" s="8"/>
      <c r="AR940" s="245">
        <v>44895</v>
      </c>
      <c r="AS940" s="245">
        <v>44895</v>
      </c>
      <c r="AT940" s="246"/>
      <c r="AU940" s="244"/>
      <c r="AV940" s="247" t="s">
        <v>8583</v>
      </c>
      <c r="AW940" s="248" t="s">
        <v>8608</v>
      </c>
      <c r="AX940" s="249"/>
      <c r="AY940" s="255" t="s">
        <v>12586</v>
      </c>
    </row>
    <row r="941" spans="1:51" s="256" customFormat="1" ht="24.75" customHeight="1" x14ac:dyDescent="0.35">
      <c r="A941" s="11">
        <v>940</v>
      </c>
      <c r="B941" s="241" t="s">
        <v>12595</v>
      </c>
      <c r="C941" s="8" t="s">
        <v>12596</v>
      </c>
      <c r="D941" s="10" t="s">
        <v>3088</v>
      </c>
      <c r="E941" s="10" t="s">
        <v>141</v>
      </c>
      <c r="F941" s="9">
        <v>43413</v>
      </c>
      <c r="G941" s="9">
        <v>43472</v>
      </c>
      <c r="H941" s="9"/>
      <c r="I941" s="9"/>
      <c r="J941" s="7" t="s">
        <v>1932</v>
      </c>
      <c r="K941" s="7" t="s">
        <v>80</v>
      </c>
      <c r="L941" s="10" t="s">
        <v>7462</v>
      </c>
      <c r="M941" s="242" t="s">
        <v>7463</v>
      </c>
      <c r="N941" s="243" t="s">
        <v>1984</v>
      </c>
      <c r="O941" s="243" t="s">
        <v>12597</v>
      </c>
      <c r="P941" s="10" t="s">
        <v>12598</v>
      </c>
      <c r="Q941" s="10" t="s">
        <v>83</v>
      </c>
      <c r="R941" s="10"/>
      <c r="S941" s="10"/>
      <c r="T941" s="10" t="s">
        <v>53</v>
      </c>
      <c r="U941" s="244">
        <v>29643</v>
      </c>
      <c r="V941" s="10" t="s">
        <v>141</v>
      </c>
      <c r="W941" s="10" t="s">
        <v>334</v>
      </c>
      <c r="X941" s="241" t="s">
        <v>1936</v>
      </c>
      <c r="Y941" s="8" t="s">
        <v>12599</v>
      </c>
      <c r="Z941" s="243">
        <v>43391</v>
      </c>
      <c r="AA941" s="10" t="s">
        <v>141</v>
      </c>
      <c r="AB941" s="10" t="s">
        <v>1938</v>
      </c>
      <c r="AC941" s="10" t="s">
        <v>1939</v>
      </c>
      <c r="AD941" s="10" t="s">
        <v>1969</v>
      </c>
      <c r="AE941" s="243" t="s">
        <v>1962</v>
      </c>
      <c r="AF941" s="10" t="s">
        <v>12600</v>
      </c>
      <c r="AG941" s="10" t="s">
        <v>12601</v>
      </c>
      <c r="AH941" s="242" t="s">
        <v>12600</v>
      </c>
      <c r="AI941" s="243" t="s">
        <v>12601</v>
      </c>
      <c r="AJ941" s="10" t="s">
        <v>12602</v>
      </c>
      <c r="AK941" s="10" t="s">
        <v>12603</v>
      </c>
      <c r="AL941" s="241" t="s">
        <v>1971</v>
      </c>
      <c r="AM941" s="8" t="s">
        <v>12604</v>
      </c>
      <c r="AN941" s="8"/>
      <c r="AO941" s="8"/>
      <c r="AP941" s="8"/>
      <c r="AQ941" s="8"/>
      <c r="AR941" s="245">
        <v>44895</v>
      </c>
      <c r="AS941" s="245">
        <v>44895</v>
      </c>
      <c r="AT941" s="246"/>
      <c r="AU941" s="244"/>
      <c r="AV941" s="247" t="s">
        <v>8583</v>
      </c>
      <c r="AW941" s="248" t="s">
        <v>8608</v>
      </c>
      <c r="AX941" s="249"/>
      <c r="AY941" s="255" t="s">
        <v>12595</v>
      </c>
    </row>
    <row r="942" spans="1:51" ht="24.75" customHeight="1" x14ac:dyDescent="0.35">
      <c r="A942" s="11">
        <v>941</v>
      </c>
      <c r="B942" s="241" t="s">
        <v>12605</v>
      </c>
      <c r="C942" s="8" t="s">
        <v>12606</v>
      </c>
      <c r="D942" s="10"/>
      <c r="E942" s="10" t="s">
        <v>162</v>
      </c>
      <c r="F942" s="9">
        <v>44809</v>
      </c>
      <c r="G942" s="9">
        <v>44868</v>
      </c>
      <c r="H942" s="9"/>
      <c r="I942" s="9">
        <v>45233</v>
      </c>
      <c r="J942" s="7" t="s">
        <v>2085</v>
      </c>
      <c r="K942" s="7" t="s">
        <v>80</v>
      </c>
      <c r="L942" s="10" t="s">
        <v>8980</v>
      </c>
      <c r="M942" s="242" t="s">
        <v>3475</v>
      </c>
      <c r="N942" s="243" t="s">
        <v>1972</v>
      </c>
      <c r="O942" s="243" t="s">
        <v>10244</v>
      </c>
      <c r="P942" s="10" t="s">
        <v>10245</v>
      </c>
      <c r="Q942" s="10" t="s">
        <v>148</v>
      </c>
      <c r="R942" s="10"/>
      <c r="S942" s="10"/>
      <c r="T942" s="10" t="s">
        <v>22</v>
      </c>
      <c r="U942" s="244">
        <v>33572</v>
      </c>
      <c r="V942" s="10" t="s">
        <v>1725</v>
      </c>
      <c r="W942" s="10" t="s">
        <v>1725</v>
      </c>
      <c r="X942" s="241" t="s">
        <v>1936</v>
      </c>
      <c r="Y942" s="8" t="s">
        <v>12607</v>
      </c>
      <c r="Z942" s="243">
        <v>43258</v>
      </c>
      <c r="AA942" s="10" t="s">
        <v>1937</v>
      </c>
      <c r="AB942" s="10" t="s">
        <v>1946</v>
      </c>
      <c r="AC942" s="10" t="s">
        <v>1939</v>
      </c>
      <c r="AD942" s="10" t="s">
        <v>2577</v>
      </c>
      <c r="AE942" s="243" t="s">
        <v>2586</v>
      </c>
      <c r="AF942" s="10" t="s">
        <v>12608</v>
      </c>
      <c r="AG942" s="10" t="s">
        <v>12609</v>
      </c>
      <c r="AH942" s="242" t="s">
        <v>12608</v>
      </c>
      <c r="AI942" s="243" t="s">
        <v>12609</v>
      </c>
      <c r="AJ942" s="10" t="s">
        <v>12610</v>
      </c>
      <c r="AK942" s="10" t="s">
        <v>12611</v>
      </c>
      <c r="AL942" s="241" t="s">
        <v>1953</v>
      </c>
      <c r="AM942" s="8" t="s">
        <v>12612</v>
      </c>
      <c r="AN942" s="8"/>
      <c r="AO942" s="8"/>
      <c r="AP942" s="8"/>
      <c r="AQ942" s="8"/>
      <c r="AR942" s="245">
        <v>44900</v>
      </c>
      <c r="AS942" s="245">
        <v>44900</v>
      </c>
      <c r="AT942" s="246"/>
      <c r="AU942" s="244"/>
      <c r="AV942" s="247" t="s">
        <v>8583</v>
      </c>
      <c r="AW942" s="248" t="s">
        <v>8608</v>
      </c>
      <c r="AX942" s="249"/>
      <c r="AY942" s="250" t="s">
        <v>12605</v>
      </c>
    </row>
    <row r="943" spans="1:51" ht="24.75" customHeight="1" x14ac:dyDescent="0.35">
      <c r="A943" s="11">
        <v>942</v>
      </c>
      <c r="B943" s="241" t="s">
        <v>12613</v>
      </c>
      <c r="C943" s="8" t="s">
        <v>12614</v>
      </c>
      <c r="D943" s="10"/>
      <c r="E943" s="10" t="s">
        <v>32</v>
      </c>
      <c r="F943" s="9">
        <v>44867</v>
      </c>
      <c r="G943" s="9">
        <v>44926</v>
      </c>
      <c r="H943" s="9"/>
      <c r="I943" s="9"/>
      <c r="J943" s="7"/>
      <c r="K943" s="7" t="s">
        <v>7219</v>
      </c>
      <c r="L943" s="10" t="s">
        <v>35</v>
      </c>
      <c r="M943" s="242" t="s">
        <v>35</v>
      </c>
      <c r="N943" s="243" t="s">
        <v>2155</v>
      </c>
      <c r="O943" s="243" t="s">
        <v>626</v>
      </c>
      <c r="P943" s="10" t="s">
        <v>2285</v>
      </c>
      <c r="Q943" s="10" t="s">
        <v>21</v>
      </c>
      <c r="R943" s="10"/>
      <c r="S943" s="10"/>
      <c r="T943" s="10" t="s">
        <v>53</v>
      </c>
      <c r="U943" s="244">
        <v>35833</v>
      </c>
      <c r="V943" s="10" t="s">
        <v>669</v>
      </c>
      <c r="W943" s="10" t="s">
        <v>669</v>
      </c>
      <c r="X943" s="241" t="s">
        <v>1936</v>
      </c>
      <c r="Y943" s="8" t="s">
        <v>12615</v>
      </c>
      <c r="Z943" s="243">
        <v>42229</v>
      </c>
      <c r="AA943" s="10" t="s">
        <v>2009</v>
      </c>
      <c r="AB943" s="10" t="s">
        <v>1956</v>
      </c>
      <c r="AC943" s="10" t="s">
        <v>1939</v>
      </c>
      <c r="AD943" s="10" t="s">
        <v>2624</v>
      </c>
      <c r="AE943" s="243" t="s">
        <v>2586</v>
      </c>
      <c r="AF943" s="10" t="s">
        <v>12616</v>
      </c>
      <c r="AG943" s="10" t="s">
        <v>12617</v>
      </c>
      <c r="AH943" s="242" t="s">
        <v>12618</v>
      </c>
      <c r="AI943" s="243" t="s">
        <v>12619</v>
      </c>
      <c r="AJ943" s="10" t="s">
        <v>12620</v>
      </c>
      <c r="AK943" s="10" t="s">
        <v>1561</v>
      </c>
      <c r="AL943" s="241" t="s">
        <v>1953</v>
      </c>
      <c r="AM943" s="8" t="s">
        <v>12621</v>
      </c>
      <c r="AN943" s="8"/>
      <c r="AO943" s="8"/>
      <c r="AP943" s="8"/>
      <c r="AQ943" s="8"/>
      <c r="AR943" s="245">
        <v>44900</v>
      </c>
      <c r="AS943" s="245">
        <v>44900</v>
      </c>
      <c r="AT943" s="246"/>
      <c r="AU943" s="244"/>
      <c r="AV943" s="257" t="s">
        <v>8583</v>
      </c>
      <c r="AW943" s="254" t="s">
        <v>3783</v>
      </c>
      <c r="AX943" s="258"/>
      <c r="AY943" s="250" t="s">
        <v>12613</v>
      </c>
    </row>
    <row r="944" spans="1:51" ht="24.75" customHeight="1" x14ac:dyDescent="0.35">
      <c r="A944" s="11">
        <v>943</v>
      </c>
      <c r="B944" s="241" t="s">
        <v>12622</v>
      </c>
      <c r="C944" s="8" t="s">
        <v>12623</v>
      </c>
      <c r="D944" s="10" t="s">
        <v>3088</v>
      </c>
      <c r="E944" s="10" t="s">
        <v>14</v>
      </c>
      <c r="F944" s="9">
        <v>44074</v>
      </c>
      <c r="G944" s="9">
        <v>44133</v>
      </c>
      <c r="H944" s="9"/>
      <c r="I944" s="9"/>
      <c r="J944" s="7" t="s">
        <v>1932</v>
      </c>
      <c r="K944" s="7" t="s">
        <v>10652</v>
      </c>
      <c r="L944" s="10" t="s">
        <v>2343</v>
      </c>
      <c r="M944" s="242" t="s">
        <v>12624</v>
      </c>
      <c r="N944" s="243" t="s">
        <v>1942</v>
      </c>
      <c r="O944" s="243" t="s">
        <v>12625</v>
      </c>
      <c r="P944" s="10" t="s">
        <v>12626</v>
      </c>
      <c r="Q944" s="10" t="s">
        <v>21</v>
      </c>
      <c r="R944" s="10"/>
      <c r="S944" s="10"/>
      <c r="T944" s="10" t="s">
        <v>53</v>
      </c>
      <c r="U944" s="244">
        <v>32718</v>
      </c>
      <c r="V944" s="10" t="s">
        <v>1045</v>
      </c>
      <c r="W944" s="10" t="s">
        <v>293</v>
      </c>
      <c r="X944" s="241" t="s">
        <v>1936</v>
      </c>
      <c r="Y944" s="8" t="s">
        <v>12627</v>
      </c>
      <c r="Z944" s="243">
        <v>43752</v>
      </c>
      <c r="AA944" s="10" t="s">
        <v>1045</v>
      </c>
      <c r="AB944" s="10" t="s">
        <v>1938</v>
      </c>
      <c r="AC944" s="10" t="s">
        <v>1939</v>
      </c>
      <c r="AD944" s="10" t="s">
        <v>2162</v>
      </c>
      <c r="AE944" s="243" t="s">
        <v>1948</v>
      </c>
      <c r="AF944" s="10" t="s">
        <v>12628</v>
      </c>
      <c r="AG944" s="10" t="s">
        <v>12629</v>
      </c>
      <c r="AH944" s="242" t="s">
        <v>12630</v>
      </c>
      <c r="AI944" s="243" t="s">
        <v>12631</v>
      </c>
      <c r="AJ944" s="10" t="s">
        <v>12632</v>
      </c>
      <c r="AK944" s="10" t="s">
        <v>12633</v>
      </c>
      <c r="AL944" s="241" t="s">
        <v>1971</v>
      </c>
      <c r="AM944" s="8" t="s">
        <v>12634</v>
      </c>
      <c r="AN944" s="8"/>
      <c r="AO944" s="8"/>
      <c r="AP944" s="8"/>
      <c r="AQ944" s="8"/>
      <c r="AR944" s="245">
        <v>44902</v>
      </c>
      <c r="AS944" s="245">
        <v>44902</v>
      </c>
      <c r="AT944" s="246"/>
      <c r="AU944" s="244"/>
      <c r="AV944" s="247" t="s">
        <v>8583</v>
      </c>
      <c r="AW944" s="248" t="s">
        <v>8608</v>
      </c>
      <c r="AX944" s="249"/>
      <c r="AY944" s="250" t="s">
        <v>12622</v>
      </c>
    </row>
    <row r="945" spans="1:51" ht="24.75" customHeight="1" x14ac:dyDescent="0.35">
      <c r="A945" s="11">
        <v>944</v>
      </c>
      <c r="B945" s="241" t="s">
        <v>12635</v>
      </c>
      <c r="C945" s="8" t="s">
        <v>12636</v>
      </c>
      <c r="D945" s="10"/>
      <c r="E945" s="10" t="s">
        <v>14</v>
      </c>
      <c r="F945" s="9">
        <v>44900</v>
      </c>
      <c r="G945" s="9">
        <v>44959</v>
      </c>
      <c r="H945" s="9"/>
      <c r="I945" s="9"/>
      <c r="J945" s="7"/>
      <c r="K945" s="7" t="s">
        <v>18</v>
      </c>
      <c r="L945" s="10" t="s">
        <v>11329</v>
      </c>
      <c r="M945" s="242" t="s">
        <v>9246</v>
      </c>
      <c r="N945" s="243" t="s">
        <v>2017</v>
      </c>
      <c r="O945" s="243" t="s">
        <v>1626</v>
      </c>
      <c r="P945" s="10" t="s">
        <v>12637</v>
      </c>
      <c r="Q945" s="10" t="s">
        <v>21</v>
      </c>
      <c r="R945" s="10"/>
      <c r="S945" s="10"/>
      <c r="T945" s="10" t="s">
        <v>22</v>
      </c>
      <c r="U945" s="244">
        <v>35183</v>
      </c>
      <c r="V945" s="10" t="s">
        <v>79</v>
      </c>
      <c r="W945" s="10" t="s">
        <v>79</v>
      </c>
      <c r="X945" s="241" t="s">
        <v>1936</v>
      </c>
      <c r="Y945" s="8" t="s">
        <v>12638</v>
      </c>
      <c r="Z945" s="243">
        <v>44310</v>
      </c>
      <c r="AA945" s="10" t="s">
        <v>1937</v>
      </c>
      <c r="AB945" s="10" t="s">
        <v>1956</v>
      </c>
      <c r="AC945" s="10" t="s">
        <v>1939</v>
      </c>
      <c r="AD945" s="10" t="s">
        <v>12639</v>
      </c>
      <c r="AE945" s="243" t="s">
        <v>2304</v>
      </c>
      <c r="AF945" s="10" t="s">
        <v>12640</v>
      </c>
      <c r="AG945" s="10" t="s">
        <v>12641</v>
      </c>
      <c r="AH945" s="242" t="s">
        <v>12642</v>
      </c>
      <c r="AI945" s="243" t="s">
        <v>12643</v>
      </c>
      <c r="AJ945" s="10" t="s">
        <v>12644</v>
      </c>
      <c r="AK945" s="10" t="s">
        <v>12645</v>
      </c>
      <c r="AL945" s="241" t="s">
        <v>1953</v>
      </c>
      <c r="AM945" s="8" t="s">
        <v>12646</v>
      </c>
      <c r="AN945" s="8"/>
      <c r="AO945" s="8"/>
      <c r="AP945" s="8"/>
      <c r="AQ945" s="8"/>
      <c r="AR945" s="245">
        <v>44902</v>
      </c>
      <c r="AS945" s="245">
        <v>44902</v>
      </c>
      <c r="AT945" s="246"/>
      <c r="AU945" s="244"/>
      <c r="AV945" s="257" t="s">
        <v>8583</v>
      </c>
      <c r="AW945" s="254" t="s">
        <v>10798</v>
      </c>
      <c r="AX945" s="249"/>
      <c r="AY945" s="250" t="s">
        <v>12635</v>
      </c>
    </row>
    <row r="946" spans="1:51" ht="24.75" customHeight="1" x14ac:dyDescent="0.35">
      <c r="A946" s="11">
        <v>945</v>
      </c>
      <c r="B946" s="241" t="s">
        <v>12647</v>
      </c>
      <c r="C946" s="8" t="s">
        <v>12648</v>
      </c>
      <c r="D946" s="10"/>
      <c r="E946" s="10" t="s">
        <v>14</v>
      </c>
      <c r="F946" s="9">
        <v>44685</v>
      </c>
      <c r="G946" s="9">
        <v>44744</v>
      </c>
      <c r="H946" s="9"/>
      <c r="I946" s="9">
        <v>45109</v>
      </c>
      <c r="J946" s="7" t="s">
        <v>2085</v>
      </c>
      <c r="K946" s="7" t="s">
        <v>18</v>
      </c>
      <c r="L946" s="10" t="s">
        <v>11329</v>
      </c>
      <c r="M946" s="242" t="s">
        <v>9246</v>
      </c>
      <c r="N946" s="243" t="s">
        <v>1990</v>
      </c>
      <c r="O946" s="243" t="s">
        <v>12649</v>
      </c>
      <c r="P946" s="10" t="s">
        <v>12650</v>
      </c>
      <c r="Q946" s="10" t="s">
        <v>21</v>
      </c>
      <c r="R946" s="10"/>
      <c r="S946" s="10"/>
      <c r="T946" s="10" t="s">
        <v>22</v>
      </c>
      <c r="U946" s="244">
        <v>34363</v>
      </c>
      <c r="V946" s="10" t="s">
        <v>255</v>
      </c>
      <c r="W946" s="10" t="s">
        <v>255</v>
      </c>
      <c r="X946" s="241" t="s">
        <v>1936</v>
      </c>
      <c r="Y946" s="8" t="s">
        <v>12651</v>
      </c>
      <c r="Z946" s="243">
        <v>44387</v>
      </c>
      <c r="AA946" s="10" t="s">
        <v>1937</v>
      </c>
      <c r="AB946" s="10" t="s">
        <v>1956</v>
      </c>
      <c r="AC946" s="10" t="s">
        <v>1939</v>
      </c>
      <c r="AD946" s="10" t="s">
        <v>2132</v>
      </c>
      <c r="AE946" s="243" t="s">
        <v>10503</v>
      </c>
      <c r="AF946" s="10" t="s">
        <v>12652</v>
      </c>
      <c r="AG946" s="10" t="s">
        <v>12653</v>
      </c>
      <c r="AH946" s="242" t="s">
        <v>12654</v>
      </c>
      <c r="AI946" s="243" t="s">
        <v>12655</v>
      </c>
      <c r="AJ946" s="10" t="s">
        <v>12656</v>
      </c>
      <c r="AK946" s="10" t="s">
        <v>12657</v>
      </c>
      <c r="AL946" s="241" t="s">
        <v>1953</v>
      </c>
      <c r="AM946" s="8" t="s">
        <v>12658</v>
      </c>
      <c r="AN946" s="8"/>
      <c r="AO946" s="8"/>
      <c r="AP946" s="8"/>
      <c r="AQ946" s="8"/>
      <c r="AR946" s="245">
        <v>44909</v>
      </c>
      <c r="AS946" s="245">
        <v>44909</v>
      </c>
      <c r="AT946" s="246"/>
      <c r="AU946" s="244"/>
      <c r="AV946" s="257" t="s">
        <v>8583</v>
      </c>
      <c r="AW946" s="254" t="s">
        <v>10723</v>
      </c>
      <c r="AX946" s="258"/>
      <c r="AY946" s="250" t="s">
        <v>12647</v>
      </c>
    </row>
    <row r="947" spans="1:51" ht="24.75" customHeight="1" x14ac:dyDescent="0.35">
      <c r="A947" s="11">
        <v>946</v>
      </c>
      <c r="B947" s="241" t="s">
        <v>12659</v>
      </c>
      <c r="C947" s="8" t="s">
        <v>2026</v>
      </c>
      <c r="D947" s="10"/>
      <c r="E947" s="10" t="s">
        <v>14</v>
      </c>
      <c r="F947" s="9">
        <v>44627</v>
      </c>
      <c r="G947" s="9">
        <v>44686</v>
      </c>
      <c r="H947" s="9"/>
      <c r="I947" s="9">
        <v>45051</v>
      </c>
      <c r="J947" s="7" t="s">
        <v>2085</v>
      </c>
      <c r="K947" s="7" t="s">
        <v>7219</v>
      </c>
      <c r="L947" s="10" t="s">
        <v>35</v>
      </c>
      <c r="M947" s="242" t="s">
        <v>35</v>
      </c>
      <c r="N947" s="243" t="s">
        <v>2155</v>
      </c>
      <c r="O947" s="243" t="s">
        <v>626</v>
      </c>
      <c r="P947" s="10" t="s">
        <v>2285</v>
      </c>
      <c r="Q947" s="10" t="s">
        <v>21</v>
      </c>
      <c r="R947" s="10"/>
      <c r="S947" s="10"/>
      <c r="T947" s="10" t="s">
        <v>22</v>
      </c>
      <c r="U947" s="244">
        <v>32770</v>
      </c>
      <c r="V947" s="10" t="s">
        <v>1945</v>
      </c>
      <c r="W947" s="10" t="s">
        <v>1725</v>
      </c>
      <c r="X947" s="241" t="s">
        <v>1936</v>
      </c>
      <c r="Y947" s="8" t="s">
        <v>12660</v>
      </c>
      <c r="Z947" s="243">
        <v>43661</v>
      </c>
      <c r="AA947" s="10" t="s">
        <v>1937</v>
      </c>
      <c r="AB947" s="10" t="s">
        <v>1938</v>
      </c>
      <c r="AC947" s="10" t="s">
        <v>12661</v>
      </c>
      <c r="AD947" s="10" t="s">
        <v>12662</v>
      </c>
      <c r="AE947" s="243" t="s">
        <v>12663</v>
      </c>
      <c r="AF947" s="10" t="s">
        <v>12664</v>
      </c>
      <c r="AG947" s="10" t="s">
        <v>12665</v>
      </c>
      <c r="AH947" s="242" t="s">
        <v>12664</v>
      </c>
      <c r="AI947" s="243" t="s">
        <v>12665</v>
      </c>
      <c r="AJ947" s="10" t="s">
        <v>134</v>
      </c>
      <c r="AK947" s="10" t="s">
        <v>132</v>
      </c>
      <c r="AL947" s="241" t="s">
        <v>1941</v>
      </c>
      <c r="AM947" s="8" t="s">
        <v>2025</v>
      </c>
      <c r="AN947" s="8"/>
      <c r="AO947" s="8"/>
      <c r="AP947" s="8"/>
      <c r="AQ947" s="8"/>
      <c r="AR947" s="245">
        <v>44909</v>
      </c>
      <c r="AS947" s="245">
        <v>44909</v>
      </c>
      <c r="AT947" s="246"/>
      <c r="AU947" s="244"/>
      <c r="AV947" s="247" t="s">
        <v>8583</v>
      </c>
      <c r="AW947" s="248" t="s">
        <v>10798</v>
      </c>
      <c r="AX947" s="249"/>
      <c r="AY947" s="250" t="s">
        <v>12659</v>
      </c>
    </row>
    <row r="948" spans="1:51" ht="24.75" customHeight="1" x14ac:dyDescent="0.35">
      <c r="A948" s="11">
        <v>947</v>
      </c>
      <c r="B948" s="241" t="s">
        <v>12666</v>
      </c>
      <c r="C948" s="8" t="s">
        <v>12667</v>
      </c>
      <c r="D948" s="10"/>
      <c r="E948" s="10" t="s">
        <v>14</v>
      </c>
      <c r="F948" s="9">
        <v>44788</v>
      </c>
      <c r="G948" s="9">
        <v>44847</v>
      </c>
      <c r="H948" s="9"/>
      <c r="I948" s="9">
        <v>45212</v>
      </c>
      <c r="J948" s="7" t="s">
        <v>2085</v>
      </c>
      <c r="K948" s="7" t="s">
        <v>7219</v>
      </c>
      <c r="L948" s="10" t="s">
        <v>35</v>
      </c>
      <c r="M948" s="242" t="s">
        <v>2225</v>
      </c>
      <c r="N948" s="243" t="s">
        <v>2126</v>
      </c>
      <c r="O948" s="243" t="s">
        <v>762</v>
      </c>
      <c r="P948" s="10" t="s">
        <v>2347</v>
      </c>
      <c r="Q948" s="10" t="s">
        <v>21</v>
      </c>
      <c r="R948" s="10"/>
      <c r="S948" s="10"/>
      <c r="T948" s="10" t="s">
        <v>53</v>
      </c>
      <c r="U948" s="244">
        <v>34586</v>
      </c>
      <c r="V948" s="10" t="s">
        <v>255</v>
      </c>
      <c r="W948" s="10"/>
      <c r="X948" s="241" t="s">
        <v>1936</v>
      </c>
      <c r="Y948" s="8" t="s">
        <v>12668</v>
      </c>
      <c r="Z948" s="243">
        <v>44387</v>
      </c>
      <c r="AA948" s="10" t="s">
        <v>1937</v>
      </c>
      <c r="AB948" s="10" t="s">
        <v>1956</v>
      </c>
      <c r="AC948" s="10" t="s">
        <v>1939</v>
      </c>
      <c r="AD948" s="10" t="s">
        <v>2525</v>
      </c>
      <c r="AE948" s="243" t="s">
        <v>2708</v>
      </c>
      <c r="AF948" s="10" t="s">
        <v>12669</v>
      </c>
      <c r="AG948" s="10" t="s">
        <v>12670</v>
      </c>
      <c r="AH948" s="242" t="s">
        <v>12671</v>
      </c>
      <c r="AI948" s="243" t="s">
        <v>12672</v>
      </c>
      <c r="AJ948" s="10" t="s">
        <v>12673</v>
      </c>
      <c r="AK948" s="10" t="s">
        <v>12674</v>
      </c>
      <c r="AL948" s="241" t="s">
        <v>1953</v>
      </c>
      <c r="AM948" s="8" t="s">
        <v>12675</v>
      </c>
      <c r="AN948" s="8"/>
      <c r="AO948" s="8"/>
      <c r="AP948" s="8"/>
      <c r="AQ948" s="8"/>
      <c r="AR948" s="245">
        <v>44915</v>
      </c>
      <c r="AS948" s="245">
        <v>44915</v>
      </c>
      <c r="AT948" s="246"/>
      <c r="AU948" s="244"/>
      <c r="AV948" s="257" t="s">
        <v>8639</v>
      </c>
      <c r="AW948" s="254" t="s">
        <v>8640</v>
      </c>
      <c r="AX948" s="258"/>
      <c r="AY948" s="250" t="s">
        <v>12666</v>
      </c>
    </row>
    <row r="949" spans="1:51" ht="24.75" customHeight="1" x14ac:dyDescent="0.35">
      <c r="A949" s="11">
        <v>948</v>
      </c>
      <c r="B949" s="241" t="s">
        <v>12676</v>
      </c>
      <c r="C949" s="8" t="s">
        <v>12677</v>
      </c>
      <c r="D949" s="10"/>
      <c r="E949" s="10" t="s">
        <v>14</v>
      </c>
      <c r="F949" s="9">
        <v>44491</v>
      </c>
      <c r="G949" s="9">
        <v>44550</v>
      </c>
      <c r="H949" s="9"/>
      <c r="I949" s="9">
        <v>44915</v>
      </c>
      <c r="J949" s="7" t="s">
        <v>2085</v>
      </c>
      <c r="K949" s="7" t="s">
        <v>18</v>
      </c>
      <c r="L949" s="10" t="s">
        <v>751</v>
      </c>
      <c r="M949" s="242" t="s">
        <v>2495</v>
      </c>
      <c r="N949" s="243" t="s">
        <v>2017</v>
      </c>
      <c r="O949" s="243" t="s">
        <v>12678</v>
      </c>
      <c r="P949" s="10" t="s">
        <v>12679</v>
      </c>
      <c r="Q949" s="10" t="s">
        <v>21</v>
      </c>
      <c r="R949" s="10"/>
      <c r="S949" s="10"/>
      <c r="T949" s="10" t="s">
        <v>22</v>
      </c>
      <c r="U949" s="244">
        <v>33966</v>
      </c>
      <c r="V949" s="10" t="s">
        <v>2297</v>
      </c>
      <c r="W949" s="10" t="s">
        <v>2297</v>
      </c>
      <c r="X949" s="241" t="s">
        <v>1936</v>
      </c>
      <c r="Y949" s="8" t="s">
        <v>12680</v>
      </c>
      <c r="Z949" s="243">
        <v>39597</v>
      </c>
      <c r="AA949" s="10" t="s">
        <v>2297</v>
      </c>
      <c r="AB949" s="10" t="s">
        <v>1938</v>
      </c>
      <c r="AC949" s="10" t="s">
        <v>1939</v>
      </c>
      <c r="AD949" s="10" t="s">
        <v>10696</v>
      </c>
      <c r="AE949" s="243" t="s">
        <v>1948</v>
      </c>
      <c r="AF949" s="10" t="s">
        <v>12681</v>
      </c>
      <c r="AG949" s="10" t="s">
        <v>12682</v>
      </c>
      <c r="AH949" s="242" t="s">
        <v>12683</v>
      </c>
      <c r="AI949" s="243" t="s">
        <v>12684</v>
      </c>
      <c r="AJ949" s="10" t="s">
        <v>12685</v>
      </c>
      <c r="AK949" s="10" t="s">
        <v>12686</v>
      </c>
      <c r="AL949" s="241" t="s">
        <v>1941</v>
      </c>
      <c r="AM949" s="8" t="s">
        <v>12687</v>
      </c>
      <c r="AN949" s="8"/>
      <c r="AO949" s="8"/>
      <c r="AP949" s="8"/>
      <c r="AQ949" s="8"/>
      <c r="AR949" s="245">
        <v>44916</v>
      </c>
      <c r="AS949" s="245">
        <v>44916</v>
      </c>
      <c r="AT949" s="246"/>
      <c r="AU949" s="244"/>
      <c r="AV949" s="257" t="s">
        <v>8639</v>
      </c>
      <c r="AW949" s="254" t="s">
        <v>11463</v>
      </c>
      <c r="AX949" s="258"/>
      <c r="AY949" s="250" t="s">
        <v>12676</v>
      </c>
    </row>
    <row r="950" spans="1:51" ht="24.75" customHeight="1" x14ac:dyDescent="0.35">
      <c r="A950" s="11">
        <v>949</v>
      </c>
      <c r="B950" s="241" t="s">
        <v>12688</v>
      </c>
      <c r="C950" s="8" t="s">
        <v>12689</v>
      </c>
      <c r="D950" s="10" t="s">
        <v>3088</v>
      </c>
      <c r="E950" s="10" t="s">
        <v>14</v>
      </c>
      <c r="F950" s="9">
        <v>44137</v>
      </c>
      <c r="G950" s="9">
        <v>44196</v>
      </c>
      <c r="H950" s="9"/>
      <c r="I950" s="9">
        <v>45657</v>
      </c>
      <c r="J950" s="7" t="s">
        <v>2269</v>
      </c>
      <c r="K950" s="7" t="s">
        <v>10652</v>
      </c>
      <c r="L950" s="10" t="s">
        <v>41</v>
      </c>
      <c r="M950" s="242" t="s">
        <v>2412</v>
      </c>
      <c r="N950" s="243" t="s">
        <v>1984</v>
      </c>
      <c r="O950" s="243" t="s">
        <v>12690</v>
      </c>
      <c r="P950" s="10" t="s">
        <v>12691</v>
      </c>
      <c r="Q950" s="10" t="s">
        <v>21</v>
      </c>
      <c r="R950" s="10"/>
      <c r="S950" s="10"/>
      <c r="T950" s="10" t="s">
        <v>22</v>
      </c>
      <c r="U950" s="244">
        <v>33337</v>
      </c>
      <c r="V950" s="10" t="s">
        <v>145</v>
      </c>
      <c r="W950" s="10" t="s">
        <v>145</v>
      </c>
      <c r="X950" s="241" t="s">
        <v>1936</v>
      </c>
      <c r="Y950" s="8" t="s">
        <v>12692</v>
      </c>
      <c r="Z950" s="243">
        <v>41716</v>
      </c>
      <c r="AA950" s="10" t="s">
        <v>145</v>
      </c>
      <c r="AB950" s="10" t="s">
        <v>1938</v>
      </c>
      <c r="AC950" s="10" t="s">
        <v>1968</v>
      </c>
      <c r="AD950" s="10" t="s">
        <v>12693</v>
      </c>
      <c r="AE950" s="243" t="s">
        <v>2304</v>
      </c>
      <c r="AF950" s="10" t="s">
        <v>12694</v>
      </c>
      <c r="AG950" s="10" t="s">
        <v>12695</v>
      </c>
      <c r="AH950" s="242" t="s">
        <v>12694</v>
      </c>
      <c r="AI950" s="243" t="s">
        <v>12695</v>
      </c>
      <c r="AJ950" s="10" t="s">
        <v>12696</v>
      </c>
      <c r="AK950" s="10" t="s">
        <v>12697</v>
      </c>
      <c r="AL950" s="241" t="s">
        <v>1941</v>
      </c>
      <c r="AM950" s="8" t="s">
        <v>12698</v>
      </c>
      <c r="AN950" s="8"/>
      <c r="AO950" s="8"/>
      <c r="AP950" s="8"/>
      <c r="AQ950" s="8"/>
      <c r="AR950" s="245">
        <v>44910</v>
      </c>
      <c r="AS950" s="245">
        <v>44917</v>
      </c>
      <c r="AT950" s="246"/>
      <c r="AU950" s="244"/>
      <c r="AV950" s="257" t="s">
        <v>8583</v>
      </c>
      <c r="AW950" s="254" t="s">
        <v>8608</v>
      </c>
      <c r="AX950" s="258" t="s">
        <v>4920</v>
      </c>
      <c r="AY950" s="250" t="s">
        <v>12688</v>
      </c>
    </row>
    <row r="951" spans="1:51" ht="24.75" customHeight="1" x14ac:dyDescent="0.35">
      <c r="A951" s="11">
        <v>950</v>
      </c>
      <c r="B951" s="241" t="s">
        <v>12699</v>
      </c>
      <c r="C951" s="8" t="s">
        <v>12700</v>
      </c>
      <c r="D951" s="10"/>
      <c r="E951" s="10" t="s">
        <v>14</v>
      </c>
      <c r="F951" s="9">
        <v>44809</v>
      </c>
      <c r="G951" s="9">
        <v>44868</v>
      </c>
      <c r="H951" s="9"/>
      <c r="I951" s="9">
        <v>45233</v>
      </c>
      <c r="J951" s="7" t="s">
        <v>2085</v>
      </c>
      <c r="K951" s="7" t="s">
        <v>7219</v>
      </c>
      <c r="L951" s="10" t="s">
        <v>35</v>
      </c>
      <c r="M951" s="242" t="s">
        <v>2292</v>
      </c>
      <c r="N951" s="10" t="s">
        <v>1984</v>
      </c>
      <c r="O951" s="10" t="s">
        <v>1873</v>
      </c>
      <c r="P951" s="10" t="s">
        <v>12701</v>
      </c>
      <c r="Q951" s="10" t="e">
        <v>#N/A</v>
      </c>
      <c r="R951" s="10"/>
      <c r="S951" s="10"/>
      <c r="T951" s="10" t="s">
        <v>22</v>
      </c>
      <c r="U951" s="244">
        <v>27874</v>
      </c>
      <c r="V951" s="10" t="s">
        <v>1008</v>
      </c>
      <c r="W951" s="10" t="s">
        <v>1008</v>
      </c>
      <c r="X951" s="10" t="s">
        <v>1936</v>
      </c>
      <c r="Y951" s="259" t="s">
        <v>12702</v>
      </c>
      <c r="Z951" s="243">
        <v>43826</v>
      </c>
      <c r="AA951" s="10" t="s">
        <v>1937</v>
      </c>
      <c r="AB951" s="10" t="s">
        <v>1938</v>
      </c>
      <c r="AC951" s="8" t="s">
        <v>1939</v>
      </c>
      <c r="AD951" s="10" t="s">
        <v>2154</v>
      </c>
      <c r="AE951" s="10" t="s">
        <v>12703</v>
      </c>
      <c r="AF951" s="10" t="s">
        <v>12704</v>
      </c>
      <c r="AG951" s="10" t="s">
        <v>12705</v>
      </c>
      <c r="AH951" s="10" t="s">
        <v>12704</v>
      </c>
      <c r="AI951" s="10" t="s">
        <v>12705</v>
      </c>
      <c r="AJ951" s="10" t="s">
        <v>12706</v>
      </c>
      <c r="AK951" s="10" t="s">
        <v>12707</v>
      </c>
      <c r="AL951" s="241" t="s">
        <v>5049</v>
      </c>
      <c r="AM951" s="8" t="s">
        <v>12708</v>
      </c>
      <c r="AN951" s="8"/>
      <c r="AO951" s="8"/>
      <c r="AP951" s="8"/>
      <c r="AQ951" s="8"/>
      <c r="AR951" s="245">
        <v>44925</v>
      </c>
      <c r="AS951" s="245">
        <v>44925</v>
      </c>
      <c r="AT951" s="246"/>
      <c r="AU951" s="244"/>
      <c r="AV951" s="257" t="s">
        <v>8639</v>
      </c>
      <c r="AW951" s="254" t="s">
        <v>8640</v>
      </c>
      <c r="AX951" s="258"/>
      <c r="AY951" s="250" t="s">
        <v>12699</v>
      </c>
    </row>
    <row r="952" spans="1:51" ht="24.75" customHeight="1" x14ac:dyDescent="0.35">
      <c r="A952" s="11">
        <v>951</v>
      </c>
      <c r="B952" s="241" t="s">
        <v>12709</v>
      </c>
      <c r="C952" s="8" t="s">
        <v>12710</v>
      </c>
      <c r="D952" s="10" t="s">
        <v>3088</v>
      </c>
      <c r="E952" s="10" t="s">
        <v>14</v>
      </c>
      <c r="F952" s="9">
        <v>43864</v>
      </c>
      <c r="G952" s="9">
        <v>43923</v>
      </c>
      <c r="H952" s="9"/>
      <c r="I952" s="9"/>
      <c r="J952" s="7" t="s">
        <v>1932</v>
      </c>
      <c r="K952" s="7" t="s">
        <v>18</v>
      </c>
      <c r="L952" s="10" t="s">
        <v>11329</v>
      </c>
      <c r="M952" s="242" t="s">
        <v>11329</v>
      </c>
      <c r="N952" s="10" t="s">
        <v>1964</v>
      </c>
      <c r="O952" s="10" t="s">
        <v>12711</v>
      </c>
      <c r="P952" s="10" t="s">
        <v>12712</v>
      </c>
      <c r="Q952" s="10" t="s">
        <v>21</v>
      </c>
      <c r="R952" s="10"/>
      <c r="S952" s="10"/>
      <c r="T952" s="10" t="s">
        <v>53</v>
      </c>
      <c r="U952" s="244">
        <v>29560</v>
      </c>
      <c r="V952" s="10" t="s">
        <v>79</v>
      </c>
      <c r="W952" s="10" t="s">
        <v>79</v>
      </c>
      <c r="X952" s="10" t="s">
        <v>1936</v>
      </c>
      <c r="Y952" s="259" t="s">
        <v>12713</v>
      </c>
      <c r="Z952" s="243">
        <v>42972</v>
      </c>
      <c r="AA952" s="10" t="s">
        <v>255</v>
      </c>
      <c r="AB952" s="10" t="s">
        <v>1938</v>
      </c>
      <c r="AC952" s="8" t="s">
        <v>1968</v>
      </c>
      <c r="AD952" s="10" t="s">
        <v>12714</v>
      </c>
      <c r="AE952" s="10" t="s">
        <v>2219</v>
      </c>
      <c r="AF952" s="10" t="s">
        <v>12715</v>
      </c>
      <c r="AG952" s="10" t="s">
        <v>12716</v>
      </c>
      <c r="AH952" s="10" t="s">
        <v>12715</v>
      </c>
      <c r="AI952" s="10" t="s">
        <v>12716</v>
      </c>
      <c r="AJ952" s="10" t="s">
        <v>12717</v>
      </c>
      <c r="AK952" s="10" t="s">
        <v>3580</v>
      </c>
      <c r="AL952" s="241" t="s">
        <v>1971</v>
      </c>
      <c r="AM952" s="8" t="s">
        <v>12718</v>
      </c>
      <c r="AN952" s="8"/>
      <c r="AO952" s="8"/>
      <c r="AP952" s="8"/>
      <c r="AQ952" s="8"/>
      <c r="AR952" s="245">
        <v>44926</v>
      </c>
      <c r="AS952" s="245">
        <v>44926</v>
      </c>
      <c r="AT952" s="246"/>
      <c r="AU952" s="244"/>
      <c r="AV952" s="257" t="s">
        <v>8583</v>
      </c>
      <c r="AW952" s="254" t="s">
        <v>8608</v>
      </c>
      <c r="AX952" s="258"/>
      <c r="AY952" s="250" t="s">
        <v>12709</v>
      </c>
    </row>
    <row r="953" spans="1:51" ht="24.75" customHeight="1" x14ac:dyDescent="0.35">
      <c r="A953" s="11">
        <v>952</v>
      </c>
      <c r="B953" s="260" t="s">
        <v>12719</v>
      </c>
      <c r="C953" s="261" t="s">
        <v>12720</v>
      </c>
      <c r="D953" s="262"/>
      <c r="E953" s="262" t="s">
        <v>255</v>
      </c>
      <c r="F953" s="263">
        <v>44896</v>
      </c>
      <c r="G953" s="263">
        <v>44955</v>
      </c>
      <c r="H953" s="263"/>
      <c r="I953" s="263"/>
      <c r="J953" s="264"/>
      <c r="K953" s="264" t="s">
        <v>18</v>
      </c>
      <c r="L953" s="242" t="s">
        <v>283</v>
      </c>
      <c r="M953" s="265" t="s">
        <v>2116</v>
      </c>
      <c r="N953" s="262" t="s">
        <v>1972</v>
      </c>
      <c r="O953" s="262" t="s">
        <v>1117</v>
      </c>
      <c r="P953" s="266" t="s">
        <v>2482</v>
      </c>
      <c r="Q953" s="10" t="s">
        <v>285</v>
      </c>
      <c r="R953" s="10"/>
      <c r="S953" s="10"/>
      <c r="T953" s="262" t="s">
        <v>22</v>
      </c>
      <c r="U953" s="244">
        <v>33360</v>
      </c>
      <c r="V953" s="262" t="s">
        <v>2064</v>
      </c>
      <c r="W953" s="262" t="s">
        <v>2064</v>
      </c>
      <c r="X953" s="262" t="s">
        <v>1936</v>
      </c>
      <c r="Y953" s="267" t="s">
        <v>12721</v>
      </c>
      <c r="Z953" s="268">
        <v>44599</v>
      </c>
      <c r="AA953" s="262" t="s">
        <v>1937</v>
      </c>
      <c r="AB953" s="262" t="s">
        <v>1938</v>
      </c>
      <c r="AC953" s="261" t="s">
        <v>1939</v>
      </c>
      <c r="AD953" s="262" t="s">
        <v>2253</v>
      </c>
      <c r="AE953" s="262" t="s">
        <v>1948</v>
      </c>
      <c r="AF953" s="262" t="s">
        <v>12722</v>
      </c>
      <c r="AG953" s="262" t="s">
        <v>12723</v>
      </c>
      <c r="AH953" s="262" t="s">
        <v>12724</v>
      </c>
      <c r="AI953" s="262" t="s">
        <v>12725</v>
      </c>
      <c r="AJ953" s="262" t="s">
        <v>12726</v>
      </c>
      <c r="AK953" s="262" t="s">
        <v>12727</v>
      </c>
      <c r="AL953" s="241" t="s">
        <v>2160</v>
      </c>
      <c r="AM953" s="8" t="s">
        <v>12728</v>
      </c>
      <c r="AN953" s="8"/>
      <c r="AO953" s="8"/>
      <c r="AP953" s="8"/>
      <c r="AQ953" s="8"/>
      <c r="AR953" s="245">
        <v>44933</v>
      </c>
      <c r="AS953" s="245">
        <v>44933</v>
      </c>
      <c r="AT953" s="246"/>
      <c r="AU953" s="244"/>
      <c r="AV953" s="257" t="s">
        <v>8583</v>
      </c>
      <c r="AW953" s="254" t="s">
        <v>10798</v>
      </c>
      <c r="AX953" s="258"/>
      <c r="AY953" s="250" t="s">
        <v>12719</v>
      </c>
    </row>
    <row r="954" spans="1:51" ht="24.75" customHeight="1" x14ac:dyDescent="0.35">
      <c r="A954" s="11">
        <v>953</v>
      </c>
      <c r="B954" s="241" t="s">
        <v>12729</v>
      </c>
      <c r="C954" s="8" t="s">
        <v>12730</v>
      </c>
      <c r="D954" s="10"/>
      <c r="E954" s="10" t="s">
        <v>14</v>
      </c>
      <c r="F954" s="9">
        <v>44930</v>
      </c>
      <c r="G954" s="9">
        <v>44989</v>
      </c>
      <c r="H954" s="9"/>
      <c r="I954" s="9"/>
      <c r="J954" s="7"/>
      <c r="K954" s="269" t="s">
        <v>34</v>
      </c>
      <c r="L954" s="10" t="s">
        <v>35</v>
      </c>
      <c r="M954" s="270" t="s">
        <v>2292</v>
      </c>
      <c r="N954" s="10" t="s">
        <v>2050</v>
      </c>
      <c r="O954" s="10" t="s">
        <v>1473</v>
      </c>
      <c r="P954" s="10" t="s">
        <v>2616</v>
      </c>
      <c r="Q954" s="10" t="s">
        <v>21</v>
      </c>
      <c r="R954" s="10"/>
      <c r="S954" s="10"/>
      <c r="T954" s="10" t="s">
        <v>22</v>
      </c>
      <c r="U954" s="244">
        <v>32874</v>
      </c>
      <c r="V954" s="10" t="s">
        <v>255</v>
      </c>
      <c r="W954" s="10" t="s">
        <v>1153</v>
      </c>
      <c r="X954" s="10" t="s">
        <v>1936</v>
      </c>
      <c r="Y954" s="271" t="s">
        <v>12731</v>
      </c>
      <c r="Z954" s="243">
        <v>42423</v>
      </c>
      <c r="AA954" s="10" t="s">
        <v>2009</v>
      </c>
      <c r="AB954" s="10" t="s">
        <v>1938</v>
      </c>
      <c r="AC954" s="8" t="s">
        <v>1974</v>
      </c>
      <c r="AD954" s="10" t="s">
        <v>12732</v>
      </c>
      <c r="AE954" s="10" t="s">
        <v>2208</v>
      </c>
      <c r="AF954" s="10" t="s">
        <v>12733</v>
      </c>
      <c r="AG954" s="10" t="s">
        <v>12734</v>
      </c>
      <c r="AH954" s="10" t="s">
        <v>12735</v>
      </c>
      <c r="AI954" s="10" t="s">
        <v>12736</v>
      </c>
      <c r="AJ954" s="272" t="s">
        <v>12737</v>
      </c>
      <c r="AK954" s="10" t="s">
        <v>8255</v>
      </c>
      <c r="AL954" s="241" t="s">
        <v>1941</v>
      </c>
      <c r="AM954" s="8" t="s">
        <v>12738</v>
      </c>
      <c r="AN954" s="8"/>
      <c r="AO954" s="8"/>
      <c r="AP954" s="8"/>
      <c r="AQ954" s="8"/>
      <c r="AR954" s="245">
        <v>44937</v>
      </c>
      <c r="AS954" s="245">
        <v>44937</v>
      </c>
      <c r="AT954" s="246"/>
      <c r="AU954" s="244"/>
      <c r="AV954" s="257" t="s">
        <v>8583</v>
      </c>
      <c r="AW954" s="254" t="s">
        <v>8608</v>
      </c>
      <c r="AX954" s="258"/>
      <c r="AY954" s="250" t="s">
        <v>12729</v>
      </c>
    </row>
    <row r="955" spans="1:51" s="256" customFormat="1" ht="24.75" customHeight="1" x14ac:dyDescent="0.35">
      <c r="A955" s="11">
        <v>954</v>
      </c>
      <c r="B955" s="273" t="s">
        <v>12739</v>
      </c>
      <c r="C955" s="247" t="s">
        <v>2780</v>
      </c>
      <c r="D955" s="274"/>
      <c r="E955" s="274" t="s">
        <v>14</v>
      </c>
      <c r="F955" s="275">
        <v>44937</v>
      </c>
      <c r="G955" s="275">
        <v>44996</v>
      </c>
      <c r="H955" s="275"/>
      <c r="I955" s="269"/>
      <c r="J955" s="269"/>
      <c r="K955" s="269" t="s">
        <v>18</v>
      </c>
      <c r="L955" s="274" t="s">
        <v>19</v>
      </c>
      <c r="M955" s="274" t="s">
        <v>2483</v>
      </c>
      <c r="N955" s="274" t="s">
        <v>2017</v>
      </c>
      <c r="O955" s="274" t="s">
        <v>1526</v>
      </c>
      <c r="P955" s="274" t="s">
        <v>2648</v>
      </c>
      <c r="Q955" s="10" t="s">
        <v>21</v>
      </c>
      <c r="R955" s="276"/>
      <c r="S955" s="276"/>
      <c r="T955" s="274" t="s">
        <v>22</v>
      </c>
      <c r="U955" s="244">
        <v>32796</v>
      </c>
      <c r="V955" s="274" t="s">
        <v>2441</v>
      </c>
      <c r="W955" s="274" t="s">
        <v>2441</v>
      </c>
      <c r="X955" s="274" t="s">
        <v>1936</v>
      </c>
      <c r="Y955" s="274" t="s">
        <v>12740</v>
      </c>
      <c r="Z955" s="277">
        <v>43412</v>
      </c>
      <c r="AA955" s="274" t="s">
        <v>2441</v>
      </c>
      <c r="AB955" s="274" t="s">
        <v>1956</v>
      </c>
      <c r="AC955" s="247" t="s">
        <v>1939</v>
      </c>
      <c r="AD955" s="274" t="s">
        <v>3326</v>
      </c>
      <c r="AE955" s="274" t="s">
        <v>12741</v>
      </c>
      <c r="AF955" s="274" t="s">
        <v>12742</v>
      </c>
      <c r="AG955" s="274" t="s">
        <v>12743</v>
      </c>
      <c r="AH955" s="274" t="s">
        <v>12744</v>
      </c>
      <c r="AI955" s="274" t="s">
        <v>12745</v>
      </c>
      <c r="AJ955" s="274" t="s">
        <v>12746</v>
      </c>
      <c r="AK955" s="274" t="s">
        <v>12747</v>
      </c>
      <c r="AL955" s="241" t="s">
        <v>2224</v>
      </c>
      <c r="AM955" s="8" t="s">
        <v>12748</v>
      </c>
      <c r="AN955" s="8"/>
      <c r="AO955" s="8"/>
      <c r="AP955" s="8"/>
      <c r="AQ955" s="8"/>
      <c r="AR955" s="245">
        <v>44938</v>
      </c>
      <c r="AS955" s="245">
        <v>44938</v>
      </c>
      <c r="AT955" s="246"/>
      <c r="AU955" s="244"/>
      <c r="AV955" s="257" t="s">
        <v>8583</v>
      </c>
      <c r="AW955" s="254" t="s">
        <v>3783</v>
      </c>
      <c r="AX955" s="258"/>
      <c r="AY955" s="255" t="s">
        <v>12739</v>
      </c>
    </row>
    <row r="956" spans="1:51" ht="24.75" customHeight="1" x14ac:dyDescent="0.35">
      <c r="A956" s="11">
        <v>955</v>
      </c>
      <c r="B956" s="273" t="s">
        <v>12749</v>
      </c>
      <c r="C956" s="247" t="s">
        <v>12750</v>
      </c>
      <c r="D956" s="274"/>
      <c r="E956" s="274" t="s">
        <v>14</v>
      </c>
      <c r="F956" s="275">
        <v>44599</v>
      </c>
      <c r="G956" s="275">
        <v>44658</v>
      </c>
      <c r="H956" s="275"/>
      <c r="I956" s="275">
        <v>45023</v>
      </c>
      <c r="J956" s="269" t="s">
        <v>2085</v>
      </c>
      <c r="K956" s="269" t="s">
        <v>10652</v>
      </c>
      <c r="L956" s="274" t="s">
        <v>41</v>
      </c>
      <c r="M956" s="274" t="s">
        <v>41</v>
      </c>
      <c r="N956" s="274" t="s">
        <v>2097</v>
      </c>
      <c r="O956" s="274" t="s">
        <v>12751</v>
      </c>
      <c r="P956" s="274" t="s">
        <v>10020</v>
      </c>
      <c r="Q956" s="10" t="s">
        <v>21</v>
      </c>
      <c r="R956" s="274"/>
      <c r="S956" s="274"/>
      <c r="T956" s="274" t="s">
        <v>22</v>
      </c>
      <c r="U956" s="278">
        <v>28061</v>
      </c>
      <c r="V956" s="274" t="s">
        <v>255</v>
      </c>
      <c r="W956" s="274" t="s">
        <v>255</v>
      </c>
      <c r="X956" s="274" t="s">
        <v>1936</v>
      </c>
      <c r="Y956" s="274" t="s">
        <v>12752</v>
      </c>
      <c r="Z956" s="277">
        <v>44502</v>
      </c>
      <c r="AA956" s="274" t="s">
        <v>1937</v>
      </c>
      <c r="AB956" s="274" t="s">
        <v>1938</v>
      </c>
      <c r="AC956" s="247" t="s">
        <v>1968</v>
      </c>
      <c r="AD956" s="274" t="s">
        <v>12753</v>
      </c>
      <c r="AE956" s="274" t="s">
        <v>1948</v>
      </c>
      <c r="AF956" s="274" t="s">
        <v>12754</v>
      </c>
      <c r="AG956" s="274" t="s">
        <v>12755</v>
      </c>
      <c r="AH956" s="274" t="s">
        <v>12754</v>
      </c>
      <c r="AI956" s="274" t="s">
        <v>12755</v>
      </c>
      <c r="AJ956" s="274" t="s">
        <v>12756</v>
      </c>
      <c r="AK956" s="274" t="s">
        <v>12757</v>
      </c>
      <c r="AL956" s="241" t="s">
        <v>1941</v>
      </c>
      <c r="AM956" s="8" t="s">
        <v>12758</v>
      </c>
      <c r="AN956" s="8"/>
      <c r="AO956" s="8"/>
      <c r="AP956" s="8"/>
      <c r="AQ956" s="8"/>
      <c r="AR956" s="245">
        <v>44942</v>
      </c>
      <c r="AS956" s="245">
        <v>44942</v>
      </c>
      <c r="AT956" s="246"/>
      <c r="AU956" s="244"/>
      <c r="AV956" s="257" t="s">
        <v>8583</v>
      </c>
      <c r="AW956" s="254" t="s">
        <v>3783</v>
      </c>
      <c r="AX956" s="258"/>
      <c r="AY956" s="250" t="s">
        <v>12749</v>
      </c>
    </row>
    <row r="957" spans="1:51" ht="24.75" customHeight="1" x14ac:dyDescent="0.35">
      <c r="A957" s="11">
        <v>956</v>
      </c>
      <c r="B957" s="273" t="s">
        <v>12759</v>
      </c>
      <c r="C957" s="247" t="s">
        <v>12760</v>
      </c>
      <c r="D957" s="274" t="s">
        <v>12761</v>
      </c>
      <c r="E957" s="274" t="s">
        <v>14</v>
      </c>
      <c r="F957" s="275">
        <v>43587</v>
      </c>
      <c r="G957" s="275">
        <v>43646</v>
      </c>
      <c r="H957" s="275"/>
      <c r="I957" s="275"/>
      <c r="J957" s="269" t="s">
        <v>1932</v>
      </c>
      <c r="K957" s="269" t="s">
        <v>64</v>
      </c>
      <c r="L957" s="274" t="s">
        <v>96</v>
      </c>
      <c r="M957" s="274" t="s">
        <v>96</v>
      </c>
      <c r="N957" s="274" t="s">
        <v>2097</v>
      </c>
      <c r="O957" s="274" t="s">
        <v>12762</v>
      </c>
      <c r="P957" s="274" t="s">
        <v>1980</v>
      </c>
      <c r="Q957" s="10" t="s">
        <v>21</v>
      </c>
      <c r="R957" s="274"/>
      <c r="S957" s="274"/>
      <c r="T957" s="274" t="s">
        <v>53</v>
      </c>
      <c r="U957" s="278">
        <v>29989</v>
      </c>
      <c r="V957" s="274" t="s">
        <v>2015</v>
      </c>
      <c r="W957" s="274" t="s">
        <v>2015</v>
      </c>
      <c r="X957" s="274" t="s">
        <v>1936</v>
      </c>
      <c r="Y957" s="274" t="s">
        <v>12763</v>
      </c>
      <c r="Z957" s="277">
        <v>40718</v>
      </c>
      <c r="AA957" s="274" t="s">
        <v>255</v>
      </c>
      <c r="AB957" s="274" t="s">
        <v>1938</v>
      </c>
      <c r="AC957" s="247" t="s">
        <v>1968</v>
      </c>
      <c r="AD957" s="274" t="s">
        <v>12764</v>
      </c>
      <c r="AE957" s="274" t="s">
        <v>12765</v>
      </c>
      <c r="AF957" s="274" t="s">
        <v>12766</v>
      </c>
      <c r="AG957" s="274" t="s">
        <v>12767</v>
      </c>
      <c r="AH957" s="274" t="s">
        <v>12766</v>
      </c>
      <c r="AI957" s="274" t="s">
        <v>12767</v>
      </c>
      <c r="AJ957" s="274" t="s">
        <v>12768</v>
      </c>
      <c r="AK957" s="274" t="s">
        <v>12769</v>
      </c>
      <c r="AL957" s="241" t="s">
        <v>1971</v>
      </c>
      <c r="AM957" s="8" t="s">
        <v>12770</v>
      </c>
      <c r="AN957" s="8"/>
      <c r="AO957" s="8"/>
      <c r="AP957" s="8"/>
      <c r="AQ957" s="8"/>
      <c r="AR957" s="245">
        <v>44942</v>
      </c>
      <c r="AS957" s="245">
        <v>44942</v>
      </c>
      <c r="AT957" s="246"/>
      <c r="AU957" s="244"/>
      <c r="AV957" s="257" t="s">
        <v>8583</v>
      </c>
      <c r="AW957" s="254" t="s">
        <v>3783</v>
      </c>
      <c r="AX957" s="258"/>
      <c r="AY957" s="250" t="s">
        <v>12759</v>
      </c>
    </row>
    <row r="958" spans="1:51" ht="24.75" customHeight="1" x14ac:dyDescent="0.35">
      <c r="A958" s="11">
        <v>957</v>
      </c>
      <c r="B958" s="273" t="s">
        <v>12771</v>
      </c>
      <c r="C958" s="247" t="s">
        <v>12772</v>
      </c>
      <c r="D958" s="274"/>
      <c r="E958" s="274" t="s">
        <v>141</v>
      </c>
      <c r="F958" s="275">
        <v>44643</v>
      </c>
      <c r="G958" s="275">
        <v>44702</v>
      </c>
      <c r="H958" s="275"/>
      <c r="I958" s="275">
        <v>45067</v>
      </c>
      <c r="J958" s="269" t="s">
        <v>2085</v>
      </c>
      <c r="K958" s="269" t="s">
        <v>34</v>
      </c>
      <c r="L958" s="274" t="s">
        <v>35</v>
      </c>
      <c r="M958" s="274" t="s">
        <v>35</v>
      </c>
      <c r="N958" s="274" t="s">
        <v>2050</v>
      </c>
      <c r="O958" s="274" t="s">
        <v>271</v>
      </c>
      <c r="P958" s="274" t="s">
        <v>2105</v>
      </c>
      <c r="Q958" s="10" t="s">
        <v>21</v>
      </c>
      <c r="R958" s="274"/>
      <c r="S958" s="274"/>
      <c r="T958" s="274" t="s">
        <v>22</v>
      </c>
      <c r="U958" s="278">
        <v>33475</v>
      </c>
      <c r="V958" s="274" t="s">
        <v>334</v>
      </c>
      <c r="W958" s="274" t="s">
        <v>334</v>
      </c>
      <c r="X958" s="274" t="s">
        <v>1936</v>
      </c>
      <c r="Y958" s="274" t="s">
        <v>12773</v>
      </c>
      <c r="Z958" s="277">
        <v>39713</v>
      </c>
      <c r="AA958" s="274" t="s">
        <v>334</v>
      </c>
      <c r="AB958" s="274" t="s">
        <v>1938</v>
      </c>
      <c r="AC958" s="247" t="s">
        <v>1939</v>
      </c>
      <c r="AD958" s="274" t="s">
        <v>2139</v>
      </c>
      <c r="AE958" s="274" t="s">
        <v>2041</v>
      </c>
      <c r="AF958" s="274" t="s">
        <v>12774</v>
      </c>
      <c r="AG958" s="274" t="s">
        <v>12775</v>
      </c>
      <c r="AH958" s="278" t="s">
        <v>12774</v>
      </c>
      <c r="AI958" s="279" t="s">
        <v>12775</v>
      </c>
      <c r="AJ958" s="280" t="s">
        <v>12776</v>
      </c>
      <c r="AK958" s="280" t="s">
        <v>4201</v>
      </c>
      <c r="AL958" s="241" t="s">
        <v>1941</v>
      </c>
      <c r="AM958" s="8" t="s">
        <v>12777</v>
      </c>
      <c r="AN958" s="8"/>
      <c r="AO958" s="8"/>
      <c r="AP958" s="8"/>
      <c r="AQ958" s="8"/>
      <c r="AR958" s="245">
        <v>44944</v>
      </c>
      <c r="AS958" s="245">
        <v>44944</v>
      </c>
      <c r="AT958" s="246"/>
      <c r="AU958" s="244"/>
      <c r="AV958" s="257" t="s">
        <v>8583</v>
      </c>
      <c r="AW958" s="254" t="s">
        <v>8608</v>
      </c>
      <c r="AX958" s="258"/>
      <c r="AY958" s="250" t="s">
        <v>12771</v>
      </c>
    </row>
    <row r="959" spans="1:51" ht="24.75" customHeight="1" x14ac:dyDescent="0.35">
      <c r="A959" s="11">
        <v>958</v>
      </c>
      <c r="B959" s="273" t="s">
        <v>12778</v>
      </c>
      <c r="C959" s="247" t="s">
        <v>12779</v>
      </c>
      <c r="D959" s="274" t="s">
        <v>12780</v>
      </c>
      <c r="E959" s="274" t="s">
        <v>145</v>
      </c>
      <c r="F959" s="275">
        <v>42552</v>
      </c>
      <c r="G959" s="275">
        <v>42612</v>
      </c>
      <c r="H959" s="275"/>
      <c r="I959" s="275"/>
      <c r="J959" s="269" t="s">
        <v>1932</v>
      </c>
      <c r="K959" s="269" t="s">
        <v>80</v>
      </c>
      <c r="L959" s="10" t="s">
        <v>12781</v>
      </c>
      <c r="M959" s="274" t="s">
        <v>2122</v>
      </c>
      <c r="N959" s="274" t="s">
        <v>1984</v>
      </c>
      <c r="O959" s="274" t="s">
        <v>3187</v>
      </c>
      <c r="P959" s="274" t="s">
        <v>2061</v>
      </c>
      <c r="Q959" s="10" t="e">
        <v>#N/A</v>
      </c>
      <c r="R959" s="274"/>
      <c r="S959" s="274"/>
      <c r="T959" s="274" t="s">
        <v>22</v>
      </c>
      <c r="U959" s="278">
        <v>30122</v>
      </c>
      <c r="V959" s="274" t="s">
        <v>145</v>
      </c>
      <c r="W959" s="274" t="s">
        <v>145</v>
      </c>
      <c r="X959" s="274" t="s">
        <v>1936</v>
      </c>
      <c r="Y959" s="274" t="s">
        <v>12782</v>
      </c>
      <c r="Z959" s="277">
        <v>40477</v>
      </c>
      <c r="AA959" s="274" t="s">
        <v>145</v>
      </c>
      <c r="AB959" s="274" t="s">
        <v>1938</v>
      </c>
      <c r="AC959" s="247" t="s">
        <v>2101</v>
      </c>
      <c r="AD959" s="274" t="s">
        <v>12783</v>
      </c>
      <c r="AE959" s="274"/>
      <c r="AF959" s="274" t="s">
        <v>12784</v>
      </c>
      <c r="AG959" s="274" t="s">
        <v>12785</v>
      </c>
      <c r="AH959" s="281" t="s">
        <v>12784</v>
      </c>
      <c r="AI959" s="279" t="s">
        <v>12785</v>
      </c>
      <c r="AJ959" s="280">
        <v>905169143</v>
      </c>
      <c r="AK959" s="280" t="s">
        <v>12786</v>
      </c>
      <c r="AL959" s="241" t="s">
        <v>1941</v>
      </c>
      <c r="AM959" s="8" t="s">
        <v>12787</v>
      </c>
      <c r="AN959" s="8"/>
      <c r="AO959" s="8"/>
      <c r="AP959" s="8"/>
      <c r="AQ959" s="8"/>
      <c r="AR959" s="245">
        <v>44944</v>
      </c>
      <c r="AS959" s="245">
        <v>44944</v>
      </c>
      <c r="AT959" s="246"/>
      <c r="AU959" s="244"/>
      <c r="AV959" s="257" t="s">
        <v>8639</v>
      </c>
      <c r="AW959" s="254" t="s">
        <v>3256</v>
      </c>
      <c r="AX959" s="258"/>
      <c r="AY959" s="250" t="s">
        <v>12778</v>
      </c>
    </row>
    <row r="960" spans="1:51" ht="24.75" customHeight="1" x14ac:dyDescent="0.35">
      <c r="A960" s="11">
        <v>959</v>
      </c>
      <c r="B960" s="280" t="s">
        <v>12788</v>
      </c>
      <c r="C960" s="247" t="s">
        <v>12789</v>
      </c>
      <c r="D960" s="274"/>
      <c r="E960" s="274" t="s">
        <v>255</v>
      </c>
      <c r="F960" s="275">
        <v>44655</v>
      </c>
      <c r="G960" s="275">
        <v>44714</v>
      </c>
      <c r="H960" s="275"/>
      <c r="I960" s="275">
        <v>45079</v>
      </c>
      <c r="J960" s="269" t="s">
        <v>2085</v>
      </c>
      <c r="K960" s="269" t="s">
        <v>34</v>
      </c>
      <c r="L960" s="274" t="s">
        <v>35</v>
      </c>
      <c r="M960" s="274" t="s">
        <v>35</v>
      </c>
      <c r="N960" s="274" t="s">
        <v>1972</v>
      </c>
      <c r="O960" s="274" t="s">
        <v>60</v>
      </c>
      <c r="P960" s="274" t="s">
        <v>1973</v>
      </c>
      <c r="Q960" s="10" t="s">
        <v>21</v>
      </c>
      <c r="R960" s="274"/>
      <c r="S960" s="274"/>
      <c r="T960" s="274" t="s">
        <v>22</v>
      </c>
      <c r="U960" s="278">
        <v>32217</v>
      </c>
      <c r="V960" s="274" t="s">
        <v>255</v>
      </c>
      <c r="W960" s="274" t="s">
        <v>255</v>
      </c>
      <c r="X960" s="274" t="s">
        <v>1936</v>
      </c>
      <c r="Y960" s="274" t="s">
        <v>12790</v>
      </c>
      <c r="Z960" s="277">
        <v>43839</v>
      </c>
      <c r="AA960" s="274" t="s">
        <v>1937</v>
      </c>
      <c r="AB960" s="274" t="s">
        <v>1956</v>
      </c>
      <c r="AC960" s="247" t="s">
        <v>1939</v>
      </c>
      <c r="AD960" s="274" t="s">
        <v>2098</v>
      </c>
      <c r="AE960" s="274" t="s">
        <v>1948</v>
      </c>
      <c r="AF960" s="274" t="s">
        <v>12791</v>
      </c>
      <c r="AG960" s="274" t="s">
        <v>12792</v>
      </c>
      <c r="AH960" s="282" t="s">
        <v>12793</v>
      </c>
      <c r="AI960" s="274" t="s">
        <v>12794</v>
      </c>
      <c r="AJ960" s="274" t="s">
        <v>12795</v>
      </c>
      <c r="AK960" s="274" t="s">
        <v>12796</v>
      </c>
      <c r="AL960" s="276" t="s">
        <v>1953</v>
      </c>
      <c r="AM960" s="276" t="s">
        <v>12797</v>
      </c>
      <c r="AN960" s="276"/>
      <c r="AO960" s="276"/>
      <c r="AP960" s="276"/>
      <c r="AQ960" s="254"/>
      <c r="AR960" s="245">
        <v>44953</v>
      </c>
      <c r="AS960" s="245">
        <v>44956</v>
      </c>
      <c r="AT960" s="246"/>
      <c r="AU960" s="244"/>
      <c r="AV960" s="257" t="s">
        <v>8583</v>
      </c>
      <c r="AW960" s="254" t="s">
        <v>3783</v>
      </c>
      <c r="AX960" s="258"/>
      <c r="AY960" s="250" t="s">
        <v>12788</v>
      </c>
    </row>
    <row r="961" spans="1:51" ht="24.75" customHeight="1" x14ac:dyDescent="0.35">
      <c r="A961" s="11">
        <v>960</v>
      </c>
      <c r="B961" s="273" t="s">
        <v>12798</v>
      </c>
      <c r="C961" s="247" t="s">
        <v>12799</v>
      </c>
      <c r="D961" s="274" t="s">
        <v>12800</v>
      </c>
      <c r="E961" s="274" t="s">
        <v>255</v>
      </c>
      <c r="F961" s="275">
        <v>44531</v>
      </c>
      <c r="G961" s="275">
        <v>44590</v>
      </c>
      <c r="H961" s="275"/>
      <c r="I961" s="275">
        <v>44955</v>
      </c>
      <c r="J961" s="269" t="s">
        <v>2085</v>
      </c>
      <c r="K961" s="269" t="s">
        <v>80</v>
      </c>
      <c r="L961" s="274" t="s">
        <v>12801</v>
      </c>
      <c r="M961" s="274" t="s">
        <v>11018</v>
      </c>
      <c r="N961" s="274" t="s">
        <v>1964</v>
      </c>
      <c r="O961" s="274" t="s">
        <v>8103</v>
      </c>
      <c r="P961" s="274" t="s">
        <v>1996</v>
      </c>
      <c r="Q961" s="10" t="e">
        <v>#N/A</v>
      </c>
      <c r="R961" s="274"/>
      <c r="S961" s="274"/>
      <c r="T961" s="274" t="s">
        <v>53</v>
      </c>
      <c r="U961" s="278">
        <v>30126</v>
      </c>
      <c r="V961" s="274" t="s">
        <v>501</v>
      </c>
      <c r="W961" s="274" t="s">
        <v>501</v>
      </c>
      <c r="X961" s="274" t="s">
        <v>1936</v>
      </c>
      <c r="Y961" s="274" t="s">
        <v>12802</v>
      </c>
      <c r="Z961" s="277">
        <v>42508</v>
      </c>
      <c r="AA961" s="274" t="s">
        <v>2009</v>
      </c>
      <c r="AB961" s="274" t="s">
        <v>1938</v>
      </c>
      <c r="AC961" s="247" t="s">
        <v>1939</v>
      </c>
      <c r="AD961" s="274" t="s">
        <v>1992</v>
      </c>
      <c r="AE961" s="274" t="s">
        <v>2620</v>
      </c>
      <c r="AF961" s="274" t="s">
        <v>12803</v>
      </c>
      <c r="AG961" s="274" t="s">
        <v>12804</v>
      </c>
      <c r="AH961" s="283" t="s">
        <v>12803</v>
      </c>
      <c r="AI961" s="274" t="s">
        <v>12804</v>
      </c>
      <c r="AJ961" s="274" t="s">
        <v>12805</v>
      </c>
      <c r="AK961" s="274" t="s">
        <v>12806</v>
      </c>
      <c r="AL961" s="284" t="s">
        <v>1971</v>
      </c>
      <c r="AM961" s="285" t="s">
        <v>12807</v>
      </c>
      <c r="AN961" s="8"/>
      <c r="AO961" s="8"/>
      <c r="AP961" s="8"/>
      <c r="AQ961" s="8"/>
      <c r="AR961" s="245">
        <v>44939</v>
      </c>
      <c r="AS961" s="245">
        <v>44955</v>
      </c>
      <c r="AT961" s="246"/>
      <c r="AU961" s="244"/>
      <c r="AV961" s="257" t="s">
        <v>8639</v>
      </c>
      <c r="AW961" s="254" t="s">
        <v>11463</v>
      </c>
      <c r="AX961" s="258"/>
      <c r="AY961" s="250" t="s">
        <v>12798</v>
      </c>
    </row>
    <row r="962" spans="1:51" ht="24.75" customHeight="1" x14ac:dyDescent="0.35">
      <c r="A962" s="11">
        <v>961</v>
      </c>
      <c r="B962" s="273" t="s">
        <v>12808</v>
      </c>
      <c r="C962" s="247" t="s">
        <v>9818</v>
      </c>
      <c r="D962" s="274"/>
      <c r="E962" s="274" t="s">
        <v>14</v>
      </c>
      <c r="F962" s="275">
        <v>44810</v>
      </c>
      <c r="G962" s="275">
        <v>44869</v>
      </c>
      <c r="H962" s="275"/>
      <c r="I962" s="275">
        <v>45234</v>
      </c>
      <c r="J962" s="269" t="s">
        <v>2085</v>
      </c>
      <c r="K962" s="269" t="s">
        <v>10652</v>
      </c>
      <c r="L962" s="274" t="s">
        <v>1102</v>
      </c>
      <c r="M962" s="274" t="s">
        <v>12272</v>
      </c>
      <c r="N962" s="274" t="s">
        <v>1984</v>
      </c>
      <c r="O962" s="274" t="s">
        <v>12809</v>
      </c>
      <c r="P962" s="274" t="s">
        <v>12810</v>
      </c>
      <c r="Q962" s="10" t="s">
        <v>21</v>
      </c>
      <c r="R962" s="274"/>
      <c r="S962" s="274"/>
      <c r="T962" s="274" t="s">
        <v>53</v>
      </c>
      <c r="U962" s="278">
        <v>31212</v>
      </c>
      <c r="V962" s="274" t="s">
        <v>79</v>
      </c>
      <c r="W962" s="274" t="s">
        <v>2007</v>
      </c>
      <c r="X962" s="274" t="s">
        <v>1936</v>
      </c>
      <c r="Y962" s="274" t="s">
        <v>12811</v>
      </c>
      <c r="Z962" s="277">
        <v>44607</v>
      </c>
      <c r="AA962" s="274" t="s">
        <v>1937</v>
      </c>
      <c r="AB962" s="274" t="s">
        <v>12179</v>
      </c>
      <c r="AC962" s="247" t="s">
        <v>1968</v>
      </c>
      <c r="AD962" s="274" t="s">
        <v>2010</v>
      </c>
      <c r="AE962" s="274" t="s">
        <v>2095</v>
      </c>
      <c r="AF962" s="274" t="s">
        <v>12812</v>
      </c>
      <c r="AG962" s="274" t="s">
        <v>12813</v>
      </c>
      <c r="AH962" s="278" t="s">
        <v>12814</v>
      </c>
      <c r="AI962" s="279" t="s">
        <v>12815</v>
      </c>
      <c r="AJ962" s="280" t="s">
        <v>12816</v>
      </c>
      <c r="AK962" s="280" t="s">
        <v>12817</v>
      </c>
      <c r="AL962" s="284" t="s">
        <v>1971</v>
      </c>
      <c r="AM962" s="286" t="s">
        <v>12818</v>
      </c>
      <c r="AN962" s="254"/>
      <c r="AO962" s="254"/>
      <c r="AP962" s="254"/>
      <c r="AQ962" s="254"/>
      <c r="AR962" s="245">
        <v>44945</v>
      </c>
      <c r="AS962" s="245">
        <v>44957</v>
      </c>
      <c r="AT962" s="246"/>
      <c r="AU962" s="244"/>
      <c r="AV962" s="257" t="s">
        <v>8583</v>
      </c>
      <c r="AW962" s="254" t="s">
        <v>10798</v>
      </c>
      <c r="AX962" s="245"/>
      <c r="AY962" s="250" t="s">
        <v>12808</v>
      </c>
    </row>
    <row r="963" spans="1:51" ht="24.75" customHeight="1" x14ac:dyDescent="0.35">
      <c r="A963" s="11">
        <v>962</v>
      </c>
      <c r="B963" s="280" t="s">
        <v>12819</v>
      </c>
      <c r="C963" s="247" t="s">
        <v>12820</v>
      </c>
      <c r="D963" s="274"/>
      <c r="E963" s="274" t="s">
        <v>32</v>
      </c>
      <c r="F963" s="275">
        <v>44663</v>
      </c>
      <c r="G963" s="275">
        <v>44722</v>
      </c>
      <c r="H963" s="275"/>
      <c r="I963" s="275">
        <v>45087</v>
      </c>
      <c r="J963" s="269" t="s">
        <v>2085</v>
      </c>
      <c r="K963" s="269" t="s">
        <v>18</v>
      </c>
      <c r="L963" s="242" t="s">
        <v>283</v>
      </c>
      <c r="M963" s="274" t="s">
        <v>2116</v>
      </c>
      <c r="N963" s="274" t="s">
        <v>1990</v>
      </c>
      <c r="O963" s="274" t="s">
        <v>284</v>
      </c>
      <c r="P963" s="274" t="s">
        <v>12821</v>
      </c>
      <c r="Q963" s="10" t="s">
        <v>285</v>
      </c>
      <c r="R963" s="274"/>
      <c r="S963" s="274"/>
      <c r="T963" s="274" t="s">
        <v>53</v>
      </c>
      <c r="U963" s="278">
        <v>32752</v>
      </c>
      <c r="V963" s="274" t="s">
        <v>79</v>
      </c>
      <c r="W963" s="274" t="s">
        <v>1153</v>
      </c>
      <c r="X963" s="274" t="s">
        <v>1936</v>
      </c>
      <c r="Y963" s="274" t="s">
        <v>12822</v>
      </c>
      <c r="Z963" s="277">
        <v>44326</v>
      </c>
      <c r="AA963" s="274" t="s">
        <v>1937</v>
      </c>
      <c r="AB963" s="274" t="s">
        <v>1938</v>
      </c>
      <c r="AC963" s="247" t="s">
        <v>1939</v>
      </c>
      <c r="AD963" s="274" t="s">
        <v>2240</v>
      </c>
      <c r="AE963" s="274" t="s">
        <v>2095</v>
      </c>
      <c r="AF963" s="274" t="s">
        <v>12823</v>
      </c>
      <c r="AG963" s="274" t="s">
        <v>12824</v>
      </c>
      <c r="AH963" s="274" t="s">
        <v>12825</v>
      </c>
      <c r="AI963" s="274" t="s">
        <v>12826</v>
      </c>
      <c r="AJ963" s="274" t="s">
        <v>12827</v>
      </c>
      <c r="AK963" s="274" t="s">
        <v>12828</v>
      </c>
      <c r="AL963" s="274" t="s">
        <v>1971</v>
      </c>
      <c r="AM963" s="287" t="s">
        <v>12829</v>
      </c>
      <c r="AN963" s="276"/>
      <c r="AO963" s="276"/>
      <c r="AP963" s="276"/>
      <c r="AQ963" s="254"/>
      <c r="AR963" s="245">
        <v>44957</v>
      </c>
      <c r="AS963" s="245">
        <v>44957</v>
      </c>
      <c r="AT963" s="246"/>
      <c r="AU963" s="244"/>
      <c r="AV963" s="257" t="s">
        <v>8583</v>
      </c>
      <c r="AW963" s="254" t="s">
        <v>8608</v>
      </c>
      <c r="AX963" s="258"/>
      <c r="AY963" s="250" t="s">
        <v>12819</v>
      </c>
    </row>
    <row r="964" spans="1:51" ht="24.75" customHeight="1" x14ac:dyDescent="0.35">
      <c r="A964" s="11">
        <v>963</v>
      </c>
      <c r="B964" s="280" t="s">
        <v>12830</v>
      </c>
      <c r="C964" s="247" t="s">
        <v>12831</v>
      </c>
      <c r="D964" s="274" t="s">
        <v>12832</v>
      </c>
      <c r="E964" s="274" t="s">
        <v>255</v>
      </c>
      <c r="F964" s="275">
        <v>44410</v>
      </c>
      <c r="G964" s="275">
        <v>44469</v>
      </c>
      <c r="H964" s="275"/>
      <c r="I964" s="275">
        <v>45199</v>
      </c>
      <c r="J964" s="269" t="s">
        <v>2085</v>
      </c>
      <c r="K964" s="269" t="s">
        <v>80</v>
      </c>
      <c r="L964" s="274" t="s">
        <v>12801</v>
      </c>
      <c r="M964" s="274" t="s">
        <v>15</v>
      </c>
      <c r="N964" s="274" t="s">
        <v>2097</v>
      </c>
      <c r="O964" s="274" t="s">
        <v>12833</v>
      </c>
      <c r="P964" s="274" t="s">
        <v>3357</v>
      </c>
      <c r="Q964" s="10" t="s">
        <v>83</v>
      </c>
      <c r="R964" s="274"/>
      <c r="S964" s="274"/>
      <c r="T964" s="274" t="s">
        <v>53</v>
      </c>
      <c r="U964" s="278">
        <v>30351</v>
      </c>
      <c r="V964" s="274" t="s">
        <v>57</v>
      </c>
      <c r="W964" s="274" t="s">
        <v>1382</v>
      </c>
      <c r="X964" s="274" t="s">
        <v>1936</v>
      </c>
      <c r="Y964" s="274" t="s">
        <v>12834</v>
      </c>
      <c r="Z964" s="277">
        <v>44305</v>
      </c>
      <c r="AA964" s="274"/>
      <c r="AB964" s="274" t="s">
        <v>1938</v>
      </c>
      <c r="AC964" s="247" t="s">
        <v>1939</v>
      </c>
      <c r="AD964" s="274" t="s">
        <v>12835</v>
      </c>
      <c r="AE964" s="274" t="s">
        <v>12836</v>
      </c>
      <c r="AF964" s="274" t="s">
        <v>12837</v>
      </c>
      <c r="AG964" s="274" t="s">
        <v>12838</v>
      </c>
      <c r="AH964" s="274" t="s">
        <v>12839</v>
      </c>
      <c r="AI964" s="274" t="s">
        <v>12840</v>
      </c>
      <c r="AJ964" s="274" t="s">
        <v>12841</v>
      </c>
      <c r="AK964" s="274" t="s">
        <v>12842</v>
      </c>
      <c r="AL964" s="274" t="s">
        <v>1971</v>
      </c>
      <c r="AM964" s="287" t="s">
        <v>12843</v>
      </c>
      <c r="AN964" s="276"/>
      <c r="AO964" s="276"/>
      <c r="AP964" s="276"/>
      <c r="AQ964" s="254"/>
      <c r="AR964" s="245">
        <v>44957</v>
      </c>
      <c r="AS964" s="245">
        <v>44957</v>
      </c>
      <c r="AT964" s="246"/>
      <c r="AU964" s="244"/>
      <c r="AV964" s="257" t="s">
        <v>8639</v>
      </c>
      <c r="AW964" s="254" t="s">
        <v>8640</v>
      </c>
      <c r="AX964" s="258"/>
      <c r="AY964" s="250" t="s">
        <v>12830</v>
      </c>
    </row>
    <row r="965" spans="1:51" ht="24.75" customHeight="1" x14ac:dyDescent="0.35">
      <c r="A965" s="11">
        <v>964</v>
      </c>
      <c r="B965" s="280" t="s">
        <v>12844</v>
      </c>
      <c r="C965" s="247" t="s">
        <v>12845</v>
      </c>
      <c r="D965" s="274"/>
      <c r="E965" s="274" t="s">
        <v>14</v>
      </c>
      <c r="F965" s="275">
        <v>44550</v>
      </c>
      <c r="G965" s="275">
        <v>44609</v>
      </c>
      <c r="H965" s="275"/>
      <c r="I965" s="275">
        <v>44974</v>
      </c>
      <c r="J965" s="269" t="s">
        <v>2085</v>
      </c>
      <c r="K965" s="269" t="s">
        <v>109</v>
      </c>
      <c r="L965" s="274" t="s">
        <v>110</v>
      </c>
      <c r="M965" s="274" t="s">
        <v>2330</v>
      </c>
      <c r="N965" s="274" t="s">
        <v>1933</v>
      </c>
      <c r="O965" s="274" t="s">
        <v>12846</v>
      </c>
      <c r="P965" s="274" t="s">
        <v>12847</v>
      </c>
      <c r="Q965" s="10" t="s">
        <v>21</v>
      </c>
      <c r="R965" s="274"/>
      <c r="S965" s="274"/>
      <c r="T965" s="274" t="s">
        <v>22</v>
      </c>
      <c r="U965" s="278">
        <v>27356</v>
      </c>
      <c r="V965" s="274" t="s">
        <v>255</v>
      </c>
      <c r="W965" s="274" t="s">
        <v>2007</v>
      </c>
      <c r="X965" s="274" t="s">
        <v>1936</v>
      </c>
      <c r="Y965" s="274" t="s">
        <v>12848</v>
      </c>
      <c r="Z965" s="277">
        <v>40442</v>
      </c>
      <c r="AA965" s="274" t="s">
        <v>255</v>
      </c>
      <c r="AB965" s="274" t="s">
        <v>1938</v>
      </c>
      <c r="AC965" s="247" t="s">
        <v>1939</v>
      </c>
      <c r="AD965" s="274" t="s">
        <v>2010</v>
      </c>
      <c r="AE965" s="274" t="s">
        <v>10227</v>
      </c>
      <c r="AF965" s="274" t="s">
        <v>12849</v>
      </c>
      <c r="AG965" s="274" t="s">
        <v>12850</v>
      </c>
      <c r="AH965" s="274" t="s">
        <v>12851</v>
      </c>
      <c r="AI965" s="274" t="s">
        <v>12852</v>
      </c>
      <c r="AJ965" s="274" t="s">
        <v>12853</v>
      </c>
      <c r="AK965" s="274" t="s">
        <v>12854</v>
      </c>
      <c r="AL965" s="274" t="s">
        <v>2246</v>
      </c>
      <c r="AM965" s="287" t="s">
        <v>12855</v>
      </c>
      <c r="AN965" s="276"/>
      <c r="AO965" s="276"/>
      <c r="AP965" s="276"/>
      <c r="AQ965" s="254"/>
      <c r="AR965" s="245">
        <v>44957</v>
      </c>
      <c r="AS965" s="245">
        <v>44957</v>
      </c>
      <c r="AT965" s="246"/>
      <c r="AU965" s="244"/>
      <c r="AV965" s="257" t="s">
        <v>8639</v>
      </c>
      <c r="AW965" s="254" t="s">
        <v>11463</v>
      </c>
      <c r="AX965" s="258"/>
      <c r="AY965" s="250" t="s">
        <v>12844</v>
      </c>
    </row>
    <row r="966" spans="1:51" ht="24.75" customHeight="1" x14ac:dyDescent="0.35">
      <c r="A966" s="11">
        <v>965</v>
      </c>
      <c r="B966" s="280" t="s">
        <v>12856</v>
      </c>
      <c r="C966" s="247" t="s">
        <v>12857</v>
      </c>
      <c r="D966" s="274"/>
      <c r="E966" s="274" t="s">
        <v>141</v>
      </c>
      <c r="F966" s="275">
        <v>43549</v>
      </c>
      <c r="G966" s="275">
        <v>43608</v>
      </c>
      <c r="H966" s="275"/>
      <c r="I966" s="275"/>
      <c r="J966" s="269" t="s">
        <v>1932</v>
      </c>
      <c r="K966" s="269" t="s">
        <v>12858</v>
      </c>
      <c r="L966" s="274" t="s">
        <v>146</v>
      </c>
      <c r="M966" s="274" t="s">
        <v>12859</v>
      </c>
      <c r="N966" s="274" t="s">
        <v>2050</v>
      </c>
      <c r="O966" s="274" t="s">
        <v>400</v>
      </c>
      <c r="P966" s="274" t="s">
        <v>2173</v>
      </c>
      <c r="Q966" s="10" t="s">
        <v>148</v>
      </c>
      <c r="R966" s="274"/>
      <c r="S966" s="274"/>
      <c r="T966" s="274" t="s">
        <v>53</v>
      </c>
      <c r="U966" s="278">
        <v>29629</v>
      </c>
      <c r="V966" s="274" t="s">
        <v>141</v>
      </c>
      <c r="W966" s="274" t="s">
        <v>141</v>
      </c>
      <c r="X966" s="274" t="s">
        <v>1936</v>
      </c>
      <c r="Y966" s="274" t="s">
        <v>12860</v>
      </c>
      <c r="Z966" s="277">
        <v>41617</v>
      </c>
      <c r="AA966" s="274" t="s">
        <v>141</v>
      </c>
      <c r="AB966" s="274" t="s">
        <v>1956</v>
      </c>
      <c r="AC966" s="247" t="s">
        <v>1968</v>
      </c>
      <c r="AD966" s="274" t="s">
        <v>2072</v>
      </c>
      <c r="AE966" s="274" t="s">
        <v>2069</v>
      </c>
      <c r="AF966" s="274" t="s">
        <v>12861</v>
      </c>
      <c r="AG966" s="274" t="s">
        <v>12862</v>
      </c>
      <c r="AH966" s="274" t="s">
        <v>12861</v>
      </c>
      <c r="AI966" s="274" t="s">
        <v>12862</v>
      </c>
      <c r="AJ966" s="274" t="s">
        <v>12863</v>
      </c>
      <c r="AK966" s="274" t="s">
        <v>12864</v>
      </c>
      <c r="AL966" s="274" t="s">
        <v>1953</v>
      </c>
      <c r="AM966" s="287" t="s">
        <v>12863</v>
      </c>
      <c r="AN966" s="276"/>
      <c r="AO966" s="276"/>
      <c r="AP966" s="276"/>
      <c r="AQ966" s="254"/>
      <c r="AR966" s="245">
        <v>44957</v>
      </c>
      <c r="AS966" s="245">
        <v>44957</v>
      </c>
      <c r="AT966" s="246"/>
      <c r="AU966" s="244"/>
      <c r="AV966" s="257" t="s">
        <v>8583</v>
      </c>
      <c r="AW966" s="254" t="s">
        <v>8608</v>
      </c>
      <c r="AX966" s="258"/>
      <c r="AY966" s="250" t="s">
        <v>12856</v>
      </c>
    </row>
    <row r="967" spans="1:51" ht="24.75" customHeight="1" x14ac:dyDescent="0.35">
      <c r="A967" s="11">
        <v>966</v>
      </c>
      <c r="B967" s="280" t="s">
        <v>12865</v>
      </c>
      <c r="C967" s="247" t="s">
        <v>12866</v>
      </c>
      <c r="D967" s="274"/>
      <c r="E967" s="274" t="s">
        <v>255</v>
      </c>
      <c r="F967" s="275">
        <v>44641</v>
      </c>
      <c r="G967" s="275">
        <v>44700</v>
      </c>
      <c r="H967" s="275"/>
      <c r="I967" s="275">
        <v>45065</v>
      </c>
      <c r="J967" s="269" t="s">
        <v>2085</v>
      </c>
      <c r="K967" s="269" t="s">
        <v>18</v>
      </c>
      <c r="L967" s="242" t="s">
        <v>283</v>
      </c>
      <c r="M967" s="274" t="s">
        <v>2116</v>
      </c>
      <c r="N967" s="274" t="s">
        <v>1990</v>
      </c>
      <c r="O967" s="274" t="s">
        <v>284</v>
      </c>
      <c r="P967" s="274" t="s">
        <v>12821</v>
      </c>
      <c r="Q967" s="10" t="s">
        <v>285</v>
      </c>
      <c r="R967" s="274"/>
      <c r="S967" s="274"/>
      <c r="T967" s="274" t="s">
        <v>53</v>
      </c>
      <c r="U967" s="278">
        <v>33275</v>
      </c>
      <c r="V967" s="274" t="s">
        <v>2562</v>
      </c>
      <c r="W967" s="274" t="s">
        <v>2562</v>
      </c>
      <c r="X967" s="274" t="s">
        <v>1936</v>
      </c>
      <c r="Y967" s="274" t="s">
        <v>12867</v>
      </c>
      <c r="Z967" s="277">
        <v>44551</v>
      </c>
      <c r="AA967" s="274" t="s">
        <v>1937</v>
      </c>
      <c r="AB967" s="274" t="s">
        <v>1938</v>
      </c>
      <c r="AC967" s="247" t="s">
        <v>1939</v>
      </c>
      <c r="AD967" s="274" t="s">
        <v>2030</v>
      </c>
      <c r="AE967" s="274" t="s">
        <v>2095</v>
      </c>
      <c r="AF967" s="274" t="s">
        <v>12868</v>
      </c>
      <c r="AG967" s="274" t="s">
        <v>12869</v>
      </c>
      <c r="AH967" s="274" t="s">
        <v>12870</v>
      </c>
      <c r="AI967" s="274" t="s">
        <v>12871</v>
      </c>
      <c r="AJ967" s="274" t="s">
        <v>12872</v>
      </c>
      <c r="AK967" s="274" t="s">
        <v>12873</v>
      </c>
      <c r="AL967" s="274" t="s">
        <v>1971</v>
      </c>
      <c r="AM967" s="287" t="s">
        <v>12874</v>
      </c>
      <c r="AN967" s="276"/>
      <c r="AO967" s="276"/>
      <c r="AP967" s="276"/>
      <c r="AQ967" s="254"/>
      <c r="AR967" s="245">
        <v>44957</v>
      </c>
      <c r="AS967" s="245">
        <v>44957</v>
      </c>
      <c r="AT967" s="246"/>
      <c r="AU967" s="244"/>
      <c r="AV967" s="257" t="s">
        <v>8583</v>
      </c>
      <c r="AW967" s="254" t="s">
        <v>8608</v>
      </c>
      <c r="AX967" s="258"/>
      <c r="AY967" s="250" t="s">
        <v>12865</v>
      </c>
    </row>
    <row r="968" spans="1:51" ht="24.75" customHeight="1" x14ac:dyDescent="0.35">
      <c r="A968" s="11">
        <v>967</v>
      </c>
      <c r="B968" s="280" t="s">
        <v>12875</v>
      </c>
      <c r="C968" s="8" t="s">
        <v>8348</v>
      </c>
      <c r="D968" s="10"/>
      <c r="E968" s="10" t="s">
        <v>2048</v>
      </c>
      <c r="F968" s="9">
        <v>44944</v>
      </c>
      <c r="G968" s="9">
        <v>45003</v>
      </c>
      <c r="H968" s="9"/>
      <c r="I968" s="9"/>
      <c r="J968" s="7"/>
      <c r="K968" s="7" t="s">
        <v>80</v>
      </c>
      <c r="L968" s="10" t="s">
        <v>12781</v>
      </c>
      <c r="M968" s="242" t="s">
        <v>5631</v>
      </c>
      <c r="N968" s="10" t="s">
        <v>2017</v>
      </c>
      <c r="O968" s="10" t="s">
        <v>3187</v>
      </c>
      <c r="P968" s="10" t="s">
        <v>2061</v>
      </c>
      <c r="Q968" s="10" t="e">
        <v>#N/A</v>
      </c>
      <c r="R968" s="10"/>
      <c r="S968" s="10"/>
      <c r="T968" s="10" t="s">
        <v>53</v>
      </c>
      <c r="U968" s="270">
        <v>33445</v>
      </c>
      <c r="V968" s="10" t="s">
        <v>2048</v>
      </c>
      <c r="W968" s="10" t="s">
        <v>2048</v>
      </c>
      <c r="X968" s="10" t="s">
        <v>1936</v>
      </c>
      <c r="Y968" s="259" t="s">
        <v>8349</v>
      </c>
      <c r="Z968" s="288">
        <v>43468</v>
      </c>
      <c r="AA968" s="10" t="s">
        <v>2048</v>
      </c>
      <c r="AB968" s="10" t="s">
        <v>1938</v>
      </c>
      <c r="AC968" s="8" t="s">
        <v>1939</v>
      </c>
      <c r="AD968" s="10" t="s">
        <v>2699</v>
      </c>
      <c r="AE968" s="10" t="s">
        <v>12876</v>
      </c>
      <c r="AF968" s="10" t="s">
        <v>12877</v>
      </c>
      <c r="AG968" s="10" t="s">
        <v>12878</v>
      </c>
      <c r="AH968" s="10" t="s">
        <v>12877</v>
      </c>
      <c r="AI968" s="10" t="s">
        <v>12878</v>
      </c>
      <c r="AJ968" s="10" t="s">
        <v>8352</v>
      </c>
      <c r="AK968" s="10" t="s">
        <v>8353</v>
      </c>
      <c r="AL968" s="10" t="s">
        <v>1971</v>
      </c>
      <c r="AM968" s="10" t="s">
        <v>8354</v>
      </c>
      <c r="AN968" s="289" t="s">
        <v>12879</v>
      </c>
      <c r="AO968" s="10"/>
      <c r="AP968" s="10"/>
      <c r="AQ968" s="10"/>
      <c r="AR968" s="245">
        <v>44957</v>
      </c>
      <c r="AS968" s="245">
        <v>44957</v>
      </c>
      <c r="AT968" s="246"/>
      <c r="AU968" s="244"/>
      <c r="AV968" s="257" t="s">
        <v>8639</v>
      </c>
      <c r="AW968" s="254" t="s">
        <v>9475</v>
      </c>
      <c r="AX968" s="258"/>
      <c r="AY968" s="250" t="s">
        <v>12875</v>
      </c>
    </row>
    <row r="969" spans="1:51" ht="24.75" customHeight="1" x14ac:dyDescent="0.35">
      <c r="A969" s="11">
        <v>968</v>
      </c>
      <c r="B969" s="290" t="s">
        <v>12880</v>
      </c>
      <c r="C969" s="8" t="s">
        <v>12881</v>
      </c>
      <c r="D969" s="10"/>
      <c r="E969" s="10" t="s">
        <v>14</v>
      </c>
      <c r="F969" s="9">
        <v>44900</v>
      </c>
      <c r="G969" s="9">
        <v>44959</v>
      </c>
      <c r="H969" s="9"/>
      <c r="I969" s="9"/>
      <c r="J969" s="7"/>
      <c r="K969" s="7" t="s">
        <v>26</v>
      </c>
      <c r="L969" s="10" t="s">
        <v>47</v>
      </c>
      <c r="M969" s="242" t="s">
        <v>2027</v>
      </c>
      <c r="N969" s="243" t="s">
        <v>2050</v>
      </c>
      <c r="O969" s="243" t="s">
        <v>275</v>
      </c>
      <c r="P969" s="10" t="s">
        <v>2108</v>
      </c>
      <c r="Q969" s="10" t="s">
        <v>21</v>
      </c>
      <c r="R969" s="10"/>
      <c r="S969" s="10"/>
      <c r="T969" s="10" t="s">
        <v>22</v>
      </c>
      <c r="U969" s="244">
        <v>35114</v>
      </c>
      <c r="V969" s="10" t="s">
        <v>57</v>
      </c>
      <c r="W969" s="10" t="s">
        <v>141</v>
      </c>
      <c r="X969" s="241" t="s">
        <v>1936</v>
      </c>
      <c r="Y969" s="8" t="s">
        <v>12882</v>
      </c>
      <c r="Z969" s="243">
        <v>40688</v>
      </c>
      <c r="AA969" s="10" t="s">
        <v>57</v>
      </c>
      <c r="AB969" s="10" t="s">
        <v>1938</v>
      </c>
      <c r="AC969" s="10" t="s">
        <v>1939</v>
      </c>
      <c r="AD969" s="10" t="s">
        <v>11998</v>
      </c>
      <c r="AE969" s="243" t="s">
        <v>1998</v>
      </c>
      <c r="AF969" s="10" t="s">
        <v>12883</v>
      </c>
      <c r="AG969" s="10" t="s">
        <v>12884</v>
      </c>
      <c r="AH969" s="242" t="s">
        <v>12885</v>
      </c>
      <c r="AI969" s="243" t="s">
        <v>12886</v>
      </c>
      <c r="AJ969" s="10" t="s">
        <v>12887</v>
      </c>
      <c r="AK969" s="10" t="s">
        <v>12888</v>
      </c>
      <c r="AL969" s="241" t="s">
        <v>1941</v>
      </c>
      <c r="AM969" s="254" t="s">
        <v>12889</v>
      </c>
      <c r="AN969" s="254" t="s">
        <v>12890</v>
      </c>
      <c r="AO969" s="254"/>
      <c r="AP969" s="254"/>
      <c r="AQ969" s="254"/>
      <c r="AR969" s="245">
        <v>44959</v>
      </c>
      <c r="AS969" s="245">
        <v>44959</v>
      </c>
      <c r="AT969" s="246"/>
      <c r="AU969" s="244"/>
      <c r="AV969" s="257" t="s">
        <v>8583</v>
      </c>
      <c r="AW969" s="254" t="s">
        <v>10798</v>
      </c>
      <c r="AX969" s="257"/>
      <c r="AY969" s="250" t="s">
        <v>12880</v>
      </c>
    </row>
    <row r="970" spans="1:51" ht="24.75" customHeight="1" x14ac:dyDescent="0.35">
      <c r="A970" s="11">
        <v>969</v>
      </c>
      <c r="B970" s="284" t="s">
        <v>12891</v>
      </c>
      <c r="C970" s="8" t="s">
        <v>12892</v>
      </c>
      <c r="D970" s="10"/>
      <c r="E970" s="10" t="s">
        <v>32</v>
      </c>
      <c r="F970" s="9">
        <v>44958</v>
      </c>
      <c r="G970" s="9">
        <v>45017</v>
      </c>
      <c r="H970" s="9"/>
      <c r="I970" s="9"/>
      <c r="J970" s="7"/>
      <c r="K970" s="7" t="s">
        <v>34</v>
      </c>
      <c r="L970" s="10" t="s">
        <v>35</v>
      </c>
      <c r="M970" s="242" t="s">
        <v>35</v>
      </c>
      <c r="N970" s="10" t="s">
        <v>2155</v>
      </c>
      <c r="O970" s="10" t="s">
        <v>626</v>
      </c>
      <c r="P970" s="10" t="s">
        <v>2285</v>
      </c>
      <c r="Q970" s="10" t="s">
        <v>21</v>
      </c>
      <c r="R970" s="10"/>
      <c r="S970" s="10"/>
      <c r="T970" s="10" t="s">
        <v>22</v>
      </c>
      <c r="U970" s="270">
        <v>34783</v>
      </c>
      <c r="V970" s="10" t="s">
        <v>79</v>
      </c>
      <c r="W970" s="10" t="s">
        <v>79</v>
      </c>
      <c r="X970" s="10" t="s">
        <v>1936</v>
      </c>
      <c r="Y970" s="271" t="s">
        <v>12893</v>
      </c>
      <c r="Z970" s="288">
        <v>44297</v>
      </c>
      <c r="AA970" s="10" t="s">
        <v>1937</v>
      </c>
      <c r="AB970" s="10" t="s">
        <v>1956</v>
      </c>
      <c r="AC970" s="8" t="s">
        <v>1939</v>
      </c>
      <c r="AD970" s="10" t="s">
        <v>1952</v>
      </c>
      <c r="AE970" s="10" t="s">
        <v>1962</v>
      </c>
      <c r="AF970" s="10" t="s">
        <v>12894</v>
      </c>
      <c r="AG970" s="10" t="s">
        <v>12895</v>
      </c>
      <c r="AH970" s="10" t="s">
        <v>12894</v>
      </c>
      <c r="AI970" s="10" t="s">
        <v>12895</v>
      </c>
      <c r="AJ970" s="272" t="s">
        <v>12896</v>
      </c>
      <c r="AK970" s="10" t="s">
        <v>12897</v>
      </c>
      <c r="AL970" s="10" t="s">
        <v>2107</v>
      </c>
      <c r="AM970" s="10" t="s">
        <v>12898</v>
      </c>
      <c r="AN970" s="291" t="s">
        <v>12899</v>
      </c>
      <c r="AO970" s="291"/>
      <c r="AP970" s="291"/>
      <c r="AQ970" s="10"/>
      <c r="AR970" s="245">
        <v>44959</v>
      </c>
      <c r="AS970" s="245">
        <v>44959</v>
      </c>
      <c r="AT970" s="246"/>
      <c r="AU970" s="244"/>
      <c r="AV970" s="257" t="s">
        <v>8583</v>
      </c>
      <c r="AW970" s="254" t="s">
        <v>3783</v>
      </c>
      <c r="AX970" s="258"/>
      <c r="AY970" s="250" t="s">
        <v>12891</v>
      </c>
    </row>
    <row r="971" spans="1:51" ht="24.75" customHeight="1" x14ac:dyDescent="0.35">
      <c r="A971" s="11">
        <v>970</v>
      </c>
      <c r="B971" s="280" t="s">
        <v>12900</v>
      </c>
      <c r="C971" s="247" t="s">
        <v>12901</v>
      </c>
      <c r="D971" s="274"/>
      <c r="E971" s="274" t="s">
        <v>14</v>
      </c>
      <c r="F971" s="275">
        <v>44893</v>
      </c>
      <c r="G971" s="275">
        <v>44952</v>
      </c>
      <c r="H971" s="275"/>
      <c r="I971" s="275">
        <v>45317</v>
      </c>
      <c r="J971" s="269" t="s">
        <v>2085</v>
      </c>
      <c r="K971" s="269" t="s">
        <v>18</v>
      </c>
      <c r="L971" s="274" t="s">
        <v>19</v>
      </c>
      <c r="M971" s="274" t="s">
        <v>5618</v>
      </c>
      <c r="N971" s="274" t="s">
        <v>2017</v>
      </c>
      <c r="O971" s="274" t="s">
        <v>1526</v>
      </c>
      <c r="P971" s="274" t="s">
        <v>2648</v>
      </c>
      <c r="Q971" s="10" t="s">
        <v>21</v>
      </c>
      <c r="R971" s="274"/>
      <c r="S971" s="274"/>
      <c r="T971" s="274" t="s">
        <v>53</v>
      </c>
      <c r="U971" s="278">
        <v>35708</v>
      </c>
      <c r="V971" s="274" t="s">
        <v>1945</v>
      </c>
      <c r="W971" s="274" t="s">
        <v>1382</v>
      </c>
      <c r="X971" s="274" t="s">
        <v>1936</v>
      </c>
      <c r="Y971" s="274" t="s">
        <v>12902</v>
      </c>
      <c r="Z971" s="277">
        <v>44844</v>
      </c>
      <c r="AA971" s="274" t="s">
        <v>1937</v>
      </c>
      <c r="AB971" s="274" t="s">
        <v>1956</v>
      </c>
      <c r="AC971" s="247" t="s">
        <v>1939</v>
      </c>
      <c r="AD971" s="274" t="s">
        <v>1992</v>
      </c>
      <c r="AE971" s="274" t="s">
        <v>12903</v>
      </c>
      <c r="AF971" s="274" t="s">
        <v>12904</v>
      </c>
      <c r="AG971" s="274" t="s">
        <v>12905</v>
      </c>
      <c r="AH971" s="274" t="s">
        <v>12904</v>
      </c>
      <c r="AI971" s="274" t="s">
        <v>12906</v>
      </c>
      <c r="AJ971" s="274" t="s">
        <v>12907</v>
      </c>
      <c r="AK971" s="274" t="s">
        <v>12908</v>
      </c>
      <c r="AL971" s="274" t="s">
        <v>1953</v>
      </c>
      <c r="AM971" s="287" t="s">
        <v>12909</v>
      </c>
      <c r="AN971" s="289" t="s">
        <v>12910</v>
      </c>
      <c r="AO971" s="280"/>
      <c r="AP971" s="280"/>
      <c r="AQ971" s="280"/>
      <c r="AR971" s="245">
        <v>44960</v>
      </c>
      <c r="AS971" s="245">
        <v>44960</v>
      </c>
      <c r="AT971" s="246"/>
      <c r="AU971" s="244"/>
      <c r="AV971" s="257" t="s">
        <v>8583</v>
      </c>
      <c r="AW971" s="254" t="s">
        <v>10798</v>
      </c>
      <c r="AX971" s="257"/>
      <c r="AY971" s="250" t="s">
        <v>12900</v>
      </c>
    </row>
    <row r="972" spans="1:51" ht="24.75" customHeight="1" x14ac:dyDescent="0.35">
      <c r="A972" s="11">
        <v>971</v>
      </c>
      <c r="B972" s="290" t="s">
        <v>12911</v>
      </c>
      <c r="C972" s="8" t="s">
        <v>12912</v>
      </c>
      <c r="D972" s="10"/>
      <c r="E972" s="10" t="s">
        <v>14</v>
      </c>
      <c r="F972" s="9">
        <v>44565</v>
      </c>
      <c r="G972" s="9">
        <v>44624</v>
      </c>
      <c r="H972" s="9"/>
      <c r="I972" s="9">
        <v>44989</v>
      </c>
      <c r="J972" s="7" t="s">
        <v>2085</v>
      </c>
      <c r="K972" s="7" t="s">
        <v>18</v>
      </c>
      <c r="L972" s="10" t="s">
        <v>218</v>
      </c>
      <c r="M972" s="242" t="s">
        <v>2406</v>
      </c>
      <c r="N972" s="243" t="s">
        <v>1933</v>
      </c>
      <c r="O972" s="243" t="s">
        <v>12913</v>
      </c>
      <c r="P972" s="10" t="s">
        <v>12914</v>
      </c>
      <c r="Q972" s="10" t="s">
        <v>21</v>
      </c>
      <c r="R972" s="10"/>
      <c r="S972" s="10"/>
      <c r="T972" s="10" t="s">
        <v>53</v>
      </c>
      <c r="U972" s="244">
        <v>32773</v>
      </c>
      <c r="V972" s="10" t="s">
        <v>2205</v>
      </c>
      <c r="W972" s="10" t="s">
        <v>2205</v>
      </c>
      <c r="X972" s="241" t="s">
        <v>1936</v>
      </c>
      <c r="Y972" s="8" t="s">
        <v>12915</v>
      </c>
      <c r="Z972" s="243">
        <v>42740</v>
      </c>
      <c r="AA972" s="10" t="s">
        <v>2009</v>
      </c>
      <c r="AB972" s="10" t="s">
        <v>1938</v>
      </c>
      <c r="AC972" s="10" t="s">
        <v>1939</v>
      </c>
      <c r="AD972" s="10" t="s">
        <v>2010</v>
      </c>
      <c r="AE972" s="243" t="s">
        <v>2750</v>
      </c>
      <c r="AF972" s="10" t="s">
        <v>12916</v>
      </c>
      <c r="AG972" s="10" t="s">
        <v>12917</v>
      </c>
      <c r="AH972" s="242" t="s">
        <v>12916</v>
      </c>
      <c r="AI972" s="243" t="s">
        <v>12917</v>
      </c>
      <c r="AJ972" s="10" t="s">
        <v>12918</v>
      </c>
      <c r="AK972" s="10" t="s">
        <v>12919</v>
      </c>
      <c r="AL972" s="241" t="s">
        <v>1971</v>
      </c>
      <c r="AM972" s="254" t="s">
        <v>12920</v>
      </c>
      <c r="AN972" s="254" t="s">
        <v>12921</v>
      </c>
      <c r="AO972" s="254"/>
      <c r="AP972" s="254"/>
      <c r="AQ972" s="254"/>
      <c r="AR972" s="245">
        <v>44960</v>
      </c>
      <c r="AS972" s="245">
        <v>44960</v>
      </c>
      <c r="AT972" s="246"/>
      <c r="AU972" s="244"/>
      <c r="AV972" s="257" t="s">
        <v>8583</v>
      </c>
      <c r="AW972" s="254" t="s">
        <v>10798</v>
      </c>
      <c r="AX972" s="257"/>
      <c r="AY972" s="250" t="s">
        <v>12911</v>
      </c>
    </row>
    <row r="973" spans="1:51" ht="24.75" customHeight="1" x14ac:dyDescent="0.35">
      <c r="A973" s="11">
        <v>972</v>
      </c>
      <c r="B973" s="280" t="s">
        <v>12922</v>
      </c>
      <c r="C973" s="247" t="s">
        <v>12923</v>
      </c>
      <c r="D973" s="274"/>
      <c r="E973" s="274" t="s">
        <v>14</v>
      </c>
      <c r="F973" s="275">
        <v>44914</v>
      </c>
      <c r="G973" s="275">
        <v>44973</v>
      </c>
      <c r="H973" s="275"/>
      <c r="I973" s="275"/>
      <c r="J973" s="269"/>
      <c r="K973" s="269" t="s">
        <v>10652</v>
      </c>
      <c r="L973" s="274" t="s">
        <v>70</v>
      </c>
      <c r="M973" s="274" t="s">
        <v>2147</v>
      </c>
      <c r="N973" s="274" t="s">
        <v>1990</v>
      </c>
      <c r="O973" s="274" t="s">
        <v>505</v>
      </c>
      <c r="P973" s="274" t="s">
        <v>2236</v>
      </c>
      <c r="Q973" s="10" t="s">
        <v>21</v>
      </c>
      <c r="R973" s="274"/>
      <c r="S973" s="274"/>
      <c r="T973" s="274" t="s">
        <v>22</v>
      </c>
      <c r="U973" s="278">
        <v>32258</v>
      </c>
      <c r="V973" s="274" t="s">
        <v>2007</v>
      </c>
      <c r="W973" s="274" t="s">
        <v>2007</v>
      </c>
      <c r="X973" s="274" t="s">
        <v>1936</v>
      </c>
      <c r="Y973" s="274" t="s">
        <v>12924</v>
      </c>
      <c r="Z973" s="277">
        <v>44551</v>
      </c>
      <c r="AA973" s="274" t="s">
        <v>1937</v>
      </c>
      <c r="AB973" s="274" t="s">
        <v>1956</v>
      </c>
      <c r="AC973" s="247" t="s">
        <v>1939</v>
      </c>
      <c r="AD973" s="274" t="s">
        <v>12925</v>
      </c>
      <c r="AE973" s="274" t="s">
        <v>1988</v>
      </c>
      <c r="AF973" s="274" t="s">
        <v>12926</v>
      </c>
      <c r="AG973" s="280" t="s">
        <v>12927</v>
      </c>
      <c r="AH973" s="242" t="s">
        <v>12928</v>
      </c>
      <c r="AI973" s="279" t="s">
        <v>12929</v>
      </c>
      <c r="AJ973" s="280" t="s">
        <v>12930</v>
      </c>
      <c r="AK973" s="280" t="s">
        <v>12931</v>
      </c>
      <c r="AL973" s="284" t="s">
        <v>2160</v>
      </c>
      <c r="AM973" s="286" t="s">
        <v>12932</v>
      </c>
      <c r="AN973" s="289" t="s">
        <v>12933</v>
      </c>
      <c r="AO973" s="10"/>
      <c r="AP973" s="10"/>
      <c r="AQ973" s="254"/>
      <c r="AR973" s="292">
        <v>44967</v>
      </c>
      <c r="AS973" s="292">
        <v>44967</v>
      </c>
      <c r="AT973" s="246"/>
      <c r="AU973" s="244"/>
      <c r="AV973" s="257" t="s">
        <v>8583</v>
      </c>
      <c r="AW973" s="254" t="s">
        <v>10798</v>
      </c>
      <c r="AX973" s="257"/>
      <c r="AY973" s="250" t="s">
        <v>12922</v>
      </c>
    </row>
    <row r="974" spans="1:51" ht="24.75" customHeight="1" x14ac:dyDescent="0.35">
      <c r="A974" s="11">
        <v>973</v>
      </c>
      <c r="B974" s="293" t="s">
        <v>12934</v>
      </c>
      <c r="C974" s="294" t="s">
        <v>12935</v>
      </c>
      <c r="D974" s="253"/>
      <c r="E974" s="253" t="s">
        <v>548</v>
      </c>
      <c r="F974" s="251">
        <v>44347</v>
      </c>
      <c r="G974" s="251">
        <v>44406</v>
      </c>
      <c r="H974" s="251"/>
      <c r="I974" s="251">
        <v>45867</v>
      </c>
      <c r="J974" s="231" t="s">
        <v>2269</v>
      </c>
      <c r="K974" s="231" t="s">
        <v>80</v>
      </c>
      <c r="L974" s="253" t="s">
        <v>12936</v>
      </c>
      <c r="M974" s="242" t="s">
        <v>2060</v>
      </c>
      <c r="N974" s="252" t="s">
        <v>2017</v>
      </c>
      <c r="O974" s="252" t="s">
        <v>3187</v>
      </c>
      <c r="P974" s="253" t="s">
        <v>2061</v>
      </c>
      <c r="Q974" s="10" t="e">
        <v>#N/A</v>
      </c>
      <c r="R974" s="253"/>
      <c r="S974" s="253"/>
      <c r="T974" s="253" t="s">
        <v>53</v>
      </c>
      <c r="U974" s="295">
        <v>33807</v>
      </c>
      <c r="V974" s="253" t="s">
        <v>141</v>
      </c>
      <c r="W974" s="253" t="s">
        <v>141</v>
      </c>
      <c r="X974" s="293" t="s">
        <v>1936</v>
      </c>
      <c r="Y974" s="294" t="s">
        <v>12937</v>
      </c>
      <c r="Z974" s="252">
        <v>41876</v>
      </c>
      <c r="AA974" s="253" t="s">
        <v>141</v>
      </c>
      <c r="AB974" s="253" t="s">
        <v>1938</v>
      </c>
      <c r="AC974" s="253" t="s">
        <v>1939</v>
      </c>
      <c r="AD974" s="253" t="s">
        <v>2139</v>
      </c>
      <c r="AE974" s="252" t="s">
        <v>2480</v>
      </c>
      <c r="AF974" s="253" t="s">
        <v>12938</v>
      </c>
      <c r="AG974" s="253" t="s">
        <v>12939</v>
      </c>
      <c r="AH974" s="242" t="s">
        <v>12940</v>
      </c>
      <c r="AI974" s="252" t="s">
        <v>12941</v>
      </c>
      <c r="AJ974" s="253" t="s">
        <v>12942</v>
      </c>
      <c r="AK974" s="253" t="s">
        <v>12943</v>
      </c>
      <c r="AL974" s="293" t="s">
        <v>1971</v>
      </c>
      <c r="AM974" s="296" t="s">
        <v>12944</v>
      </c>
      <c r="AN974" s="297" t="s">
        <v>12945</v>
      </c>
      <c r="AO974" s="10"/>
      <c r="AP974" s="10"/>
      <c r="AQ974" s="254"/>
      <c r="AR974" s="292">
        <v>44972</v>
      </c>
      <c r="AS974" s="292">
        <v>44972</v>
      </c>
      <c r="AT974" s="246"/>
      <c r="AU974" s="244"/>
      <c r="AV974" s="257" t="s">
        <v>8583</v>
      </c>
      <c r="AW974" s="254" t="s">
        <v>8608</v>
      </c>
      <c r="AX974" s="249"/>
      <c r="AY974" s="250" t="s">
        <v>12934</v>
      </c>
    </row>
    <row r="975" spans="1:51" ht="24.75" customHeight="1" x14ac:dyDescent="0.35">
      <c r="A975" s="11">
        <v>974</v>
      </c>
      <c r="B975" s="280" t="s">
        <v>12946</v>
      </c>
      <c r="C975" s="247" t="s">
        <v>1693</v>
      </c>
      <c r="D975" s="274"/>
      <c r="E975" s="274" t="s">
        <v>501</v>
      </c>
      <c r="F975" s="275">
        <v>43836</v>
      </c>
      <c r="G975" s="275">
        <v>43895</v>
      </c>
      <c r="H975" s="275"/>
      <c r="I975" s="275"/>
      <c r="J975" s="269" t="s">
        <v>1932</v>
      </c>
      <c r="K975" s="269" t="s">
        <v>34</v>
      </c>
      <c r="L975" s="274" t="s">
        <v>35</v>
      </c>
      <c r="M975" s="274" t="s">
        <v>35</v>
      </c>
      <c r="N975" s="274" t="s">
        <v>2126</v>
      </c>
      <c r="O975" s="274" t="s">
        <v>307</v>
      </c>
      <c r="P975" s="274" t="s">
        <v>2127</v>
      </c>
      <c r="Q975" s="10" t="s">
        <v>21</v>
      </c>
      <c r="R975" s="274"/>
      <c r="S975" s="274"/>
      <c r="T975" s="274" t="s">
        <v>22</v>
      </c>
      <c r="U975" s="278">
        <v>32849</v>
      </c>
      <c r="V975" s="274" t="s">
        <v>501</v>
      </c>
      <c r="W975" s="274" t="s">
        <v>501</v>
      </c>
      <c r="X975" s="274" t="s">
        <v>1936</v>
      </c>
      <c r="Y975" s="274" t="s">
        <v>12947</v>
      </c>
      <c r="Z975" s="277">
        <v>39405</v>
      </c>
      <c r="AA975" s="274" t="s">
        <v>501</v>
      </c>
      <c r="AB975" s="274" t="s">
        <v>1938</v>
      </c>
      <c r="AC975" s="247" t="s">
        <v>1939</v>
      </c>
      <c r="AD975" s="274" t="s">
        <v>2240</v>
      </c>
      <c r="AE975" s="274" t="s">
        <v>2095</v>
      </c>
      <c r="AF975" s="274" t="s">
        <v>12948</v>
      </c>
      <c r="AG975" s="274" t="s">
        <v>12949</v>
      </c>
      <c r="AH975" s="274" t="s">
        <v>12950</v>
      </c>
      <c r="AI975" s="274" t="s">
        <v>12951</v>
      </c>
      <c r="AJ975" s="274" t="s">
        <v>12952</v>
      </c>
      <c r="AK975" s="274" t="s">
        <v>12953</v>
      </c>
      <c r="AL975" s="274" t="s">
        <v>1941</v>
      </c>
      <c r="AM975" s="287" t="s">
        <v>12954</v>
      </c>
      <c r="AN975" s="289" t="s">
        <v>12955</v>
      </c>
      <c r="AO975" s="10"/>
      <c r="AP975" s="10"/>
      <c r="AQ975" s="10"/>
      <c r="AR975" s="245">
        <v>44973</v>
      </c>
      <c r="AS975" s="245">
        <v>44973</v>
      </c>
      <c r="AT975" s="246"/>
      <c r="AU975" s="244"/>
      <c r="AV975" s="257" t="s">
        <v>8583</v>
      </c>
      <c r="AW975" s="254" t="s">
        <v>8608</v>
      </c>
      <c r="AX975" s="257"/>
      <c r="AY975" s="250" t="s">
        <v>12946</v>
      </c>
    </row>
    <row r="976" spans="1:51" ht="24.75" customHeight="1" x14ac:dyDescent="0.35">
      <c r="A976" s="11">
        <v>975</v>
      </c>
      <c r="B976" s="280" t="s">
        <v>12956</v>
      </c>
      <c r="C976" s="247" t="s">
        <v>12957</v>
      </c>
      <c r="D976" s="274"/>
      <c r="E976" s="274" t="s">
        <v>14</v>
      </c>
      <c r="F976" s="275">
        <v>44081</v>
      </c>
      <c r="G976" s="275">
        <v>44140</v>
      </c>
      <c r="H976" s="275"/>
      <c r="I976" s="275">
        <v>45601</v>
      </c>
      <c r="J976" s="269" t="s">
        <v>2269</v>
      </c>
      <c r="K976" s="269" t="s">
        <v>18</v>
      </c>
      <c r="L976" s="274" t="s">
        <v>218</v>
      </c>
      <c r="M976" s="274" t="s">
        <v>2406</v>
      </c>
      <c r="N976" s="274" t="s">
        <v>1984</v>
      </c>
      <c r="O976" s="274" t="s">
        <v>1452</v>
      </c>
      <c r="P976" s="274" t="s">
        <v>2610</v>
      </c>
      <c r="Q976" s="10" t="e">
        <v>#N/A</v>
      </c>
      <c r="R976" s="274"/>
      <c r="S976" s="274"/>
      <c r="T976" s="274" t="s">
        <v>22</v>
      </c>
      <c r="U976" s="278">
        <v>31114</v>
      </c>
      <c r="V976" s="274" t="s">
        <v>669</v>
      </c>
      <c r="W976" s="274" t="s">
        <v>669</v>
      </c>
      <c r="X976" s="274" t="s">
        <v>1936</v>
      </c>
      <c r="Y976" s="274" t="s">
        <v>12958</v>
      </c>
      <c r="Z976" s="277">
        <v>41838</v>
      </c>
      <c r="AA976" s="274" t="s">
        <v>669</v>
      </c>
      <c r="AB976" s="274" t="s">
        <v>1938</v>
      </c>
      <c r="AC976" s="247" t="s">
        <v>1939</v>
      </c>
      <c r="AD976" s="274" t="s">
        <v>2250</v>
      </c>
      <c r="AE976" s="274" t="s">
        <v>2304</v>
      </c>
      <c r="AF976" s="280" t="s">
        <v>12959</v>
      </c>
      <c r="AG976" s="280" t="s">
        <v>12960</v>
      </c>
      <c r="AH976" s="242" t="s">
        <v>12959</v>
      </c>
      <c r="AI976" s="279" t="s">
        <v>12960</v>
      </c>
      <c r="AJ976" s="280" t="s">
        <v>12961</v>
      </c>
      <c r="AK976" s="280" t="s">
        <v>12962</v>
      </c>
      <c r="AL976" s="284" t="s">
        <v>1941</v>
      </c>
      <c r="AM976" s="286" t="s">
        <v>12963</v>
      </c>
      <c r="AN976" s="289" t="s">
        <v>12964</v>
      </c>
      <c r="AO976" s="10"/>
      <c r="AP976" s="10"/>
      <c r="AQ976" s="254"/>
      <c r="AR976" s="245">
        <v>44974</v>
      </c>
      <c r="AS976" s="245">
        <v>44974</v>
      </c>
      <c r="AT976" s="298"/>
      <c r="AU976" s="299"/>
      <c r="AV976" s="257" t="s">
        <v>8583</v>
      </c>
      <c r="AW976" s="254" t="s">
        <v>8608</v>
      </c>
      <c r="AX976" s="247"/>
      <c r="AY976" s="250" t="s">
        <v>12956</v>
      </c>
    </row>
    <row r="977" spans="1:51" s="8" customFormat="1" ht="24.75" customHeight="1" x14ac:dyDescent="0.35">
      <c r="A977" s="11">
        <v>976</v>
      </c>
      <c r="B977" s="280" t="s">
        <v>12965</v>
      </c>
      <c r="C977" s="8" t="s">
        <v>12966</v>
      </c>
      <c r="D977" s="10"/>
      <c r="E977" s="243" t="s">
        <v>14</v>
      </c>
      <c r="F977" s="9">
        <v>44956</v>
      </c>
      <c r="G977" s="9">
        <v>45015</v>
      </c>
      <c r="H977" s="9"/>
      <c r="I977" s="9"/>
      <c r="J977" s="7"/>
      <c r="K977" s="269" t="s">
        <v>18</v>
      </c>
      <c r="L977" s="10" t="s">
        <v>19</v>
      </c>
      <c r="M977" s="242" t="s">
        <v>19</v>
      </c>
      <c r="N977" s="10" t="s">
        <v>2017</v>
      </c>
      <c r="O977" s="10" t="s">
        <v>891</v>
      </c>
      <c r="P977" s="10" t="s">
        <v>2393</v>
      </c>
      <c r="Q977" s="10" t="s">
        <v>21</v>
      </c>
      <c r="R977" s="10"/>
      <c r="S977" s="10"/>
      <c r="T977" s="10" t="s">
        <v>22</v>
      </c>
      <c r="U977" s="270">
        <v>31884</v>
      </c>
      <c r="V977" s="10" t="s">
        <v>2297</v>
      </c>
      <c r="W977" s="10" t="s">
        <v>2297</v>
      </c>
      <c r="X977" s="10" t="s">
        <v>1936</v>
      </c>
      <c r="Y977" s="259" t="s">
        <v>12967</v>
      </c>
      <c r="Z977" s="288">
        <v>43707</v>
      </c>
      <c r="AA977" s="10" t="s">
        <v>2297</v>
      </c>
      <c r="AB977" s="274" t="s">
        <v>1956</v>
      </c>
      <c r="AC977" s="8" t="s">
        <v>1939</v>
      </c>
      <c r="AD977" s="10" t="s">
        <v>12968</v>
      </c>
      <c r="AE977" s="10" t="s">
        <v>2508</v>
      </c>
      <c r="AF977" s="10" t="s">
        <v>12969</v>
      </c>
      <c r="AG977" s="10" t="s">
        <v>12970</v>
      </c>
      <c r="AH977" s="10" t="s">
        <v>12971</v>
      </c>
      <c r="AI977" s="10" t="s">
        <v>12972</v>
      </c>
      <c r="AJ977" s="10" t="s">
        <v>12973</v>
      </c>
      <c r="AK977" s="10" t="s">
        <v>10734</v>
      </c>
      <c r="AL977" s="10" t="s">
        <v>2224</v>
      </c>
      <c r="AM977" s="10" t="s">
        <v>12974</v>
      </c>
      <c r="AN977" s="289" t="s">
        <v>12975</v>
      </c>
      <c r="AO977" s="10"/>
      <c r="AP977" s="10"/>
      <c r="AR977" s="245">
        <v>44978</v>
      </c>
      <c r="AS977" s="245">
        <v>44978</v>
      </c>
      <c r="AU977" s="300"/>
      <c r="AV977" s="257" t="s">
        <v>8583</v>
      </c>
      <c r="AW977" s="254" t="s">
        <v>10798</v>
      </c>
      <c r="AY977" s="255" t="s">
        <v>12965</v>
      </c>
    </row>
    <row r="978" spans="1:51" ht="24.75" customHeight="1" x14ac:dyDescent="0.35">
      <c r="A978" s="11">
        <v>977</v>
      </c>
      <c r="B978" s="280" t="s">
        <v>12976</v>
      </c>
      <c r="C978" s="248" t="s">
        <v>12977</v>
      </c>
      <c r="D978" s="280"/>
      <c r="E978" s="279" t="s">
        <v>32</v>
      </c>
      <c r="F978" s="275">
        <v>44832</v>
      </c>
      <c r="G978" s="275">
        <v>44891</v>
      </c>
      <c r="H978" s="275"/>
      <c r="I978" s="275">
        <v>44983</v>
      </c>
      <c r="J978" s="269" t="s">
        <v>12978</v>
      </c>
      <c r="K978" s="269" t="s">
        <v>26</v>
      </c>
      <c r="L978" s="280" t="s">
        <v>27</v>
      </c>
      <c r="M978" s="278" t="s">
        <v>27</v>
      </c>
      <c r="N978" s="280" t="s">
        <v>2050</v>
      </c>
      <c r="O978" s="280" t="s">
        <v>1078</v>
      </c>
      <c r="P978" s="280" t="s">
        <v>2471</v>
      </c>
      <c r="Q978" s="10" t="s">
        <v>21</v>
      </c>
      <c r="R978" s="280"/>
      <c r="S978" s="280"/>
      <c r="T978" s="280" t="s">
        <v>53</v>
      </c>
      <c r="U978" s="278">
        <v>35099</v>
      </c>
      <c r="V978" s="280" t="s">
        <v>79</v>
      </c>
      <c r="W978" s="280" t="s">
        <v>79</v>
      </c>
      <c r="X978" s="280" t="s">
        <v>1936</v>
      </c>
      <c r="Y978" s="301" t="s">
        <v>12979</v>
      </c>
      <c r="Z978" s="277">
        <v>40357</v>
      </c>
      <c r="AA978" s="280" t="s">
        <v>79</v>
      </c>
      <c r="AB978" s="274" t="s">
        <v>1956</v>
      </c>
      <c r="AC978" s="248" t="s">
        <v>1939</v>
      </c>
      <c r="AD978" s="280" t="s">
        <v>1947</v>
      </c>
      <c r="AE978" s="280" t="s">
        <v>2073</v>
      </c>
      <c r="AF978" s="280" t="s">
        <v>12980</v>
      </c>
      <c r="AG978" s="280" t="s">
        <v>12981</v>
      </c>
      <c r="AH978" s="302" t="s">
        <v>12980</v>
      </c>
      <c r="AI978" s="280" t="s">
        <v>12981</v>
      </c>
      <c r="AJ978" s="280" t="s">
        <v>12982</v>
      </c>
      <c r="AK978" s="280" t="s">
        <v>809</v>
      </c>
      <c r="AL978" s="280" t="s">
        <v>1953</v>
      </c>
      <c r="AM978" s="289" t="s">
        <v>12983</v>
      </c>
      <c r="AN978" s="289" t="s">
        <v>12984</v>
      </c>
      <c r="AO978" s="10"/>
      <c r="AP978" s="10"/>
      <c r="AQ978" s="8"/>
      <c r="AR978" s="245">
        <v>44983</v>
      </c>
      <c r="AS978" s="245">
        <v>44983</v>
      </c>
      <c r="AT978" s="261"/>
      <c r="AU978" s="303"/>
      <c r="AV978" s="257" t="s">
        <v>8639</v>
      </c>
      <c r="AW978" s="254" t="s">
        <v>9696</v>
      </c>
      <c r="AX978" s="248"/>
      <c r="AY978" s="250" t="s">
        <v>12976</v>
      </c>
    </row>
    <row r="979" spans="1:51" s="8" customFormat="1" ht="24.75" customHeight="1" x14ac:dyDescent="0.35">
      <c r="A979" s="11">
        <v>978</v>
      </c>
      <c r="B979" s="280" t="s">
        <v>12985</v>
      </c>
      <c r="C979" s="249" t="s">
        <v>12986</v>
      </c>
      <c r="D979" s="276"/>
      <c r="E979" s="276" t="s">
        <v>255</v>
      </c>
      <c r="F979" s="9">
        <v>44565</v>
      </c>
      <c r="G979" s="9">
        <v>44624</v>
      </c>
      <c r="H979" s="9"/>
      <c r="I979" s="9">
        <v>44989</v>
      </c>
      <c r="J979" s="7" t="s">
        <v>2085</v>
      </c>
      <c r="K979" s="269" t="s">
        <v>80</v>
      </c>
      <c r="L979" s="276" t="s">
        <v>12801</v>
      </c>
      <c r="M979" s="283" t="s">
        <v>11018</v>
      </c>
      <c r="N979" s="276" t="s">
        <v>1972</v>
      </c>
      <c r="O979" s="276" t="s">
        <v>3187</v>
      </c>
      <c r="P979" s="276" t="s">
        <v>2061</v>
      </c>
      <c r="Q979" s="10" t="e">
        <v>#N/A</v>
      </c>
      <c r="R979" s="276"/>
      <c r="S979" s="276"/>
      <c r="T979" s="276" t="s">
        <v>53</v>
      </c>
      <c r="U979" s="270">
        <v>29542</v>
      </c>
      <c r="V979" s="276" t="s">
        <v>255</v>
      </c>
      <c r="W979" s="276" t="s">
        <v>255</v>
      </c>
      <c r="X979" s="276" t="s">
        <v>1936</v>
      </c>
      <c r="Y979" s="276" t="s">
        <v>12987</v>
      </c>
      <c r="Z979" s="288">
        <v>44162</v>
      </c>
      <c r="AA979" s="276" t="s">
        <v>1937</v>
      </c>
      <c r="AB979" s="274" t="s">
        <v>1938</v>
      </c>
      <c r="AC979" s="249" t="s">
        <v>1939</v>
      </c>
      <c r="AD979" s="276" t="s">
        <v>12988</v>
      </c>
      <c r="AE979" s="276" t="s">
        <v>12989</v>
      </c>
      <c r="AF979" s="10" t="s">
        <v>12990</v>
      </c>
      <c r="AG979" s="10" t="s">
        <v>12991</v>
      </c>
      <c r="AH979" s="270" t="s">
        <v>12990</v>
      </c>
      <c r="AI979" s="243" t="s">
        <v>12991</v>
      </c>
      <c r="AJ979" s="10" t="s">
        <v>12992</v>
      </c>
      <c r="AK979" s="10" t="s">
        <v>12993</v>
      </c>
      <c r="AL979" s="241" t="s">
        <v>1971</v>
      </c>
      <c r="AM979" s="254" t="s">
        <v>12994</v>
      </c>
      <c r="AN979" s="289" t="s">
        <v>12995</v>
      </c>
      <c r="AO979" s="10"/>
      <c r="AP979" s="10"/>
      <c r="AQ979" s="254"/>
      <c r="AR979" s="245">
        <v>44978</v>
      </c>
      <c r="AS979" s="245">
        <v>44985</v>
      </c>
      <c r="AT979" s="254"/>
      <c r="AU979" s="244"/>
      <c r="AV979" s="257" t="s">
        <v>8583</v>
      </c>
      <c r="AW979" s="254" t="s">
        <v>9696</v>
      </c>
      <c r="AX979" s="249"/>
      <c r="AY979" s="255" t="s">
        <v>12985</v>
      </c>
    </row>
    <row r="980" spans="1:51" ht="24.75" customHeight="1" x14ac:dyDescent="0.35">
      <c r="A980" s="11">
        <v>979</v>
      </c>
      <c r="B980" s="280" t="s">
        <v>12996</v>
      </c>
      <c r="C980" s="247" t="s">
        <v>123</v>
      </c>
      <c r="D980" s="274"/>
      <c r="E980" s="274" t="s">
        <v>14</v>
      </c>
      <c r="F980" s="275">
        <v>44886</v>
      </c>
      <c r="G980" s="275">
        <v>44945</v>
      </c>
      <c r="H980" s="275"/>
      <c r="I980" s="275">
        <v>45310</v>
      </c>
      <c r="J980" s="269" t="s">
        <v>2085</v>
      </c>
      <c r="K980" s="269" t="s">
        <v>12858</v>
      </c>
      <c r="L980" s="274" t="s">
        <v>751</v>
      </c>
      <c r="M980" s="274" t="s">
        <v>2378</v>
      </c>
      <c r="N980" s="274" t="s">
        <v>2050</v>
      </c>
      <c r="O980" s="274" t="s">
        <v>1463</v>
      </c>
      <c r="P980" s="274" t="s">
        <v>2614</v>
      </c>
      <c r="Q980" s="10" t="s">
        <v>21</v>
      </c>
      <c r="R980" s="274"/>
      <c r="S980" s="274"/>
      <c r="T980" s="274" t="s">
        <v>22</v>
      </c>
      <c r="U980" s="278">
        <v>36097</v>
      </c>
      <c r="V980" s="274" t="s">
        <v>124</v>
      </c>
      <c r="W980" s="274" t="s">
        <v>1725</v>
      </c>
      <c r="X980" s="274" t="s">
        <v>1936</v>
      </c>
      <c r="Y980" s="274" t="s">
        <v>12997</v>
      </c>
      <c r="Z980" s="277">
        <v>44557</v>
      </c>
      <c r="AA980" s="274" t="s">
        <v>1937</v>
      </c>
      <c r="AB980" s="274" t="s">
        <v>1956</v>
      </c>
      <c r="AC980" s="247" t="s">
        <v>1939</v>
      </c>
      <c r="AD980" s="274" t="s">
        <v>2221</v>
      </c>
      <c r="AE980" s="274" t="s">
        <v>12998</v>
      </c>
      <c r="AF980" s="280" t="s">
        <v>12999</v>
      </c>
      <c r="AG980" s="280" t="s">
        <v>13000</v>
      </c>
      <c r="AH980" s="242" t="s">
        <v>13001</v>
      </c>
      <c r="AI980" s="279" t="s">
        <v>13002</v>
      </c>
      <c r="AJ980" s="280" t="s">
        <v>13003</v>
      </c>
      <c r="AK980" s="280" t="s">
        <v>13004</v>
      </c>
      <c r="AL980" s="284" t="s">
        <v>1953</v>
      </c>
      <c r="AM980" s="286" t="s">
        <v>13005</v>
      </c>
      <c r="AN980" s="289" t="s">
        <v>13006</v>
      </c>
      <c r="AO980" s="10"/>
      <c r="AP980" s="10"/>
      <c r="AQ980" s="254"/>
      <c r="AR980" s="245">
        <v>44985</v>
      </c>
      <c r="AS980" s="245">
        <v>44985</v>
      </c>
      <c r="AT980" s="298"/>
      <c r="AU980" s="299"/>
      <c r="AV980" s="257" t="s">
        <v>8583</v>
      </c>
      <c r="AW980" s="254" t="s">
        <v>10798</v>
      </c>
      <c r="AX980" s="247"/>
      <c r="AY980" s="250" t="s">
        <v>12996</v>
      </c>
    </row>
    <row r="981" spans="1:51" ht="24.75" customHeight="1" x14ac:dyDescent="0.35">
      <c r="A981" s="11">
        <v>980</v>
      </c>
      <c r="B981" s="280" t="s">
        <v>13007</v>
      </c>
      <c r="C981" s="247" t="s">
        <v>13008</v>
      </c>
      <c r="D981" s="274"/>
      <c r="E981" s="274" t="s">
        <v>707</v>
      </c>
      <c r="F981" s="275">
        <v>44809</v>
      </c>
      <c r="G981" s="275">
        <v>44868</v>
      </c>
      <c r="H981" s="275"/>
      <c r="I981" s="275">
        <v>45233</v>
      </c>
      <c r="J981" s="269" t="s">
        <v>2085</v>
      </c>
      <c r="K981" s="269" t="s">
        <v>80</v>
      </c>
      <c r="L981" s="274" t="s">
        <v>13009</v>
      </c>
      <c r="M981" s="274" t="s">
        <v>13010</v>
      </c>
      <c r="N981" s="274" t="s">
        <v>1972</v>
      </c>
      <c r="O981" s="274" t="s">
        <v>3187</v>
      </c>
      <c r="P981" s="274" t="s">
        <v>2061</v>
      </c>
      <c r="Q981" s="10" t="e">
        <v>#N/A</v>
      </c>
      <c r="R981" s="274"/>
      <c r="S981" s="274"/>
      <c r="T981" s="274" t="s">
        <v>53</v>
      </c>
      <c r="U981" s="278">
        <v>27512</v>
      </c>
      <c r="V981" s="274" t="s">
        <v>707</v>
      </c>
      <c r="W981" s="274" t="s">
        <v>707</v>
      </c>
      <c r="X981" s="274" t="s">
        <v>1936</v>
      </c>
      <c r="Y981" s="274" t="s">
        <v>13011</v>
      </c>
      <c r="Z981" s="277">
        <v>42093</v>
      </c>
      <c r="AA981" s="274" t="s">
        <v>707</v>
      </c>
      <c r="AB981" s="274" t="s">
        <v>1938</v>
      </c>
      <c r="AC981" s="247" t="s">
        <v>1939</v>
      </c>
      <c r="AD981" s="274" t="s">
        <v>2149</v>
      </c>
      <c r="AE981" s="274" t="s">
        <v>1988</v>
      </c>
      <c r="AF981" s="280" t="s">
        <v>13012</v>
      </c>
      <c r="AG981" s="280" t="s">
        <v>13013</v>
      </c>
      <c r="AH981" s="242" t="s">
        <v>13014</v>
      </c>
      <c r="AI981" s="279" t="s">
        <v>13015</v>
      </c>
      <c r="AJ981" s="280" t="s">
        <v>13016</v>
      </c>
      <c r="AK981" s="280" t="s">
        <v>13017</v>
      </c>
      <c r="AL981" s="284" t="s">
        <v>1971</v>
      </c>
      <c r="AM981" s="286" t="s">
        <v>13018</v>
      </c>
      <c r="AN981" s="289" t="s">
        <v>13019</v>
      </c>
      <c r="AO981" s="10"/>
      <c r="AP981" s="10"/>
      <c r="AQ981" s="254"/>
      <c r="AR981" s="245">
        <v>44985</v>
      </c>
      <c r="AS981" s="245">
        <v>44985</v>
      </c>
      <c r="AT981" s="298"/>
      <c r="AU981" s="299"/>
      <c r="AV981" s="257" t="s">
        <v>8639</v>
      </c>
      <c r="AW981" s="254" t="s">
        <v>8640</v>
      </c>
      <c r="AX981" s="247"/>
      <c r="AY981" s="250" t="s">
        <v>13007</v>
      </c>
    </row>
    <row r="982" spans="1:51" ht="24.75" customHeight="1" x14ac:dyDescent="0.35">
      <c r="A982" s="11">
        <v>981</v>
      </c>
      <c r="B982" s="280" t="s">
        <v>13020</v>
      </c>
      <c r="C982" s="247" t="s">
        <v>13021</v>
      </c>
      <c r="D982" s="274"/>
      <c r="E982" s="274" t="s">
        <v>162</v>
      </c>
      <c r="F982" s="275">
        <v>44867</v>
      </c>
      <c r="G982" s="275">
        <v>44926</v>
      </c>
      <c r="H982" s="275"/>
      <c r="I982" s="275">
        <v>45291</v>
      </c>
      <c r="J982" s="269" t="s">
        <v>2085</v>
      </c>
      <c r="K982" s="269" t="s">
        <v>80</v>
      </c>
      <c r="L982" s="274" t="s">
        <v>13022</v>
      </c>
      <c r="M982" s="274" t="s">
        <v>2038</v>
      </c>
      <c r="N982" s="274" t="s">
        <v>2017</v>
      </c>
      <c r="O982" s="274" t="s">
        <v>3187</v>
      </c>
      <c r="P982" s="274" t="s">
        <v>2061</v>
      </c>
      <c r="Q982" s="10" t="e">
        <v>#N/A</v>
      </c>
      <c r="R982" s="274"/>
      <c r="S982" s="274"/>
      <c r="T982" s="274" t="s">
        <v>53</v>
      </c>
      <c r="U982" s="278">
        <v>33412</v>
      </c>
      <c r="V982" s="274" t="s">
        <v>162</v>
      </c>
      <c r="W982" s="274" t="s">
        <v>162</v>
      </c>
      <c r="X982" s="274" t="s">
        <v>1936</v>
      </c>
      <c r="Y982" s="274" t="s">
        <v>13023</v>
      </c>
      <c r="Z982" s="277">
        <v>44311</v>
      </c>
      <c r="AA982" s="274" t="s">
        <v>1937</v>
      </c>
      <c r="AB982" s="274" t="s">
        <v>1938</v>
      </c>
      <c r="AC982" s="247" t="s">
        <v>1939</v>
      </c>
      <c r="AD982" s="274" t="s">
        <v>2624</v>
      </c>
      <c r="AE982" s="274" t="s">
        <v>2586</v>
      </c>
      <c r="AF982" s="280" t="s">
        <v>13024</v>
      </c>
      <c r="AG982" s="280" t="s">
        <v>13025</v>
      </c>
      <c r="AH982" s="242" t="s">
        <v>13024</v>
      </c>
      <c r="AI982" s="279" t="s">
        <v>13025</v>
      </c>
      <c r="AJ982" s="280" t="s">
        <v>13026</v>
      </c>
      <c r="AK982" s="280" t="s">
        <v>13027</v>
      </c>
      <c r="AL982" s="284" t="s">
        <v>1971</v>
      </c>
      <c r="AM982" s="286" t="s">
        <v>13028</v>
      </c>
      <c r="AN982" s="289" t="s">
        <v>13029</v>
      </c>
      <c r="AO982" s="10"/>
      <c r="AP982" s="10"/>
      <c r="AQ982" s="254"/>
      <c r="AR982" s="245">
        <v>44985</v>
      </c>
      <c r="AS982" s="245">
        <v>44985</v>
      </c>
      <c r="AT982" s="298"/>
      <c r="AU982" s="299"/>
      <c r="AV982" s="257" t="s">
        <v>8583</v>
      </c>
      <c r="AW982" s="254" t="s">
        <v>3783</v>
      </c>
      <c r="AX982" s="247"/>
      <c r="AY982" s="250" t="s">
        <v>13020</v>
      </c>
    </row>
    <row r="983" spans="1:51" ht="24.75" customHeight="1" x14ac:dyDescent="0.35">
      <c r="A983" s="11">
        <v>982</v>
      </c>
      <c r="B983" s="284" t="s">
        <v>13030</v>
      </c>
      <c r="C983" s="247" t="s">
        <v>13031</v>
      </c>
      <c r="D983" s="274" t="s">
        <v>13032</v>
      </c>
      <c r="E983" s="274" t="s">
        <v>14</v>
      </c>
      <c r="F983" s="275">
        <v>44634</v>
      </c>
      <c r="G983" s="275">
        <v>44693</v>
      </c>
      <c r="H983" s="275"/>
      <c r="I983" s="275">
        <v>45058</v>
      </c>
      <c r="J983" s="269" t="s">
        <v>2085</v>
      </c>
      <c r="K983" s="269" t="s">
        <v>26</v>
      </c>
      <c r="L983" s="280" t="s">
        <v>1630</v>
      </c>
      <c r="M983" s="242" t="s">
        <v>1630</v>
      </c>
      <c r="N983" s="279" t="s">
        <v>2126</v>
      </c>
      <c r="O983" s="279" t="s">
        <v>1631</v>
      </c>
      <c r="P983" s="280" t="s">
        <v>2698</v>
      </c>
      <c r="Q983" s="10" t="s">
        <v>21</v>
      </c>
      <c r="R983" s="280"/>
      <c r="S983" s="280"/>
      <c r="T983" s="274" t="s">
        <v>22</v>
      </c>
      <c r="U983" s="304">
        <v>34711</v>
      </c>
      <c r="V983" s="280" t="s">
        <v>2055</v>
      </c>
      <c r="W983" s="280" t="s">
        <v>2055</v>
      </c>
      <c r="X983" s="284" t="s">
        <v>1936</v>
      </c>
      <c r="Y983" s="248" t="s">
        <v>13033</v>
      </c>
      <c r="Z983" s="279">
        <v>40660</v>
      </c>
      <c r="AA983" s="280" t="s">
        <v>1045</v>
      </c>
      <c r="AB983" s="280" t="s">
        <v>1956</v>
      </c>
      <c r="AC983" s="280" t="s">
        <v>1939</v>
      </c>
      <c r="AD983" s="280" t="s">
        <v>13034</v>
      </c>
      <c r="AE983" s="279" t="s">
        <v>1948</v>
      </c>
      <c r="AF983" s="280" t="s">
        <v>13035</v>
      </c>
      <c r="AG983" s="280" t="s">
        <v>13036</v>
      </c>
      <c r="AH983" s="242" t="s">
        <v>13037</v>
      </c>
      <c r="AI983" s="279" t="s">
        <v>13038</v>
      </c>
      <c r="AJ983" s="280" t="s">
        <v>13039</v>
      </c>
      <c r="AK983" s="280" t="s">
        <v>13040</v>
      </c>
      <c r="AL983" s="284" t="s">
        <v>1953</v>
      </c>
      <c r="AM983" s="286" t="s">
        <v>13041</v>
      </c>
      <c r="AN983" s="289" t="s">
        <v>13042</v>
      </c>
      <c r="AO983" s="10"/>
      <c r="AP983" s="10"/>
      <c r="AQ983" s="254"/>
      <c r="AR983" s="245">
        <v>44989</v>
      </c>
      <c r="AS983" s="245">
        <v>44989</v>
      </c>
      <c r="AT983" s="246"/>
      <c r="AU983" s="244"/>
      <c r="AV983" s="257" t="s">
        <v>8639</v>
      </c>
      <c r="AW983" s="248" t="s">
        <v>6650</v>
      </c>
      <c r="AX983" s="249"/>
      <c r="AY983" s="250" t="s">
        <v>13030</v>
      </c>
    </row>
    <row r="984" spans="1:51" ht="24.75" customHeight="1" x14ac:dyDescent="0.35">
      <c r="A984" s="11">
        <v>983</v>
      </c>
      <c r="B984" s="284" t="s">
        <v>13043</v>
      </c>
      <c r="C984" s="247" t="s">
        <v>13044</v>
      </c>
      <c r="D984" s="274"/>
      <c r="E984" s="274" t="s">
        <v>14</v>
      </c>
      <c r="F984" s="275">
        <v>44151</v>
      </c>
      <c r="G984" s="275">
        <v>44210</v>
      </c>
      <c r="H984" s="275"/>
      <c r="I984" s="275">
        <v>45671</v>
      </c>
      <c r="J984" s="269" t="s">
        <v>2269</v>
      </c>
      <c r="K984" s="269" t="s">
        <v>34</v>
      </c>
      <c r="L984" s="280" t="s">
        <v>35</v>
      </c>
      <c r="M984" s="242" t="s">
        <v>2225</v>
      </c>
      <c r="N984" s="279" t="s">
        <v>2155</v>
      </c>
      <c r="O984" s="279" t="s">
        <v>1231</v>
      </c>
      <c r="P984" s="280" t="s">
        <v>2543</v>
      </c>
      <c r="Q984" s="10" t="s">
        <v>21</v>
      </c>
      <c r="R984" s="280"/>
      <c r="S984" s="280"/>
      <c r="T984" s="274" t="s">
        <v>22</v>
      </c>
      <c r="U984" s="304">
        <v>34845</v>
      </c>
      <c r="V984" s="280" t="s">
        <v>2270</v>
      </c>
      <c r="W984" s="280" t="s">
        <v>2270</v>
      </c>
      <c r="X984" s="284" t="s">
        <v>1936</v>
      </c>
      <c r="Y984" s="248" t="s">
        <v>13045</v>
      </c>
      <c r="Z984" s="279">
        <v>41831</v>
      </c>
      <c r="AA984" s="280" t="s">
        <v>2270</v>
      </c>
      <c r="AB984" s="280" t="s">
        <v>1938</v>
      </c>
      <c r="AC984" s="280" t="s">
        <v>1939</v>
      </c>
      <c r="AD984" s="280" t="s">
        <v>2115</v>
      </c>
      <c r="AE984" s="279" t="s">
        <v>1962</v>
      </c>
      <c r="AF984" s="280" t="s">
        <v>13046</v>
      </c>
      <c r="AG984" s="280" t="s">
        <v>13047</v>
      </c>
      <c r="AH984" s="242" t="s">
        <v>13048</v>
      </c>
      <c r="AI984" s="279" t="s">
        <v>13049</v>
      </c>
      <c r="AJ984" s="280" t="s">
        <v>13050</v>
      </c>
      <c r="AK984" s="280" t="s">
        <v>13051</v>
      </c>
      <c r="AL984" s="284" t="s">
        <v>2224</v>
      </c>
      <c r="AM984" s="286" t="s">
        <v>13052</v>
      </c>
      <c r="AN984" s="289" t="s">
        <v>13053</v>
      </c>
      <c r="AO984" s="10"/>
      <c r="AP984" s="10"/>
      <c r="AQ984" s="254"/>
      <c r="AR984" s="245">
        <v>44992</v>
      </c>
      <c r="AS984" s="245">
        <v>44992</v>
      </c>
      <c r="AT984" s="246"/>
      <c r="AU984" s="244"/>
      <c r="AV984" s="257" t="s">
        <v>8583</v>
      </c>
      <c r="AW984" s="248" t="s">
        <v>3783</v>
      </c>
      <c r="AX984" s="249"/>
      <c r="AY984" s="250" t="s">
        <v>13043</v>
      </c>
    </row>
    <row r="985" spans="1:51" ht="24.75" customHeight="1" x14ac:dyDescent="0.35">
      <c r="A985" s="11">
        <v>984</v>
      </c>
      <c r="B985" s="284" t="s">
        <v>13054</v>
      </c>
      <c r="C985" s="247" t="s">
        <v>13055</v>
      </c>
      <c r="D985" s="274"/>
      <c r="E985" s="274" t="s">
        <v>14</v>
      </c>
      <c r="F985" s="275">
        <v>44991</v>
      </c>
      <c r="G985" s="275">
        <v>45050</v>
      </c>
      <c r="H985" s="275"/>
      <c r="I985" s="275"/>
      <c r="J985" s="269"/>
      <c r="K985" s="269" t="s">
        <v>26</v>
      </c>
      <c r="L985" s="280" t="s">
        <v>47</v>
      </c>
      <c r="M985" s="242" t="s">
        <v>2027</v>
      </c>
      <c r="N985" s="279" t="s">
        <v>2050</v>
      </c>
      <c r="O985" s="279" t="s">
        <v>275</v>
      </c>
      <c r="P985" s="280" t="s">
        <v>2108</v>
      </c>
      <c r="Q985" s="10" t="s">
        <v>21</v>
      </c>
      <c r="R985" s="280"/>
      <c r="S985" s="280"/>
      <c r="T985" s="274" t="s">
        <v>22</v>
      </c>
      <c r="U985" s="304">
        <v>34737</v>
      </c>
      <c r="V985" s="280" t="s">
        <v>2562</v>
      </c>
      <c r="W985" s="280" t="s">
        <v>2562</v>
      </c>
      <c r="X985" s="284" t="s">
        <v>1936</v>
      </c>
      <c r="Y985" s="248" t="s">
        <v>13056</v>
      </c>
      <c r="Z985" s="279">
        <v>44423</v>
      </c>
      <c r="AA985" s="280" t="s">
        <v>1937</v>
      </c>
      <c r="AB985" s="280" t="s">
        <v>1938</v>
      </c>
      <c r="AC985" s="280" t="s">
        <v>1939</v>
      </c>
      <c r="AD985" s="280" t="s">
        <v>2423</v>
      </c>
      <c r="AE985" s="279" t="s">
        <v>1948</v>
      </c>
      <c r="AF985" s="280" t="s">
        <v>13057</v>
      </c>
      <c r="AG985" s="280" t="s">
        <v>13058</v>
      </c>
      <c r="AH985" s="242" t="s">
        <v>13059</v>
      </c>
      <c r="AI985" s="279" t="s">
        <v>13060</v>
      </c>
      <c r="AJ985" s="280" t="s">
        <v>13061</v>
      </c>
      <c r="AK985" s="280" t="s">
        <v>13062</v>
      </c>
      <c r="AL985" s="284" t="s">
        <v>1941</v>
      </c>
      <c r="AM985" s="286" t="s">
        <v>13063</v>
      </c>
      <c r="AN985" s="289" t="s">
        <v>13064</v>
      </c>
      <c r="AO985" s="10"/>
      <c r="AP985" s="10"/>
      <c r="AQ985" s="254"/>
      <c r="AR985" s="245">
        <v>44999</v>
      </c>
      <c r="AS985" s="245">
        <v>44999</v>
      </c>
      <c r="AT985" s="246"/>
      <c r="AU985" s="244"/>
      <c r="AV985" s="257" t="s">
        <v>8583</v>
      </c>
      <c r="AW985" s="248" t="s">
        <v>10798</v>
      </c>
      <c r="AX985" s="249"/>
      <c r="AY985" s="250" t="s">
        <v>13054</v>
      </c>
    </row>
    <row r="986" spans="1:51" ht="24.75" customHeight="1" x14ac:dyDescent="0.35">
      <c r="A986" s="11">
        <v>985</v>
      </c>
      <c r="B986" s="284" t="s">
        <v>13065</v>
      </c>
      <c r="C986" s="247" t="s">
        <v>13066</v>
      </c>
      <c r="D986" s="274"/>
      <c r="E986" s="274" t="s">
        <v>162</v>
      </c>
      <c r="F986" s="275">
        <v>44942</v>
      </c>
      <c r="G986" s="275">
        <v>45001</v>
      </c>
      <c r="H986" s="275"/>
      <c r="I986" s="275">
        <v>45367</v>
      </c>
      <c r="J986" s="269" t="s">
        <v>2085</v>
      </c>
      <c r="K986" s="269" t="s">
        <v>12858</v>
      </c>
      <c r="L986" s="280" t="s">
        <v>146</v>
      </c>
      <c r="M986" s="242" t="s">
        <v>12859</v>
      </c>
      <c r="N986" s="279" t="s">
        <v>2050</v>
      </c>
      <c r="O986" s="279" t="s">
        <v>400</v>
      </c>
      <c r="P986" s="280" t="s">
        <v>2604</v>
      </c>
      <c r="Q986" s="10" t="s">
        <v>148</v>
      </c>
      <c r="R986" s="280"/>
      <c r="S986" s="280"/>
      <c r="T986" s="274" t="s">
        <v>53</v>
      </c>
      <c r="U986" s="304">
        <v>33910</v>
      </c>
      <c r="V986" s="280" t="s">
        <v>2007</v>
      </c>
      <c r="W986" s="280" t="s">
        <v>2007</v>
      </c>
      <c r="X986" s="284" t="s">
        <v>1936</v>
      </c>
      <c r="Y986" s="248" t="s">
        <v>13067</v>
      </c>
      <c r="Z986" s="279">
        <v>44862</v>
      </c>
      <c r="AA986" s="280" t="s">
        <v>1937</v>
      </c>
      <c r="AB986" s="280" t="s">
        <v>1938</v>
      </c>
      <c r="AC986" s="280" t="s">
        <v>1939</v>
      </c>
      <c r="AD986" s="280" t="s">
        <v>2602</v>
      </c>
      <c r="AE986" s="279" t="s">
        <v>13068</v>
      </c>
      <c r="AF986" s="280" t="s">
        <v>13069</v>
      </c>
      <c r="AG986" s="280" t="s">
        <v>13070</v>
      </c>
      <c r="AH986" s="242" t="s">
        <v>13071</v>
      </c>
      <c r="AI986" s="279" t="s">
        <v>13072</v>
      </c>
      <c r="AJ986" s="280" t="s">
        <v>13073</v>
      </c>
      <c r="AK986" s="280" t="s">
        <v>13074</v>
      </c>
      <c r="AL986" s="284" t="s">
        <v>1971</v>
      </c>
      <c r="AM986" s="286" t="s">
        <v>13075</v>
      </c>
      <c r="AN986" s="289" t="s">
        <v>13076</v>
      </c>
      <c r="AO986" s="10"/>
      <c r="AP986" s="10"/>
      <c r="AQ986" s="254"/>
      <c r="AR986" s="245">
        <v>45000</v>
      </c>
      <c r="AS986" s="245">
        <v>45000</v>
      </c>
      <c r="AT986" s="246"/>
      <c r="AU986" s="244"/>
      <c r="AV986" s="257" t="s">
        <v>8583</v>
      </c>
      <c r="AW986" s="248" t="s">
        <v>6613</v>
      </c>
      <c r="AX986" s="249"/>
      <c r="AY986" s="250" t="s">
        <v>13065</v>
      </c>
    </row>
    <row r="987" spans="1:51" ht="24.75" customHeight="1" x14ac:dyDescent="0.35">
      <c r="A987" s="11">
        <v>986</v>
      </c>
      <c r="B987" s="284" t="s">
        <v>13077</v>
      </c>
      <c r="C987" s="247" t="s">
        <v>13078</v>
      </c>
      <c r="D987" s="274"/>
      <c r="E987" s="274" t="s">
        <v>14</v>
      </c>
      <c r="F987" s="275">
        <v>44956</v>
      </c>
      <c r="G987" s="275">
        <v>45015</v>
      </c>
      <c r="H987" s="275"/>
      <c r="I987" s="275"/>
      <c r="J987" s="269"/>
      <c r="K987" s="269" t="s">
        <v>10652</v>
      </c>
      <c r="L987" s="280" t="s">
        <v>41</v>
      </c>
      <c r="M987" s="242" t="s">
        <v>2412</v>
      </c>
      <c r="N987" s="279" t="s">
        <v>1984</v>
      </c>
      <c r="O987" s="279" t="s">
        <v>12690</v>
      </c>
      <c r="P987" s="280" t="s">
        <v>12691</v>
      </c>
      <c r="Q987" s="10" t="s">
        <v>21</v>
      </c>
      <c r="R987" s="280"/>
      <c r="S987" s="280"/>
      <c r="T987" s="274" t="s">
        <v>53</v>
      </c>
      <c r="U987" s="304">
        <v>33470</v>
      </c>
      <c r="V987" s="280" t="s">
        <v>255</v>
      </c>
      <c r="W987" s="280" t="s">
        <v>255</v>
      </c>
      <c r="X987" s="284" t="s">
        <v>1936</v>
      </c>
      <c r="Y987" s="248" t="s">
        <v>13079</v>
      </c>
      <c r="Z987" s="279">
        <v>44748</v>
      </c>
      <c r="AA987" s="280" t="s">
        <v>1937</v>
      </c>
      <c r="AB987" s="280" t="s">
        <v>1956</v>
      </c>
      <c r="AC987" s="280" t="s">
        <v>1939</v>
      </c>
      <c r="AD987" s="280" t="s">
        <v>2149</v>
      </c>
      <c r="AE987" s="279" t="s">
        <v>1948</v>
      </c>
      <c r="AF987" s="280" t="s">
        <v>13080</v>
      </c>
      <c r="AG987" s="280" t="s">
        <v>13081</v>
      </c>
      <c r="AH987" s="242" t="s">
        <v>13082</v>
      </c>
      <c r="AI987" s="279" t="s">
        <v>13083</v>
      </c>
      <c r="AJ987" s="280" t="s">
        <v>13084</v>
      </c>
      <c r="AK987" s="280" t="s">
        <v>13085</v>
      </c>
      <c r="AL987" s="284" t="s">
        <v>2107</v>
      </c>
      <c r="AM987" s="286" t="s">
        <v>13086</v>
      </c>
      <c r="AN987" s="289" t="s">
        <v>13087</v>
      </c>
      <c r="AO987" s="10"/>
      <c r="AP987" s="10"/>
      <c r="AQ987" s="254"/>
      <c r="AR987" s="245">
        <v>45002</v>
      </c>
      <c r="AS987" s="245">
        <v>45002</v>
      </c>
      <c r="AT987" s="246"/>
      <c r="AU987" s="244"/>
      <c r="AV987" s="257" t="s">
        <v>8583</v>
      </c>
      <c r="AW987" s="248" t="s">
        <v>10798</v>
      </c>
      <c r="AX987" s="249"/>
      <c r="AY987" s="250" t="s">
        <v>13077</v>
      </c>
    </row>
    <row r="988" spans="1:51" ht="24.75" customHeight="1" x14ac:dyDescent="0.35">
      <c r="A988" s="11">
        <v>987</v>
      </c>
      <c r="B988" s="284" t="s">
        <v>13088</v>
      </c>
      <c r="C988" s="247" t="s">
        <v>13089</v>
      </c>
      <c r="D988" s="274"/>
      <c r="E988" s="274" t="s">
        <v>14</v>
      </c>
      <c r="F988" s="275">
        <v>44958</v>
      </c>
      <c r="G988" s="275">
        <v>45017</v>
      </c>
      <c r="H988" s="275"/>
      <c r="I988" s="275"/>
      <c r="J988" s="269"/>
      <c r="K988" s="269" t="s">
        <v>10652</v>
      </c>
      <c r="L988" s="280" t="s">
        <v>905</v>
      </c>
      <c r="M988" s="242" t="s">
        <v>905</v>
      </c>
      <c r="N988" s="279" t="s">
        <v>2017</v>
      </c>
      <c r="O988" s="279" t="s">
        <v>681</v>
      </c>
      <c r="P988" s="280" t="s">
        <v>2700</v>
      </c>
      <c r="Q988" s="10" t="s">
        <v>21</v>
      </c>
      <c r="R988" s="280"/>
      <c r="S988" s="280"/>
      <c r="T988" s="274" t="s">
        <v>53</v>
      </c>
      <c r="U988" s="304">
        <v>34284</v>
      </c>
      <c r="V988" s="280" t="s">
        <v>311</v>
      </c>
      <c r="W988" s="280" t="s">
        <v>311</v>
      </c>
      <c r="X988" s="284" t="s">
        <v>1936</v>
      </c>
      <c r="Y988" s="248" t="s">
        <v>13090</v>
      </c>
      <c r="Z988" s="279">
        <v>44606</v>
      </c>
      <c r="AA988" s="280" t="s">
        <v>1937</v>
      </c>
      <c r="AB988" s="280" t="s">
        <v>1956</v>
      </c>
      <c r="AC988" s="280" t="s">
        <v>1939</v>
      </c>
      <c r="AD988" s="280" t="s">
        <v>2546</v>
      </c>
      <c r="AE988" s="279" t="s">
        <v>2465</v>
      </c>
      <c r="AF988" s="280" t="s">
        <v>13091</v>
      </c>
      <c r="AG988" s="280" t="s">
        <v>13092</v>
      </c>
      <c r="AH988" s="242" t="s">
        <v>13093</v>
      </c>
      <c r="AI988" s="279" t="s">
        <v>13094</v>
      </c>
      <c r="AJ988" s="280" t="s">
        <v>13095</v>
      </c>
      <c r="AK988" s="280" t="s">
        <v>845</v>
      </c>
      <c r="AL988" s="284" t="s">
        <v>2160</v>
      </c>
      <c r="AM988" s="286" t="s">
        <v>13096</v>
      </c>
      <c r="AN988" s="289" t="s">
        <v>13097</v>
      </c>
      <c r="AO988" s="10"/>
      <c r="AP988" s="10"/>
      <c r="AQ988" s="254"/>
      <c r="AR988" s="245">
        <v>45002</v>
      </c>
      <c r="AS988" s="245">
        <v>45002</v>
      </c>
      <c r="AT988" s="246"/>
      <c r="AU988" s="244"/>
      <c r="AV988" s="257" t="s">
        <v>8639</v>
      </c>
      <c r="AW988" s="248" t="s">
        <v>6650</v>
      </c>
      <c r="AX988" s="249"/>
      <c r="AY988" s="250" t="s">
        <v>13088</v>
      </c>
    </row>
    <row r="989" spans="1:51" ht="24.75" customHeight="1" x14ac:dyDescent="0.35">
      <c r="A989" s="11">
        <v>988</v>
      </c>
      <c r="B989" s="284" t="s">
        <v>13098</v>
      </c>
      <c r="C989" s="247" t="s">
        <v>13099</v>
      </c>
      <c r="D989" s="274"/>
      <c r="E989" s="274" t="s">
        <v>14</v>
      </c>
      <c r="F989" s="275">
        <v>44809</v>
      </c>
      <c r="G989" s="275">
        <v>44868</v>
      </c>
      <c r="H989" s="275"/>
      <c r="I989" s="275">
        <v>45233</v>
      </c>
      <c r="J989" s="269" t="s">
        <v>2085</v>
      </c>
      <c r="K989" s="269" t="s">
        <v>10652</v>
      </c>
      <c r="L989" s="280" t="s">
        <v>2343</v>
      </c>
      <c r="M989" s="242" t="s">
        <v>12624</v>
      </c>
      <c r="N989" s="279" t="s">
        <v>1990</v>
      </c>
      <c r="O989" s="279" t="s">
        <v>1874</v>
      </c>
      <c r="P989" s="280" t="s">
        <v>13100</v>
      </c>
      <c r="Q989" s="10" t="e">
        <v>#N/A</v>
      </c>
      <c r="R989" s="280"/>
      <c r="S989" s="280"/>
      <c r="T989" s="274" t="s">
        <v>22</v>
      </c>
      <c r="U989" s="304">
        <v>35004</v>
      </c>
      <c r="V989" s="280" t="s">
        <v>2114</v>
      </c>
      <c r="W989" s="280" t="s">
        <v>2114</v>
      </c>
      <c r="X989" s="284" t="s">
        <v>1936</v>
      </c>
      <c r="Y989" s="248" t="s">
        <v>13101</v>
      </c>
      <c r="Z989" s="279">
        <v>44420</v>
      </c>
      <c r="AA989" s="280" t="s">
        <v>1937</v>
      </c>
      <c r="AB989" s="280" t="s">
        <v>1956</v>
      </c>
      <c r="AC989" s="280" t="s">
        <v>1939</v>
      </c>
      <c r="AD989" s="280" t="s">
        <v>2010</v>
      </c>
      <c r="AE989" s="279" t="s">
        <v>1948</v>
      </c>
      <c r="AF989" s="280" t="s">
        <v>13102</v>
      </c>
      <c r="AG989" s="280" t="s">
        <v>13103</v>
      </c>
      <c r="AH989" s="242" t="s">
        <v>13104</v>
      </c>
      <c r="AI989" s="279" t="s">
        <v>13105</v>
      </c>
      <c r="AJ989" s="280" t="s">
        <v>13106</v>
      </c>
      <c r="AK989" s="280" t="s">
        <v>13107</v>
      </c>
      <c r="AL989" s="284" t="s">
        <v>2107</v>
      </c>
      <c r="AM989" s="286" t="s">
        <v>13108</v>
      </c>
      <c r="AN989" s="289" t="s">
        <v>13109</v>
      </c>
      <c r="AO989" s="10"/>
      <c r="AP989" s="10"/>
      <c r="AQ989" s="254"/>
      <c r="AR989" s="245">
        <v>45005</v>
      </c>
      <c r="AS989" s="245">
        <v>45005</v>
      </c>
      <c r="AT989" s="246"/>
      <c r="AU989" s="244"/>
      <c r="AV989" s="257" t="s">
        <v>8583</v>
      </c>
      <c r="AW989" s="248" t="s">
        <v>6613</v>
      </c>
      <c r="AX989" s="249"/>
      <c r="AY989" s="250" t="s">
        <v>13098</v>
      </c>
    </row>
    <row r="990" spans="1:51" ht="24.75" customHeight="1" x14ac:dyDescent="0.35">
      <c r="A990" s="11">
        <v>989</v>
      </c>
      <c r="B990" s="284" t="s">
        <v>13110</v>
      </c>
      <c r="C990" s="248" t="s">
        <v>13111</v>
      </c>
      <c r="D990" s="280"/>
      <c r="E990" s="280" t="s">
        <v>14</v>
      </c>
      <c r="F990" s="275">
        <v>44830</v>
      </c>
      <c r="G990" s="275">
        <v>44889</v>
      </c>
      <c r="H990" s="275"/>
      <c r="I990" s="275">
        <v>45254</v>
      </c>
      <c r="J990" s="269" t="s">
        <v>2085</v>
      </c>
      <c r="K990" s="269" t="s">
        <v>10652</v>
      </c>
      <c r="L990" s="280" t="s">
        <v>1102</v>
      </c>
      <c r="M990" s="242" t="s">
        <v>1954</v>
      </c>
      <c r="N990" s="279" t="s">
        <v>2050</v>
      </c>
      <c r="O990" s="279" t="s">
        <v>9083</v>
      </c>
      <c r="P990" s="280" t="s">
        <v>12193</v>
      </c>
      <c r="Q990" s="10" t="e">
        <v>#N/A</v>
      </c>
      <c r="R990" s="280"/>
      <c r="S990" s="280"/>
      <c r="T990" s="280" t="s">
        <v>22</v>
      </c>
      <c r="U990" s="304">
        <v>34098</v>
      </c>
      <c r="V990" s="280" t="s">
        <v>255</v>
      </c>
      <c r="W990" s="280" t="s">
        <v>255</v>
      </c>
      <c r="X990" s="284" t="s">
        <v>1936</v>
      </c>
      <c r="Y990" s="248" t="s">
        <v>13112</v>
      </c>
      <c r="Z990" s="279">
        <v>44299</v>
      </c>
      <c r="AA990" s="280" t="s">
        <v>1937</v>
      </c>
      <c r="AB990" s="280" t="s">
        <v>1956</v>
      </c>
      <c r="AC990" s="280" t="s">
        <v>3140</v>
      </c>
      <c r="AD990" s="280" t="s">
        <v>1947</v>
      </c>
      <c r="AE990" s="279" t="s">
        <v>13113</v>
      </c>
      <c r="AF990" s="280" t="s">
        <v>13114</v>
      </c>
      <c r="AG990" s="280" t="s">
        <v>13115</v>
      </c>
      <c r="AH990" s="242" t="s">
        <v>13116</v>
      </c>
      <c r="AI990" s="279" t="s">
        <v>13117</v>
      </c>
      <c r="AJ990" s="280" t="s">
        <v>13118</v>
      </c>
      <c r="AK990" s="280" t="s">
        <v>13119</v>
      </c>
      <c r="AL990" s="284" t="s">
        <v>1953</v>
      </c>
      <c r="AM990" s="286" t="s">
        <v>13120</v>
      </c>
      <c r="AN990" s="305" t="s">
        <v>13121</v>
      </c>
      <c r="AO990" s="257"/>
      <c r="AP990" s="257"/>
      <c r="AQ990" s="254"/>
      <c r="AR990" s="245">
        <v>45009</v>
      </c>
      <c r="AS990" s="245">
        <v>45009</v>
      </c>
      <c r="AT990" s="246"/>
      <c r="AU990" s="244"/>
      <c r="AV990" s="249" t="s">
        <v>8583</v>
      </c>
      <c r="AW990" s="248" t="s">
        <v>3783</v>
      </c>
      <c r="AX990" s="249"/>
      <c r="AY990" s="250" t="s">
        <v>13110</v>
      </c>
    </row>
    <row r="991" spans="1:51" ht="24.75" customHeight="1" x14ac:dyDescent="0.35">
      <c r="A991" s="11">
        <v>990</v>
      </c>
      <c r="B991" s="241" t="s">
        <v>13122</v>
      </c>
      <c r="C991" s="249" t="s">
        <v>13123</v>
      </c>
      <c r="D991" s="276"/>
      <c r="E991" s="276" t="s">
        <v>14</v>
      </c>
      <c r="F991" s="9">
        <v>40737</v>
      </c>
      <c r="G991" s="9">
        <v>40797</v>
      </c>
      <c r="H991" s="9"/>
      <c r="I991" s="9"/>
      <c r="J991" s="7" t="s">
        <v>1932</v>
      </c>
      <c r="K991" s="7" t="s">
        <v>34</v>
      </c>
      <c r="L991" s="10" t="s">
        <v>35</v>
      </c>
      <c r="M991" s="242" t="s">
        <v>2142</v>
      </c>
      <c r="N991" s="243" t="s">
        <v>1990</v>
      </c>
      <c r="O991" s="243" t="s">
        <v>475</v>
      </c>
      <c r="P991" s="10" t="s">
        <v>2216</v>
      </c>
      <c r="Q991" s="10" t="s">
        <v>21</v>
      </c>
      <c r="R991" s="10"/>
      <c r="S991" s="10"/>
      <c r="T991" s="276" t="s">
        <v>22</v>
      </c>
      <c r="U991" s="244">
        <v>31859</v>
      </c>
      <c r="V991" s="10" t="s">
        <v>1658</v>
      </c>
      <c r="W991" s="10" t="s">
        <v>1658</v>
      </c>
      <c r="X991" s="241" t="s">
        <v>1936</v>
      </c>
      <c r="Y991" s="8" t="s">
        <v>13124</v>
      </c>
      <c r="Z991" s="243">
        <v>37188</v>
      </c>
      <c r="AA991" s="10" t="s">
        <v>1658</v>
      </c>
      <c r="AB991" s="10" t="s">
        <v>1938</v>
      </c>
      <c r="AC991" s="10" t="s">
        <v>1939</v>
      </c>
      <c r="AD991" s="10" t="s">
        <v>2010</v>
      </c>
      <c r="AE991" s="243" t="s">
        <v>2421</v>
      </c>
      <c r="AF991" s="10" t="s">
        <v>13125</v>
      </c>
      <c r="AG991" s="10" t="s">
        <v>13126</v>
      </c>
      <c r="AH991" s="242" t="s">
        <v>13127</v>
      </c>
      <c r="AI991" s="243" t="s">
        <v>13128</v>
      </c>
      <c r="AJ991" s="10" t="s">
        <v>13129</v>
      </c>
      <c r="AK991" s="10" t="s">
        <v>13130</v>
      </c>
      <c r="AL991" s="241" t="s">
        <v>2107</v>
      </c>
      <c r="AM991" s="254" t="s">
        <v>13131</v>
      </c>
      <c r="AN991" s="10" t="s">
        <v>13132</v>
      </c>
      <c r="AO991" s="10"/>
      <c r="AP991" s="10"/>
      <c r="AQ991" s="254"/>
      <c r="AR991" s="245">
        <v>44987</v>
      </c>
      <c r="AS991" s="245">
        <v>45011</v>
      </c>
      <c r="AT991" s="246"/>
      <c r="AU991" s="244"/>
      <c r="AV991" s="306" t="s">
        <v>8583</v>
      </c>
      <c r="AW991" s="248" t="s">
        <v>3783</v>
      </c>
      <c r="AX991" s="249"/>
      <c r="AY991" s="250" t="s">
        <v>13122</v>
      </c>
    </row>
    <row r="992" spans="1:51" s="311" customFormat="1" ht="24.75" customHeight="1" x14ac:dyDescent="0.25">
      <c r="A992" s="11">
        <v>991</v>
      </c>
      <c r="B992" s="284" t="s">
        <v>13133</v>
      </c>
      <c r="C992" s="248" t="s">
        <v>13134</v>
      </c>
      <c r="D992" s="280"/>
      <c r="E992" s="280" t="s">
        <v>32</v>
      </c>
      <c r="F992" s="275">
        <v>45007</v>
      </c>
      <c r="G992" s="275">
        <v>45066</v>
      </c>
      <c r="H992" s="275"/>
      <c r="I992" s="275"/>
      <c r="J992" s="269"/>
      <c r="K992" s="269" t="s">
        <v>34</v>
      </c>
      <c r="L992" s="280" t="s">
        <v>35</v>
      </c>
      <c r="M992" s="242" t="s">
        <v>35</v>
      </c>
      <c r="N992" s="279" t="s">
        <v>2155</v>
      </c>
      <c r="O992" s="279" t="s">
        <v>626</v>
      </c>
      <c r="P992" s="280" t="s">
        <v>2285</v>
      </c>
      <c r="Q992" s="10" t="s">
        <v>21</v>
      </c>
      <c r="R992" s="273" t="s">
        <v>13135</v>
      </c>
      <c r="S992" s="280" t="s">
        <v>2259</v>
      </c>
      <c r="T992" s="280" t="s">
        <v>22</v>
      </c>
      <c r="U992" s="304">
        <v>34473</v>
      </c>
      <c r="V992" s="280" t="s">
        <v>79</v>
      </c>
      <c r="W992" s="280" t="s">
        <v>79</v>
      </c>
      <c r="X992" s="284" t="s">
        <v>1936</v>
      </c>
      <c r="Y992" s="248" t="s">
        <v>13136</v>
      </c>
      <c r="Z992" s="279">
        <v>44370</v>
      </c>
      <c r="AA992" s="280" t="s">
        <v>1937</v>
      </c>
      <c r="AB992" s="280" t="s">
        <v>1938</v>
      </c>
      <c r="AC992" s="280" t="s">
        <v>1939</v>
      </c>
      <c r="AD992" s="280" t="s">
        <v>6529</v>
      </c>
      <c r="AE992" s="279" t="s">
        <v>2421</v>
      </c>
      <c r="AF992" s="280" t="s">
        <v>13137</v>
      </c>
      <c r="AG992" s="280" t="s">
        <v>13138</v>
      </c>
      <c r="AH992" s="242" t="s">
        <v>13139</v>
      </c>
      <c r="AI992" s="279" t="s">
        <v>13140</v>
      </c>
      <c r="AJ992" s="280" t="s">
        <v>13141</v>
      </c>
      <c r="AK992" s="280" t="s">
        <v>13142</v>
      </c>
      <c r="AL992" s="284" t="s">
        <v>1953</v>
      </c>
      <c r="AM992" s="307" t="s">
        <v>13143</v>
      </c>
      <c r="AN992" s="308" t="s">
        <v>13144</v>
      </c>
      <c r="AO992" s="308"/>
      <c r="AP992" s="308"/>
      <c r="AQ992" s="307"/>
      <c r="AR992" s="245">
        <v>45010</v>
      </c>
      <c r="AS992" s="245">
        <v>45010</v>
      </c>
      <c r="AT992" s="309"/>
      <c r="AU992" s="304"/>
      <c r="AV992" s="247" t="s">
        <v>8583</v>
      </c>
      <c r="AW992" s="294" t="s">
        <v>10798</v>
      </c>
      <c r="AX992" s="310"/>
      <c r="AY992" s="250" t="s">
        <v>13133</v>
      </c>
    </row>
    <row r="993" spans="1:51" s="16" customFormat="1" ht="24.75" customHeight="1" x14ac:dyDescent="0.25">
      <c r="A993" s="11">
        <v>992</v>
      </c>
      <c r="B993" s="293" t="s">
        <v>13145</v>
      </c>
      <c r="C993" s="294" t="s">
        <v>13146</v>
      </c>
      <c r="D993" s="253"/>
      <c r="E993" s="253" t="s">
        <v>14</v>
      </c>
      <c r="F993" s="251">
        <v>45012</v>
      </c>
      <c r="G993" s="251">
        <v>45071</v>
      </c>
      <c r="H993" s="251"/>
      <c r="I993" s="251"/>
      <c r="J993" s="231"/>
      <c r="K993" s="231" t="s">
        <v>10652</v>
      </c>
      <c r="L993" s="253" t="s">
        <v>41</v>
      </c>
      <c r="M993" s="242" t="s">
        <v>1954</v>
      </c>
      <c r="N993" s="252" t="s">
        <v>2050</v>
      </c>
      <c r="O993" s="252" t="s">
        <v>9083</v>
      </c>
      <c r="P993" s="253" t="s">
        <v>12193</v>
      </c>
      <c r="Q993" s="10" t="e">
        <v>#N/A</v>
      </c>
      <c r="R993" s="312" t="s">
        <v>13147</v>
      </c>
      <c r="S993" s="253" t="s">
        <v>1935</v>
      </c>
      <c r="T993" s="253" t="s">
        <v>53</v>
      </c>
      <c r="U993" s="295">
        <v>34957</v>
      </c>
      <c r="V993" s="253" t="s">
        <v>255</v>
      </c>
      <c r="W993" s="253" t="s">
        <v>2416</v>
      </c>
      <c r="X993" s="293" t="s">
        <v>1936</v>
      </c>
      <c r="Y993" s="294" t="s">
        <v>13148</v>
      </c>
      <c r="Z993" s="252">
        <v>44552</v>
      </c>
      <c r="AA993" s="253" t="s">
        <v>1937</v>
      </c>
      <c r="AB993" s="253" t="s">
        <v>1956</v>
      </c>
      <c r="AC993" s="253" t="s">
        <v>1939</v>
      </c>
      <c r="AD993" s="253" t="s">
        <v>2010</v>
      </c>
      <c r="AE993" s="252" t="s">
        <v>1998</v>
      </c>
      <c r="AF993" s="253" t="s">
        <v>13149</v>
      </c>
      <c r="AG993" s="253" t="s">
        <v>13150</v>
      </c>
      <c r="AH993" s="242" t="s">
        <v>13149</v>
      </c>
      <c r="AI993" s="252" t="s">
        <v>13150</v>
      </c>
      <c r="AJ993" s="253" t="s">
        <v>13151</v>
      </c>
      <c r="AK993" s="253" t="s">
        <v>13152</v>
      </c>
      <c r="AL993" s="293" t="s">
        <v>1953</v>
      </c>
      <c r="AM993" s="313" t="s">
        <v>13153</v>
      </c>
      <c r="AN993" s="314" t="s">
        <v>13154</v>
      </c>
      <c r="AO993" s="314"/>
      <c r="AP993" s="314"/>
      <c r="AQ993" s="313"/>
      <c r="AR993" s="292">
        <v>45014</v>
      </c>
      <c r="AS993" s="292">
        <v>45014</v>
      </c>
      <c r="AT993" s="315"/>
      <c r="AU993" s="295"/>
      <c r="AV993" s="247" t="s">
        <v>8583</v>
      </c>
      <c r="AW993" s="294" t="s">
        <v>10732</v>
      </c>
      <c r="AX993" s="316"/>
      <c r="AY993" s="255" t="s">
        <v>13145</v>
      </c>
    </row>
    <row r="994" spans="1:51" ht="24.75" customHeight="1" x14ac:dyDescent="0.35">
      <c r="A994" s="11">
        <v>993</v>
      </c>
      <c r="B994" s="293" t="s">
        <v>13155</v>
      </c>
      <c r="C994" s="294" t="s">
        <v>13156</v>
      </c>
      <c r="D994" s="253"/>
      <c r="E994" s="253" t="s">
        <v>32</v>
      </c>
      <c r="F994" s="251">
        <v>44690</v>
      </c>
      <c r="G994" s="251">
        <v>44749</v>
      </c>
      <c r="H994" s="251"/>
      <c r="I994" s="251">
        <v>45114</v>
      </c>
      <c r="J994" s="231" t="s">
        <v>2085</v>
      </c>
      <c r="K994" s="231" t="s">
        <v>10652</v>
      </c>
      <c r="L994" s="253" t="s">
        <v>41</v>
      </c>
      <c r="M994" s="242" t="s">
        <v>2412</v>
      </c>
      <c r="N994" s="252" t="s">
        <v>1933</v>
      </c>
      <c r="O994" s="252" t="s">
        <v>1754</v>
      </c>
      <c r="P994" s="253" t="s">
        <v>9492</v>
      </c>
      <c r="Q994" s="10" t="s">
        <v>21</v>
      </c>
      <c r="R994" s="253"/>
      <c r="S994" s="253"/>
      <c r="T994" s="253" t="s">
        <v>22</v>
      </c>
      <c r="U994" s="295">
        <v>31477</v>
      </c>
      <c r="V994" s="253" t="s">
        <v>501</v>
      </c>
      <c r="W994" s="253" t="s">
        <v>501</v>
      </c>
      <c r="X994" s="293" t="s">
        <v>1936</v>
      </c>
      <c r="Y994" s="294" t="s">
        <v>13157</v>
      </c>
      <c r="Z994" s="252">
        <v>44311</v>
      </c>
      <c r="AA994" s="253" t="s">
        <v>1937</v>
      </c>
      <c r="AB994" s="253" t="s">
        <v>1938</v>
      </c>
      <c r="AC994" s="253" t="s">
        <v>1968</v>
      </c>
      <c r="AD994" s="253" t="s">
        <v>13158</v>
      </c>
      <c r="AE994" s="252" t="s">
        <v>13159</v>
      </c>
      <c r="AF994" s="253" t="s">
        <v>13160</v>
      </c>
      <c r="AG994" s="253" t="s">
        <v>13161</v>
      </c>
      <c r="AH994" s="242" t="s">
        <v>13162</v>
      </c>
      <c r="AI994" s="252" t="s">
        <v>13163</v>
      </c>
      <c r="AJ994" s="253" t="s">
        <v>13164</v>
      </c>
      <c r="AK994" s="253" t="s">
        <v>13165</v>
      </c>
      <c r="AL994" s="293" t="s">
        <v>1941</v>
      </c>
      <c r="AM994" s="296" t="s">
        <v>13166</v>
      </c>
      <c r="AN994" s="297" t="s">
        <v>13167</v>
      </c>
      <c r="AO994" s="10"/>
      <c r="AP994" s="10"/>
      <c r="AQ994" s="254"/>
      <c r="AR994" s="292">
        <v>45016</v>
      </c>
      <c r="AS994" s="292">
        <v>45016</v>
      </c>
      <c r="AT994" s="246"/>
      <c r="AU994" s="244"/>
      <c r="AV994" s="317" t="s">
        <v>8583</v>
      </c>
      <c r="AW994" s="294" t="s">
        <v>10798</v>
      </c>
      <c r="AX994" s="249"/>
      <c r="AY994" s="250" t="s">
        <v>13155</v>
      </c>
    </row>
    <row r="995" spans="1:51" ht="24.75" customHeight="1" x14ac:dyDescent="0.35">
      <c r="A995" s="11">
        <v>994</v>
      </c>
      <c r="B995" s="293" t="s">
        <v>13168</v>
      </c>
      <c r="C995" s="294" t="s">
        <v>13169</v>
      </c>
      <c r="D995" s="253"/>
      <c r="E995" s="253" t="s">
        <v>501</v>
      </c>
      <c r="F995" s="251">
        <v>44501</v>
      </c>
      <c r="G995" s="251">
        <v>44560</v>
      </c>
      <c r="H995" s="251"/>
      <c r="I995" s="251">
        <v>45290</v>
      </c>
      <c r="J995" s="231" t="s">
        <v>2085</v>
      </c>
      <c r="K995" s="231" t="s">
        <v>80</v>
      </c>
      <c r="L995" s="253" t="s">
        <v>13022</v>
      </c>
      <c r="M995" s="242" t="s">
        <v>2133</v>
      </c>
      <c r="N995" s="252" t="s">
        <v>2050</v>
      </c>
      <c r="O995" s="252" t="s">
        <v>3187</v>
      </c>
      <c r="P995" s="253" t="s">
        <v>2061</v>
      </c>
      <c r="Q995" s="10" t="e">
        <v>#N/A</v>
      </c>
      <c r="R995" s="253"/>
      <c r="S995" s="253"/>
      <c r="T995" s="253" t="s">
        <v>53</v>
      </c>
      <c r="U995" s="295">
        <v>32204</v>
      </c>
      <c r="V995" s="253" t="s">
        <v>141</v>
      </c>
      <c r="W995" s="253" t="s">
        <v>141</v>
      </c>
      <c r="X995" s="293" t="s">
        <v>1936</v>
      </c>
      <c r="Y995" s="294" t="s">
        <v>13170</v>
      </c>
      <c r="Z995" s="252">
        <v>44303</v>
      </c>
      <c r="AA995" s="253" t="s">
        <v>1937</v>
      </c>
      <c r="AB995" s="253" t="s">
        <v>1938</v>
      </c>
      <c r="AC995" s="253" t="s">
        <v>1939</v>
      </c>
      <c r="AD995" s="253" t="s">
        <v>13171</v>
      </c>
      <c r="AE995" s="252" t="s">
        <v>2041</v>
      </c>
      <c r="AF995" s="253" t="s">
        <v>13172</v>
      </c>
      <c r="AG995" s="253" t="s">
        <v>13173</v>
      </c>
      <c r="AH995" s="242" t="s">
        <v>13174</v>
      </c>
      <c r="AI995" s="252" t="s">
        <v>13175</v>
      </c>
      <c r="AJ995" s="253" t="s">
        <v>13176</v>
      </c>
      <c r="AK995" s="253" t="s">
        <v>13177</v>
      </c>
      <c r="AL995" s="293" t="s">
        <v>1971</v>
      </c>
      <c r="AM995" s="296" t="s">
        <v>13178</v>
      </c>
      <c r="AN995" s="297" t="s">
        <v>13179</v>
      </c>
      <c r="AO995" s="10"/>
      <c r="AP995" s="10"/>
      <c r="AQ995" s="254"/>
      <c r="AR995" s="292">
        <v>45016</v>
      </c>
      <c r="AS995" s="292">
        <v>45016</v>
      </c>
      <c r="AT995" s="246"/>
      <c r="AU995" s="244"/>
      <c r="AV995" s="317" t="s">
        <v>8583</v>
      </c>
      <c r="AW995" s="294" t="s">
        <v>3783</v>
      </c>
      <c r="AX995" s="249"/>
      <c r="AY995" s="250" t="s">
        <v>13168</v>
      </c>
    </row>
    <row r="996" spans="1:51" ht="24.75" customHeight="1" x14ac:dyDescent="0.35">
      <c r="A996" s="11">
        <v>995</v>
      </c>
      <c r="B996" s="293" t="s">
        <v>13180</v>
      </c>
      <c r="C996" s="294" t="s">
        <v>13181</v>
      </c>
      <c r="D996" s="253"/>
      <c r="E996" s="253" t="s">
        <v>145</v>
      </c>
      <c r="F996" s="251">
        <v>44693</v>
      </c>
      <c r="G996" s="251">
        <v>44752</v>
      </c>
      <c r="H996" s="251"/>
      <c r="I996" s="251">
        <v>45117</v>
      </c>
      <c r="J996" s="231" t="s">
        <v>2085</v>
      </c>
      <c r="K996" s="231" t="s">
        <v>80</v>
      </c>
      <c r="L996" s="253" t="s">
        <v>12781</v>
      </c>
      <c r="M996" s="242" t="s">
        <v>2122</v>
      </c>
      <c r="N996" s="252" t="s">
        <v>1942</v>
      </c>
      <c r="O996" s="252" t="s">
        <v>7397</v>
      </c>
      <c r="P996" s="253" t="s">
        <v>2039</v>
      </c>
      <c r="Q996" s="10" t="e">
        <v>#N/A</v>
      </c>
      <c r="R996" s="253"/>
      <c r="S996" s="253"/>
      <c r="T996" s="253" t="s">
        <v>53</v>
      </c>
      <c r="U996" s="295">
        <v>32509</v>
      </c>
      <c r="V996" s="253" t="s">
        <v>145</v>
      </c>
      <c r="W996" s="253" t="s">
        <v>1382</v>
      </c>
      <c r="X996" s="293" t="s">
        <v>1936</v>
      </c>
      <c r="Y996" s="294" t="s">
        <v>13182</v>
      </c>
      <c r="Z996" s="252">
        <v>40036</v>
      </c>
      <c r="AA996" s="253" t="s">
        <v>145</v>
      </c>
      <c r="AB996" s="253" t="s">
        <v>1938</v>
      </c>
      <c r="AC996" s="253" t="s">
        <v>1968</v>
      </c>
      <c r="AD996" s="253" t="s">
        <v>13183</v>
      </c>
      <c r="AE996" s="252" t="s">
        <v>13184</v>
      </c>
      <c r="AF996" s="253" t="s">
        <v>13185</v>
      </c>
      <c r="AG996" s="253" t="s">
        <v>13186</v>
      </c>
      <c r="AH996" s="242" t="s">
        <v>13185</v>
      </c>
      <c r="AI996" s="252" t="s">
        <v>13186</v>
      </c>
      <c r="AJ996" s="253" t="s">
        <v>13187</v>
      </c>
      <c r="AK996" s="253" t="s">
        <v>13188</v>
      </c>
      <c r="AL996" s="293" t="s">
        <v>1971</v>
      </c>
      <c r="AM996" s="296" t="s">
        <v>13189</v>
      </c>
      <c r="AN996" s="297" t="s">
        <v>13190</v>
      </c>
      <c r="AO996" s="10"/>
      <c r="AP996" s="10"/>
      <c r="AQ996" s="254"/>
      <c r="AR996" s="292">
        <v>45016</v>
      </c>
      <c r="AS996" s="292">
        <v>45016</v>
      </c>
      <c r="AT996" s="246"/>
      <c r="AU996" s="244"/>
      <c r="AV996" s="317" t="s">
        <v>8583</v>
      </c>
      <c r="AW996" s="294" t="s">
        <v>13191</v>
      </c>
      <c r="AX996" s="249"/>
      <c r="AY996" s="250" t="s">
        <v>13180</v>
      </c>
    </row>
    <row r="997" spans="1:51" ht="24.75" customHeight="1" x14ac:dyDescent="0.25">
      <c r="A997" s="11">
        <v>996</v>
      </c>
      <c r="B997" s="293" t="s">
        <v>13192</v>
      </c>
      <c r="C997" s="294" t="s">
        <v>13193</v>
      </c>
      <c r="D997" s="253"/>
      <c r="E997" s="253" t="s">
        <v>129</v>
      </c>
      <c r="F997" s="251">
        <v>44669</v>
      </c>
      <c r="G997" s="251">
        <v>44728</v>
      </c>
      <c r="H997" s="251"/>
      <c r="I997" s="251">
        <v>45093</v>
      </c>
      <c r="J997" s="231" t="s">
        <v>2085</v>
      </c>
      <c r="K997" s="231" t="s">
        <v>80</v>
      </c>
      <c r="L997" s="253" t="s">
        <v>13009</v>
      </c>
      <c r="M997" s="242" t="s">
        <v>13194</v>
      </c>
      <c r="N997" s="252" t="s">
        <v>1984</v>
      </c>
      <c r="O997" s="252" t="s">
        <v>3092</v>
      </c>
      <c r="P997" s="253" t="s">
        <v>3093</v>
      </c>
      <c r="Q997" s="10" t="e">
        <v>#N/A</v>
      </c>
      <c r="R997" s="253"/>
      <c r="S997" s="253"/>
      <c r="T997" s="253" t="s">
        <v>22</v>
      </c>
      <c r="U997" s="295">
        <v>30914</v>
      </c>
      <c r="V997" s="253" t="s">
        <v>129</v>
      </c>
      <c r="W997" s="253" t="s">
        <v>129</v>
      </c>
      <c r="X997" s="293" t="s">
        <v>1936</v>
      </c>
      <c r="Y997" s="294" t="s">
        <v>13195</v>
      </c>
      <c r="Z997" s="252">
        <v>44522</v>
      </c>
      <c r="AA997" s="253" t="s">
        <v>1937</v>
      </c>
      <c r="AB997" s="253" t="s">
        <v>1938</v>
      </c>
      <c r="AC997" s="253" t="s">
        <v>1939</v>
      </c>
      <c r="AD997" s="253" t="s">
        <v>2185</v>
      </c>
      <c r="AE997" s="252" t="s">
        <v>1948</v>
      </c>
      <c r="AF997" s="253" t="s">
        <v>13196</v>
      </c>
      <c r="AG997" s="253" t="s">
        <v>13197</v>
      </c>
      <c r="AH997" s="242" t="s">
        <v>13196</v>
      </c>
      <c r="AI997" s="252" t="s">
        <v>13197</v>
      </c>
      <c r="AJ997" s="253" t="s">
        <v>13198</v>
      </c>
      <c r="AK997" s="253" t="s">
        <v>13199</v>
      </c>
      <c r="AL997" s="293" t="s">
        <v>1941</v>
      </c>
      <c r="AM997" s="313" t="s">
        <v>13200</v>
      </c>
      <c r="AN997" s="314" t="s">
        <v>13201</v>
      </c>
      <c r="AO997" s="314"/>
      <c r="AP997" s="314"/>
      <c r="AQ997" s="313"/>
      <c r="AR997" s="292">
        <v>45016</v>
      </c>
      <c r="AS997" s="292">
        <v>45016</v>
      </c>
      <c r="AT997" s="315"/>
      <c r="AU997" s="295"/>
      <c r="AV997" s="317" t="s">
        <v>8639</v>
      </c>
      <c r="AW997" s="294" t="s">
        <v>8640</v>
      </c>
      <c r="AX997" s="316"/>
      <c r="AY997" s="250" t="s">
        <v>13192</v>
      </c>
    </row>
    <row r="998" spans="1:51" ht="24.75" customHeight="1" x14ac:dyDescent="0.35">
      <c r="A998" s="11">
        <v>997</v>
      </c>
      <c r="B998" s="293" t="s">
        <v>13202</v>
      </c>
      <c r="C998" s="294" t="s">
        <v>13203</v>
      </c>
      <c r="D998" s="253"/>
      <c r="E998" s="253" t="s">
        <v>255</v>
      </c>
      <c r="F998" s="251">
        <v>44809</v>
      </c>
      <c r="G998" s="251">
        <v>44868</v>
      </c>
      <c r="H998" s="251"/>
      <c r="I998" s="251">
        <v>45233</v>
      </c>
      <c r="J998" s="231" t="s">
        <v>2085</v>
      </c>
      <c r="K998" s="231" t="s">
        <v>80</v>
      </c>
      <c r="L998" s="253" t="s">
        <v>12801</v>
      </c>
      <c r="M998" s="242" t="s">
        <v>11018</v>
      </c>
      <c r="N998" s="252" t="s">
        <v>1972</v>
      </c>
      <c r="O998" s="252" t="s">
        <v>3187</v>
      </c>
      <c r="P998" s="253" t="s">
        <v>2061</v>
      </c>
      <c r="Q998" s="10" t="e">
        <v>#N/A</v>
      </c>
      <c r="R998" s="253"/>
      <c r="S998" s="253"/>
      <c r="T998" s="253" t="s">
        <v>53</v>
      </c>
      <c r="U998" s="295">
        <v>31538</v>
      </c>
      <c r="V998" s="253" t="s">
        <v>141</v>
      </c>
      <c r="W998" s="253" t="s">
        <v>141</v>
      </c>
      <c r="X998" s="293" t="s">
        <v>1936</v>
      </c>
      <c r="Y998" s="294" t="s">
        <v>13204</v>
      </c>
      <c r="Z998" s="252">
        <v>43802</v>
      </c>
      <c r="AA998" s="253" t="s">
        <v>1937</v>
      </c>
      <c r="AB998" s="253" t="s">
        <v>1938</v>
      </c>
      <c r="AC998" s="253" t="s">
        <v>1939</v>
      </c>
      <c r="AD998" s="253" t="s">
        <v>2010</v>
      </c>
      <c r="AE998" s="252" t="s">
        <v>2095</v>
      </c>
      <c r="AF998" s="253" t="s">
        <v>13205</v>
      </c>
      <c r="AG998" s="253" t="s">
        <v>13206</v>
      </c>
      <c r="AH998" s="242" t="s">
        <v>13207</v>
      </c>
      <c r="AI998" s="252" t="s">
        <v>13208</v>
      </c>
      <c r="AJ998" s="253" t="s">
        <v>13209</v>
      </c>
      <c r="AK998" s="253" t="s">
        <v>13210</v>
      </c>
      <c r="AL998" s="293" t="s">
        <v>1971</v>
      </c>
      <c r="AM998" s="296" t="s">
        <v>13211</v>
      </c>
      <c r="AN998" s="297" t="s">
        <v>13212</v>
      </c>
      <c r="AO998" s="10"/>
      <c r="AP998" s="10"/>
      <c r="AQ998" s="254"/>
      <c r="AR998" s="292">
        <v>45016</v>
      </c>
      <c r="AS998" s="292">
        <v>45016</v>
      </c>
      <c r="AT998" s="246"/>
      <c r="AU998" s="244"/>
      <c r="AV998" s="317" t="s">
        <v>8639</v>
      </c>
      <c r="AW998" s="294" t="s">
        <v>8640</v>
      </c>
      <c r="AX998" s="249"/>
      <c r="AY998" s="250" t="s">
        <v>13202</v>
      </c>
    </row>
    <row r="999" spans="1:51" ht="24.75" customHeight="1" x14ac:dyDescent="0.35">
      <c r="A999" s="11">
        <v>998</v>
      </c>
      <c r="B999" s="293" t="s">
        <v>13213</v>
      </c>
      <c r="C999" s="294" t="s">
        <v>9741</v>
      </c>
      <c r="D999" s="253"/>
      <c r="E999" s="253" t="s">
        <v>141</v>
      </c>
      <c r="F999" s="251">
        <v>44686</v>
      </c>
      <c r="G999" s="251">
        <v>44745</v>
      </c>
      <c r="H999" s="251"/>
      <c r="I999" s="251">
        <v>45110</v>
      </c>
      <c r="J999" s="231" t="s">
        <v>2085</v>
      </c>
      <c r="K999" s="231" t="s">
        <v>80</v>
      </c>
      <c r="L999" s="253" t="s">
        <v>13214</v>
      </c>
      <c r="M999" s="242" t="s">
        <v>7463</v>
      </c>
      <c r="N999" s="252" t="s">
        <v>1990</v>
      </c>
      <c r="O999" s="252" t="s">
        <v>3187</v>
      </c>
      <c r="P999" s="253" t="s">
        <v>2061</v>
      </c>
      <c r="Q999" s="10" t="e">
        <v>#N/A</v>
      </c>
      <c r="R999" s="253"/>
      <c r="S999" s="253"/>
      <c r="T999" s="253" t="s">
        <v>53</v>
      </c>
      <c r="U999" s="295">
        <v>33190</v>
      </c>
      <c r="V999" s="253" t="s">
        <v>141</v>
      </c>
      <c r="W999" s="253" t="s">
        <v>141</v>
      </c>
      <c r="X999" s="293" t="s">
        <v>1936</v>
      </c>
      <c r="Y999" s="294" t="s">
        <v>13215</v>
      </c>
      <c r="Z999" s="252">
        <v>43733</v>
      </c>
      <c r="AA999" s="253" t="s">
        <v>334</v>
      </c>
      <c r="AB999" s="253" t="s">
        <v>1938</v>
      </c>
      <c r="AC999" s="253" t="s">
        <v>1939</v>
      </c>
      <c r="AD999" s="253" t="s">
        <v>2152</v>
      </c>
      <c r="AE999" s="252" t="s">
        <v>2217</v>
      </c>
      <c r="AF999" s="253" t="s">
        <v>13216</v>
      </c>
      <c r="AG999" s="253" t="s">
        <v>13217</v>
      </c>
      <c r="AH999" s="242" t="s">
        <v>13216</v>
      </c>
      <c r="AI999" s="252" t="s">
        <v>13217</v>
      </c>
      <c r="AJ999" s="253" t="s">
        <v>13218</v>
      </c>
      <c r="AK999" s="253" t="s">
        <v>13219</v>
      </c>
      <c r="AL999" s="293" t="s">
        <v>1971</v>
      </c>
      <c r="AM999" s="296" t="s">
        <v>13220</v>
      </c>
      <c r="AN999" s="297" t="s">
        <v>13221</v>
      </c>
      <c r="AO999" s="10"/>
      <c r="AP999" s="10"/>
      <c r="AQ999" s="254"/>
      <c r="AR999" s="292">
        <v>45016</v>
      </c>
      <c r="AS999" s="292">
        <v>45016</v>
      </c>
      <c r="AT999" s="246"/>
      <c r="AU999" s="244"/>
      <c r="AV999" s="317" t="s">
        <v>8583</v>
      </c>
      <c r="AW999" s="294" t="s">
        <v>6613</v>
      </c>
      <c r="AX999" s="249"/>
      <c r="AY999" s="250" t="s">
        <v>13213</v>
      </c>
    </row>
    <row r="1000" spans="1:51" ht="24.75" customHeight="1" x14ac:dyDescent="0.35">
      <c r="A1000" s="11">
        <v>999</v>
      </c>
      <c r="B1000" s="293" t="s">
        <v>13222</v>
      </c>
      <c r="C1000" s="8" t="s">
        <v>13223</v>
      </c>
      <c r="D1000" s="10"/>
      <c r="E1000" s="10" t="s">
        <v>343</v>
      </c>
      <c r="F1000" s="9">
        <v>45012</v>
      </c>
      <c r="G1000" s="9">
        <v>45071</v>
      </c>
      <c r="H1000" s="9"/>
      <c r="I1000" s="251"/>
      <c r="J1000" s="7"/>
      <c r="K1000" s="7" t="s">
        <v>12858</v>
      </c>
      <c r="L1000" s="10" t="s">
        <v>146</v>
      </c>
      <c r="M1000" s="242" t="s">
        <v>2032</v>
      </c>
      <c r="N1000" s="243" t="s">
        <v>2017</v>
      </c>
      <c r="O1000" s="243" t="s">
        <v>396</v>
      </c>
      <c r="P1000" s="10" t="s">
        <v>2171</v>
      </c>
      <c r="Q1000" s="10" t="s">
        <v>148</v>
      </c>
      <c r="R1000" s="272" t="s">
        <v>13224</v>
      </c>
      <c r="S1000" s="10" t="s">
        <v>1944</v>
      </c>
      <c r="T1000" s="10" t="s">
        <v>53</v>
      </c>
      <c r="U1000" s="318">
        <v>30057</v>
      </c>
      <c r="V1000" s="10" t="s">
        <v>343</v>
      </c>
      <c r="W1000" s="10" t="s">
        <v>343</v>
      </c>
      <c r="X1000" s="241" t="s">
        <v>1936</v>
      </c>
      <c r="Y1000" s="319" t="s">
        <v>13225</v>
      </c>
      <c r="Z1000" s="243">
        <v>44923</v>
      </c>
      <c r="AA1000" s="10" t="s">
        <v>1937</v>
      </c>
      <c r="AB1000" s="10" t="s">
        <v>1938</v>
      </c>
      <c r="AC1000" s="10" t="s">
        <v>1939</v>
      </c>
      <c r="AD1000" s="10" t="s">
        <v>2137</v>
      </c>
      <c r="AE1000" s="243" t="s">
        <v>13226</v>
      </c>
      <c r="AF1000" s="10" t="s">
        <v>13227</v>
      </c>
      <c r="AG1000" s="10" t="s">
        <v>13228</v>
      </c>
      <c r="AH1000" s="242" t="s">
        <v>13229</v>
      </c>
      <c r="AI1000" s="243" t="s">
        <v>13230</v>
      </c>
      <c r="AJ1000" s="272" t="s">
        <v>13231</v>
      </c>
      <c r="AK1000" s="10" t="s">
        <v>13232</v>
      </c>
      <c r="AL1000" s="241" t="s">
        <v>1971</v>
      </c>
      <c r="AM1000" s="254" t="s">
        <v>13233</v>
      </c>
      <c r="AN1000" s="320" t="s">
        <v>13234</v>
      </c>
      <c r="AO1000" s="320"/>
      <c r="AP1000" s="320"/>
      <c r="AQ1000" s="254"/>
      <c r="AR1000" s="292">
        <v>45016</v>
      </c>
      <c r="AS1000" s="292">
        <v>45016</v>
      </c>
      <c r="AT1000" s="246"/>
      <c r="AU1000" s="244"/>
      <c r="AV1000" s="317" t="s">
        <v>8639</v>
      </c>
      <c r="AW1000" s="294" t="s">
        <v>13235</v>
      </c>
      <c r="AX1000" s="249"/>
      <c r="AY1000" s="250" t="s">
        <v>13222</v>
      </c>
    </row>
    <row r="1001" spans="1:51" s="256" customFormat="1" ht="24.75" customHeight="1" x14ac:dyDescent="0.35">
      <c r="A1001" s="11">
        <v>1000</v>
      </c>
      <c r="B1001" s="284" t="s">
        <v>13236</v>
      </c>
      <c r="C1001" s="247" t="s">
        <v>1128</v>
      </c>
      <c r="D1001" s="274"/>
      <c r="E1001" s="274" t="s">
        <v>14</v>
      </c>
      <c r="F1001" s="275">
        <v>44102</v>
      </c>
      <c r="G1001" s="275">
        <v>44161</v>
      </c>
      <c r="H1001" s="275"/>
      <c r="I1001" s="275">
        <v>45622</v>
      </c>
      <c r="J1001" s="269" t="s">
        <v>2269</v>
      </c>
      <c r="K1001" s="269" t="s">
        <v>26</v>
      </c>
      <c r="L1001" s="274" t="s">
        <v>47</v>
      </c>
      <c r="M1001" s="274" t="s">
        <v>2027</v>
      </c>
      <c r="N1001" s="274" t="s">
        <v>2155</v>
      </c>
      <c r="O1001" s="274" t="s">
        <v>1445</v>
      </c>
      <c r="P1001" s="274" t="s">
        <v>2608</v>
      </c>
      <c r="Q1001" s="10" t="s">
        <v>21</v>
      </c>
      <c r="R1001" s="274"/>
      <c r="S1001" s="274"/>
      <c r="T1001" s="274" t="s">
        <v>22</v>
      </c>
      <c r="U1001" s="278">
        <v>35145</v>
      </c>
      <c r="V1001" s="274" t="s">
        <v>255</v>
      </c>
      <c r="W1001" s="274" t="s">
        <v>255</v>
      </c>
      <c r="X1001" s="274" t="s">
        <v>1936</v>
      </c>
      <c r="Y1001" s="274" t="s">
        <v>13237</v>
      </c>
      <c r="Z1001" s="277">
        <v>44387</v>
      </c>
      <c r="AA1001" s="274" t="s">
        <v>1937</v>
      </c>
      <c r="AB1001" s="274" t="s">
        <v>1956</v>
      </c>
      <c r="AC1001" s="247" t="s">
        <v>1974</v>
      </c>
      <c r="AD1001" s="274" t="s">
        <v>11930</v>
      </c>
      <c r="AE1001" s="274" t="s">
        <v>2398</v>
      </c>
      <c r="AF1001" s="10"/>
      <c r="AG1001" s="280" t="s">
        <v>13238</v>
      </c>
      <c r="AH1001" s="242" t="s">
        <v>13239</v>
      </c>
      <c r="AI1001" s="279" t="s">
        <v>13240</v>
      </c>
      <c r="AJ1001" s="280" t="s">
        <v>13241</v>
      </c>
      <c r="AK1001" s="280" t="s">
        <v>2770</v>
      </c>
      <c r="AL1001" s="284" t="s">
        <v>2005</v>
      </c>
      <c r="AM1001" s="286" t="s">
        <v>13242</v>
      </c>
      <c r="AN1001" s="289" t="s">
        <v>13243</v>
      </c>
      <c r="AO1001" s="10" t="s">
        <v>13244</v>
      </c>
      <c r="AP1001" s="10"/>
      <c r="AQ1001" s="10"/>
      <c r="AR1001" s="292">
        <v>45026</v>
      </c>
      <c r="AS1001" s="292">
        <v>45026</v>
      </c>
      <c r="AT1001" s="8"/>
      <c r="AU1001" s="300"/>
      <c r="AV1001" s="317" t="s">
        <v>8583</v>
      </c>
      <c r="AW1001" s="294" t="s">
        <v>6739</v>
      </c>
      <c r="AX1001" s="8"/>
      <c r="AY1001" s="255" t="s">
        <v>13236</v>
      </c>
    </row>
    <row r="1002" spans="1:51" ht="24.75" customHeight="1" x14ac:dyDescent="0.35">
      <c r="A1002" s="11">
        <v>1001</v>
      </c>
      <c r="B1002" s="293" t="s">
        <v>13245</v>
      </c>
      <c r="C1002" s="294" t="s">
        <v>13246</v>
      </c>
      <c r="D1002" s="253"/>
      <c r="E1002" s="253" t="s">
        <v>334</v>
      </c>
      <c r="F1002" s="251">
        <v>43347</v>
      </c>
      <c r="G1002" s="251">
        <v>43406</v>
      </c>
      <c r="H1002" s="251">
        <v>43772</v>
      </c>
      <c r="I1002" s="251"/>
      <c r="J1002" s="231" t="s">
        <v>1932</v>
      </c>
      <c r="K1002" s="231" t="s">
        <v>80</v>
      </c>
      <c r="L1002" s="253" t="s">
        <v>13214</v>
      </c>
      <c r="M1002" s="242" t="s">
        <v>2138</v>
      </c>
      <c r="N1002" s="252" t="s">
        <v>1990</v>
      </c>
      <c r="O1002" s="252" t="s">
        <v>3187</v>
      </c>
      <c r="P1002" s="252" t="s">
        <v>2061</v>
      </c>
      <c r="Q1002" s="253" t="s">
        <v>83</v>
      </c>
      <c r="R1002" s="293" t="s">
        <v>13247</v>
      </c>
      <c r="S1002" s="253" t="s">
        <v>1944</v>
      </c>
      <c r="T1002" s="253" t="s">
        <v>53</v>
      </c>
      <c r="U1002" s="295">
        <v>33673</v>
      </c>
      <c r="V1002" s="253" t="s">
        <v>334</v>
      </c>
      <c r="W1002" s="253" t="s">
        <v>334</v>
      </c>
      <c r="X1002" s="293" t="s">
        <v>1936</v>
      </c>
      <c r="Y1002" s="294" t="s">
        <v>13248</v>
      </c>
      <c r="Z1002" s="252">
        <v>39393</v>
      </c>
      <c r="AA1002" s="253" t="s">
        <v>334</v>
      </c>
      <c r="AB1002" s="253" t="s">
        <v>1938</v>
      </c>
      <c r="AC1002" s="253" t="s">
        <v>1939</v>
      </c>
      <c r="AD1002" s="253" t="s">
        <v>2139</v>
      </c>
      <c r="AE1002" s="252" t="s">
        <v>13249</v>
      </c>
      <c r="AF1002" s="253" t="s">
        <v>13250</v>
      </c>
      <c r="AG1002" s="253" t="s">
        <v>13251</v>
      </c>
      <c r="AH1002" s="242" t="s">
        <v>13250</v>
      </c>
      <c r="AI1002" s="252" t="s">
        <v>13251</v>
      </c>
      <c r="AJ1002" s="253" t="s">
        <v>13252</v>
      </c>
      <c r="AK1002" s="253" t="s">
        <v>13253</v>
      </c>
      <c r="AL1002" s="293" t="s">
        <v>1971</v>
      </c>
      <c r="AM1002" s="296" t="s">
        <v>13254</v>
      </c>
      <c r="AN1002" s="321" t="s">
        <v>13255</v>
      </c>
      <c r="AO1002" s="10"/>
      <c r="AP1002" s="10"/>
      <c r="AQ1002" s="254"/>
      <c r="AR1002" s="292">
        <v>45033</v>
      </c>
      <c r="AS1002" s="292">
        <v>45033</v>
      </c>
      <c r="AT1002" s="8"/>
      <c r="AU1002" s="244"/>
      <c r="AV1002" s="317" t="s">
        <v>8583</v>
      </c>
      <c r="AW1002" s="294" t="s">
        <v>6613</v>
      </c>
      <c r="AX1002" s="249"/>
      <c r="AY1002" s="250" t="s">
        <v>13245</v>
      </c>
    </row>
    <row r="1003" spans="1:51" s="11" customFormat="1" ht="24.75" customHeight="1" x14ac:dyDescent="0.35">
      <c r="A1003" s="11">
        <v>1002</v>
      </c>
      <c r="B1003" s="293" t="s">
        <v>13256</v>
      </c>
      <c r="C1003" s="8" t="s">
        <v>13257</v>
      </c>
      <c r="D1003" s="10"/>
      <c r="E1003" s="10" t="s">
        <v>32</v>
      </c>
      <c r="F1003" s="9">
        <v>44470</v>
      </c>
      <c r="G1003" s="9">
        <v>44529</v>
      </c>
      <c r="H1003" s="251">
        <v>44895</v>
      </c>
      <c r="I1003" s="251">
        <v>45990</v>
      </c>
      <c r="J1003" s="7" t="s">
        <v>2269</v>
      </c>
      <c r="K1003" s="7" t="s">
        <v>18</v>
      </c>
      <c r="L1003" s="242" t="s">
        <v>283</v>
      </c>
      <c r="M1003" s="242" t="s">
        <v>2116</v>
      </c>
      <c r="N1003" s="252" t="s">
        <v>2017</v>
      </c>
      <c r="O1003" s="252" t="s">
        <v>284</v>
      </c>
      <c r="P1003" s="252" t="s">
        <v>13258</v>
      </c>
      <c r="Q1003" s="253" t="s">
        <v>285</v>
      </c>
      <c r="R1003" s="253" t="s">
        <v>13259</v>
      </c>
      <c r="S1003" s="253" t="s">
        <v>2003</v>
      </c>
      <c r="T1003" s="253" t="s">
        <v>22</v>
      </c>
      <c r="U1003" s="318">
        <v>33895</v>
      </c>
      <c r="V1003" s="10" t="s">
        <v>1153</v>
      </c>
      <c r="W1003" s="10" t="s">
        <v>1153</v>
      </c>
      <c r="X1003" s="241" t="s">
        <v>1936</v>
      </c>
      <c r="Y1003" s="319" t="s">
        <v>13260</v>
      </c>
      <c r="Z1003" s="243">
        <v>43971</v>
      </c>
      <c r="AA1003" s="10" t="s">
        <v>1937</v>
      </c>
      <c r="AB1003" s="10" t="s">
        <v>1938</v>
      </c>
      <c r="AC1003" s="10" t="s">
        <v>1939</v>
      </c>
      <c r="AD1003" s="10" t="s">
        <v>2072</v>
      </c>
      <c r="AE1003" s="243" t="s">
        <v>11043</v>
      </c>
      <c r="AF1003" s="10" t="s">
        <v>13261</v>
      </c>
      <c r="AG1003" s="10" t="s">
        <v>13262</v>
      </c>
      <c r="AH1003" s="242" t="s">
        <v>13261</v>
      </c>
      <c r="AI1003" s="243" t="s">
        <v>13262</v>
      </c>
      <c r="AJ1003" s="272" t="s">
        <v>13263</v>
      </c>
      <c r="AK1003" s="10" t="s">
        <v>13264</v>
      </c>
      <c r="AL1003" s="241" t="s">
        <v>1941</v>
      </c>
      <c r="AM1003" s="254" t="s">
        <v>13265</v>
      </c>
      <c r="AN1003" s="320" t="s">
        <v>13266</v>
      </c>
      <c r="AO1003" s="322"/>
      <c r="AP1003" s="322"/>
      <c r="AQ1003" s="254"/>
      <c r="AR1003" s="292">
        <v>45036</v>
      </c>
      <c r="AS1003" s="292">
        <v>45036</v>
      </c>
      <c r="AT1003" s="246"/>
      <c r="AU1003" s="244"/>
      <c r="AV1003" s="317" t="s">
        <v>8583</v>
      </c>
      <c r="AW1003" s="294" t="s">
        <v>6613</v>
      </c>
      <c r="AX1003" s="249"/>
      <c r="AY1003" s="323" t="s">
        <v>13256</v>
      </c>
    </row>
    <row r="1004" spans="1:51" s="121" customFormat="1" ht="24.75" customHeight="1" x14ac:dyDescent="0.35">
      <c r="A1004" s="11">
        <v>1003</v>
      </c>
      <c r="B1004" s="293" t="s">
        <v>13267</v>
      </c>
      <c r="C1004" s="8" t="s">
        <v>13268</v>
      </c>
      <c r="D1004" s="10"/>
      <c r="E1004" s="10" t="s">
        <v>14</v>
      </c>
      <c r="F1004" s="9">
        <v>44977</v>
      </c>
      <c r="G1004" s="9">
        <v>45036</v>
      </c>
      <c r="H1004" s="251">
        <v>45037</v>
      </c>
      <c r="I1004" s="251">
        <v>45402</v>
      </c>
      <c r="J1004" s="7" t="s">
        <v>2085</v>
      </c>
      <c r="K1004" s="7" t="s">
        <v>34</v>
      </c>
      <c r="L1004" s="10" t="s">
        <v>35</v>
      </c>
      <c r="M1004" s="242" t="s">
        <v>2292</v>
      </c>
      <c r="N1004" s="252" t="s">
        <v>1972</v>
      </c>
      <c r="O1004" s="252" t="s">
        <v>12090</v>
      </c>
      <c r="P1004" s="252" t="s">
        <v>12091</v>
      </c>
      <c r="Q1004" s="253" t="s">
        <v>21</v>
      </c>
      <c r="R1004" s="293" t="s">
        <v>13269</v>
      </c>
      <c r="S1004" s="253" t="s">
        <v>2212</v>
      </c>
      <c r="T1004" s="253" t="s">
        <v>22</v>
      </c>
      <c r="U1004" s="244">
        <v>31661</v>
      </c>
      <c r="V1004" s="10" t="s">
        <v>255</v>
      </c>
      <c r="W1004" s="10" t="s">
        <v>255</v>
      </c>
      <c r="X1004" s="241" t="s">
        <v>1936</v>
      </c>
      <c r="Y1004" s="319" t="s">
        <v>13270</v>
      </c>
      <c r="Z1004" s="243">
        <v>44552</v>
      </c>
      <c r="AA1004" s="10" t="s">
        <v>1937</v>
      </c>
      <c r="AB1004" s="10" t="s">
        <v>1938</v>
      </c>
      <c r="AC1004" s="10" t="s">
        <v>1939</v>
      </c>
      <c r="AD1004" s="10" t="s">
        <v>3326</v>
      </c>
      <c r="AE1004" s="243" t="s">
        <v>2586</v>
      </c>
      <c r="AF1004" s="10" t="s">
        <v>13271</v>
      </c>
      <c r="AG1004" s="10" t="s">
        <v>13272</v>
      </c>
      <c r="AH1004" s="242" t="s">
        <v>13273</v>
      </c>
      <c r="AI1004" s="243" t="s">
        <v>13274</v>
      </c>
      <c r="AJ1004" s="272" t="s">
        <v>13275</v>
      </c>
      <c r="AK1004" s="10" t="s">
        <v>13276</v>
      </c>
      <c r="AL1004" s="241" t="s">
        <v>1941</v>
      </c>
      <c r="AM1004" s="254" t="s">
        <v>13277</v>
      </c>
      <c r="AN1004" s="324" t="s">
        <v>13278</v>
      </c>
      <c r="AO1004" s="10"/>
      <c r="AP1004" s="10"/>
      <c r="AQ1004" s="254"/>
      <c r="AR1004" s="292">
        <v>45036</v>
      </c>
      <c r="AS1004" s="292">
        <v>45036</v>
      </c>
      <c r="AT1004" s="8"/>
      <c r="AU1004" s="244"/>
      <c r="AV1004" s="306" t="s">
        <v>8583</v>
      </c>
      <c r="AW1004" s="248" t="s">
        <v>3783</v>
      </c>
      <c r="AX1004" s="249"/>
      <c r="AY1004" s="323" t="s">
        <v>13267</v>
      </c>
    </row>
    <row r="1005" spans="1:51" s="11" customFormat="1" ht="24.75" customHeight="1" x14ac:dyDescent="0.35">
      <c r="A1005" s="11">
        <v>1004</v>
      </c>
      <c r="B1005" s="284" t="s">
        <v>13279</v>
      </c>
      <c r="C1005" s="248" t="s">
        <v>13280</v>
      </c>
      <c r="D1005" s="280"/>
      <c r="E1005" s="280" t="s">
        <v>32</v>
      </c>
      <c r="F1005" s="275">
        <v>43711</v>
      </c>
      <c r="G1005" s="275">
        <v>43770</v>
      </c>
      <c r="H1005" s="275">
        <v>44137</v>
      </c>
      <c r="I1005" s="275"/>
      <c r="J1005" s="269" t="s">
        <v>1932</v>
      </c>
      <c r="K1005" s="269" t="s">
        <v>34</v>
      </c>
      <c r="L1005" s="280" t="s">
        <v>35</v>
      </c>
      <c r="M1005" s="281" t="s">
        <v>35</v>
      </c>
      <c r="N1005" s="279" t="s">
        <v>2126</v>
      </c>
      <c r="O1005" s="279" t="s">
        <v>307</v>
      </c>
      <c r="P1005" s="279" t="s">
        <v>2127</v>
      </c>
      <c r="Q1005" s="280" t="s">
        <v>21</v>
      </c>
      <c r="R1005" s="284" t="s">
        <v>13281</v>
      </c>
      <c r="S1005" s="280" t="s">
        <v>2234</v>
      </c>
      <c r="T1005" s="280" t="s">
        <v>22</v>
      </c>
      <c r="U1005" s="304">
        <v>34576</v>
      </c>
      <c r="V1005" s="280" t="s">
        <v>501</v>
      </c>
      <c r="W1005" s="280" t="s">
        <v>501</v>
      </c>
      <c r="X1005" s="284" t="s">
        <v>1936</v>
      </c>
      <c r="Y1005" s="248" t="s">
        <v>13282</v>
      </c>
      <c r="Z1005" s="279">
        <v>40858</v>
      </c>
      <c r="AA1005" s="280" t="s">
        <v>501</v>
      </c>
      <c r="AB1005" s="280" t="s">
        <v>1938</v>
      </c>
      <c r="AC1005" s="280" t="s">
        <v>1939</v>
      </c>
      <c r="AD1005" s="280" t="s">
        <v>2239</v>
      </c>
      <c r="AE1005" s="279" t="s">
        <v>9425</v>
      </c>
      <c r="AF1005" s="280" t="s">
        <v>13283</v>
      </c>
      <c r="AG1005" s="280" t="s">
        <v>13284</v>
      </c>
      <c r="AH1005" s="281" t="s">
        <v>13285</v>
      </c>
      <c r="AI1005" s="279" t="s">
        <v>13286</v>
      </c>
      <c r="AJ1005" s="280" t="s">
        <v>13287</v>
      </c>
      <c r="AK1005" s="280" t="s">
        <v>8353</v>
      </c>
      <c r="AL1005" s="284" t="s">
        <v>2005</v>
      </c>
      <c r="AM1005" s="286" t="s">
        <v>13288</v>
      </c>
      <c r="AN1005" s="325" t="s">
        <v>13289</v>
      </c>
      <c r="AO1005" s="10"/>
      <c r="AP1005" s="10"/>
      <c r="AQ1005" s="254"/>
      <c r="AR1005" s="245">
        <v>45045</v>
      </c>
      <c r="AS1005" s="245">
        <v>45045</v>
      </c>
      <c r="AT1005" s="8"/>
      <c r="AU1005" s="244"/>
      <c r="AV1005" s="306" t="s">
        <v>8583</v>
      </c>
      <c r="AW1005" s="248" t="s">
        <v>3783</v>
      </c>
      <c r="AX1005" s="249"/>
      <c r="AY1005" s="323" t="s">
        <v>13279</v>
      </c>
    </row>
    <row r="1006" spans="1:51" s="121" customFormat="1" ht="24.75" customHeight="1" x14ac:dyDescent="0.35">
      <c r="A1006" s="11">
        <v>1005</v>
      </c>
      <c r="B1006" s="293" t="s">
        <v>13290</v>
      </c>
      <c r="C1006" s="8" t="s">
        <v>11202</v>
      </c>
      <c r="D1006" s="10"/>
      <c r="E1006" s="253" t="s">
        <v>14</v>
      </c>
      <c r="F1006" s="9">
        <v>44993</v>
      </c>
      <c r="G1006" s="9">
        <v>45052</v>
      </c>
      <c r="H1006" s="251"/>
      <c r="I1006" s="251"/>
      <c r="J1006" s="7"/>
      <c r="K1006" s="7" t="s">
        <v>18</v>
      </c>
      <c r="L1006" s="242" t="s">
        <v>283</v>
      </c>
      <c r="M1006" s="242" t="s">
        <v>2116</v>
      </c>
      <c r="N1006" s="252" t="s">
        <v>1984</v>
      </c>
      <c r="O1006" s="252" t="s">
        <v>1117</v>
      </c>
      <c r="P1006" s="252" t="s">
        <v>2482</v>
      </c>
      <c r="Q1006" s="253" t="s">
        <v>285</v>
      </c>
      <c r="R1006" s="293" t="s">
        <v>13291</v>
      </c>
      <c r="S1006" s="253" t="s">
        <v>1935</v>
      </c>
      <c r="T1006" s="253" t="s">
        <v>53</v>
      </c>
      <c r="U1006" s="244">
        <v>33040</v>
      </c>
      <c r="V1006" s="10" t="s">
        <v>2228</v>
      </c>
      <c r="W1006" s="10" t="s">
        <v>2228</v>
      </c>
      <c r="X1006" s="241" t="s">
        <v>1936</v>
      </c>
      <c r="Y1006" s="319" t="s">
        <v>13292</v>
      </c>
      <c r="Z1006" s="243">
        <v>44326</v>
      </c>
      <c r="AA1006" s="10" t="s">
        <v>1937</v>
      </c>
      <c r="AB1006" s="10" t="s">
        <v>1956</v>
      </c>
      <c r="AC1006" s="10" t="s">
        <v>1968</v>
      </c>
      <c r="AD1006" s="10" t="s">
        <v>2010</v>
      </c>
      <c r="AE1006" s="243" t="s">
        <v>2219</v>
      </c>
      <c r="AF1006" s="10" t="s">
        <v>13293</v>
      </c>
      <c r="AG1006" s="10" t="s">
        <v>13294</v>
      </c>
      <c r="AH1006" s="242" t="s">
        <v>13295</v>
      </c>
      <c r="AI1006" s="243" t="s">
        <v>13296</v>
      </c>
      <c r="AJ1006" s="272" t="s">
        <v>13297</v>
      </c>
      <c r="AK1006" s="10" t="s">
        <v>691</v>
      </c>
      <c r="AL1006" s="241" t="s">
        <v>1958</v>
      </c>
      <c r="AM1006" s="254" t="s">
        <v>13298</v>
      </c>
      <c r="AN1006" s="324" t="s">
        <v>13299</v>
      </c>
      <c r="AO1006" s="10"/>
      <c r="AP1006" s="10"/>
      <c r="AQ1006" s="254"/>
      <c r="AR1006" s="292">
        <v>45045</v>
      </c>
      <c r="AS1006" s="292">
        <v>45045</v>
      </c>
      <c r="AT1006" s="8"/>
      <c r="AU1006" s="244"/>
      <c r="AV1006" s="317" t="s">
        <v>8639</v>
      </c>
      <c r="AW1006" s="254" t="s">
        <v>8640</v>
      </c>
      <c r="AX1006" s="249"/>
      <c r="AY1006" s="323" t="s">
        <v>13290</v>
      </c>
    </row>
    <row r="1007" spans="1:51" s="11" customFormat="1" ht="24.75" customHeight="1" x14ac:dyDescent="0.35">
      <c r="A1007" s="11">
        <v>1006</v>
      </c>
      <c r="B1007" s="284" t="s">
        <v>13300</v>
      </c>
      <c r="C1007" s="248" t="s">
        <v>13301</v>
      </c>
      <c r="D1007" s="280"/>
      <c r="E1007" s="280" t="s">
        <v>129</v>
      </c>
      <c r="F1007" s="275">
        <v>44565</v>
      </c>
      <c r="G1007" s="275">
        <v>44624</v>
      </c>
      <c r="H1007" s="275">
        <v>44990</v>
      </c>
      <c r="I1007" s="275">
        <v>46085</v>
      </c>
      <c r="J1007" s="269" t="s">
        <v>2269</v>
      </c>
      <c r="K1007" s="269" t="s">
        <v>18</v>
      </c>
      <c r="L1007" s="242" t="s">
        <v>283</v>
      </c>
      <c r="M1007" s="278" t="s">
        <v>2116</v>
      </c>
      <c r="N1007" s="279" t="s">
        <v>2017</v>
      </c>
      <c r="O1007" s="279" t="s">
        <v>284</v>
      </c>
      <c r="P1007" s="279" t="s">
        <v>2389</v>
      </c>
      <c r="Q1007" s="280" t="s">
        <v>285</v>
      </c>
      <c r="R1007" s="284" t="s">
        <v>13302</v>
      </c>
      <c r="S1007" s="280" t="s">
        <v>13303</v>
      </c>
      <c r="T1007" s="280" t="s">
        <v>22</v>
      </c>
      <c r="U1007" s="304">
        <v>29483</v>
      </c>
      <c r="V1007" s="280" t="s">
        <v>129</v>
      </c>
      <c r="W1007" s="280" t="s">
        <v>129</v>
      </c>
      <c r="X1007" s="284" t="s">
        <v>1936</v>
      </c>
      <c r="Y1007" s="248" t="s">
        <v>13304</v>
      </c>
      <c r="Z1007" s="279">
        <v>40315</v>
      </c>
      <c r="AA1007" s="280" t="s">
        <v>129</v>
      </c>
      <c r="AB1007" s="280" t="s">
        <v>1938</v>
      </c>
      <c r="AC1007" s="280" t="s">
        <v>1939</v>
      </c>
      <c r="AD1007" s="280" t="s">
        <v>2154</v>
      </c>
      <c r="AE1007" s="279" t="s">
        <v>2095</v>
      </c>
      <c r="AF1007" s="280" t="s">
        <v>13305</v>
      </c>
      <c r="AG1007" s="280" t="s">
        <v>13306</v>
      </c>
      <c r="AH1007" s="278" t="s">
        <v>13305</v>
      </c>
      <c r="AI1007" s="279" t="s">
        <v>13306</v>
      </c>
      <c r="AJ1007" s="280" t="s">
        <v>13307</v>
      </c>
      <c r="AK1007" s="280" t="s">
        <v>7902</v>
      </c>
      <c r="AL1007" s="284" t="s">
        <v>1941</v>
      </c>
      <c r="AM1007" s="286" t="s">
        <v>13308</v>
      </c>
      <c r="AN1007" s="325" t="s">
        <v>13309</v>
      </c>
      <c r="AO1007" s="10"/>
      <c r="AP1007" s="10"/>
      <c r="AQ1007" s="254"/>
      <c r="AR1007" s="245">
        <v>45046</v>
      </c>
      <c r="AS1007" s="245">
        <v>45046</v>
      </c>
      <c r="AT1007" s="8"/>
      <c r="AU1007" s="244"/>
      <c r="AV1007" s="306" t="s">
        <v>8583</v>
      </c>
      <c r="AW1007" s="248" t="s">
        <v>3783</v>
      </c>
      <c r="AX1007" s="249"/>
      <c r="AY1007" s="323" t="s">
        <v>13300</v>
      </c>
    </row>
    <row r="1008" spans="1:51" s="121" customFormat="1" ht="24.75" customHeight="1" x14ac:dyDescent="0.35">
      <c r="A1008" s="11">
        <v>1007</v>
      </c>
      <c r="B1008" s="293" t="s">
        <v>13310</v>
      </c>
      <c r="C1008" s="8" t="s">
        <v>13311</v>
      </c>
      <c r="D1008" s="10"/>
      <c r="E1008" s="10" t="s">
        <v>527</v>
      </c>
      <c r="F1008" s="9">
        <v>44995</v>
      </c>
      <c r="G1008" s="9">
        <v>45054</v>
      </c>
      <c r="H1008" s="9"/>
      <c r="I1008" s="251"/>
      <c r="J1008" s="7"/>
      <c r="K1008" s="7" t="s">
        <v>12858</v>
      </c>
      <c r="L1008" s="10" t="s">
        <v>146</v>
      </c>
      <c r="M1008" s="242" t="s">
        <v>12859</v>
      </c>
      <c r="N1008" s="243" t="s">
        <v>2050</v>
      </c>
      <c r="O1008" s="243" t="s">
        <v>400</v>
      </c>
      <c r="P1008" s="243" t="s">
        <v>2604</v>
      </c>
      <c r="Q1008" s="253" t="s">
        <v>148</v>
      </c>
      <c r="R1008" s="293" t="s">
        <v>13312</v>
      </c>
      <c r="S1008" s="10" t="s">
        <v>2003</v>
      </c>
      <c r="T1008" s="10" t="s">
        <v>53</v>
      </c>
      <c r="U1008" s="244">
        <v>32464</v>
      </c>
      <c r="V1008" s="10" t="s">
        <v>527</v>
      </c>
      <c r="W1008" s="10" t="s">
        <v>527</v>
      </c>
      <c r="X1008" s="241" t="s">
        <v>1936</v>
      </c>
      <c r="Y1008" s="319" t="s">
        <v>13313</v>
      </c>
      <c r="Z1008" s="243">
        <v>44817</v>
      </c>
      <c r="AA1008" s="10" t="s">
        <v>1937</v>
      </c>
      <c r="AB1008" s="10" t="s">
        <v>1938</v>
      </c>
      <c r="AC1008" s="10" t="s">
        <v>1939</v>
      </c>
      <c r="AD1008" s="10" t="s">
        <v>13314</v>
      </c>
      <c r="AE1008" s="243" t="s">
        <v>2041</v>
      </c>
      <c r="AF1008" s="10" t="s">
        <v>13315</v>
      </c>
      <c r="AG1008" s="10" t="s">
        <v>13316</v>
      </c>
      <c r="AH1008" s="270" t="s">
        <v>13315</v>
      </c>
      <c r="AI1008" s="243" t="s">
        <v>13316</v>
      </c>
      <c r="AJ1008" s="272" t="s">
        <v>13317</v>
      </c>
      <c r="AK1008" s="10" t="s">
        <v>13318</v>
      </c>
      <c r="AL1008" s="241" t="s">
        <v>1971</v>
      </c>
      <c r="AM1008" s="254" t="s">
        <v>13319</v>
      </c>
      <c r="AN1008" s="324" t="s">
        <v>13320</v>
      </c>
      <c r="AO1008" s="10"/>
      <c r="AP1008" s="10"/>
      <c r="AQ1008" s="254"/>
      <c r="AR1008" s="292">
        <v>45046</v>
      </c>
      <c r="AS1008" s="292">
        <v>45046</v>
      </c>
      <c r="AT1008" s="8"/>
      <c r="AU1008" s="244"/>
      <c r="AV1008" s="306" t="s">
        <v>8583</v>
      </c>
      <c r="AW1008" s="248" t="s">
        <v>3783</v>
      </c>
      <c r="AX1008" s="249"/>
      <c r="AY1008" s="323" t="s">
        <v>13310</v>
      </c>
    </row>
    <row r="1009" spans="1:51" s="121" customFormat="1" ht="24.75" customHeight="1" x14ac:dyDescent="0.35">
      <c r="A1009" s="11">
        <v>1008</v>
      </c>
      <c r="B1009" s="284" t="s">
        <v>13321</v>
      </c>
      <c r="C1009" s="248" t="s">
        <v>9910</v>
      </c>
      <c r="D1009" s="280"/>
      <c r="E1009" s="280" t="s">
        <v>14</v>
      </c>
      <c r="F1009" s="275">
        <v>44712</v>
      </c>
      <c r="G1009" s="275">
        <v>44771</v>
      </c>
      <c r="H1009" s="275">
        <v>44772</v>
      </c>
      <c r="I1009" s="275">
        <v>45136</v>
      </c>
      <c r="J1009" s="269" t="s">
        <v>2085</v>
      </c>
      <c r="K1009" s="269" t="s">
        <v>34</v>
      </c>
      <c r="L1009" s="280" t="s">
        <v>35</v>
      </c>
      <c r="M1009" s="281" t="s">
        <v>1989</v>
      </c>
      <c r="N1009" s="279" t="s">
        <v>2017</v>
      </c>
      <c r="O1009" s="279" t="s">
        <v>13322</v>
      </c>
      <c r="P1009" s="279" t="s">
        <v>2660</v>
      </c>
      <c r="Q1009" s="280" t="s">
        <v>21</v>
      </c>
      <c r="R1009" s="284" t="s">
        <v>13323</v>
      </c>
      <c r="S1009" s="280" t="s">
        <v>1986</v>
      </c>
      <c r="T1009" s="280" t="s">
        <v>22</v>
      </c>
      <c r="U1009" s="304">
        <v>32085</v>
      </c>
      <c r="V1009" s="280" t="s">
        <v>455</v>
      </c>
      <c r="W1009" s="280" t="s">
        <v>255</v>
      </c>
      <c r="X1009" s="284" t="s">
        <v>1936</v>
      </c>
      <c r="Y1009" s="248" t="s">
        <v>13324</v>
      </c>
      <c r="Z1009" s="279">
        <v>38672</v>
      </c>
      <c r="AA1009" s="280" t="s">
        <v>455</v>
      </c>
      <c r="AB1009" s="280" t="s">
        <v>1956</v>
      </c>
      <c r="AC1009" s="280" t="s">
        <v>1939</v>
      </c>
      <c r="AD1009" s="280" t="s">
        <v>2188</v>
      </c>
      <c r="AE1009" s="279" t="s">
        <v>1948</v>
      </c>
      <c r="AF1009" s="280" t="s">
        <v>13325</v>
      </c>
      <c r="AG1009" s="280" t="s">
        <v>13326</v>
      </c>
      <c r="AH1009" s="281" t="s">
        <v>13327</v>
      </c>
      <c r="AI1009" s="279" t="s">
        <v>13328</v>
      </c>
      <c r="AJ1009" s="280" t="s">
        <v>13329</v>
      </c>
      <c r="AK1009" s="280" t="s">
        <v>13330</v>
      </c>
      <c r="AL1009" s="284" t="s">
        <v>2005</v>
      </c>
      <c r="AM1009" s="286" t="s">
        <v>13331</v>
      </c>
      <c r="AN1009" s="325" t="s">
        <v>13332</v>
      </c>
      <c r="AO1009" s="10"/>
      <c r="AP1009" s="10"/>
      <c r="AQ1009" s="254"/>
      <c r="AR1009" s="292">
        <v>45051</v>
      </c>
      <c r="AS1009" s="292">
        <v>45051</v>
      </c>
      <c r="AT1009" s="8"/>
      <c r="AU1009" s="244"/>
      <c r="AV1009" s="306" t="s">
        <v>8583</v>
      </c>
      <c r="AW1009" s="248" t="s">
        <v>3783</v>
      </c>
      <c r="AX1009" s="249"/>
      <c r="AY1009" s="323" t="s">
        <v>13321</v>
      </c>
    </row>
    <row r="1010" spans="1:51" s="11" customFormat="1" ht="24.75" customHeight="1" x14ac:dyDescent="0.35">
      <c r="A1010" s="11">
        <v>1009</v>
      </c>
      <c r="B1010" s="293" t="s">
        <v>13333</v>
      </c>
      <c r="C1010" s="294" t="s">
        <v>13334</v>
      </c>
      <c r="D1010" s="253"/>
      <c r="E1010" s="253" t="s">
        <v>14</v>
      </c>
      <c r="F1010" s="251">
        <v>44105</v>
      </c>
      <c r="G1010" s="251">
        <v>44164</v>
      </c>
      <c r="H1010" s="251">
        <v>44165</v>
      </c>
      <c r="I1010" s="251"/>
      <c r="J1010" s="231" t="s">
        <v>1932</v>
      </c>
      <c r="K1010" s="231" t="s">
        <v>18</v>
      </c>
      <c r="L1010" s="253" t="s">
        <v>19</v>
      </c>
      <c r="M1010" s="242" t="s">
        <v>2483</v>
      </c>
      <c r="N1010" s="252" t="s">
        <v>1933</v>
      </c>
      <c r="O1010" s="252" t="s">
        <v>20</v>
      </c>
      <c r="P1010" s="252" t="s">
        <v>1934</v>
      </c>
      <c r="Q1010" s="253" t="s">
        <v>21</v>
      </c>
      <c r="R1010" s="293" t="s">
        <v>13335</v>
      </c>
      <c r="S1010" s="253" t="s">
        <v>2212</v>
      </c>
      <c r="T1010" s="253" t="s">
        <v>22</v>
      </c>
      <c r="U1010" s="295">
        <v>30014</v>
      </c>
      <c r="V1010" s="253" t="s">
        <v>351</v>
      </c>
      <c r="W1010" s="253" t="s">
        <v>2007</v>
      </c>
      <c r="X1010" s="293" t="s">
        <v>1936</v>
      </c>
      <c r="Y1010" s="294" t="s">
        <v>13336</v>
      </c>
      <c r="Z1010" s="252">
        <v>44305</v>
      </c>
      <c r="AA1010" s="253" t="s">
        <v>1937</v>
      </c>
      <c r="AB1010" s="253" t="s">
        <v>1956</v>
      </c>
      <c r="AC1010" s="253" t="s">
        <v>1939</v>
      </c>
      <c r="AD1010" s="253" t="s">
        <v>2199</v>
      </c>
      <c r="AE1010" s="252" t="s">
        <v>1940</v>
      </c>
      <c r="AF1010" s="253" t="s">
        <v>13337</v>
      </c>
      <c r="AG1010" s="253" t="s">
        <v>13338</v>
      </c>
      <c r="AH1010" s="326" t="s">
        <v>13337</v>
      </c>
      <c r="AI1010" s="252" t="s">
        <v>13338</v>
      </c>
      <c r="AJ1010" s="253">
        <v>38833725</v>
      </c>
      <c r="AK1010" s="253" t="s">
        <v>13339</v>
      </c>
      <c r="AL1010" s="293" t="s">
        <v>2005</v>
      </c>
      <c r="AM1010" s="296" t="s">
        <v>13340</v>
      </c>
      <c r="AN1010" s="321" t="s">
        <v>13341</v>
      </c>
      <c r="AO1010" s="10" t="s">
        <v>13342</v>
      </c>
      <c r="AP1010" s="10"/>
      <c r="AQ1010" s="254"/>
      <c r="AR1010" s="292">
        <v>45051</v>
      </c>
      <c r="AS1010" s="292">
        <v>45051</v>
      </c>
      <c r="AT1010" s="8"/>
      <c r="AU1010" s="244"/>
      <c r="AV1010" s="306" t="s">
        <v>8583</v>
      </c>
      <c r="AW1010" s="248" t="s">
        <v>3783</v>
      </c>
      <c r="AX1010" s="249"/>
      <c r="AY1010" s="323" t="s">
        <v>13333</v>
      </c>
    </row>
    <row r="1011" spans="1:51" s="121" customFormat="1" ht="24.75" customHeight="1" x14ac:dyDescent="0.35">
      <c r="A1011" s="11">
        <v>1010</v>
      </c>
      <c r="B1011" s="293" t="s">
        <v>13343</v>
      </c>
      <c r="C1011" s="8" t="s">
        <v>13344</v>
      </c>
      <c r="D1011" s="10"/>
      <c r="E1011" s="253" t="s">
        <v>14</v>
      </c>
      <c r="F1011" s="9">
        <v>44998</v>
      </c>
      <c r="G1011" s="9">
        <v>45057</v>
      </c>
      <c r="H1011" s="251"/>
      <c r="I1011" s="251"/>
      <c r="J1011" s="7"/>
      <c r="K1011" s="7" t="s">
        <v>18</v>
      </c>
      <c r="L1011" s="242" t="s">
        <v>283</v>
      </c>
      <c r="M1011" s="242" t="s">
        <v>2116</v>
      </c>
      <c r="N1011" s="252" t="s">
        <v>2050</v>
      </c>
      <c r="O1011" s="252" t="s">
        <v>284</v>
      </c>
      <c r="P1011" s="252" t="s">
        <v>2117</v>
      </c>
      <c r="Q1011" s="253" t="s">
        <v>285</v>
      </c>
      <c r="R1011" s="293" t="s">
        <v>13345</v>
      </c>
      <c r="S1011" s="253" t="s">
        <v>1935</v>
      </c>
      <c r="T1011" s="253" t="s">
        <v>53</v>
      </c>
      <c r="U1011" s="244">
        <v>33530</v>
      </c>
      <c r="V1011" s="10" t="s">
        <v>2297</v>
      </c>
      <c r="W1011" s="10" t="s">
        <v>2297</v>
      </c>
      <c r="X1011" s="241" t="s">
        <v>1936</v>
      </c>
      <c r="Y1011" s="319" t="s">
        <v>13346</v>
      </c>
      <c r="Z1011" s="243">
        <v>44552</v>
      </c>
      <c r="AA1011" s="10" t="s">
        <v>1937</v>
      </c>
      <c r="AB1011" s="10" t="s">
        <v>1956</v>
      </c>
      <c r="AC1011" s="10" t="s">
        <v>1939</v>
      </c>
      <c r="AD1011" s="10" t="s">
        <v>2423</v>
      </c>
      <c r="AE1011" s="243" t="s">
        <v>13347</v>
      </c>
      <c r="AF1011" s="10" t="s">
        <v>13348</v>
      </c>
      <c r="AG1011" s="10" t="s">
        <v>13349</v>
      </c>
      <c r="AH1011" s="242" t="s">
        <v>13350</v>
      </c>
      <c r="AI1011" s="243" t="s">
        <v>13351</v>
      </c>
      <c r="AJ1011" s="272" t="s">
        <v>13352</v>
      </c>
      <c r="AK1011" s="10" t="s">
        <v>13353</v>
      </c>
      <c r="AL1011" s="241" t="s">
        <v>2224</v>
      </c>
      <c r="AM1011" s="254" t="s">
        <v>13354</v>
      </c>
      <c r="AN1011" s="324" t="s">
        <v>13355</v>
      </c>
      <c r="AO1011" s="10"/>
      <c r="AP1011" s="10"/>
      <c r="AQ1011" s="254"/>
      <c r="AR1011" s="292">
        <v>45051</v>
      </c>
      <c r="AS1011" s="292">
        <v>45051</v>
      </c>
      <c r="AT1011" s="8"/>
      <c r="AU1011" s="244"/>
      <c r="AV1011" s="306" t="s">
        <v>8583</v>
      </c>
      <c r="AW1011" s="248" t="s">
        <v>3783</v>
      </c>
      <c r="AX1011" s="249"/>
      <c r="AY1011" s="323" t="s">
        <v>13343</v>
      </c>
    </row>
    <row r="1012" spans="1:51" s="11" customFormat="1" ht="24.75" customHeight="1" x14ac:dyDescent="0.35">
      <c r="A1012" s="11">
        <v>1011</v>
      </c>
      <c r="B1012" s="293" t="s">
        <v>13356</v>
      </c>
      <c r="C1012" s="8" t="s">
        <v>13357</v>
      </c>
      <c r="D1012" s="10"/>
      <c r="E1012" s="10" t="s">
        <v>14</v>
      </c>
      <c r="F1012" s="9">
        <v>45026</v>
      </c>
      <c r="G1012" s="9">
        <v>45085</v>
      </c>
      <c r="H1012" s="251"/>
      <c r="I1012" s="251"/>
      <c r="J1012" s="7"/>
      <c r="K1012" s="7" t="s">
        <v>34</v>
      </c>
      <c r="L1012" s="10" t="s">
        <v>35</v>
      </c>
      <c r="M1012" s="242" t="s">
        <v>2292</v>
      </c>
      <c r="N1012" s="252" t="s">
        <v>2050</v>
      </c>
      <c r="O1012" s="252" t="s">
        <v>1473</v>
      </c>
      <c r="P1012" s="252" t="s">
        <v>2616</v>
      </c>
      <c r="Q1012" s="253" t="s">
        <v>21</v>
      </c>
      <c r="R1012" s="293" t="s">
        <v>13358</v>
      </c>
      <c r="S1012" s="253" t="s">
        <v>2029</v>
      </c>
      <c r="T1012" s="253" t="s">
        <v>53</v>
      </c>
      <c r="U1012" s="244">
        <v>32771</v>
      </c>
      <c r="V1012" s="10" t="s">
        <v>255</v>
      </c>
      <c r="W1012" s="10" t="s">
        <v>1382</v>
      </c>
      <c r="X1012" s="241" t="s">
        <v>1936</v>
      </c>
      <c r="Y1012" s="319" t="s">
        <v>13359</v>
      </c>
      <c r="Z1012" s="243">
        <v>44822</v>
      </c>
      <c r="AA1012" s="10" t="s">
        <v>1937</v>
      </c>
      <c r="AB1012" s="10" t="s">
        <v>1956</v>
      </c>
      <c r="AC1012" s="10" t="s">
        <v>1939</v>
      </c>
      <c r="AD1012" s="10" t="s">
        <v>1992</v>
      </c>
      <c r="AE1012" s="243" t="s">
        <v>2408</v>
      </c>
      <c r="AF1012" s="10" t="s">
        <v>13360</v>
      </c>
      <c r="AG1012" s="10" t="s">
        <v>13361</v>
      </c>
      <c r="AH1012" s="242" t="s">
        <v>13360</v>
      </c>
      <c r="AI1012" s="243" t="s">
        <v>13361</v>
      </c>
      <c r="AJ1012" s="272" t="s">
        <v>13362</v>
      </c>
      <c r="AK1012" s="10" t="s">
        <v>13363</v>
      </c>
      <c r="AL1012" s="241" t="s">
        <v>1993</v>
      </c>
      <c r="AM1012" s="327" t="s">
        <v>13362</v>
      </c>
      <c r="AN1012" s="324" t="s">
        <v>13364</v>
      </c>
      <c r="AO1012" s="328" t="s">
        <v>13365</v>
      </c>
      <c r="AP1012" s="10"/>
      <c r="AQ1012" s="254"/>
      <c r="AR1012" s="292">
        <v>45051</v>
      </c>
      <c r="AS1012" s="292">
        <v>45051</v>
      </c>
      <c r="AT1012" s="8"/>
      <c r="AU1012" s="244"/>
      <c r="AV1012" s="306" t="s">
        <v>8583</v>
      </c>
      <c r="AW1012" s="248" t="s">
        <v>3783</v>
      </c>
      <c r="AX1012" s="249"/>
      <c r="AY1012" s="323" t="s">
        <v>13356</v>
      </c>
    </row>
    <row r="1013" spans="1:51" s="329" customFormat="1" ht="24.75" customHeight="1" x14ac:dyDescent="0.35">
      <c r="A1013" s="11">
        <v>1012</v>
      </c>
      <c r="B1013" s="293" t="s">
        <v>13366</v>
      </c>
      <c r="C1013" s="294" t="s">
        <v>4716</v>
      </c>
      <c r="D1013" s="253"/>
      <c r="E1013" s="253" t="s">
        <v>14</v>
      </c>
      <c r="F1013" s="251">
        <v>44929</v>
      </c>
      <c r="G1013" s="251">
        <v>44988</v>
      </c>
      <c r="H1013" s="251">
        <v>44989</v>
      </c>
      <c r="I1013" s="251">
        <v>45354</v>
      </c>
      <c r="J1013" s="231" t="s">
        <v>2085</v>
      </c>
      <c r="K1013" s="231" t="s">
        <v>18</v>
      </c>
      <c r="L1013" s="253" t="s">
        <v>218</v>
      </c>
      <c r="M1013" s="242" t="s">
        <v>2406</v>
      </c>
      <c r="N1013" s="252" t="s">
        <v>2050</v>
      </c>
      <c r="O1013" s="252" t="s">
        <v>1033</v>
      </c>
      <c r="P1013" s="252" t="s">
        <v>2446</v>
      </c>
      <c r="Q1013" s="253" t="s">
        <v>21</v>
      </c>
      <c r="R1013" s="293" t="s">
        <v>13367</v>
      </c>
      <c r="S1013" s="253" t="s">
        <v>1935</v>
      </c>
      <c r="T1013" s="253" t="s">
        <v>53</v>
      </c>
      <c r="U1013" s="295">
        <v>34636</v>
      </c>
      <c r="V1013" s="253" t="s">
        <v>255</v>
      </c>
      <c r="W1013" s="253" t="s">
        <v>255</v>
      </c>
      <c r="X1013" s="293" t="s">
        <v>1936</v>
      </c>
      <c r="Y1013" s="294" t="s">
        <v>13368</v>
      </c>
      <c r="Z1013" s="252">
        <v>43470</v>
      </c>
      <c r="AA1013" s="253" t="s">
        <v>1937</v>
      </c>
      <c r="AB1013" s="253" t="s">
        <v>1956</v>
      </c>
      <c r="AC1013" s="253" t="s">
        <v>1939</v>
      </c>
      <c r="AD1013" s="253" t="s">
        <v>2185</v>
      </c>
      <c r="AE1013" s="252" t="s">
        <v>1948</v>
      </c>
      <c r="AF1013" s="253" t="s">
        <v>13369</v>
      </c>
      <c r="AG1013" s="253" t="s">
        <v>13370</v>
      </c>
      <c r="AH1013" s="242" t="s">
        <v>13369</v>
      </c>
      <c r="AI1013" s="252" t="s">
        <v>13370</v>
      </c>
      <c r="AJ1013" s="253" t="s">
        <v>13371</v>
      </c>
      <c r="AK1013" s="253" t="s">
        <v>13372</v>
      </c>
      <c r="AL1013" s="293" t="s">
        <v>1993</v>
      </c>
      <c r="AM1013" s="296" t="s">
        <v>13373</v>
      </c>
      <c r="AN1013" s="321" t="s">
        <v>13374</v>
      </c>
      <c r="AO1013" s="10" t="s">
        <v>13375</v>
      </c>
      <c r="AP1013" s="10"/>
      <c r="AQ1013" s="313"/>
      <c r="AR1013" s="292">
        <v>45056</v>
      </c>
      <c r="AS1013" s="292">
        <v>45056</v>
      </c>
      <c r="AT1013" s="294"/>
      <c r="AU1013" s="295"/>
      <c r="AV1013" s="317" t="s">
        <v>8583</v>
      </c>
      <c r="AW1013" s="294" t="s">
        <v>6604</v>
      </c>
      <c r="AX1013" s="317"/>
      <c r="AY1013" s="232" t="s">
        <v>13366</v>
      </c>
    </row>
    <row r="1014" spans="1:51" s="121" customFormat="1" ht="24.75" customHeight="1" x14ac:dyDescent="0.35">
      <c r="A1014" s="11">
        <v>1013</v>
      </c>
      <c r="B1014" s="293" t="s">
        <v>13376</v>
      </c>
      <c r="C1014" s="294" t="s">
        <v>13377</v>
      </c>
      <c r="D1014" s="253"/>
      <c r="E1014" s="253" t="s">
        <v>32</v>
      </c>
      <c r="F1014" s="251">
        <v>43467</v>
      </c>
      <c r="G1014" s="251">
        <v>43526</v>
      </c>
      <c r="H1014" s="251">
        <v>43893</v>
      </c>
      <c r="I1014" s="251"/>
      <c r="J1014" s="231" t="s">
        <v>1932</v>
      </c>
      <c r="K1014" s="231" t="s">
        <v>34</v>
      </c>
      <c r="L1014" s="253" t="s">
        <v>35</v>
      </c>
      <c r="M1014" s="242" t="s">
        <v>35</v>
      </c>
      <c r="N1014" s="252" t="s">
        <v>2050</v>
      </c>
      <c r="O1014" s="252" t="s">
        <v>271</v>
      </c>
      <c r="P1014" s="252" t="s">
        <v>2105</v>
      </c>
      <c r="Q1014" s="253" t="s">
        <v>21</v>
      </c>
      <c r="R1014" s="293" t="s">
        <v>13378</v>
      </c>
      <c r="S1014" s="253" t="s">
        <v>1935</v>
      </c>
      <c r="T1014" s="253" t="s">
        <v>22</v>
      </c>
      <c r="U1014" s="295">
        <v>32433</v>
      </c>
      <c r="V1014" s="253" t="s">
        <v>1866</v>
      </c>
      <c r="W1014" s="253" t="s">
        <v>1866</v>
      </c>
      <c r="X1014" s="293" t="s">
        <v>1936</v>
      </c>
      <c r="Y1014" s="294" t="s">
        <v>13379</v>
      </c>
      <c r="Z1014" s="252">
        <v>44302</v>
      </c>
      <c r="AA1014" s="253" t="s">
        <v>1937</v>
      </c>
      <c r="AB1014" s="253" t="s">
        <v>1938</v>
      </c>
      <c r="AC1014" s="253" t="s">
        <v>1939</v>
      </c>
      <c r="AD1014" s="253" t="s">
        <v>7478</v>
      </c>
      <c r="AE1014" s="252" t="s">
        <v>1948</v>
      </c>
      <c r="AF1014" s="253" t="s">
        <v>13380</v>
      </c>
      <c r="AG1014" s="253" t="s">
        <v>13381</v>
      </c>
      <c r="AH1014" s="242" t="s">
        <v>13380</v>
      </c>
      <c r="AI1014" s="252" t="s">
        <v>13381</v>
      </c>
      <c r="AJ1014" s="253" t="s">
        <v>13382</v>
      </c>
      <c r="AK1014" s="253" t="s">
        <v>13383</v>
      </c>
      <c r="AL1014" s="293" t="s">
        <v>1941</v>
      </c>
      <c r="AM1014" s="296" t="s">
        <v>13384</v>
      </c>
      <c r="AN1014" s="321" t="s">
        <v>13385</v>
      </c>
      <c r="AO1014" s="10" t="s">
        <v>13386</v>
      </c>
      <c r="AP1014" s="10"/>
      <c r="AQ1014" s="254"/>
      <c r="AR1014" s="292">
        <v>45057</v>
      </c>
      <c r="AS1014" s="292">
        <v>45057</v>
      </c>
      <c r="AT1014" s="8"/>
      <c r="AU1014" s="244"/>
      <c r="AV1014" s="317" t="s">
        <v>8583</v>
      </c>
      <c r="AW1014" s="294" t="s">
        <v>3783</v>
      </c>
      <c r="AX1014" s="249"/>
      <c r="AY1014" s="323" t="s">
        <v>13376</v>
      </c>
    </row>
    <row r="1015" spans="1:51" s="121" customFormat="1" ht="24.75" customHeight="1" x14ac:dyDescent="0.35">
      <c r="A1015" s="11">
        <v>1014</v>
      </c>
      <c r="B1015" s="293" t="s">
        <v>13387</v>
      </c>
      <c r="C1015" s="294" t="s">
        <v>13388</v>
      </c>
      <c r="D1015" s="253"/>
      <c r="E1015" s="253" t="s">
        <v>32</v>
      </c>
      <c r="F1015" s="251">
        <v>44713</v>
      </c>
      <c r="G1015" s="251">
        <v>44772</v>
      </c>
      <c r="H1015" s="251">
        <v>44773</v>
      </c>
      <c r="I1015" s="251">
        <v>45137</v>
      </c>
      <c r="J1015" s="231" t="s">
        <v>2085</v>
      </c>
      <c r="K1015" s="231" t="s">
        <v>12858</v>
      </c>
      <c r="L1015" s="253" t="s">
        <v>146</v>
      </c>
      <c r="M1015" s="242" t="s">
        <v>12859</v>
      </c>
      <c r="N1015" s="252" t="s">
        <v>1984</v>
      </c>
      <c r="O1015" s="252" t="s">
        <v>1210</v>
      </c>
      <c r="P1015" s="252" t="s">
        <v>2528</v>
      </c>
      <c r="Q1015" s="253" t="s">
        <v>148</v>
      </c>
      <c r="R1015" s="293" t="s">
        <v>13389</v>
      </c>
      <c r="S1015" s="253" t="s">
        <v>2174</v>
      </c>
      <c r="T1015" s="253" t="s">
        <v>53</v>
      </c>
      <c r="U1015" s="295">
        <v>29389</v>
      </c>
      <c r="V1015" s="253" t="s">
        <v>2099</v>
      </c>
      <c r="W1015" s="253" t="s">
        <v>1725</v>
      </c>
      <c r="X1015" s="293" t="s">
        <v>1936</v>
      </c>
      <c r="Y1015" s="294" t="s">
        <v>13390</v>
      </c>
      <c r="Z1015" s="252">
        <v>44311</v>
      </c>
      <c r="AA1015" s="253" t="s">
        <v>1937</v>
      </c>
      <c r="AB1015" s="253" t="s">
        <v>1938</v>
      </c>
      <c r="AC1015" s="253" t="s">
        <v>1968</v>
      </c>
      <c r="AD1015" s="253" t="s">
        <v>1992</v>
      </c>
      <c r="AE1015" s="252" t="s">
        <v>2475</v>
      </c>
      <c r="AF1015" s="253" t="s">
        <v>13391</v>
      </c>
      <c r="AG1015" s="253" t="s">
        <v>13392</v>
      </c>
      <c r="AH1015" s="242" t="s">
        <v>13391</v>
      </c>
      <c r="AI1015" s="252" t="s">
        <v>13392</v>
      </c>
      <c r="AJ1015" s="253" t="s">
        <v>13393</v>
      </c>
      <c r="AK1015" s="253" t="s">
        <v>13257</v>
      </c>
      <c r="AL1015" s="293" t="s">
        <v>1971</v>
      </c>
      <c r="AM1015" s="296" t="s">
        <v>13394</v>
      </c>
      <c r="AN1015" s="321" t="s">
        <v>13395</v>
      </c>
      <c r="AO1015" s="10"/>
      <c r="AP1015" s="10"/>
      <c r="AQ1015" s="254"/>
      <c r="AR1015" s="292">
        <v>45060</v>
      </c>
      <c r="AS1015" s="292">
        <v>45060</v>
      </c>
      <c r="AT1015" s="8"/>
      <c r="AU1015" s="244"/>
      <c r="AV1015" s="317" t="s">
        <v>8583</v>
      </c>
      <c r="AW1015" s="294" t="s">
        <v>6613</v>
      </c>
      <c r="AX1015" s="249"/>
      <c r="AY1015" s="293" t="s">
        <v>13387</v>
      </c>
    </row>
    <row r="1016" spans="1:51" s="121" customFormat="1" ht="24.75" customHeight="1" x14ac:dyDescent="0.35">
      <c r="A1016" s="11">
        <v>1015</v>
      </c>
      <c r="B1016" s="293" t="s">
        <v>13396</v>
      </c>
      <c r="C1016" s="294" t="s">
        <v>13397</v>
      </c>
      <c r="D1016" s="253"/>
      <c r="E1016" s="253" t="s">
        <v>14</v>
      </c>
      <c r="F1016" s="251">
        <v>43269</v>
      </c>
      <c r="G1016" s="251">
        <v>43328</v>
      </c>
      <c r="H1016" s="251">
        <v>43694</v>
      </c>
      <c r="I1016" s="251"/>
      <c r="J1016" s="231" t="s">
        <v>1932</v>
      </c>
      <c r="K1016" s="231" t="s">
        <v>34</v>
      </c>
      <c r="L1016" s="253" t="s">
        <v>115</v>
      </c>
      <c r="M1016" s="242" t="s">
        <v>2042</v>
      </c>
      <c r="N1016" s="252" t="s">
        <v>1972</v>
      </c>
      <c r="O1016" s="252" t="s">
        <v>8447</v>
      </c>
      <c r="P1016" s="252" t="s">
        <v>13398</v>
      </c>
      <c r="Q1016" s="253" t="s">
        <v>21</v>
      </c>
      <c r="R1016" s="293" t="s">
        <v>13399</v>
      </c>
      <c r="S1016" s="253" t="s">
        <v>2485</v>
      </c>
      <c r="T1016" s="253" t="s">
        <v>53</v>
      </c>
      <c r="U1016" s="295">
        <v>32884</v>
      </c>
      <c r="V1016" s="253" t="s">
        <v>3298</v>
      </c>
      <c r="W1016" s="253" t="s">
        <v>747</v>
      </c>
      <c r="X1016" s="293" t="s">
        <v>1936</v>
      </c>
      <c r="Y1016" s="294" t="s">
        <v>13400</v>
      </c>
      <c r="Z1016" s="252">
        <v>44742</v>
      </c>
      <c r="AA1016" s="253" t="s">
        <v>1937</v>
      </c>
      <c r="AB1016" s="253" t="s">
        <v>1956</v>
      </c>
      <c r="AC1016" s="253" t="s">
        <v>1939</v>
      </c>
      <c r="AD1016" s="253" t="s">
        <v>13401</v>
      </c>
      <c r="AE1016" s="252" t="s">
        <v>1988</v>
      </c>
      <c r="AF1016" s="253" t="s">
        <v>13402</v>
      </c>
      <c r="AG1016" s="253" t="s">
        <v>13403</v>
      </c>
      <c r="AH1016" s="242" t="s">
        <v>13404</v>
      </c>
      <c r="AI1016" s="252" t="s">
        <v>13405</v>
      </c>
      <c r="AJ1016" s="253" t="s">
        <v>13406</v>
      </c>
      <c r="AK1016" s="253" t="s">
        <v>13407</v>
      </c>
      <c r="AL1016" s="293" t="s">
        <v>1993</v>
      </c>
      <c r="AM1016" s="296" t="s">
        <v>13408</v>
      </c>
      <c r="AN1016" s="321" t="s">
        <v>13409</v>
      </c>
      <c r="AO1016" s="10" t="s">
        <v>13410</v>
      </c>
      <c r="AP1016" s="10"/>
      <c r="AQ1016" s="254"/>
      <c r="AR1016" s="292">
        <v>45061</v>
      </c>
      <c r="AS1016" s="292">
        <v>45061</v>
      </c>
      <c r="AT1016" s="8"/>
      <c r="AU1016" s="244"/>
      <c r="AV1016" s="317" t="s">
        <v>8583</v>
      </c>
      <c r="AW1016" s="294" t="s">
        <v>6739</v>
      </c>
      <c r="AX1016" s="249"/>
      <c r="AY1016" s="323" t="s">
        <v>13396</v>
      </c>
    </row>
    <row r="1017" spans="1:51" s="121" customFormat="1" ht="24.75" customHeight="1" x14ac:dyDescent="0.35">
      <c r="A1017" s="11">
        <v>1016</v>
      </c>
      <c r="B1017" s="293" t="s">
        <v>13411</v>
      </c>
      <c r="C1017" s="294" t="s">
        <v>13412</v>
      </c>
      <c r="D1017" s="253"/>
      <c r="E1017" s="253" t="s">
        <v>14</v>
      </c>
      <c r="F1017" s="251">
        <v>45026</v>
      </c>
      <c r="G1017" s="251">
        <v>45085</v>
      </c>
      <c r="H1017" s="251"/>
      <c r="I1017" s="251"/>
      <c r="J1017" s="231"/>
      <c r="K1017" s="231" t="s">
        <v>109</v>
      </c>
      <c r="L1017" s="253" t="s">
        <v>1440</v>
      </c>
      <c r="M1017" s="242" t="s">
        <v>1440</v>
      </c>
      <c r="N1017" s="252" t="s">
        <v>1984</v>
      </c>
      <c r="O1017" s="252" t="s">
        <v>1441</v>
      </c>
      <c r="P1017" s="252" t="s">
        <v>2607</v>
      </c>
      <c r="Q1017" s="253" t="s">
        <v>21</v>
      </c>
      <c r="R1017" s="293" t="s">
        <v>13413</v>
      </c>
      <c r="S1017" s="253" t="s">
        <v>1944</v>
      </c>
      <c r="T1017" s="253" t="s">
        <v>53</v>
      </c>
      <c r="U1017" s="295">
        <v>32361</v>
      </c>
      <c r="V1017" s="253" t="s">
        <v>2228</v>
      </c>
      <c r="W1017" s="253" t="s">
        <v>2228</v>
      </c>
      <c r="X1017" s="293" t="s">
        <v>1936</v>
      </c>
      <c r="Y1017" s="294" t="s">
        <v>13414</v>
      </c>
      <c r="Z1017" s="252">
        <v>44931</v>
      </c>
      <c r="AA1017" s="253" t="s">
        <v>1937</v>
      </c>
      <c r="AB1017" s="253" t="s">
        <v>1956</v>
      </c>
      <c r="AC1017" s="253" t="s">
        <v>1968</v>
      </c>
      <c r="AD1017" s="253"/>
      <c r="AE1017" s="252" t="s">
        <v>1948</v>
      </c>
      <c r="AF1017" s="253" t="s">
        <v>13415</v>
      </c>
      <c r="AG1017" s="253" t="s">
        <v>13416</v>
      </c>
      <c r="AH1017" s="242" t="s">
        <v>13417</v>
      </c>
      <c r="AI1017" s="252" t="s">
        <v>13418</v>
      </c>
      <c r="AJ1017" s="253" t="s">
        <v>13419</v>
      </c>
      <c r="AK1017" s="253" t="s">
        <v>13420</v>
      </c>
      <c r="AL1017" s="293" t="s">
        <v>2005</v>
      </c>
      <c r="AM1017" s="296" t="s">
        <v>13421</v>
      </c>
      <c r="AN1017" s="321" t="s">
        <v>13422</v>
      </c>
      <c r="AO1017" s="10" t="s">
        <v>13423</v>
      </c>
      <c r="AP1017" s="10"/>
      <c r="AQ1017" s="254"/>
      <c r="AR1017" s="292">
        <v>45065</v>
      </c>
      <c r="AS1017" s="292">
        <v>45065</v>
      </c>
      <c r="AT1017" s="8"/>
      <c r="AU1017" s="244"/>
      <c r="AV1017" s="317" t="s">
        <v>8583</v>
      </c>
      <c r="AW1017" s="294" t="s">
        <v>6613</v>
      </c>
      <c r="AX1017" s="249"/>
      <c r="AY1017" s="323" t="s">
        <v>13411</v>
      </c>
    </row>
    <row r="1018" spans="1:51" s="121" customFormat="1" ht="24.75" customHeight="1" x14ac:dyDescent="0.35">
      <c r="A1018" s="11">
        <v>1017</v>
      </c>
      <c r="B1018" s="293" t="s">
        <v>13424</v>
      </c>
      <c r="C1018" s="294" t="s">
        <v>13425</v>
      </c>
      <c r="D1018" s="253"/>
      <c r="E1018" s="253" t="s">
        <v>1869</v>
      </c>
      <c r="F1018" s="251">
        <v>44531</v>
      </c>
      <c r="G1018" s="251">
        <v>44590</v>
      </c>
      <c r="H1018" s="251">
        <v>44956</v>
      </c>
      <c r="I1018" s="251">
        <v>45320</v>
      </c>
      <c r="J1018" s="231" t="s">
        <v>2085</v>
      </c>
      <c r="K1018" s="231" t="s">
        <v>80</v>
      </c>
      <c r="L1018" s="253" t="s">
        <v>81</v>
      </c>
      <c r="M1018" s="326" t="s">
        <v>2151</v>
      </c>
      <c r="N1018" s="252" t="s">
        <v>1990</v>
      </c>
      <c r="O1018" s="252" t="s">
        <v>3187</v>
      </c>
      <c r="P1018" s="252" t="s">
        <v>2061</v>
      </c>
      <c r="Q1018" s="253" t="s">
        <v>83</v>
      </c>
      <c r="R1018" s="293" t="s">
        <v>13426</v>
      </c>
      <c r="S1018" s="253" t="s">
        <v>2003</v>
      </c>
      <c r="T1018" s="253" t="s">
        <v>53</v>
      </c>
      <c r="U1018" s="295">
        <v>31463</v>
      </c>
      <c r="V1018" s="253" t="s">
        <v>79</v>
      </c>
      <c r="W1018" s="253" t="s">
        <v>79</v>
      </c>
      <c r="X1018" s="293" t="s">
        <v>1936</v>
      </c>
      <c r="Y1018" s="294" t="s">
        <v>13427</v>
      </c>
      <c r="Z1018" s="252">
        <v>44387</v>
      </c>
      <c r="AA1018" s="253" t="s">
        <v>1937</v>
      </c>
      <c r="AB1018" s="253" t="s">
        <v>1938</v>
      </c>
      <c r="AC1018" s="253" t="s">
        <v>1974</v>
      </c>
      <c r="AD1018" s="253" t="s">
        <v>13428</v>
      </c>
      <c r="AE1018" s="252" t="s">
        <v>13429</v>
      </c>
      <c r="AF1018" s="253" t="s">
        <v>13430</v>
      </c>
      <c r="AG1018" s="253" t="s">
        <v>13431</v>
      </c>
      <c r="AH1018" s="326" t="s">
        <v>13432</v>
      </c>
      <c r="AI1018" s="252" t="s">
        <v>13433</v>
      </c>
      <c r="AJ1018" s="253" t="s">
        <v>13434</v>
      </c>
      <c r="AK1018" s="253" t="s">
        <v>13435</v>
      </c>
      <c r="AL1018" s="293" t="s">
        <v>1993</v>
      </c>
      <c r="AM1018" s="296" t="s">
        <v>2249</v>
      </c>
      <c r="AN1018" s="321" t="s">
        <v>13436</v>
      </c>
      <c r="AO1018" s="10"/>
      <c r="AP1018" s="10"/>
      <c r="AQ1018" s="254"/>
      <c r="AR1018" s="292">
        <v>45067</v>
      </c>
      <c r="AS1018" s="292">
        <v>45067</v>
      </c>
      <c r="AT1018" s="8"/>
      <c r="AU1018" s="244"/>
      <c r="AV1018" s="317" t="s">
        <v>8583</v>
      </c>
      <c r="AW1018" s="294" t="s">
        <v>6613</v>
      </c>
      <c r="AX1018" s="249"/>
      <c r="AY1018" s="323" t="s">
        <v>13424</v>
      </c>
    </row>
    <row r="1019" spans="1:51" s="121" customFormat="1" ht="24.75" customHeight="1" x14ac:dyDescent="0.35">
      <c r="A1019" s="11">
        <v>1018</v>
      </c>
      <c r="B1019" s="293" t="s">
        <v>13437</v>
      </c>
      <c r="C1019" s="294" t="s">
        <v>13438</v>
      </c>
      <c r="D1019" s="253"/>
      <c r="E1019" s="253" t="s">
        <v>13439</v>
      </c>
      <c r="F1019" s="251">
        <v>43832</v>
      </c>
      <c r="G1019" s="251">
        <v>43891</v>
      </c>
      <c r="H1019" s="251">
        <v>44257</v>
      </c>
      <c r="I1019" s="251"/>
      <c r="J1019" s="231" t="s">
        <v>1932</v>
      </c>
      <c r="K1019" s="231" t="s">
        <v>34</v>
      </c>
      <c r="L1019" s="253" t="s">
        <v>35</v>
      </c>
      <c r="M1019" s="242" t="s">
        <v>35</v>
      </c>
      <c r="N1019" s="252" t="s">
        <v>2126</v>
      </c>
      <c r="O1019" s="252" t="s">
        <v>307</v>
      </c>
      <c r="P1019" s="252" t="s">
        <v>2127</v>
      </c>
      <c r="Q1019" s="253" t="s">
        <v>21</v>
      </c>
      <c r="R1019" s="293" t="s">
        <v>13440</v>
      </c>
      <c r="S1019" s="253" t="s">
        <v>1944</v>
      </c>
      <c r="T1019" s="253" t="s">
        <v>22</v>
      </c>
      <c r="U1019" s="295">
        <v>34887</v>
      </c>
      <c r="V1019" s="253" t="s">
        <v>455</v>
      </c>
      <c r="W1019" s="253" t="s">
        <v>2205</v>
      </c>
      <c r="X1019" s="293" t="s">
        <v>1936</v>
      </c>
      <c r="Y1019" s="294" t="s">
        <v>13441</v>
      </c>
      <c r="Z1019" s="252">
        <v>44573</v>
      </c>
      <c r="AA1019" s="253" t="s">
        <v>1937</v>
      </c>
      <c r="AB1019" s="253" t="s">
        <v>1938</v>
      </c>
      <c r="AC1019" s="253" t="s">
        <v>1939</v>
      </c>
      <c r="AD1019" s="253" t="s">
        <v>1992</v>
      </c>
      <c r="AE1019" s="252" t="s">
        <v>7039</v>
      </c>
      <c r="AF1019" s="253" t="s">
        <v>13442</v>
      </c>
      <c r="AG1019" s="253" t="s">
        <v>13443</v>
      </c>
      <c r="AH1019" s="242" t="s">
        <v>13444</v>
      </c>
      <c r="AI1019" s="252" t="s">
        <v>13445</v>
      </c>
      <c r="AJ1019" s="253" t="s">
        <v>13446</v>
      </c>
      <c r="AK1019" s="253" t="s">
        <v>13447</v>
      </c>
      <c r="AL1019" s="293" t="s">
        <v>1941</v>
      </c>
      <c r="AM1019" s="296" t="s">
        <v>13448</v>
      </c>
      <c r="AN1019" s="321" t="s">
        <v>13449</v>
      </c>
      <c r="AO1019" s="10" t="s">
        <v>13450</v>
      </c>
      <c r="AP1019" s="10"/>
      <c r="AQ1019" s="254"/>
      <c r="AR1019" s="292">
        <v>45068</v>
      </c>
      <c r="AS1019" s="292">
        <v>45068</v>
      </c>
      <c r="AT1019" s="8"/>
      <c r="AU1019" s="244"/>
      <c r="AV1019" s="317" t="s">
        <v>8583</v>
      </c>
      <c r="AW1019" s="294" t="s">
        <v>3783</v>
      </c>
      <c r="AX1019" s="249"/>
      <c r="AY1019" s="323" t="s">
        <v>13437</v>
      </c>
    </row>
    <row r="1020" spans="1:51" s="121" customFormat="1" ht="24.75" customHeight="1" x14ac:dyDescent="0.35">
      <c r="A1020" s="11">
        <v>1019</v>
      </c>
      <c r="B1020" s="293" t="s">
        <v>13451</v>
      </c>
      <c r="C1020" s="294" t="s">
        <v>13452</v>
      </c>
      <c r="D1020" s="253"/>
      <c r="E1020" s="253" t="s">
        <v>14</v>
      </c>
      <c r="F1020" s="251">
        <v>44816</v>
      </c>
      <c r="G1020" s="251">
        <v>44875</v>
      </c>
      <c r="H1020" s="251">
        <v>44876</v>
      </c>
      <c r="I1020" s="251">
        <v>45240</v>
      </c>
      <c r="J1020" s="231" t="s">
        <v>2085</v>
      </c>
      <c r="K1020" s="231" t="s">
        <v>18</v>
      </c>
      <c r="L1020" s="253" t="s">
        <v>218</v>
      </c>
      <c r="M1020" s="242" t="s">
        <v>2200</v>
      </c>
      <c r="N1020" s="252" t="s">
        <v>2050</v>
      </c>
      <c r="O1020" s="252" t="s">
        <v>1511</v>
      </c>
      <c r="P1020" s="252" t="s">
        <v>2636</v>
      </c>
      <c r="Q1020" s="253" t="s">
        <v>21</v>
      </c>
      <c r="R1020" s="293" t="s">
        <v>13453</v>
      </c>
      <c r="S1020" s="253" t="s">
        <v>1935</v>
      </c>
      <c r="T1020" s="253" t="s">
        <v>22</v>
      </c>
      <c r="U1020" s="295">
        <v>30780</v>
      </c>
      <c r="V1020" s="253" t="s">
        <v>255</v>
      </c>
      <c r="W1020" s="253" t="s">
        <v>2416</v>
      </c>
      <c r="X1020" s="293" t="s">
        <v>2416</v>
      </c>
      <c r="Y1020" s="294" t="s">
        <v>13454</v>
      </c>
      <c r="Z1020" s="252">
        <v>44296</v>
      </c>
      <c r="AA1020" s="253" t="s">
        <v>2009</v>
      </c>
      <c r="AB1020" s="253" t="s">
        <v>1946</v>
      </c>
      <c r="AC1020" s="253" t="s">
        <v>1939</v>
      </c>
      <c r="AD1020" s="253" t="s">
        <v>2203</v>
      </c>
      <c r="AE1020" s="252" t="s">
        <v>1948</v>
      </c>
      <c r="AF1020" s="253" t="s">
        <v>13455</v>
      </c>
      <c r="AG1020" s="253" t="s">
        <v>13456</v>
      </c>
      <c r="AH1020" s="242" t="s">
        <v>13455</v>
      </c>
      <c r="AI1020" s="252" t="s">
        <v>13456</v>
      </c>
      <c r="AJ1020" s="253" t="s">
        <v>13457</v>
      </c>
      <c r="AK1020" s="253" t="s">
        <v>13458</v>
      </c>
      <c r="AL1020" s="293" t="s">
        <v>1958</v>
      </c>
      <c r="AM1020" s="296" t="s">
        <v>13459</v>
      </c>
      <c r="AN1020" s="321" t="s">
        <v>13460</v>
      </c>
      <c r="AO1020" s="10"/>
      <c r="AP1020" s="10"/>
      <c r="AQ1020" s="254"/>
      <c r="AR1020" s="292">
        <v>45069</v>
      </c>
      <c r="AS1020" s="292">
        <v>45069</v>
      </c>
      <c r="AT1020" s="8"/>
      <c r="AU1020" s="244"/>
      <c r="AV1020" s="317" t="s">
        <v>8583</v>
      </c>
      <c r="AW1020" s="294" t="s">
        <v>6613</v>
      </c>
      <c r="AX1020" s="249"/>
      <c r="AY1020" s="323" t="s">
        <v>13451</v>
      </c>
    </row>
    <row r="1021" spans="1:51" s="121" customFormat="1" ht="24.75" customHeight="1" x14ac:dyDescent="0.35">
      <c r="A1021" s="11">
        <v>1020</v>
      </c>
      <c r="B1021" s="284" t="s">
        <v>13461</v>
      </c>
      <c r="C1021" s="248" t="s">
        <v>13462</v>
      </c>
      <c r="D1021" s="280"/>
      <c r="E1021" s="280" t="s">
        <v>255</v>
      </c>
      <c r="F1021" s="275">
        <v>44531</v>
      </c>
      <c r="G1021" s="275">
        <v>44590</v>
      </c>
      <c r="H1021" s="275">
        <v>44956</v>
      </c>
      <c r="I1021" s="275">
        <v>46051</v>
      </c>
      <c r="J1021" s="269" t="s">
        <v>2269</v>
      </c>
      <c r="K1021" s="269" t="s">
        <v>12858</v>
      </c>
      <c r="L1021" s="280" t="s">
        <v>146</v>
      </c>
      <c r="M1021" s="281" t="s">
        <v>2316</v>
      </c>
      <c r="N1021" s="279" t="s">
        <v>2050</v>
      </c>
      <c r="O1021" s="279" t="s">
        <v>400</v>
      </c>
      <c r="P1021" s="279" t="s">
        <v>2173</v>
      </c>
      <c r="Q1021" s="280" t="s">
        <v>148</v>
      </c>
      <c r="R1021" s="284" t="s">
        <v>13463</v>
      </c>
      <c r="S1021" s="280" t="s">
        <v>1986</v>
      </c>
      <c r="T1021" s="280" t="s">
        <v>22</v>
      </c>
      <c r="U1021" s="304">
        <v>32956</v>
      </c>
      <c r="V1021" s="280" t="s">
        <v>255</v>
      </c>
      <c r="W1021" s="280" t="s">
        <v>255</v>
      </c>
      <c r="X1021" s="284" t="s">
        <v>1936</v>
      </c>
      <c r="Y1021" s="248" t="s">
        <v>13464</v>
      </c>
      <c r="Z1021" s="279">
        <v>44476</v>
      </c>
      <c r="AA1021" s="280" t="s">
        <v>1937</v>
      </c>
      <c r="AB1021" s="280" t="s">
        <v>1938</v>
      </c>
      <c r="AC1021" s="280" t="s">
        <v>1939</v>
      </c>
      <c r="AD1021" s="280" t="s">
        <v>2098</v>
      </c>
      <c r="AE1021" s="279" t="s">
        <v>2417</v>
      </c>
      <c r="AF1021" s="280" t="s">
        <v>13465</v>
      </c>
      <c r="AG1021" s="280" t="s">
        <v>13466</v>
      </c>
      <c r="AH1021" s="281" t="s">
        <v>13467</v>
      </c>
      <c r="AI1021" s="279" t="s">
        <v>13466</v>
      </c>
      <c r="AJ1021" s="280" t="s">
        <v>13468</v>
      </c>
      <c r="AK1021" s="280" t="s">
        <v>13469</v>
      </c>
      <c r="AL1021" s="284" t="s">
        <v>1993</v>
      </c>
      <c r="AM1021" s="286" t="s">
        <v>13470</v>
      </c>
      <c r="AN1021" s="325" t="s">
        <v>13471</v>
      </c>
      <c r="AO1021" s="10" t="s">
        <v>13472</v>
      </c>
      <c r="AP1021" s="10"/>
      <c r="AQ1021" s="254"/>
      <c r="AR1021" s="245">
        <v>45072</v>
      </c>
      <c r="AS1021" s="245">
        <v>45072</v>
      </c>
      <c r="AT1021" s="8"/>
      <c r="AU1021" s="244"/>
      <c r="AV1021" s="247" t="s">
        <v>8583</v>
      </c>
      <c r="AW1021" s="248" t="s">
        <v>6739</v>
      </c>
      <c r="AX1021" s="249"/>
      <c r="AY1021" s="323" t="s">
        <v>13461</v>
      </c>
    </row>
    <row r="1022" spans="1:51" s="121" customFormat="1" ht="24.75" customHeight="1" x14ac:dyDescent="0.35">
      <c r="A1022" s="11">
        <v>1021</v>
      </c>
      <c r="B1022" s="284" t="s">
        <v>13473</v>
      </c>
      <c r="C1022" s="248" t="s">
        <v>13474</v>
      </c>
      <c r="D1022" s="280"/>
      <c r="E1022" s="280" t="s">
        <v>145</v>
      </c>
      <c r="F1022" s="275">
        <v>41984</v>
      </c>
      <c r="G1022" s="275">
        <v>42044</v>
      </c>
      <c r="H1022" s="275">
        <v>42410</v>
      </c>
      <c r="I1022" s="275"/>
      <c r="J1022" s="269" t="s">
        <v>1932</v>
      </c>
      <c r="K1022" s="269" t="s">
        <v>34</v>
      </c>
      <c r="L1022" s="280" t="s">
        <v>35</v>
      </c>
      <c r="M1022" s="278" t="s">
        <v>35</v>
      </c>
      <c r="N1022" s="279" t="s">
        <v>2017</v>
      </c>
      <c r="O1022" s="279" t="s">
        <v>125</v>
      </c>
      <c r="P1022" s="279" t="s">
        <v>2018</v>
      </c>
      <c r="Q1022" s="280" t="s">
        <v>21</v>
      </c>
      <c r="R1022" s="284" t="s">
        <v>13475</v>
      </c>
      <c r="S1022" s="280" t="s">
        <v>1944</v>
      </c>
      <c r="T1022" s="280" t="s">
        <v>22</v>
      </c>
      <c r="U1022" s="304">
        <v>33890</v>
      </c>
      <c r="V1022" s="280" t="s">
        <v>145</v>
      </c>
      <c r="W1022" s="280" t="s">
        <v>176</v>
      </c>
      <c r="X1022" s="284" t="s">
        <v>1936</v>
      </c>
      <c r="Y1022" s="248" t="s">
        <v>13476</v>
      </c>
      <c r="Z1022" s="279">
        <v>44552</v>
      </c>
      <c r="AA1022" s="280" t="s">
        <v>1937</v>
      </c>
      <c r="AB1022" s="280" t="s">
        <v>1938</v>
      </c>
      <c r="AC1022" s="280" t="s">
        <v>1939</v>
      </c>
      <c r="AD1022" s="280" t="s">
        <v>13477</v>
      </c>
      <c r="AE1022" s="279" t="s">
        <v>1962</v>
      </c>
      <c r="AF1022" s="280" t="s">
        <v>13478</v>
      </c>
      <c r="AG1022" s="280" t="s">
        <v>13479</v>
      </c>
      <c r="AH1022" s="278" t="s">
        <v>13478</v>
      </c>
      <c r="AI1022" s="279" t="s">
        <v>13479</v>
      </c>
      <c r="AJ1022" s="280" t="s">
        <v>13480</v>
      </c>
      <c r="AK1022" s="280" t="s">
        <v>13481</v>
      </c>
      <c r="AL1022" s="284" t="s">
        <v>1941</v>
      </c>
      <c r="AM1022" s="286" t="s">
        <v>13482</v>
      </c>
      <c r="AN1022" s="325" t="s">
        <v>13483</v>
      </c>
      <c r="AO1022" s="10" t="s">
        <v>13484</v>
      </c>
      <c r="AP1022" s="10"/>
      <c r="AQ1022" s="254"/>
      <c r="AR1022" s="245">
        <v>45073</v>
      </c>
      <c r="AS1022" s="245">
        <v>45067</v>
      </c>
      <c r="AT1022" s="8"/>
      <c r="AU1022" s="244"/>
      <c r="AV1022" s="247" t="s">
        <v>8583</v>
      </c>
      <c r="AW1022" s="248" t="s">
        <v>6613</v>
      </c>
      <c r="AX1022" s="249"/>
      <c r="AY1022" s="323" t="s">
        <v>13473</v>
      </c>
    </row>
    <row r="1023" spans="1:51" s="121" customFormat="1" ht="24.75" customHeight="1" x14ac:dyDescent="0.35">
      <c r="A1023" s="11">
        <v>1022</v>
      </c>
      <c r="B1023" s="293" t="s">
        <v>13485</v>
      </c>
      <c r="C1023" s="294" t="s">
        <v>13486</v>
      </c>
      <c r="D1023" s="253"/>
      <c r="E1023" s="253" t="s">
        <v>14</v>
      </c>
      <c r="F1023" s="251">
        <v>44348</v>
      </c>
      <c r="G1023" s="251">
        <v>44407</v>
      </c>
      <c r="H1023" s="251">
        <v>44773</v>
      </c>
      <c r="I1023" s="251">
        <v>45868</v>
      </c>
      <c r="J1023" s="231" t="s">
        <v>2269</v>
      </c>
      <c r="K1023" s="231" t="s">
        <v>34</v>
      </c>
      <c r="L1023" s="253" t="s">
        <v>115</v>
      </c>
      <c r="M1023" s="326" t="s">
        <v>2070</v>
      </c>
      <c r="N1023" s="331" t="s">
        <v>1972</v>
      </c>
      <c r="O1023" s="331" t="s">
        <v>801</v>
      </c>
      <c r="P1023" s="331" t="s">
        <v>2362</v>
      </c>
      <c r="Q1023" s="253" t="s">
        <v>21</v>
      </c>
      <c r="R1023" s="293" t="s">
        <v>13487</v>
      </c>
      <c r="S1023" s="10" t="s">
        <v>1944</v>
      </c>
      <c r="T1023" s="253" t="s">
        <v>53</v>
      </c>
      <c r="U1023" s="295">
        <v>33453</v>
      </c>
      <c r="V1023" s="253" t="s">
        <v>141</v>
      </c>
      <c r="W1023" s="253" t="s">
        <v>141</v>
      </c>
      <c r="X1023" s="293" t="s">
        <v>1936</v>
      </c>
      <c r="Y1023" s="294" t="s">
        <v>13488</v>
      </c>
      <c r="Z1023" s="252">
        <v>44840</v>
      </c>
      <c r="AA1023" s="253" t="s">
        <v>1937</v>
      </c>
      <c r="AB1023" s="253" t="s">
        <v>1938</v>
      </c>
      <c r="AC1023" s="253" t="s">
        <v>1968</v>
      </c>
      <c r="AD1023" s="253" t="s">
        <v>2120</v>
      </c>
      <c r="AE1023" s="252" t="s">
        <v>13489</v>
      </c>
      <c r="AF1023" s="253" t="s">
        <v>13490</v>
      </c>
      <c r="AG1023" s="253" t="s">
        <v>13491</v>
      </c>
      <c r="AH1023" s="326" t="s">
        <v>13492</v>
      </c>
      <c r="AI1023" s="252" t="s">
        <v>13491</v>
      </c>
      <c r="AJ1023" s="253" t="s">
        <v>13493</v>
      </c>
      <c r="AK1023" s="253" t="s">
        <v>13494</v>
      </c>
      <c r="AL1023" s="293" t="s">
        <v>1941</v>
      </c>
      <c r="AM1023" s="296" t="s">
        <v>13495</v>
      </c>
      <c r="AN1023" s="321" t="s">
        <v>13496</v>
      </c>
      <c r="AO1023" s="10" t="s">
        <v>13497</v>
      </c>
      <c r="AP1023" s="10"/>
      <c r="AQ1023" s="254"/>
      <c r="AR1023" s="292">
        <v>45073</v>
      </c>
      <c r="AS1023" s="292">
        <v>45073</v>
      </c>
      <c r="AT1023" s="8"/>
      <c r="AU1023" s="244"/>
      <c r="AV1023" s="247" t="s">
        <v>8583</v>
      </c>
      <c r="AW1023" s="248" t="s">
        <v>6613</v>
      </c>
      <c r="AX1023" s="249"/>
      <c r="AY1023" s="323" t="s">
        <v>13485</v>
      </c>
    </row>
    <row r="1024" spans="1:51" s="121" customFormat="1" ht="24.75" customHeight="1" x14ac:dyDescent="0.35">
      <c r="A1024" s="11">
        <v>1023</v>
      </c>
      <c r="B1024" s="293" t="s">
        <v>13498</v>
      </c>
      <c r="C1024" s="294" t="s">
        <v>13499</v>
      </c>
      <c r="D1024" s="253"/>
      <c r="E1024" s="253" t="s">
        <v>57</v>
      </c>
      <c r="F1024" s="251">
        <v>44320</v>
      </c>
      <c r="G1024" s="251">
        <v>44379</v>
      </c>
      <c r="H1024" s="251">
        <v>44745</v>
      </c>
      <c r="I1024" s="251">
        <v>45840</v>
      </c>
      <c r="J1024" s="231" t="s">
        <v>2269</v>
      </c>
      <c r="K1024" s="231" t="s">
        <v>80</v>
      </c>
      <c r="L1024" s="253" t="s">
        <v>12936</v>
      </c>
      <c r="M1024" s="242" t="s">
        <v>2060</v>
      </c>
      <c r="N1024" s="252" t="s">
        <v>1990</v>
      </c>
      <c r="O1024" s="252" t="s">
        <v>3187</v>
      </c>
      <c r="P1024" s="252" t="s">
        <v>2061</v>
      </c>
      <c r="Q1024" s="253" t="s">
        <v>83</v>
      </c>
      <c r="R1024" s="293" t="s">
        <v>13500</v>
      </c>
      <c r="S1024" s="253" t="s">
        <v>1944</v>
      </c>
      <c r="T1024" s="253" t="s">
        <v>53</v>
      </c>
      <c r="U1024" s="295">
        <v>32700</v>
      </c>
      <c r="V1024" s="253" t="s">
        <v>57</v>
      </c>
      <c r="W1024" s="253" t="s">
        <v>2205</v>
      </c>
      <c r="X1024" s="293" t="s">
        <v>1936</v>
      </c>
      <c r="Y1024" s="294" t="s">
        <v>13501</v>
      </c>
      <c r="Z1024" s="252">
        <v>42560</v>
      </c>
      <c r="AA1024" s="253" t="s">
        <v>57</v>
      </c>
      <c r="AB1024" s="253" t="s">
        <v>1938</v>
      </c>
      <c r="AC1024" s="253" t="s">
        <v>1974</v>
      </c>
      <c r="AD1024" s="253" t="s">
        <v>13502</v>
      </c>
      <c r="AE1024" s="252" t="s">
        <v>1948</v>
      </c>
      <c r="AF1024" s="253" t="s">
        <v>13503</v>
      </c>
      <c r="AG1024" s="253" t="s">
        <v>13504</v>
      </c>
      <c r="AH1024" s="242" t="s">
        <v>13503</v>
      </c>
      <c r="AI1024" s="252" t="s">
        <v>13504</v>
      </c>
      <c r="AJ1024" s="253" t="s">
        <v>13505</v>
      </c>
      <c r="AK1024" s="253" t="s">
        <v>13506</v>
      </c>
      <c r="AL1024" s="293" t="s">
        <v>1993</v>
      </c>
      <c r="AM1024" s="296" t="s">
        <v>13507</v>
      </c>
      <c r="AN1024" s="321" t="s">
        <v>13508</v>
      </c>
      <c r="AO1024" s="10"/>
      <c r="AP1024" s="10"/>
      <c r="AQ1024" s="258" t="s">
        <v>13509</v>
      </c>
      <c r="AR1024" s="292">
        <v>45077</v>
      </c>
      <c r="AS1024" s="292">
        <v>45077</v>
      </c>
      <c r="AT1024" s="8"/>
      <c r="AU1024" s="244"/>
      <c r="AV1024" s="247" t="s">
        <v>8583</v>
      </c>
      <c r="AW1024" s="248" t="s">
        <v>6613</v>
      </c>
      <c r="AX1024" s="249"/>
      <c r="AY1024" s="323" t="s">
        <v>13498</v>
      </c>
    </row>
    <row r="1025" spans="1:51" s="121" customFormat="1" ht="24.75" customHeight="1" x14ac:dyDescent="0.35">
      <c r="A1025" s="11">
        <v>1024</v>
      </c>
      <c r="B1025" s="284" t="s">
        <v>13510</v>
      </c>
      <c r="C1025" s="248" t="s">
        <v>13511</v>
      </c>
      <c r="D1025" s="280"/>
      <c r="E1025" s="280" t="s">
        <v>255</v>
      </c>
      <c r="F1025" s="275">
        <v>44655</v>
      </c>
      <c r="G1025" s="275">
        <v>44714</v>
      </c>
      <c r="H1025" s="275">
        <v>44715</v>
      </c>
      <c r="I1025" s="275">
        <v>45079</v>
      </c>
      <c r="J1025" s="269" t="s">
        <v>2085</v>
      </c>
      <c r="K1025" s="269" t="s">
        <v>80</v>
      </c>
      <c r="L1025" s="280" t="s">
        <v>12801</v>
      </c>
      <c r="M1025" s="281" t="s">
        <v>3195</v>
      </c>
      <c r="N1025" s="279" t="s">
        <v>1972</v>
      </c>
      <c r="O1025" s="279" t="s">
        <v>3187</v>
      </c>
      <c r="P1025" s="279" t="s">
        <v>2061</v>
      </c>
      <c r="Q1025" s="280" t="s">
        <v>83</v>
      </c>
      <c r="R1025" s="284" t="s">
        <v>13512</v>
      </c>
      <c r="S1025" s="280" t="s">
        <v>2234</v>
      </c>
      <c r="T1025" s="280" t="s">
        <v>53</v>
      </c>
      <c r="U1025" s="304">
        <v>28126</v>
      </c>
      <c r="V1025" s="280" t="s">
        <v>2015</v>
      </c>
      <c r="W1025" s="280" t="s">
        <v>2015</v>
      </c>
      <c r="X1025" s="284" t="s">
        <v>1936</v>
      </c>
      <c r="Y1025" s="248" t="s">
        <v>13513</v>
      </c>
      <c r="Z1025" s="279">
        <v>42305</v>
      </c>
      <c r="AA1025" s="280" t="s">
        <v>255</v>
      </c>
      <c r="AB1025" s="280" t="s">
        <v>1946</v>
      </c>
      <c r="AC1025" s="280" t="s">
        <v>1939</v>
      </c>
      <c r="AD1025" s="280" t="s">
        <v>2199</v>
      </c>
      <c r="AE1025" s="279" t="s">
        <v>1948</v>
      </c>
      <c r="AF1025" s="280" t="s">
        <v>13514</v>
      </c>
      <c r="AG1025" s="280" t="s">
        <v>13515</v>
      </c>
      <c r="AH1025" s="281" t="s">
        <v>13514</v>
      </c>
      <c r="AI1025" s="279" t="s">
        <v>13515</v>
      </c>
      <c r="AJ1025" s="280" t="s">
        <v>13516</v>
      </c>
      <c r="AK1025" s="280" t="s">
        <v>13517</v>
      </c>
      <c r="AL1025" s="284" t="s">
        <v>1958</v>
      </c>
      <c r="AM1025" s="286" t="s">
        <v>13518</v>
      </c>
      <c r="AN1025" s="325" t="s">
        <v>13519</v>
      </c>
      <c r="AO1025" s="10"/>
      <c r="AP1025" s="10"/>
      <c r="AQ1025" s="258" t="s">
        <v>13520</v>
      </c>
      <c r="AR1025" s="245">
        <v>45079</v>
      </c>
      <c r="AS1025" s="245">
        <v>45079</v>
      </c>
      <c r="AT1025" s="8"/>
      <c r="AU1025" s="244"/>
      <c r="AV1025" s="247" t="s">
        <v>8639</v>
      </c>
      <c r="AW1025" s="248" t="s">
        <v>9696</v>
      </c>
      <c r="AX1025" s="249"/>
      <c r="AY1025" s="323" t="s">
        <v>13510</v>
      </c>
    </row>
    <row r="1026" spans="1:51" s="329" customFormat="1" ht="24.75" customHeight="1" x14ac:dyDescent="0.35">
      <c r="A1026" s="11">
        <v>1025</v>
      </c>
      <c r="B1026" s="293" t="s">
        <v>13521</v>
      </c>
      <c r="C1026" s="294" t="s">
        <v>13522</v>
      </c>
      <c r="D1026" s="253"/>
      <c r="E1026" s="253" t="s">
        <v>14</v>
      </c>
      <c r="F1026" s="251">
        <v>44893</v>
      </c>
      <c r="G1026" s="251">
        <v>44952</v>
      </c>
      <c r="H1026" s="251">
        <v>44953</v>
      </c>
      <c r="I1026" s="251">
        <v>45317</v>
      </c>
      <c r="J1026" s="231" t="s">
        <v>2085</v>
      </c>
      <c r="K1026" s="231" t="s">
        <v>18</v>
      </c>
      <c r="L1026" s="253" t="s">
        <v>19</v>
      </c>
      <c r="M1026" s="326" t="s">
        <v>19</v>
      </c>
      <c r="N1026" s="252" t="s">
        <v>2050</v>
      </c>
      <c r="O1026" s="252" t="s">
        <v>321</v>
      </c>
      <c r="P1026" s="252" t="s">
        <v>2134</v>
      </c>
      <c r="Q1026" s="253" t="s">
        <v>21</v>
      </c>
      <c r="R1026" s="293" t="s">
        <v>13523</v>
      </c>
      <c r="S1026" s="253" t="s">
        <v>2252</v>
      </c>
      <c r="T1026" s="253" t="s">
        <v>22</v>
      </c>
      <c r="U1026" s="295">
        <v>32721</v>
      </c>
      <c r="V1026" s="253" t="s">
        <v>255</v>
      </c>
      <c r="W1026" s="253" t="s">
        <v>343</v>
      </c>
      <c r="X1026" s="293" t="s">
        <v>1936</v>
      </c>
      <c r="Y1026" s="294" t="s">
        <v>13524</v>
      </c>
      <c r="Z1026" s="252">
        <v>44798</v>
      </c>
      <c r="AA1026" s="253" t="s">
        <v>1937</v>
      </c>
      <c r="AB1026" s="253" t="s">
        <v>1938</v>
      </c>
      <c r="AC1026" s="253" t="s">
        <v>1939</v>
      </c>
      <c r="AD1026" s="253" t="s">
        <v>2188</v>
      </c>
      <c r="AE1026" s="252" t="s">
        <v>2041</v>
      </c>
      <c r="AF1026" s="253" t="s">
        <v>13525</v>
      </c>
      <c r="AG1026" s="253" t="s">
        <v>13526</v>
      </c>
      <c r="AH1026" s="326" t="s">
        <v>13527</v>
      </c>
      <c r="AI1026" s="252" t="s">
        <v>13528</v>
      </c>
      <c r="AJ1026" s="253" t="s">
        <v>13529</v>
      </c>
      <c r="AK1026" s="253" t="s">
        <v>13530</v>
      </c>
      <c r="AL1026" s="293" t="s">
        <v>2005</v>
      </c>
      <c r="AM1026" s="296" t="s">
        <v>13531</v>
      </c>
      <c r="AN1026" s="321" t="s">
        <v>13532</v>
      </c>
      <c r="AO1026" s="253" t="s">
        <v>13533</v>
      </c>
      <c r="AP1026" s="253"/>
      <c r="AQ1026" s="332" t="s">
        <v>13534</v>
      </c>
      <c r="AR1026" s="292">
        <v>45081</v>
      </c>
      <c r="AS1026" s="292">
        <v>45081</v>
      </c>
      <c r="AT1026" s="294"/>
      <c r="AU1026" s="295"/>
      <c r="AV1026" s="247" t="s">
        <v>8583</v>
      </c>
      <c r="AW1026" s="248" t="s">
        <v>6613</v>
      </c>
      <c r="AX1026" s="317"/>
      <c r="AY1026" s="232" t="s">
        <v>13521</v>
      </c>
    </row>
    <row r="1027" spans="1:51" s="121" customFormat="1" ht="24.75" customHeight="1" x14ac:dyDescent="0.35">
      <c r="A1027" s="11">
        <v>1026</v>
      </c>
      <c r="B1027" s="293" t="s">
        <v>13535</v>
      </c>
      <c r="C1027" s="294" t="s">
        <v>13536</v>
      </c>
      <c r="D1027" s="253"/>
      <c r="E1027" s="253" t="s">
        <v>14</v>
      </c>
      <c r="F1027" s="251">
        <v>43416</v>
      </c>
      <c r="G1027" s="251">
        <v>43475</v>
      </c>
      <c r="H1027" s="251">
        <v>43841</v>
      </c>
      <c r="I1027" s="251"/>
      <c r="J1027" s="231" t="s">
        <v>1932</v>
      </c>
      <c r="K1027" s="231" t="s">
        <v>34</v>
      </c>
      <c r="L1027" s="253" t="s">
        <v>115</v>
      </c>
      <c r="M1027" s="242" t="s">
        <v>2118</v>
      </c>
      <c r="N1027" s="252" t="s">
        <v>1990</v>
      </c>
      <c r="O1027" s="252" t="s">
        <v>289</v>
      </c>
      <c r="P1027" s="252" t="s">
        <v>2305</v>
      </c>
      <c r="Q1027" s="253" t="s">
        <v>21</v>
      </c>
      <c r="R1027" s="293" t="s">
        <v>13537</v>
      </c>
      <c r="S1027" s="253" t="s">
        <v>2153</v>
      </c>
      <c r="T1027" s="253" t="s">
        <v>22</v>
      </c>
      <c r="U1027" s="295">
        <v>34612</v>
      </c>
      <c r="V1027" s="253" t="s">
        <v>747</v>
      </c>
      <c r="W1027" s="253" t="s">
        <v>293</v>
      </c>
      <c r="X1027" s="293" t="s">
        <v>1936</v>
      </c>
      <c r="Y1027" s="294" t="s">
        <v>13538</v>
      </c>
      <c r="Z1027" s="252">
        <v>44425</v>
      </c>
      <c r="AA1027" s="253" t="s">
        <v>1937</v>
      </c>
      <c r="AB1027" s="253" t="s">
        <v>1938</v>
      </c>
      <c r="AC1027" s="253" t="s">
        <v>1939</v>
      </c>
      <c r="AD1027" s="253" t="s">
        <v>2120</v>
      </c>
      <c r="AE1027" s="252" t="s">
        <v>2213</v>
      </c>
      <c r="AF1027" s="253" t="s">
        <v>13539</v>
      </c>
      <c r="AG1027" s="253" t="s">
        <v>13540</v>
      </c>
      <c r="AH1027" s="242" t="s">
        <v>13541</v>
      </c>
      <c r="AI1027" s="252" t="s">
        <v>13542</v>
      </c>
      <c r="AJ1027" s="253" t="s">
        <v>13543</v>
      </c>
      <c r="AK1027" s="253" t="s">
        <v>13544</v>
      </c>
      <c r="AL1027" s="293" t="s">
        <v>1958</v>
      </c>
      <c r="AM1027" s="296" t="s">
        <v>13543</v>
      </c>
      <c r="AN1027" s="321" t="s">
        <v>13545</v>
      </c>
      <c r="AO1027" s="10"/>
      <c r="AP1027" s="10"/>
      <c r="AQ1027" s="258" t="s">
        <v>13546</v>
      </c>
      <c r="AR1027" s="292">
        <v>45082</v>
      </c>
      <c r="AS1027" s="292">
        <v>45082</v>
      </c>
      <c r="AT1027" s="8"/>
      <c r="AU1027" s="244"/>
      <c r="AV1027" s="247" t="s">
        <v>8583</v>
      </c>
      <c r="AW1027" s="248" t="s">
        <v>3783</v>
      </c>
      <c r="AX1027" s="249"/>
      <c r="AY1027" s="323" t="s">
        <v>13535</v>
      </c>
    </row>
    <row r="1028" spans="1:51" s="11" customFormat="1" ht="24.75" customHeight="1" x14ac:dyDescent="0.35">
      <c r="A1028" s="11">
        <v>1027</v>
      </c>
      <c r="B1028" s="284" t="s">
        <v>13547</v>
      </c>
      <c r="C1028" s="8" t="s">
        <v>13548</v>
      </c>
      <c r="D1028" s="10"/>
      <c r="E1028" s="10" t="s">
        <v>141</v>
      </c>
      <c r="F1028" s="9">
        <v>45012</v>
      </c>
      <c r="G1028" s="9">
        <v>45071</v>
      </c>
      <c r="H1028" s="251">
        <v>45072</v>
      </c>
      <c r="I1028" s="275">
        <v>45443</v>
      </c>
      <c r="J1028" s="7" t="s">
        <v>2085</v>
      </c>
      <c r="K1028" s="7" t="s">
        <v>34</v>
      </c>
      <c r="L1028" s="10" t="s">
        <v>35</v>
      </c>
      <c r="M1028" s="242" t="s">
        <v>35</v>
      </c>
      <c r="N1028" s="252" t="s">
        <v>2050</v>
      </c>
      <c r="O1028" s="252" t="s">
        <v>271</v>
      </c>
      <c r="P1028" s="252" t="s">
        <v>2105</v>
      </c>
      <c r="Q1028" s="280" t="s">
        <v>21</v>
      </c>
      <c r="R1028" s="293" t="s">
        <v>13549</v>
      </c>
      <c r="S1028" s="253" t="s">
        <v>1986</v>
      </c>
      <c r="T1028" s="253" t="s">
        <v>22</v>
      </c>
      <c r="U1028" s="244">
        <v>34551</v>
      </c>
      <c r="V1028" s="10" t="s">
        <v>255</v>
      </c>
      <c r="W1028" s="10" t="s">
        <v>141</v>
      </c>
      <c r="X1028" s="241" t="s">
        <v>1936</v>
      </c>
      <c r="Y1028" s="319" t="s">
        <v>13550</v>
      </c>
      <c r="Z1028" s="243">
        <v>44840</v>
      </c>
      <c r="AA1028" s="10" t="s">
        <v>1937</v>
      </c>
      <c r="AB1028" s="10" t="s">
        <v>1938</v>
      </c>
      <c r="AC1028" s="10" t="s">
        <v>1939</v>
      </c>
      <c r="AD1028" s="10" t="s">
        <v>13551</v>
      </c>
      <c r="AE1028" s="243" t="s">
        <v>2041</v>
      </c>
      <c r="AF1028" s="10" t="s">
        <v>13552</v>
      </c>
      <c r="AG1028" s="10" t="s">
        <v>13553</v>
      </c>
      <c r="AH1028" s="242" t="s">
        <v>13552</v>
      </c>
      <c r="AI1028" s="243" t="s">
        <v>13553</v>
      </c>
      <c r="AJ1028" s="272" t="s">
        <v>13554</v>
      </c>
      <c r="AK1028" s="10" t="s">
        <v>13555</v>
      </c>
      <c r="AL1028" s="241" t="s">
        <v>1950</v>
      </c>
      <c r="AM1028" s="254" t="s">
        <v>13556</v>
      </c>
      <c r="AN1028" s="333" t="s">
        <v>13557</v>
      </c>
      <c r="AO1028" s="10"/>
      <c r="AP1028" s="10"/>
      <c r="AQ1028" s="258" t="s">
        <v>13558</v>
      </c>
      <c r="AR1028" s="245">
        <v>45086</v>
      </c>
      <c r="AS1028" s="245">
        <v>45086</v>
      </c>
      <c r="AT1028" s="8"/>
      <c r="AU1028" s="244"/>
      <c r="AV1028" s="247" t="s">
        <v>8583</v>
      </c>
      <c r="AW1028" s="248" t="s">
        <v>3783</v>
      </c>
      <c r="AX1028" s="249"/>
      <c r="AY1028" s="323" t="s">
        <v>13547</v>
      </c>
    </row>
    <row r="1029" spans="1:51" s="11" customFormat="1" ht="24.75" customHeight="1" x14ac:dyDescent="0.35">
      <c r="A1029" s="11">
        <v>1028</v>
      </c>
      <c r="B1029" s="293" t="s">
        <v>13559</v>
      </c>
      <c r="C1029" s="294" t="s">
        <v>13560</v>
      </c>
      <c r="D1029" s="253"/>
      <c r="E1029" s="253" t="s">
        <v>1725</v>
      </c>
      <c r="F1029" s="251">
        <v>44641</v>
      </c>
      <c r="G1029" s="251">
        <v>44700</v>
      </c>
      <c r="H1029" s="251">
        <v>45066</v>
      </c>
      <c r="I1029" s="251">
        <v>45443</v>
      </c>
      <c r="J1029" s="231" t="s">
        <v>2085</v>
      </c>
      <c r="K1029" s="231" t="s">
        <v>12858</v>
      </c>
      <c r="L1029" s="253" t="s">
        <v>146</v>
      </c>
      <c r="M1029" s="326" t="s">
        <v>12859</v>
      </c>
      <c r="N1029" s="252" t="s">
        <v>2050</v>
      </c>
      <c r="O1029" s="252" t="s">
        <v>400</v>
      </c>
      <c r="P1029" s="252" t="s">
        <v>2173</v>
      </c>
      <c r="Q1029" s="253" t="s">
        <v>148</v>
      </c>
      <c r="R1029" s="293" t="s">
        <v>13561</v>
      </c>
      <c r="S1029" s="253" t="s">
        <v>2003</v>
      </c>
      <c r="T1029" s="253" t="s">
        <v>53</v>
      </c>
      <c r="U1029" s="295">
        <v>32933</v>
      </c>
      <c r="V1029" s="253" t="s">
        <v>1725</v>
      </c>
      <c r="W1029" s="253" t="s">
        <v>1725</v>
      </c>
      <c r="X1029" s="293" t="s">
        <v>1936</v>
      </c>
      <c r="Y1029" s="294" t="s">
        <v>13562</v>
      </c>
      <c r="Z1029" s="252">
        <v>44454</v>
      </c>
      <c r="AA1029" s="253" t="s">
        <v>1937</v>
      </c>
      <c r="AB1029" s="253" t="s">
        <v>1938</v>
      </c>
      <c r="AC1029" s="253" t="s">
        <v>1939</v>
      </c>
      <c r="AD1029" s="253" t="s">
        <v>2372</v>
      </c>
      <c r="AE1029" s="252" t="s">
        <v>13563</v>
      </c>
      <c r="AF1029" s="253" t="s">
        <v>13564</v>
      </c>
      <c r="AG1029" s="253" t="s">
        <v>13565</v>
      </c>
      <c r="AH1029" s="326" t="s">
        <v>13564</v>
      </c>
      <c r="AI1029" s="252" t="s">
        <v>13565</v>
      </c>
      <c r="AJ1029" s="253" t="s">
        <v>13566</v>
      </c>
      <c r="AK1029" s="253" t="s">
        <v>13567</v>
      </c>
      <c r="AL1029" s="293" t="s">
        <v>1993</v>
      </c>
      <c r="AM1029" s="296" t="s">
        <v>13568</v>
      </c>
      <c r="AN1029" s="321" t="s">
        <v>13569</v>
      </c>
      <c r="AO1029" s="10" t="s">
        <v>13570</v>
      </c>
      <c r="AP1029" s="10"/>
      <c r="AQ1029" s="258" t="s">
        <v>13571</v>
      </c>
      <c r="AR1029" s="292">
        <v>45087</v>
      </c>
      <c r="AS1029" s="292">
        <v>45087</v>
      </c>
      <c r="AT1029" s="8"/>
      <c r="AU1029" s="244"/>
      <c r="AV1029" s="247" t="s">
        <v>8583</v>
      </c>
      <c r="AW1029" s="248" t="s">
        <v>6739</v>
      </c>
      <c r="AX1029" s="249"/>
      <c r="AY1029" s="323" t="s">
        <v>13559</v>
      </c>
    </row>
    <row r="1030" spans="1:51" s="11" customFormat="1" ht="24.75" customHeight="1" x14ac:dyDescent="0.35">
      <c r="A1030" s="11">
        <v>1029</v>
      </c>
      <c r="B1030" s="334" t="s">
        <v>13572</v>
      </c>
      <c r="C1030" s="335" t="s">
        <v>13573</v>
      </c>
      <c r="D1030" s="329" t="s">
        <v>13574</v>
      </c>
      <c r="E1030" s="329" t="s">
        <v>501</v>
      </c>
      <c r="F1030" s="336">
        <v>43480</v>
      </c>
      <c r="G1030" s="336">
        <v>43539</v>
      </c>
      <c r="H1030" s="336">
        <v>43906</v>
      </c>
      <c r="I1030" s="336"/>
      <c r="J1030" s="329" t="s">
        <v>1932</v>
      </c>
      <c r="K1030" s="329" t="s">
        <v>80</v>
      </c>
      <c r="L1030" s="337" t="s">
        <v>13022</v>
      </c>
      <c r="M1030" s="337" t="s">
        <v>2133</v>
      </c>
      <c r="N1030" s="337" t="s">
        <v>2050</v>
      </c>
      <c r="O1030" s="337" t="s">
        <v>3187</v>
      </c>
      <c r="P1030" s="337" t="s">
        <v>2061</v>
      </c>
      <c r="Q1030" s="329" t="s">
        <v>83</v>
      </c>
      <c r="R1030" s="338" t="s">
        <v>13575</v>
      </c>
      <c r="S1030" s="329" t="s">
        <v>1944</v>
      </c>
      <c r="T1030" s="329" t="s">
        <v>53</v>
      </c>
      <c r="U1030" s="336">
        <v>34226</v>
      </c>
      <c r="V1030" s="329" t="s">
        <v>501</v>
      </c>
      <c r="W1030" s="329" t="s">
        <v>501</v>
      </c>
      <c r="X1030" s="329" t="s">
        <v>1936</v>
      </c>
      <c r="Y1030" s="329" t="s">
        <v>13576</v>
      </c>
      <c r="Z1030" s="336">
        <v>42475</v>
      </c>
      <c r="AA1030" s="329" t="s">
        <v>501</v>
      </c>
      <c r="AB1030" s="329" t="s">
        <v>1938</v>
      </c>
      <c r="AC1030" s="339" t="s">
        <v>1939</v>
      </c>
      <c r="AD1030" s="329" t="s">
        <v>13577</v>
      </c>
      <c r="AE1030" s="329" t="s">
        <v>2095</v>
      </c>
      <c r="AF1030" s="329" t="s">
        <v>13578</v>
      </c>
      <c r="AG1030" s="329" t="s">
        <v>13579</v>
      </c>
      <c r="AH1030" s="329" t="s">
        <v>13578</v>
      </c>
      <c r="AI1030" s="329" t="s">
        <v>13580</v>
      </c>
      <c r="AJ1030" s="329" t="s">
        <v>13581</v>
      </c>
      <c r="AK1030" s="329" t="s">
        <v>13582</v>
      </c>
      <c r="AL1030" s="329" t="s">
        <v>2005</v>
      </c>
      <c r="AM1030" s="340" t="s">
        <v>13583</v>
      </c>
      <c r="AN1030" s="340" t="s">
        <v>13584</v>
      </c>
      <c r="AO1030" s="4"/>
      <c r="AP1030" s="4"/>
      <c r="AQ1030" s="341" t="s">
        <v>13585</v>
      </c>
      <c r="AR1030" s="245">
        <v>45092</v>
      </c>
      <c r="AS1030" s="245">
        <v>45092</v>
      </c>
      <c r="AT1030" s="8"/>
      <c r="AU1030" s="244"/>
      <c r="AV1030" s="247" t="s">
        <v>8583</v>
      </c>
      <c r="AW1030" s="248" t="s">
        <v>6613</v>
      </c>
      <c r="AX1030" s="249"/>
      <c r="AY1030" s="323" t="s">
        <v>13572</v>
      </c>
    </row>
    <row r="1031" spans="1:51" s="11" customFormat="1" ht="24.75" customHeight="1" x14ac:dyDescent="0.35">
      <c r="A1031" s="11">
        <v>1030</v>
      </c>
      <c r="B1031" s="284" t="s">
        <v>13586</v>
      </c>
      <c r="C1031" s="8" t="s">
        <v>13587</v>
      </c>
      <c r="D1031" s="7"/>
      <c r="E1031" s="7" t="s">
        <v>14</v>
      </c>
      <c r="F1031" s="9">
        <v>45033</v>
      </c>
      <c r="G1031" s="9">
        <v>45092</v>
      </c>
      <c r="H1031" s="9"/>
      <c r="I1031" s="275"/>
      <c r="J1031" s="7"/>
      <c r="K1031" s="329" t="s">
        <v>40</v>
      </c>
      <c r="L1031" s="10" t="s">
        <v>41</v>
      </c>
      <c r="M1031" s="243" t="s">
        <v>1954</v>
      </c>
      <c r="N1031" s="243" t="s">
        <v>2050</v>
      </c>
      <c r="O1031" s="243" t="s">
        <v>9083</v>
      </c>
      <c r="P1031" s="243" t="s">
        <v>12193</v>
      </c>
      <c r="Q1031" s="269" t="s">
        <v>21</v>
      </c>
      <c r="R1031" s="342" t="s">
        <v>13588</v>
      </c>
      <c r="S1031" s="7" t="s">
        <v>2485</v>
      </c>
      <c r="T1031" s="7" t="s">
        <v>22</v>
      </c>
      <c r="U1031" s="9">
        <v>35501</v>
      </c>
      <c r="V1031" s="7" t="s">
        <v>1382</v>
      </c>
      <c r="W1031" s="7" t="s">
        <v>1382</v>
      </c>
      <c r="X1031" s="7" t="s">
        <v>1936</v>
      </c>
      <c r="Y1031" s="343" t="s">
        <v>13589</v>
      </c>
      <c r="Z1031" s="9">
        <v>44557</v>
      </c>
      <c r="AA1031" s="7" t="s">
        <v>1937</v>
      </c>
      <c r="AB1031" s="7" t="s">
        <v>1956</v>
      </c>
      <c r="AC1031" s="11" t="s">
        <v>1939</v>
      </c>
      <c r="AD1031" s="7" t="s">
        <v>2010</v>
      </c>
      <c r="AE1031" s="7" t="s">
        <v>2069</v>
      </c>
      <c r="AF1031" s="7" t="s">
        <v>13590</v>
      </c>
      <c r="AG1031" s="7" t="s">
        <v>13591</v>
      </c>
      <c r="AH1031" s="7" t="s">
        <v>13592</v>
      </c>
      <c r="AI1031" s="7" t="s">
        <v>13593</v>
      </c>
      <c r="AJ1031" s="344" t="s">
        <v>13594</v>
      </c>
      <c r="AK1031" s="7" t="s">
        <v>13595</v>
      </c>
      <c r="AL1031" s="7" t="s">
        <v>1958</v>
      </c>
      <c r="AM1031" s="344" t="s">
        <v>13596</v>
      </c>
      <c r="AN1031" s="345" t="s">
        <v>13597</v>
      </c>
      <c r="AO1031" s="345" t="s">
        <v>13598</v>
      </c>
      <c r="AP1031" s="7"/>
      <c r="AQ1031" s="341" t="s">
        <v>13599</v>
      </c>
      <c r="AR1031" s="245">
        <v>45092</v>
      </c>
      <c r="AS1031" s="245">
        <v>45092</v>
      </c>
      <c r="AT1031" s="8"/>
      <c r="AU1031" s="244"/>
      <c r="AV1031" s="247" t="s">
        <v>8583</v>
      </c>
      <c r="AW1031" s="248" t="s">
        <v>6613</v>
      </c>
      <c r="AX1031" s="249"/>
      <c r="AY1031" s="323" t="s">
        <v>13586</v>
      </c>
    </row>
    <row r="1032" spans="1:51" s="121" customFormat="1" ht="24.75" customHeight="1" x14ac:dyDescent="0.35">
      <c r="A1032" s="11">
        <v>1031</v>
      </c>
      <c r="B1032" s="284" t="s">
        <v>13600</v>
      </c>
      <c r="C1032" s="335" t="s">
        <v>13601</v>
      </c>
      <c r="D1032" s="329"/>
      <c r="E1032" s="329" t="s">
        <v>32</v>
      </c>
      <c r="F1032" s="336">
        <v>44930</v>
      </c>
      <c r="G1032" s="336">
        <v>44989</v>
      </c>
      <c r="H1032" s="336">
        <v>44990</v>
      </c>
      <c r="I1032" s="336">
        <v>45355</v>
      </c>
      <c r="J1032" s="269" t="s">
        <v>2085</v>
      </c>
      <c r="K1032" s="329" t="s">
        <v>80</v>
      </c>
      <c r="L1032" s="337" t="s">
        <v>81</v>
      </c>
      <c r="M1032" s="337" t="s">
        <v>2151</v>
      </c>
      <c r="N1032" s="337" t="s">
        <v>1942</v>
      </c>
      <c r="O1032" s="337" t="s">
        <v>8103</v>
      </c>
      <c r="P1032" s="337" t="s">
        <v>1996</v>
      </c>
      <c r="Q1032" s="329" t="s">
        <v>83</v>
      </c>
      <c r="R1032" s="338" t="s">
        <v>13602</v>
      </c>
      <c r="S1032" s="329" t="s">
        <v>1944</v>
      </c>
      <c r="T1032" s="329" t="s">
        <v>53</v>
      </c>
      <c r="U1032" s="336">
        <v>30236</v>
      </c>
      <c r="V1032" s="329" t="s">
        <v>1869</v>
      </c>
      <c r="W1032" s="329" t="s">
        <v>1869</v>
      </c>
      <c r="X1032" s="269" t="s">
        <v>1936</v>
      </c>
      <c r="Y1032" s="329" t="s">
        <v>13603</v>
      </c>
      <c r="Z1032" s="336">
        <v>44311</v>
      </c>
      <c r="AA1032" s="269" t="s">
        <v>1937</v>
      </c>
      <c r="AB1032" s="269" t="s">
        <v>1938</v>
      </c>
      <c r="AC1032" s="346" t="s">
        <v>1939</v>
      </c>
      <c r="AD1032" s="329" t="s">
        <v>3593</v>
      </c>
      <c r="AE1032" s="329" t="s">
        <v>2732</v>
      </c>
      <c r="AF1032" s="329" t="s">
        <v>13604</v>
      </c>
      <c r="AG1032" s="329" t="s">
        <v>13605</v>
      </c>
      <c r="AH1032" s="329" t="s">
        <v>13604</v>
      </c>
      <c r="AI1032" s="329" t="s">
        <v>13605</v>
      </c>
      <c r="AJ1032" s="329" t="s">
        <v>13606</v>
      </c>
      <c r="AK1032" s="329" t="s">
        <v>13607</v>
      </c>
      <c r="AL1032" s="269" t="s">
        <v>1971</v>
      </c>
      <c r="AM1032" s="340" t="s">
        <v>13608</v>
      </c>
      <c r="AN1032" s="340" t="s">
        <v>13609</v>
      </c>
      <c r="AO1032" s="4"/>
      <c r="AP1032" s="4"/>
      <c r="AQ1032" s="341" t="s">
        <v>13610</v>
      </c>
      <c r="AR1032" s="245">
        <v>45092</v>
      </c>
      <c r="AS1032" s="245">
        <v>45092</v>
      </c>
      <c r="AT1032" s="8"/>
      <c r="AU1032" s="244"/>
      <c r="AV1032" s="247" t="s">
        <v>8583</v>
      </c>
      <c r="AW1032" s="248" t="s">
        <v>10798</v>
      </c>
      <c r="AX1032" s="249"/>
      <c r="AY1032" s="323" t="s">
        <v>13600</v>
      </c>
    </row>
    <row r="1033" spans="1:51" ht="24.75" customHeight="1" x14ac:dyDescent="0.35">
      <c r="A1033" s="11">
        <v>1032</v>
      </c>
      <c r="B1033" s="284" t="s">
        <v>13611</v>
      </c>
      <c r="C1033" s="335" t="s">
        <v>13612</v>
      </c>
      <c r="D1033" s="329"/>
      <c r="E1033" s="329" t="s">
        <v>14</v>
      </c>
      <c r="F1033" s="336">
        <v>44627</v>
      </c>
      <c r="G1033" s="336">
        <v>44686</v>
      </c>
      <c r="H1033" s="336">
        <v>45052</v>
      </c>
      <c r="I1033" s="336">
        <v>45443</v>
      </c>
      <c r="J1033" s="329" t="s">
        <v>2085</v>
      </c>
      <c r="K1033" s="329" t="s">
        <v>34</v>
      </c>
      <c r="L1033" s="337" t="s">
        <v>35</v>
      </c>
      <c r="M1033" s="337" t="s">
        <v>1989</v>
      </c>
      <c r="N1033" s="337" t="s">
        <v>2050</v>
      </c>
      <c r="O1033" s="337" t="s">
        <v>989</v>
      </c>
      <c r="P1033" s="337" t="s">
        <v>2430</v>
      </c>
      <c r="Q1033" s="329" t="s">
        <v>21</v>
      </c>
      <c r="R1033" s="338" t="s">
        <v>13613</v>
      </c>
      <c r="S1033" s="329" t="s">
        <v>1944</v>
      </c>
      <c r="T1033" s="329" t="s">
        <v>22</v>
      </c>
      <c r="U1033" s="336">
        <v>35549</v>
      </c>
      <c r="V1033" s="329" t="s">
        <v>101</v>
      </c>
      <c r="W1033" s="329" t="s">
        <v>1045</v>
      </c>
      <c r="X1033" s="329" t="s">
        <v>1936</v>
      </c>
      <c r="Y1033" s="329" t="s">
        <v>13614</v>
      </c>
      <c r="Z1033" s="336">
        <v>44573</v>
      </c>
      <c r="AA1033" s="329" t="s">
        <v>1937</v>
      </c>
      <c r="AB1033" s="329" t="s">
        <v>1956</v>
      </c>
      <c r="AC1033" s="339" t="s">
        <v>1939</v>
      </c>
      <c r="AD1033" s="329" t="s">
        <v>2429</v>
      </c>
      <c r="AE1033" s="329" t="s">
        <v>2073</v>
      </c>
      <c r="AF1033" s="329" t="s">
        <v>13615</v>
      </c>
      <c r="AG1033" s="329" t="s">
        <v>13616</v>
      </c>
      <c r="AH1033" s="329" t="s">
        <v>13617</v>
      </c>
      <c r="AI1033" s="329" t="s">
        <v>13618</v>
      </c>
      <c r="AJ1033" s="329" t="s">
        <v>13619</v>
      </c>
      <c r="AK1033" s="329" t="s">
        <v>13620</v>
      </c>
      <c r="AL1033" s="329" t="s">
        <v>1993</v>
      </c>
      <c r="AM1033" s="340" t="s">
        <v>13621</v>
      </c>
      <c r="AN1033" s="340" t="s">
        <v>13622</v>
      </c>
      <c r="AO1033" s="4" t="s">
        <v>13623</v>
      </c>
      <c r="AP1033" s="4"/>
      <c r="AQ1033" s="6" t="s">
        <v>13624</v>
      </c>
      <c r="AR1033" s="347">
        <v>45093</v>
      </c>
      <c r="AS1033" s="347">
        <v>45093</v>
      </c>
      <c r="AT1033" s="256"/>
      <c r="AU1033" s="348"/>
      <c r="AV1033" s="256" t="s">
        <v>8583</v>
      </c>
      <c r="AW1033" s="256" t="s">
        <v>3783</v>
      </c>
      <c r="AX1033" s="121"/>
      <c r="AY1033" s="250" t="s">
        <v>13611</v>
      </c>
    </row>
    <row r="1034" spans="1:51" s="121" customFormat="1" ht="24.75" customHeight="1" x14ac:dyDescent="0.35">
      <c r="A1034" s="11">
        <v>1033</v>
      </c>
      <c r="B1034" s="284" t="s">
        <v>13625</v>
      </c>
      <c r="C1034" s="335" t="s">
        <v>13626</v>
      </c>
      <c r="D1034" s="329"/>
      <c r="E1034" s="329" t="s">
        <v>14</v>
      </c>
      <c r="F1034" s="336">
        <v>44466</v>
      </c>
      <c r="G1034" s="336">
        <v>44525</v>
      </c>
      <c r="H1034" s="336">
        <v>44891</v>
      </c>
      <c r="I1034" s="336">
        <v>45447</v>
      </c>
      <c r="J1034" s="329" t="s">
        <v>2269</v>
      </c>
      <c r="K1034" s="329" t="s">
        <v>34</v>
      </c>
      <c r="L1034" s="337" t="s">
        <v>35</v>
      </c>
      <c r="M1034" s="337" t="s">
        <v>1989</v>
      </c>
      <c r="N1034" s="337" t="s">
        <v>2017</v>
      </c>
      <c r="O1034" s="337" t="s">
        <v>1539</v>
      </c>
      <c r="P1034" s="337" t="s">
        <v>2660</v>
      </c>
      <c r="Q1034" s="329" t="s">
        <v>21</v>
      </c>
      <c r="R1034" s="338" t="s">
        <v>13627</v>
      </c>
      <c r="S1034" s="329" t="s">
        <v>1935</v>
      </c>
      <c r="T1034" s="329" t="s">
        <v>22</v>
      </c>
      <c r="U1034" s="336">
        <v>32091</v>
      </c>
      <c r="V1034" s="329" t="s">
        <v>255</v>
      </c>
      <c r="W1034" s="329" t="s">
        <v>2205</v>
      </c>
      <c r="X1034" s="329" t="s">
        <v>1936</v>
      </c>
      <c r="Y1034" s="329" t="s">
        <v>13628</v>
      </c>
      <c r="Z1034" s="336">
        <v>43361</v>
      </c>
      <c r="AA1034" s="329" t="s">
        <v>2009</v>
      </c>
      <c r="AB1034" s="329" t="s">
        <v>1956</v>
      </c>
      <c r="AC1034" s="339" t="s">
        <v>1939</v>
      </c>
      <c r="AD1034" s="329" t="s">
        <v>2010</v>
      </c>
      <c r="AE1034" s="329" t="s">
        <v>2508</v>
      </c>
      <c r="AF1034" s="329" t="s">
        <v>13629</v>
      </c>
      <c r="AG1034" s="329" t="s">
        <v>13630</v>
      </c>
      <c r="AH1034" s="329" t="s">
        <v>13629</v>
      </c>
      <c r="AI1034" s="329" t="s">
        <v>13630</v>
      </c>
      <c r="AJ1034" s="329" t="s">
        <v>13631</v>
      </c>
      <c r="AK1034" s="329" t="s">
        <v>13632</v>
      </c>
      <c r="AL1034" s="329" t="s">
        <v>1993</v>
      </c>
      <c r="AM1034" s="340" t="s">
        <v>13633</v>
      </c>
      <c r="AN1034" s="340" t="s">
        <v>13634</v>
      </c>
      <c r="AO1034" s="4"/>
      <c r="AP1034" s="4"/>
      <c r="AQ1034" s="6" t="s">
        <v>13635</v>
      </c>
      <c r="AR1034" s="347">
        <v>45087</v>
      </c>
      <c r="AS1034" s="347">
        <v>45093</v>
      </c>
      <c r="AT1034" s="256"/>
      <c r="AU1034" s="348"/>
      <c r="AV1034" s="256" t="s">
        <v>8583</v>
      </c>
      <c r="AW1034" s="256" t="s">
        <v>11273</v>
      </c>
      <c r="AY1034" s="323" t="s">
        <v>13625</v>
      </c>
    </row>
    <row r="1035" spans="1:51" s="121" customFormat="1" ht="24.75" customHeight="1" x14ac:dyDescent="0.35">
      <c r="A1035" s="11">
        <v>1034</v>
      </c>
      <c r="B1035" s="284" t="s">
        <v>13636</v>
      </c>
      <c r="C1035" s="335" t="s">
        <v>13637</v>
      </c>
      <c r="D1035" s="329"/>
      <c r="E1035" s="337" t="s">
        <v>14</v>
      </c>
      <c r="F1035" s="336">
        <v>44348</v>
      </c>
      <c r="G1035" s="336">
        <v>44407</v>
      </c>
      <c r="H1035" s="336">
        <v>44773</v>
      </c>
      <c r="I1035" s="336">
        <v>45868</v>
      </c>
      <c r="J1035" s="329" t="s">
        <v>2269</v>
      </c>
      <c r="K1035" s="329" t="s">
        <v>34</v>
      </c>
      <c r="L1035" s="337" t="s">
        <v>115</v>
      </c>
      <c r="M1035" s="337" t="s">
        <v>2118</v>
      </c>
      <c r="N1035" s="337" t="s">
        <v>2050</v>
      </c>
      <c r="O1035" s="337" t="s">
        <v>289</v>
      </c>
      <c r="P1035" s="337" t="s">
        <v>13638</v>
      </c>
      <c r="Q1035" s="329" t="s">
        <v>21</v>
      </c>
      <c r="R1035" s="338" t="s">
        <v>13639</v>
      </c>
      <c r="S1035" s="329" t="s">
        <v>2174</v>
      </c>
      <c r="T1035" s="329" t="s">
        <v>22</v>
      </c>
      <c r="U1035" s="336">
        <v>35488</v>
      </c>
      <c r="V1035" s="329" t="s">
        <v>351</v>
      </c>
      <c r="W1035" s="329" t="s">
        <v>2015</v>
      </c>
      <c r="X1035" s="329" t="s">
        <v>1936</v>
      </c>
      <c r="Y1035" s="329" t="s">
        <v>13640</v>
      </c>
      <c r="Z1035" s="336">
        <v>40708</v>
      </c>
      <c r="AA1035" s="329" t="s">
        <v>351</v>
      </c>
      <c r="AB1035" s="329" t="s">
        <v>1956</v>
      </c>
      <c r="AC1035" s="339" t="s">
        <v>1939</v>
      </c>
      <c r="AD1035" s="329" t="s">
        <v>2574</v>
      </c>
      <c r="AE1035" s="329" t="s">
        <v>6684</v>
      </c>
      <c r="AF1035" s="329" t="s">
        <v>13641</v>
      </c>
      <c r="AG1035" s="329" t="s">
        <v>13642</v>
      </c>
      <c r="AH1035" s="329" t="s">
        <v>13643</v>
      </c>
      <c r="AI1035" s="329" t="s">
        <v>13644</v>
      </c>
      <c r="AJ1035" s="329" t="s">
        <v>13645</v>
      </c>
      <c r="AK1035" s="329" t="s">
        <v>13646</v>
      </c>
      <c r="AL1035" s="329" t="s">
        <v>1958</v>
      </c>
      <c r="AM1035" s="340" t="s">
        <v>13647</v>
      </c>
      <c r="AN1035" s="340" t="s">
        <v>13648</v>
      </c>
      <c r="AO1035" s="4"/>
      <c r="AP1035" s="4"/>
      <c r="AQ1035" s="6" t="s">
        <v>13649</v>
      </c>
      <c r="AR1035" s="347">
        <v>45093</v>
      </c>
      <c r="AS1035" s="347">
        <v>45096</v>
      </c>
      <c r="AT1035" s="256"/>
      <c r="AU1035" s="348"/>
      <c r="AV1035" s="256" t="s">
        <v>8583</v>
      </c>
      <c r="AW1035" s="256" t="s">
        <v>6604</v>
      </c>
      <c r="AY1035" s="323" t="s">
        <v>13636</v>
      </c>
    </row>
    <row r="1036" spans="1:51" s="121" customFormat="1" ht="24.75" customHeight="1" x14ac:dyDescent="0.35">
      <c r="A1036" s="11">
        <v>1035</v>
      </c>
      <c r="B1036" s="284" t="s">
        <v>13650</v>
      </c>
      <c r="C1036" s="335" t="s">
        <v>13651</v>
      </c>
      <c r="D1036" s="329"/>
      <c r="E1036" s="337" t="s">
        <v>14</v>
      </c>
      <c r="F1036" s="336">
        <v>44676</v>
      </c>
      <c r="G1036" s="336">
        <v>44735</v>
      </c>
      <c r="H1036" s="336">
        <v>44736</v>
      </c>
      <c r="I1036" s="336">
        <v>45100</v>
      </c>
      <c r="J1036" s="329" t="s">
        <v>2085</v>
      </c>
      <c r="K1036" s="329" t="s">
        <v>34</v>
      </c>
      <c r="L1036" s="337" t="s">
        <v>115</v>
      </c>
      <c r="M1036" s="337" t="s">
        <v>2118</v>
      </c>
      <c r="N1036" s="337" t="s">
        <v>2050</v>
      </c>
      <c r="O1036" s="337" t="s">
        <v>289</v>
      </c>
      <c r="P1036" s="337" t="s">
        <v>2486</v>
      </c>
      <c r="Q1036" s="329" t="s">
        <v>21</v>
      </c>
      <c r="R1036" s="338" t="s">
        <v>13652</v>
      </c>
      <c r="S1036" s="329" t="s">
        <v>1944</v>
      </c>
      <c r="T1036" s="329" t="s">
        <v>53</v>
      </c>
      <c r="U1036" s="336">
        <v>34915</v>
      </c>
      <c r="V1036" s="329" t="s">
        <v>1008</v>
      </c>
      <c r="W1036" s="329" t="s">
        <v>1008</v>
      </c>
      <c r="X1036" s="329" t="s">
        <v>1936</v>
      </c>
      <c r="Y1036" s="329" t="s">
        <v>13653</v>
      </c>
      <c r="Z1036" s="336">
        <v>44203</v>
      </c>
      <c r="AA1036" s="329" t="s">
        <v>2703</v>
      </c>
      <c r="AB1036" s="329" t="s">
        <v>1956</v>
      </c>
      <c r="AC1036" s="339" t="s">
        <v>1939</v>
      </c>
      <c r="AD1036" s="329" t="s">
        <v>2392</v>
      </c>
      <c r="AE1036" s="329" t="s">
        <v>2306</v>
      </c>
      <c r="AF1036" s="329" t="s">
        <v>13654</v>
      </c>
      <c r="AG1036" s="329" t="s">
        <v>13655</v>
      </c>
      <c r="AH1036" s="329" t="s">
        <v>13656</v>
      </c>
      <c r="AI1036" s="329" t="s">
        <v>13657</v>
      </c>
      <c r="AJ1036" s="329" t="s">
        <v>13658</v>
      </c>
      <c r="AK1036" s="329" t="s">
        <v>13659</v>
      </c>
      <c r="AL1036" s="329" t="s">
        <v>1958</v>
      </c>
      <c r="AM1036" s="340" t="s">
        <v>13660</v>
      </c>
      <c r="AN1036" s="340" t="s">
        <v>13661</v>
      </c>
      <c r="AO1036" s="10"/>
      <c r="AP1036" s="10"/>
      <c r="AQ1036" s="6" t="s">
        <v>13662</v>
      </c>
      <c r="AR1036" s="245">
        <v>45099</v>
      </c>
      <c r="AS1036" s="245">
        <v>45099</v>
      </c>
      <c r="AT1036" s="8"/>
      <c r="AU1036" s="244"/>
      <c r="AV1036" s="247" t="s">
        <v>8583</v>
      </c>
      <c r="AW1036" s="248" t="s">
        <v>3783</v>
      </c>
      <c r="AX1036" s="249"/>
      <c r="AY1036" s="323" t="s">
        <v>13650</v>
      </c>
    </row>
    <row r="1037" spans="1:51" s="121" customFormat="1" ht="24.75" customHeight="1" x14ac:dyDescent="0.35">
      <c r="A1037" s="11">
        <v>1036</v>
      </c>
      <c r="B1037" s="284" t="s">
        <v>13663</v>
      </c>
      <c r="C1037" s="335" t="s">
        <v>13664</v>
      </c>
      <c r="D1037" s="329"/>
      <c r="E1037" s="329" t="s">
        <v>14</v>
      </c>
      <c r="F1037" s="336">
        <v>45054</v>
      </c>
      <c r="G1037" s="336">
        <v>45113</v>
      </c>
      <c r="H1037" s="336"/>
      <c r="I1037" s="336"/>
      <c r="J1037" s="329"/>
      <c r="K1037" s="329" t="s">
        <v>40</v>
      </c>
      <c r="L1037" s="337" t="s">
        <v>47</v>
      </c>
      <c r="M1037" s="337" t="s">
        <v>2027</v>
      </c>
      <c r="N1037" s="337" t="s">
        <v>2155</v>
      </c>
      <c r="O1037" s="337" t="s">
        <v>1445</v>
      </c>
      <c r="P1037" s="337" t="s">
        <v>2608</v>
      </c>
      <c r="Q1037" s="329" t="s">
        <v>21</v>
      </c>
      <c r="R1037" s="338" t="s">
        <v>13665</v>
      </c>
      <c r="S1037" s="329" t="s">
        <v>2145</v>
      </c>
      <c r="T1037" s="329" t="s">
        <v>22</v>
      </c>
      <c r="U1037" s="336">
        <v>35743</v>
      </c>
      <c r="V1037" s="329" t="s">
        <v>255</v>
      </c>
      <c r="W1037" s="329" t="s">
        <v>2024</v>
      </c>
      <c r="X1037" s="329" t="s">
        <v>1936</v>
      </c>
      <c r="Y1037" s="329" t="s">
        <v>13666</v>
      </c>
      <c r="Z1037" s="336">
        <v>44418</v>
      </c>
      <c r="AA1037" s="329" t="s">
        <v>1937</v>
      </c>
      <c r="AB1037" s="329" t="s">
        <v>1956</v>
      </c>
      <c r="AC1037" s="339" t="s">
        <v>1939</v>
      </c>
      <c r="AD1037" s="329" t="s">
        <v>2115</v>
      </c>
      <c r="AE1037" s="329" t="s">
        <v>1998</v>
      </c>
      <c r="AF1037" s="329" t="s">
        <v>13667</v>
      </c>
      <c r="AG1037" s="329" t="s">
        <v>13668</v>
      </c>
      <c r="AH1037" s="329" t="s">
        <v>13667</v>
      </c>
      <c r="AI1037" s="329" t="s">
        <v>13668</v>
      </c>
      <c r="AJ1037" s="329" t="s">
        <v>13669</v>
      </c>
      <c r="AK1037" s="329" t="s">
        <v>10931</v>
      </c>
      <c r="AL1037" s="329" t="s">
        <v>2005</v>
      </c>
      <c r="AM1037" s="340" t="s">
        <v>13670</v>
      </c>
      <c r="AN1037" s="340" t="s">
        <v>13671</v>
      </c>
      <c r="AO1037" s="10" t="s">
        <v>13672</v>
      </c>
      <c r="AP1037" s="10"/>
      <c r="AQ1037" s="6" t="s">
        <v>13673</v>
      </c>
      <c r="AR1037" s="245">
        <v>45107</v>
      </c>
      <c r="AS1037" s="245">
        <v>45107</v>
      </c>
      <c r="AT1037" s="8"/>
      <c r="AU1037" s="244"/>
      <c r="AV1037" s="247" t="s">
        <v>8583</v>
      </c>
      <c r="AW1037" s="248" t="s">
        <v>10798</v>
      </c>
      <c r="AX1037" s="249"/>
      <c r="AY1037" s="323" t="s">
        <v>13663</v>
      </c>
    </row>
    <row r="1038" spans="1:51" s="121" customFormat="1" ht="24.75" customHeight="1" x14ac:dyDescent="0.35">
      <c r="A1038" s="11">
        <v>1037</v>
      </c>
      <c r="B1038" s="284" t="s">
        <v>13674</v>
      </c>
      <c r="C1038" s="335" t="s">
        <v>13675</v>
      </c>
      <c r="D1038" s="329"/>
      <c r="E1038" s="329" t="s">
        <v>176</v>
      </c>
      <c r="F1038" s="336">
        <v>44306</v>
      </c>
      <c r="G1038" s="336">
        <v>44365</v>
      </c>
      <c r="H1038" s="336">
        <v>44731</v>
      </c>
      <c r="I1038" s="336">
        <v>45826</v>
      </c>
      <c r="J1038" s="329" t="s">
        <v>2269</v>
      </c>
      <c r="K1038" s="329" t="s">
        <v>80</v>
      </c>
      <c r="L1038" s="337" t="s">
        <v>12781</v>
      </c>
      <c r="M1038" s="337" t="s">
        <v>5631</v>
      </c>
      <c r="N1038" s="337" t="s">
        <v>2017</v>
      </c>
      <c r="O1038" s="337" t="s">
        <v>3187</v>
      </c>
      <c r="P1038" s="337" t="s">
        <v>2061</v>
      </c>
      <c r="Q1038" s="329" t="s">
        <v>83</v>
      </c>
      <c r="R1038" s="338" t="s">
        <v>13676</v>
      </c>
      <c r="S1038" s="329" t="s">
        <v>2174</v>
      </c>
      <c r="T1038" s="329" t="s">
        <v>53</v>
      </c>
      <c r="U1038" s="336">
        <v>31187</v>
      </c>
      <c r="V1038" s="329" t="s">
        <v>2205</v>
      </c>
      <c r="W1038" s="329" t="s">
        <v>2205</v>
      </c>
      <c r="X1038" s="329" t="s">
        <v>1936</v>
      </c>
      <c r="Y1038" s="329" t="s">
        <v>13677</v>
      </c>
      <c r="Z1038" s="336">
        <v>44004</v>
      </c>
      <c r="AA1038" s="329" t="s">
        <v>2205</v>
      </c>
      <c r="AB1038" s="329" t="s">
        <v>1938</v>
      </c>
      <c r="AC1038" s="339" t="s">
        <v>1939</v>
      </c>
      <c r="AD1038" s="329" t="s">
        <v>2328</v>
      </c>
      <c r="AE1038" s="329" t="s">
        <v>2041</v>
      </c>
      <c r="AF1038" s="329" t="s">
        <v>13678</v>
      </c>
      <c r="AG1038" s="329" t="s">
        <v>13679</v>
      </c>
      <c r="AH1038" s="329" t="s">
        <v>13678</v>
      </c>
      <c r="AI1038" s="329" t="s">
        <v>13679</v>
      </c>
      <c r="AJ1038" s="329" t="s">
        <v>13680</v>
      </c>
      <c r="AK1038" s="329" t="s">
        <v>13681</v>
      </c>
      <c r="AL1038" s="329" t="s">
        <v>1971</v>
      </c>
      <c r="AM1038" s="340" t="s">
        <v>13682</v>
      </c>
      <c r="AN1038" s="340" t="s">
        <v>13683</v>
      </c>
      <c r="AO1038" s="10"/>
      <c r="AP1038" s="10"/>
      <c r="AQ1038" s="6" t="s">
        <v>13684</v>
      </c>
      <c r="AR1038" s="245">
        <v>45107</v>
      </c>
      <c r="AS1038" s="245">
        <v>45107</v>
      </c>
      <c r="AT1038" s="8"/>
      <c r="AU1038" s="244"/>
      <c r="AV1038" s="247" t="s">
        <v>8583</v>
      </c>
      <c r="AW1038" s="248" t="s">
        <v>3783</v>
      </c>
      <c r="AX1038" s="249"/>
      <c r="AY1038" s="323" t="s">
        <v>13674</v>
      </c>
    </row>
    <row r="1039" spans="1:51" s="121" customFormat="1" ht="24.75" customHeight="1" x14ac:dyDescent="0.35">
      <c r="A1039" s="11">
        <v>1038</v>
      </c>
      <c r="B1039" s="284" t="s">
        <v>13685</v>
      </c>
      <c r="C1039" s="335" t="s">
        <v>13686</v>
      </c>
      <c r="D1039" s="329"/>
      <c r="E1039" s="329" t="s">
        <v>699</v>
      </c>
      <c r="F1039" s="336">
        <v>44685</v>
      </c>
      <c r="G1039" s="336">
        <v>44744</v>
      </c>
      <c r="H1039" s="336">
        <v>44745</v>
      </c>
      <c r="I1039" s="336">
        <v>45109</v>
      </c>
      <c r="J1039" s="329" t="s">
        <v>2085</v>
      </c>
      <c r="K1039" s="329" t="s">
        <v>80</v>
      </c>
      <c r="L1039" s="337" t="s">
        <v>13009</v>
      </c>
      <c r="M1039" s="337" t="s">
        <v>13010</v>
      </c>
      <c r="N1039" s="337" t="s">
        <v>1972</v>
      </c>
      <c r="O1039" s="337" t="s">
        <v>3187</v>
      </c>
      <c r="P1039" s="337" t="s">
        <v>2061</v>
      </c>
      <c r="Q1039" s="329" t="s">
        <v>83</v>
      </c>
      <c r="R1039" s="338" t="s">
        <v>13687</v>
      </c>
      <c r="S1039" s="329" t="s">
        <v>2079</v>
      </c>
      <c r="T1039" s="329" t="s">
        <v>53</v>
      </c>
      <c r="U1039" s="336">
        <v>33950</v>
      </c>
      <c r="V1039" s="329" t="s">
        <v>699</v>
      </c>
      <c r="W1039" s="329" t="s">
        <v>699</v>
      </c>
      <c r="X1039" s="329" t="s">
        <v>1936</v>
      </c>
      <c r="Y1039" s="329" t="s">
        <v>13688</v>
      </c>
      <c r="Z1039" s="336">
        <v>40108</v>
      </c>
      <c r="AA1039" s="329" t="s">
        <v>699</v>
      </c>
      <c r="AB1039" s="329" t="s">
        <v>1938</v>
      </c>
      <c r="AC1039" s="339" t="s">
        <v>1939</v>
      </c>
      <c r="AD1039" s="329" t="s">
        <v>2010</v>
      </c>
      <c r="AE1039" s="329" t="s">
        <v>2021</v>
      </c>
      <c r="AF1039" s="329" t="s">
        <v>13689</v>
      </c>
      <c r="AG1039" s="329" t="s">
        <v>13690</v>
      </c>
      <c r="AH1039" s="329" t="s">
        <v>13689</v>
      </c>
      <c r="AI1039" s="329" t="s">
        <v>13690</v>
      </c>
      <c r="AJ1039" s="329" t="s">
        <v>13691</v>
      </c>
      <c r="AK1039" s="329" t="s">
        <v>10558</v>
      </c>
      <c r="AL1039" s="329" t="s">
        <v>1971</v>
      </c>
      <c r="AM1039" s="340" t="s">
        <v>13692</v>
      </c>
      <c r="AN1039" s="340" t="s">
        <v>13693</v>
      </c>
      <c r="AO1039" s="10"/>
      <c r="AP1039" s="10"/>
      <c r="AQ1039" s="6" t="s">
        <v>13694</v>
      </c>
      <c r="AR1039" s="245">
        <v>45109</v>
      </c>
      <c r="AS1039" s="245">
        <v>45109</v>
      </c>
      <c r="AT1039" s="8"/>
      <c r="AU1039" s="244"/>
      <c r="AV1039" s="247" t="s">
        <v>8639</v>
      </c>
      <c r="AW1039" s="248" t="s">
        <v>9696</v>
      </c>
      <c r="AX1039" s="249"/>
      <c r="AY1039" s="323" t="s">
        <v>13685</v>
      </c>
    </row>
    <row r="1040" spans="1:51" s="121" customFormat="1" ht="24.75" customHeight="1" x14ac:dyDescent="0.35">
      <c r="A1040" s="11">
        <v>1039</v>
      </c>
      <c r="B1040" s="284" t="s">
        <v>13695</v>
      </c>
      <c r="C1040" s="335" t="s">
        <v>8375</v>
      </c>
      <c r="D1040" s="329"/>
      <c r="E1040" s="329" t="s">
        <v>343</v>
      </c>
      <c r="F1040" s="336">
        <v>45089</v>
      </c>
      <c r="G1040" s="336">
        <v>45148</v>
      </c>
      <c r="H1040" s="336"/>
      <c r="I1040" s="336"/>
      <c r="J1040" s="329"/>
      <c r="K1040" s="329" t="s">
        <v>80</v>
      </c>
      <c r="L1040" s="337" t="s">
        <v>12781</v>
      </c>
      <c r="M1040" s="337" t="s">
        <v>2141</v>
      </c>
      <c r="N1040" s="337" t="s">
        <v>1964</v>
      </c>
      <c r="O1040" s="337" t="s">
        <v>8103</v>
      </c>
      <c r="P1040" s="337" t="s">
        <v>1996</v>
      </c>
      <c r="Q1040" s="329" t="s">
        <v>83</v>
      </c>
      <c r="R1040" s="338" t="s">
        <v>13696</v>
      </c>
      <c r="S1040" s="329" t="s">
        <v>1944</v>
      </c>
      <c r="T1040" s="329" t="s">
        <v>53</v>
      </c>
      <c r="U1040" s="336">
        <v>30956</v>
      </c>
      <c r="V1040" s="329" t="s">
        <v>343</v>
      </c>
      <c r="W1040" s="329" t="s">
        <v>343</v>
      </c>
      <c r="X1040" s="329" t="s">
        <v>1936</v>
      </c>
      <c r="Y1040" s="329" t="s">
        <v>13697</v>
      </c>
      <c r="Z1040" s="336">
        <v>44611</v>
      </c>
      <c r="AA1040" s="329" t="s">
        <v>1937</v>
      </c>
      <c r="AB1040" s="329" t="s">
        <v>1956</v>
      </c>
      <c r="AC1040" s="339" t="s">
        <v>1974</v>
      </c>
      <c r="AD1040" s="329" t="s">
        <v>8377</v>
      </c>
      <c r="AE1040" s="329" t="s">
        <v>1988</v>
      </c>
      <c r="AF1040" s="329" t="s">
        <v>13698</v>
      </c>
      <c r="AG1040" s="329" t="s">
        <v>13699</v>
      </c>
      <c r="AH1040" s="329" t="s">
        <v>13700</v>
      </c>
      <c r="AI1040" s="329" t="s">
        <v>13701</v>
      </c>
      <c r="AJ1040" s="329" t="s">
        <v>13702</v>
      </c>
      <c r="AK1040" s="329" t="s">
        <v>13703</v>
      </c>
      <c r="AL1040" s="329" t="s">
        <v>6276</v>
      </c>
      <c r="AM1040" s="340" t="s">
        <v>13704</v>
      </c>
      <c r="AN1040" s="340" t="s">
        <v>13705</v>
      </c>
      <c r="AO1040" s="10" t="s">
        <v>13706</v>
      </c>
      <c r="AP1040" s="10"/>
      <c r="AQ1040" s="6" t="s">
        <v>13707</v>
      </c>
      <c r="AR1040" s="245">
        <v>45110</v>
      </c>
      <c r="AS1040" s="245">
        <v>45110</v>
      </c>
      <c r="AT1040" s="8"/>
      <c r="AU1040" s="244"/>
      <c r="AV1040" s="247" t="s">
        <v>8583</v>
      </c>
      <c r="AW1040" s="248" t="s">
        <v>6770</v>
      </c>
      <c r="AX1040" s="249"/>
      <c r="AY1040" s="323" t="s">
        <v>13695</v>
      </c>
    </row>
    <row r="1041" spans="1:51" s="121" customFormat="1" ht="24.75" customHeight="1" x14ac:dyDescent="0.35">
      <c r="A1041" s="11">
        <v>1040</v>
      </c>
      <c r="B1041" s="284" t="s">
        <v>13708</v>
      </c>
      <c r="C1041" s="335" t="s">
        <v>13709</v>
      </c>
      <c r="D1041" s="329"/>
      <c r="E1041" s="329" t="s">
        <v>14</v>
      </c>
      <c r="F1041" s="336">
        <v>44648</v>
      </c>
      <c r="G1041" s="336">
        <v>44707</v>
      </c>
      <c r="H1041" s="336">
        <v>45073</v>
      </c>
      <c r="I1041" s="336">
        <v>45443</v>
      </c>
      <c r="J1041" s="329" t="s">
        <v>2085</v>
      </c>
      <c r="K1041" s="329" t="s">
        <v>12858</v>
      </c>
      <c r="L1041" s="337" t="s">
        <v>13710</v>
      </c>
      <c r="M1041" s="337" t="s">
        <v>2013</v>
      </c>
      <c r="N1041" s="337" t="s">
        <v>1990</v>
      </c>
      <c r="O1041" s="337" t="s">
        <v>10488</v>
      </c>
      <c r="P1041" s="337" t="s">
        <v>10489</v>
      </c>
      <c r="Q1041" s="329" t="s">
        <v>21</v>
      </c>
      <c r="R1041" s="338" t="s">
        <v>13711</v>
      </c>
      <c r="S1041" s="329" t="s">
        <v>1935</v>
      </c>
      <c r="T1041" s="329" t="s">
        <v>22</v>
      </c>
      <c r="U1041" s="336">
        <v>35346</v>
      </c>
      <c r="V1041" s="329" t="s">
        <v>351</v>
      </c>
      <c r="W1041" s="329" t="s">
        <v>2109</v>
      </c>
      <c r="X1041" s="329" t="s">
        <v>1936</v>
      </c>
      <c r="Y1041" s="329" t="s">
        <v>13712</v>
      </c>
      <c r="Z1041" s="336">
        <v>44810</v>
      </c>
      <c r="AA1041" s="329" t="s">
        <v>1937</v>
      </c>
      <c r="AB1041" s="329" t="s">
        <v>1956</v>
      </c>
      <c r="AC1041" s="339" t="s">
        <v>1939</v>
      </c>
      <c r="AD1041" s="329" t="s">
        <v>2010</v>
      </c>
      <c r="AE1041" s="329" t="s">
        <v>2095</v>
      </c>
      <c r="AF1041" s="329" t="s">
        <v>13713</v>
      </c>
      <c r="AG1041" s="329" t="s">
        <v>13714</v>
      </c>
      <c r="AH1041" s="329" t="s">
        <v>13715</v>
      </c>
      <c r="AI1041" s="329" t="s">
        <v>13716</v>
      </c>
      <c r="AJ1041" s="329" t="s">
        <v>13717</v>
      </c>
      <c r="AK1041" s="329" t="s">
        <v>13718</v>
      </c>
      <c r="AL1041" s="329" t="s">
        <v>1993</v>
      </c>
      <c r="AM1041" s="340" t="s">
        <v>13719</v>
      </c>
      <c r="AN1041" s="340" t="s">
        <v>13720</v>
      </c>
      <c r="AO1041" s="10" t="s">
        <v>13721</v>
      </c>
      <c r="AP1041" s="10"/>
      <c r="AQ1041" s="6" t="s">
        <v>13722</v>
      </c>
      <c r="AR1041" s="245">
        <v>45114</v>
      </c>
      <c r="AS1041" s="245">
        <v>45114</v>
      </c>
      <c r="AT1041" s="8"/>
      <c r="AU1041" s="244"/>
      <c r="AV1041" s="247" t="s">
        <v>8583</v>
      </c>
      <c r="AW1041" s="248" t="s">
        <v>3783</v>
      </c>
      <c r="AX1041" s="249"/>
      <c r="AY1041" s="323" t="s">
        <v>13708</v>
      </c>
    </row>
    <row r="1042" spans="1:51" s="121" customFormat="1" ht="24.75" customHeight="1" x14ac:dyDescent="0.35">
      <c r="A1042" s="11">
        <v>1041</v>
      </c>
      <c r="B1042" s="284" t="s">
        <v>13723</v>
      </c>
      <c r="C1042" s="335" t="s">
        <v>13724</v>
      </c>
      <c r="D1042" s="329"/>
      <c r="E1042" s="329" t="s">
        <v>1153</v>
      </c>
      <c r="F1042" s="336">
        <v>43437</v>
      </c>
      <c r="G1042" s="336">
        <v>43496</v>
      </c>
      <c r="H1042" s="336" t="s">
        <v>13725</v>
      </c>
      <c r="I1042" s="336"/>
      <c r="J1042" s="329" t="s">
        <v>1932</v>
      </c>
      <c r="K1042" s="329" t="s">
        <v>80</v>
      </c>
      <c r="L1042" s="337" t="s">
        <v>13022</v>
      </c>
      <c r="M1042" s="337" t="s">
        <v>9296</v>
      </c>
      <c r="N1042" s="337" t="s">
        <v>1972</v>
      </c>
      <c r="O1042" s="337" t="s">
        <v>3187</v>
      </c>
      <c r="P1042" s="337" t="s">
        <v>2061</v>
      </c>
      <c r="Q1042" s="329" t="s">
        <v>83</v>
      </c>
      <c r="R1042" s="338" t="s">
        <v>13726</v>
      </c>
      <c r="S1042" s="329" t="s">
        <v>1944</v>
      </c>
      <c r="T1042" s="329" t="s">
        <v>53</v>
      </c>
      <c r="U1042" s="336">
        <v>30108</v>
      </c>
      <c r="V1042" s="329" t="s">
        <v>1725</v>
      </c>
      <c r="W1042" s="329" t="s">
        <v>1725</v>
      </c>
      <c r="X1042" s="329" t="s">
        <v>1936</v>
      </c>
      <c r="Y1042" s="329" t="s">
        <v>13727</v>
      </c>
      <c r="Z1042" s="336">
        <v>44652</v>
      </c>
      <c r="AA1042" s="329" t="s">
        <v>1937</v>
      </c>
      <c r="AB1042" s="329" t="s">
        <v>1938</v>
      </c>
      <c r="AC1042" s="339" t="s">
        <v>1939</v>
      </c>
      <c r="AD1042" s="329"/>
      <c r="AE1042" s="329"/>
      <c r="AF1042" s="329" t="s">
        <v>13728</v>
      </c>
      <c r="AG1042" s="329" t="s">
        <v>13729</v>
      </c>
      <c r="AH1042" s="329" t="s">
        <v>13730</v>
      </c>
      <c r="AI1042" s="329" t="s">
        <v>13731</v>
      </c>
      <c r="AJ1042" s="329" t="s">
        <v>13732</v>
      </c>
      <c r="AK1042" s="329" t="s">
        <v>13733</v>
      </c>
      <c r="AL1042" s="329" t="s">
        <v>1971</v>
      </c>
      <c r="AM1042" s="340" t="s">
        <v>13734</v>
      </c>
      <c r="AN1042" s="340" t="s">
        <v>13735</v>
      </c>
      <c r="AO1042" s="10" t="s">
        <v>13736</v>
      </c>
      <c r="AP1042" s="10"/>
      <c r="AQ1042" s="6" t="s">
        <v>13737</v>
      </c>
      <c r="AR1042" s="349">
        <v>45117</v>
      </c>
      <c r="AS1042" s="349">
        <v>45117</v>
      </c>
      <c r="AT1042" s="8"/>
      <c r="AU1042" s="244"/>
      <c r="AV1042" s="247" t="s">
        <v>8583</v>
      </c>
      <c r="AW1042" s="248" t="s">
        <v>6613</v>
      </c>
      <c r="AX1042" s="249"/>
      <c r="AY1042" s="323" t="s">
        <v>13723</v>
      </c>
    </row>
    <row r="1043" spans="1:51" s="121" customFormat="1" ht="24.75" customHeight="1" x14ac:dyDescent="0.35">
      <c r="A1043" s="11">
        <v>1042</v>
      </c>
      <c r="B1043" s="284" t="s">
        <v>13738</v>
      </c>
      <c r="C1043" s="335" t="s">
        <v>13739</v>
      </c>
      <c r="D1043" s="329"/>
      <c r="E1043" s="329" t="s">
        <v>14</v>
      </c>
      <c r="F1043" s="336">
        <v>45117</v>
      </c>
      <c r="G1043" s="336">
        <v>45176</v>
      </c>
      <c r="H1043" s="336"/>
      <c r="I1043" s="336"/>
      <c r="J1043" s="329"/>
      <c r="K1043" s="329" t="s">
        <v>40</v>
      </c>
      <c r="L1043" s="337" t="s">
        <v>47</v>
      </c>
      <c r="M1043" s="337" t="s">
        <v>2027</v>
      </c>
      <c r="N1043" s="337" t="s">
        <v>2155</v>
      </c>
      <c r="O1043" s="337" t="s">
        <v>1445</v>
      </c>
      <c r="P1043" s="337" t="s">
        <v>2608</v>
      </c>
      <c r="Q1043" s="329" t="s">
        <v>21</v>
      </c>
      <c r="R1043" s="338" t="s">
        <v>13740</v>
      </c>
      <c r="S1043" s="329" t="s">
        <v>2174</v>
      </c>
      <c r="T1043" s="329" t="s">
        <v>22</v>
      </c>
      <c r="U1043" s="336">
        <v>34946</v>
      </c>
      <c r="V1043" s="329" t="s">
        <v>255</v>
      </c>
      <c r="W1043" s="329" t="s">
        <v>255</v>
      </c>
      <c r="X1043" s="329" t="s">
        <v>1936</v>
      </c>
      <c r="Y1043" s="329" t="s">
        <v>13741</v>
      </c>
      <c r="Z1043" s="336">
        <v>44551</v>
      </c>
      <c r="AA1043" s="329" t="s">
        <v>1937</v>
      </c>
      <c r="AB1043" s="329" t="s">
        <v>1946</v>
      </c>
      <c r="AC1043" s="339" t="s">
        <v>1939</v>
      </c>
      <c r="AD1043" s="329" t="s">
        <v>2072</v>
      </c>
      <c r="AE1043" s="329" t="s">
        <v>13742</v>
      </c>
      <c r="AF1043" s="329" t="s">
        <v>13743</v>
      </c>
      <c r="AG1043" s="329" t="s">
        <v>13744</v>
      </c>
      <c r="AH1043" s="329" t="s">
        <v>13745</v>
      </c>
      <c r="AI1043" s="329" t="s">
        <v>13746</v>
      </c>
      <c r="AJ1043" s="329" t="s">
        <v>13747</v>
      </c>
      <c r="AK1043" s="329" t="s">
        <v>2445</v>
      </c>
      <c r="AL1043" s="329" t="s">
        <v>2005</v>
      </c>
      <c r="AM1043" s="340" t="s">
        <v>13748</v>
      </c>
      <c r="AN1043" s="340" t="s">
        <v>13749</v>
      </c>
      <c r="AO1043" s="10" t="s">
        <v>13750</v>
      </c>
      <c r="AP1043" s="10"/>
      <c r="AQ1043" s="6" t="s">
        <v>13751</v>
      </c>
      <c r="AR1043" s="349">
        <v>45117</v>
      </c>
      <c r="AS1043" s="349">
        <v>45117</v>
      </c>
      <c r="AT1043" s="8"/>
      <c r="AU1043" s="244"/>
      <c r="AV1043" s="247" t="s">
        <v>8583</v>
      </c>
      <c r="AW1043" s="248" t="s">
        <v>6770</v>
      </c>
      <c r="AX1043" s="249"/>
      <c r="AY1043" s="323" t="s">
        <v>13738</v>
      </c>
    </row>
    <row r="1044" spans="1:51" s="121" customFormat="1" ht="24.75" customHeight="1" x14ac:dyDescent="0.35">
      <c r="A1044" s="11">
        <v>1043</v>
      </c>
      <c r="B1044" s="284" t="s">
        <v>13752</v>
      </c>
      <c r="C1044" s="335" t="s">
        <v>12806</v>
      </c>
      <c r="D1044" s="329"/>
      <c r="E1044" s="329" t="s">
        <v>14</v>
      </c>
      <c r="F1044" s="336">
        <v>43711</v>
      </c>
      <c r="G1044" s="336">
        <v>43770</v>
      </c>
      <c r="H1044" s="336">
        <v>44137</v>
      </c>
      <c r="I1044" s="336"/>
      <c r="J1044" s="329" t="s">
        <v>1932</v>
      </c>
      <c r="K1044" s="329" t="s">
        <v>34</v>
      </c>
      <c r="L1044" s="337" t="s">
        <v>35</v>
      </c>
      <c r="M1044" s="337" t="s">
        <v>2013</v>
      </c>
      <c r="N1044" s="337" t="s">
        <v>1972</v>
      </c>
      <c r="O1044" s="337" t="s">
        <v>9458</v>
      </c>
      <c r="P1044" s="337" t="s">
        <v>9459</v>
      </c>
      <c r="Q1044" s="329" t="s">
        <v>21</v>
      </c>
      <c r="R1044" s="338" t="s">
        <v>13753</v>
      </c>
      <c r="S1044" s="329" t="s">
        <v>1935</v>
      </c>
      <c r="T1044" s="329" t="s">
        <v>22</v>
      </c>
      <c r="U1044" s="336">
        <v>31630</v>
      </c>
      <c r="V1044" s="329" t="s">
        <v>311</v>
      </c>
      <c r="W1044" s="329" t="s">
        <v>311</v>
      </c>
      <c r="X1044" s="329" t="s">
        <v>1936</v>
      </c>
      <c r="Y1044" s="329" t="s">
        <v>13754</v>
      </c>
      <c r="Z1044" s="336">
        <v>44538</v>
      </c>
      <c r="AA1044" s="329" t="s">
        <v>1937</v>
      </c>
      <c r="AB1044" s="329" t="s">
        <v>1938</v>
      </c>
      <c r="AC1044" s="339" t="s">
        <v>1939</v>
      </c>
      <c r="AD1044" s="329" t="s">
        <v>2363</v>
      </c>
      <c r="AE1044" s="329" t="s">
        <v>2095</v>
      </c>
      <c r="AF1044" s="329" t="s">
        <v>13755</v>
      </c>
      <c r="AG1044" s="329" t="s">
        <v>13756</v>
      </c>
      <c r="AH1044" s="329" t="s">
        <v>13755</v>
      </c>
      <c r="AI1044" s="329" t="s">
        <v>13756</v>
      </c>
      <c r="AJ1044" s="329" t="s">
        <v>12807</v>
      </c>
      <c r="AK1044" s="329" t="s">
        <v>13757</v>
      </c>
      <c r="AL1044" s="329" t="s">
        <v>1941</v>
      </c>
      <c r="AM1044" s="340" t="s">
        <v>13758</v>
      </c>
      <c r="AN1044" s="340" t="s">
        <v>13759</v>
      </c>
      <c r="AO1044" s="10" t="s">
        <v>13760</v>
      </c>
      <c r="AP1044" s="10"/>
      <c r="AQ1044" s="6" t="s">
        <v>13761</v>
      </c>
      <c r="AR1044" s="349">
        <v>45121</v>
      </c>
      <c r="AS1044" s="349">
        <v>45121</v>
      </c>
      <c r="AT1044" s="8"/>
      <c r="AU1044" s="244"/>
      <c r="AV1044" s="247" t="s">
        <v>8583</v>
      </c>
      <c r="AW1044" s="248" t="s">
        <v>3783</v>
      </c>
      <c r="AX1044" s="249"/>
      <c r="AY1044" s="323" t="s">
        <v>13752</v>
      </c>
    </row>
    <row r="1045" spans="1:51" s="121" customFormat="1" ht="24.75" customHeight="1" x14ac:dyDescent="0.35">
      <c r="A1045" s="11">
        <v>1044</v>
      </c>
      <c r="B1045" s="284" t="s">
        <v>13762</v>
      </c>
      <c r="C1045" s="335" t="s">
        <v>13763</v>
      </c>
      <c r="D1045" s="329"/>
      <c r="E1045" s="329" t="s">
        <v>255</v>
      </c>
      <c r="F1045" s="336">
        <v>43745</v>
      </c>
      <c r="G1045" s="336">
        <v>43804</v>
      </c>
      <c r="H1045" s="336">
        <v>44171</v>
      </c>
      <c r="I1045" s="336"/>
      <c r="J1045" s="329" t="s">
        <v>1932</v>
      </c>
      <c r="K1045" s="329" t="s">
        <v>34</v>
      </c>
      <c r="L1045" s="337" t="s">
        <v>35</v>
      </c>
      <c r="M1045" s="337" t="s">
        <v>35</v>
      </c>
      <c r="N1045" s="337" t="s">
        <v>2050</v>
      </c>
      <c r="O1045" s="337" t="s">
        <v>271</v>
      </c>
      <c r="P1045" s="337" t="s">
        <v>2105</v>
      </c>
      <c r="Q1045" s="329" t="s">
        <v>21</v>
      </c>
      <c r="R1045" s="338" t="s">
        <v>13764</v>
      </c>
      <c r="S1045" s="329" t="s">
        <v>1944</v>
      </c>
      <c r="T1045" s="329" t="s">
        <v>22</v>
      </c>
      <c r="U1045" s="336">
        <v>33078</v>
      </c>
      <c r="V1045" s="329" t="s">
        <v>255</v>
      </c>
      <c r="W1045" s="329" t="s">
        <v>2562</v>
      </c>
      <c r="X1045" s="329" t="s">
        <v>1936</v>
      </c>
      <c r="Y1045" s="329" t="s">
        <v>13765</v>
      </c>
      <c r="Z1045" s="336">
        <v>40196</v>
      </c>
      <c r="AA1045" s="329" t="s">
        <v>255</v>
      </c>
      <c r="AB1045" s="329" t="s">
        <v>1938</v>
      </c>
      <c r="AC1045" s="339" t="s">
        <v>1939</v>
      </c>
      <c r="AD1045" s="329" t="s">
        <v>13766</v>
      </c>
      <c r="AE1045" s="329" t="s">
        <v>2095</v>
      </c>
      <c r="AF1045" s="329" t="s">
        <v>13767</v>
      </c>
      <c r="AG1045" s="329" t="s">
        <v>13768</v>
      </c>
      <c r="AH1045" s="329" t="s">
        <v>13767</v>
      </c>
      <c r="AI1045" s="329" t="s">
        <v>13768</v>
      </c>
      <c r="AJ1045" s="329" t="s">
        <v>13769</v>
      </c>
      <c r="AK1045" s="329" t="s">
        <v>13770</v>
      </c>
      <c r="AL1045" s="329" t="s">
        <v>1941</v>
      </c>
      <c r="AM1045" s="340" t="s">
        <v>13771</v>
      </c>
      <c r="AN1045" s="340" t="s">
        <v>13772</v>
      </c>
      <c r="AO1045" s="10"/>
      <c r="AP1045" s="10"/>
      <c r="AQ1045" s="6" t="s">
        <v>13773</v>
      </c>
      <c r="AR1045" s="349">
        <v>45123</v>
      </c>
      <c r="AS1045" s="349">
        <v>45123</v>
      </c>
      <c r="AT1045" s="8" t="s">
        <v>13774</v>
      </c>
      <c r="AU1045" s="244">
        <v>45086</v>
      </c>
      <c r="AV1045" s="247" t="s">
        <v>8583</v>
      </c>
      <c r="AW1045" s="248" t="s">
        <v>3783</v>
      </c>
      <c r="AX1045" s="249"/>
      <c r="AY1045" s="323" t="s">
        <v>13762</v>
      </c>
    </row>
    <row r="1046" spans="1:51" s="121" customFormat="1" ht="24.75" customHeight="1" x14ac:dyDescent="0.35">
      <c r="A1046" s="11">
        <v>1045</v>
      </c>
      <c r="B1046" s="284" t="s">
        <v>13775</v>
      </c>
      <c r="C1046" s="335" t="s">
        <v>13776</v>
      </c>
      <c r="D1046" s="329"/>
      <c r="E1046" s="337" t="s">
        <v>14</v>
      </c>
      <c r="F1046" s="336">
        <v>44781</v>
      </c>
      <c r="G1046" s="336">
        <v>44840</v>
      </c>
      <c r="H1046" s="336">
        <v>44841</v>
      </c>
      <c r="I1046" s="336">
        <v>45205</v>
      </c>
      <c r="J1046" s="329" t="s">
        <v>2085</v>
      </c>
      <c r="K1046" s="329" t="s">
        <v>34</v>
      </c>
      <c r="L1046" s="337" t="s">
        <v>115</v>
      </c>
      <c r="M1046" s="337" t="s">
        <v>2070</v>
      </c>
      <c r="N1046" s="337" t="s">
        <v>2017</v>
      </c>
      <c r="O1046" s="337" t="s">
        <v>898</v>
      </c>
      <c r="P1046" s="337" t="s">
        <v>2396</v>
      </c>
      <c r="Q1046" s="329" t="s">
        <v>21</v>
      </c>
      <c r="R1046" s="338" t="s">
        <v>13777</v>
      </c>
      <c r="S1046" s="329" t="s">
        <v>2145</v>
      </c>
      <c r="T1046" s="329" t="s">
        <v>22</v>
      </c>
      <c r="U1046" s="336">
        <v>35384</v>
      </c>
      <c r="V1046" s="329" t="s">
        <v>79</v>
      </c>
      <c r="W1046" s="329" t="s">
        <v>79</v>
      </c>
      <c r="X1046" s="329" t="s">
        <v>1936</v>
      </c>
      <c r="Y1046" s="329" t="s">
        <v>13778</v>
      </c>
      <c r="Z1046" s="336">
        <v>44387</v>
      </c>
      <c r="AA1046" s="329" t="s">
        <v>1937</v>
      </c>
      <c r="AB1046" s="329" t="s">
        <v>1956</v>
      </c>
      <c r="AC1046" s="339" t="s">
        <v>1939</v>
      </c>
      <c r="AD1046" s="329" t="s">
        <v>13779</v>
      </c>
      <c r="AE1046" s="329" t="s">
        <v>13780</v>
      </c>
      <c r="AF1046" s="329" t="s">
        <v>13781</v>
      </c>
      <c r="AG1046" s="329" t="s">
        <v>13782</v>
      </c>
      <c r="AH1046" s="329" t="s">
        <v>13783</v>
      </c>
      <c r="AI1046" s="329" t="s">
        <v>13784</v>
      </c>
      <c r="AJ1046" s="329" t="s">
        <v>13785</v>
      </c>
      <c r="AK1046" s="329" t="s">
        <v>13786</v>
      </c>
      <c r="AL1046" s="329" t="s">
        <v>1958</v>
      </c>
      <c r="AM1046" s="340" t="s">
        <v>13787</v>
      </c>
      <c r="AN1046" s="340" t="s">
        <v>13788</v>
      </c>
      <c r="AO1046" s="10"/>
      <c r="AP1046" s="10"/>
      <c r="AQ1046" s="6" t="s">
        <v>13789</v>
      </c>
      <c r="AR1046" s="349">
        <v>45128</v>
      </c>
      <c r="AS1046" s="349">
        <v>45128</v>
      </c>
      <c r="AT1046" s="8" t="s">
        <v>13790</v>
      </c>
      <c r="AU1046" s="244">
        <v>45105</v>
      </c>
      <c r="AV1046" s="247" t="s">
        <v>8583</v>
      </c>
      <c r="AW1046" s="248" t="s">
        <v>3783</v>
      </c>
      <c r="AX1046" s="249"/>
      <c r="AY1046" s="323" t="s">
        <v>13775</v>
      </c>
    </row>
    <row r="1047" spans="1:51" s="121" customFormat="1" ht="24.75" customHeight="1" x14ac:dyDescent="0.35">
      <c r="A1047" s="11">
        <v>1046</v>
      </c>
      <c r="B1047" s="284" t="s">
        <v>13791</v>
      </c>
      <c r="C1047" s="335" t="s">
        <v>13792</v>
      </c>
      <c r="D1047" s="329"/>
      <c r="E1047" s="329" t="s">
        <v>14</v>
      </c>
      <c r="F1047" s="336">
        <v>45113</v>
      </c>
      <c r="G1047" s="336">
        <v>45172</v>
      </c>
      <c r="H1047" s="336"/>
      <c r="I1047" s="336"/>
      <c r="J1047" s="329"/>
      <c r="K1047" s="329" t="s">
        <v>34</v>
      </c>
      <c r="L1047" s="337" t="s">
        <v>35</v>
      </c>
      <c r="M1047" s="337" t="s">
        <v>1989</v>
      </c>
      <c r="N1047" s="337" t="s">
        <v>2050</v>
      </c>
      <c r="O1047" s="337" t="s">
        <v>989</v>
      </c>
      <c r="P1047" s="337" t="s">
        <v>2430</v>
      </c>
      <c r="Q1047" s="329" t="s">
        <v>21</v>
      </c>
      <c r="R1047" s="338" t="s">
        <v>13793</v>
      </c>
      <c r="S1047" s="329" t="s">
        <v>2135</v>
      </c>
      <c r="T1047" s="329" t="s">
        <v>22</v>
      </c>
      <c r="U1047" s="336">
        <v>35057</v>
      </c>
      <c r="V1047" s="329" t="s">
        <v>255</v>
      </c>
      <c r="W1047" s="329" t="s">
        <v>2015</v>
      </c>
      <c r="X1047" s="329" t="s">
        <v>1936</v>
      </c>
      <c r="Y1047" s="329" t="s">
        <v>13794</v>
      </c>
      <c r="Z1047" s="336">
        <v>44425</v>
      </c>
      <c r="AA1047" s="329" t="s">
        <v>1937</v>
      </c>
      <c r="AB1047" s="329" t="s">
        <v>1956</v>
      </c>
      <c r="AC1047" s="339" t="s">
        <v>1939</v>
      </c>
      <c r="AD1047" s="329" t="s">
        <v>1957</v>
      </c>
      <c r="AE1047" s="329" t="s">
        <v>1948</v>
      </c>
      <c r="AF1047" s="329" t="s">
        <v>13795</v>
      </c>
      <c r="AG1047" s="329" t="s">
        <v>13796</v>
      </c>
      <c r="AH1047" s="329" t="s">
        <v>13795</v>
      </c>
      <c r="AI1047" s="329" t="s">
        <v>13796</v>
      </c>
      <c r="AJ1047" s="329" t="s">
        <v>13797</v>
      </c>
      <c r="AK1047" s="329" t="s">
        <v>13798</v>
      </c>
      <c r="AL1047" s="329" t="s">
        <v>2005</v>
      </c>
      <c r="AM1047" s="340" t="s">
        <v>13799</v>
      </c>
      <c r="AN1047" s="340" t="s">
        <v>13800</v>
      </c>
      <c r="AO1047" s="10" t="s">
        <v>13801</v>
      </c>
      <c r="AP1047" s="10"/>
      <c r="AQ1047" s="6" t="s">
        <v>13802</v>
      </c>
      <c r="AR1047" s="349">
        <v>45128</v>
      </c>
      <c r="AS1047" s="349">
        <v>45128</v>
      </c>
      <c r="AT1047" s="8"/>
      <c r="AU1047" s="244">
        <v>45131</v>
      </c>
      <c r="AV1047" s="247" t="s">
        <v>8583</v>
      </c>
      <c r="AW1047" s="248" t="s">
        <v>3783</v>
      </c>
      <c r="AX1047" s="249"/>
      <c r="AY1047" s="323" t="s">
        <v>13791</v>
      </c>
    </row>
    <row r="1048" spans="1:51" s="121" customFormat="1" ht="24.75" customHeight="1" x14ac:dyDescent="0.35">
      <c r="A1048" s="11">
        <v>1047</v>
      </c>
      <c r="B1048" s="293" t="s">
        <v>13803</v>
      </c>
      <c r="C1048" s="8" t="s">
        <v>13804</v>
      </c>
      <c r="D1048" s="10"/>
      <c r="E1048" s="10" t="s">
        <v>79</v>
      </c>
      <c r="F1048" s="9">
        <v>45078</v>
      </c>
      <c r="G1048" s="9">
        <v>45137</v>
      </c>
      <c r="H1048" s="251"/>
      <c r="I1048" s="251"/>
      <c r="J1048" s="9"/>
      <c r="K1048" s="7" t="s">
        <v>12858</v>
      </c>
      <c r="L1048" s="10" t="s">
        <v>146</v>
      </c>
      <c r="M1048" s="242" t="s">
        <v>12859</v>
      </c>
      <c r="N1048" s="252" t="s">
        <v>2050</v>
      </c>
      <c r="O1048" s="252" t="s">
        <v>400</v>
      </c>
      <c r="P1048" s="252" t="s">
        <v>2173</v>
      </c>
      <c r="Q1048" s="253" t="s">
        <v>148</v>
      </c>
      <c r="R1048" s="350" t="s">
        <v>13805</v>
      </c>
      <c r="S1048" s="351" t="s">
        <v>2234</v>
      </c>
      <c r="T1048" s="253" t="s">
        <v>22</v>
      </c>
      <c r="U1048" s="244">
        <v>34945</v>
      </c>
      <c r="V1048" s="243" t="s">
        <v>79</v>
      </c>
      <c r="W1048" s="243" t="s">
        <v>79</v>
      </c>
      <c r="X1048" s="241" t="s">
        <v>1936</v>
      </c>
      <c r="Y1048" s="319" t="s">
        <v>13806</v>
      </c>
      <c r="Z1048" s="243">
        <v>44311</v>
      </c>
      <c r="AA1048" s="243" t="s">
        <v>1937</v>
      </c>
      <c r="AB1048" s="10" t="s">
        <v>1961</v>
      </c>
      <c r="AC1048" s="253" t="s">
        <v>1939</v>
      </c>
      <c r="AD1048" s="10" t="s">
        <v>2649</v>
      </c>
      <c r="AE1048" s="243" t="s">
        <v>13807</v>
      </c>
      <c r="AF1048" s="10" t="s">
        <v>13808</v>
      </c>
      <c r="AG1048" s="10" t="s">
        <v>13809</v>
      </c>
      <c r="AH1048" s="242" t="s">
        <v>13808</v>
      </c>
      <c r="AI1048" s="243" t="s">
        <v>13810</v>
      </c>
      <c r="AJ1048" s="272" t="s">
        <v>13811</v>
      </c>
      <c r="AK1048" s="10" t="s">
        <v>13812</v>
      </c>
      <c r="AL1048" s="241" t="s">
        <v>1941</v>
      </c>
      <c r="AM1048" s="254" t="s">
        <v>13813</v>
      </c>
      <c r="AN1048" s="352" t="s">
        <v>13814</v>
      </c>
      <c r="AO1048" s="10" t="s">
        <v>13815</v>
      </c>
      <c r="AP1048" s="10"/>
      <c r="AQ1048" s="254" t="s">
        <v>13816</v>
      </c>
      <c r="AR1048" s="299">
        <v>45137</v>
      </c>
      <c r="AS1048" s="299">
        <v>45137</v>
      </c>
      <c r="AT1048" s="8"/>
      <c r="AU1048" s="244" t="s">
        <v>10529</v>
      </c>
      <c r="AV1048" s="247" t="s">
        <v>8639</v>
      </c>
      <c r="AW1048" s="248" t="s">
        <v>9696</v>
      </c>
      <c r="AX1048" s="249"/>
      <c r="AY1048" s="323" t="s">
        <v>13803</v>
      </c>
    </row>
    <row r="1049" spans="1:51" ht="24.75" customHeight="1" x14ac:dyDescent="0.35">
      <c r="A1049" s="11">
        <v>1048</v>
      </c>
      <c r="B1049" s="284" t="s">
        <v>13817</v>
      </c>
      <c r="C1049" s="335" t="s">
        <v>13818</v>
      </c>
      <c r="D1049" s="329"/>
      <c r="E1049" s="329" t="s">
        <v>14</v>
      </c>
      <c r="F1049" s="336">
        <v>45007</v>
      </c>
      <c r="G1049" s="336">
        <v>45066</v>
      </c>
      <c r="H1049" s="336">
        <v>45067</v>
      </c>
      <c r="I1049" s="336">
        <v>45443</v>
      </c>
      <c r="J1049" s="329" t="s">
        <v>2085</v>
      </c>
      <c r="K1049" s="329" t="s">
        <v>40</v>
      </c>
      <c r="L1049" s="337" t="s">
        <v>41</v>
      </c>
      <c r="M1049" s="337" t="s">
        <v>1954</v>
      </c>
      <c r="N1049" s="337" t="s">
        <v>2050</v>
      </c>
      <c r="O1049" s="337" t="s">
        <v>9083</v>
      </c>
      <c r="P1049" s="337" t="s">
        <v>12193</v>
      </c>
      <c r="Q1049" s="329" t="s">
        <v>21</v>
      </c>
      <c r="R1049" s="338" t="s">
        <v>13819</v>
      </c>
      <c r="S1049" s="329" t="s">
        <v>2174</v>
      </c>
      <c r="T1049" s="329" t="s">
        <v>22</v>
      </c>
      <c r="U1049" s="336">
        <v>36427</v>
      </c>
      <c r="V1049" s="329" t="s">
        <v>2015</v>
      </c>
      <c r="W1049" s="329" t="s">
        <v>2015</v>
      </c>
      <c r="X1049" s="329" t="s">
        <v>1936</v>
      </c>
      <c r="Y1049" s="329" t="s">
        <v>13820</v>
      </c>
      <c r="Z1049" s="336">
        <v>44421</v>
      </c>
      <c r="AA1049" s="329" t="s">
        <v>1937</v>
      </c>
      <c r="AB1049" s="329" t="s">
        <v>1956</v>
      </c>
      <c r="AC1049" s="339" t="s">
        <v>1939</v>
      </c>
      <c r="AD1049" s="329" t="s">
        <v>2010</v>
      </c>
      <c r="AE1049" s="329" t="s">
        <v>2069</v>
      </c>
      <c r="AF1049" s="329" t="s">
        <v>13821</v>
      </c>
      <c r="AG1049" s="329" t="s">
        <v>13822</v>
      </c>
      <c r="AH1049" s="329" t="s">
        <v>13823</v>
      </c>
      <c r="AI1049" s="329" t="s">
        <v>13824</v>
      </c>
      <c r="AJ1049" s="329" t="s">
        <v>13825</v>
      </c>
      <c r="AK1049" s="329" t="s">
        <v>11628</v>
      </c>
      <c r="AL1049" s="329" t="s">
        <v>1958</v>
      </c>
      <c r="AM1049" s="340" t="s">
        <v>13826</v>
      </c>
      <c r="AN1049" s="340" t="s">
        <v>13827</v>
      </c>
      <c r="AO1049" s="10"/>
      <c r="AP1049" s="10"/>
      <c r="AQ1049" s="6" t="s">
        <v>13828</v>
      </c>
      <c r="AR1049" s="349">
        <v>45133</v>
      </c>
      <c r="AS1049" s="349">
        <v>45137</v>
      </c>
      <c r="AT1049" s="8" t="s">
        <v>13829</v>
      </c>
      <c r="AU1049" s="244">
        <v>45107</v>
      </c>
      <c r="AV1049" s="247" t="s">
        <v>8583</v>
      </c>
      <c r="AW1049" s="248" t="s">
        <v>13830</v>
      </c>
      <c r="AX1049" s="249"/>
      <c r="AY1049" s="250" t="s">
        <v>13817</v>
      </c>
    </row>
    <row r="1050" spans="1:51" s="121" customFormat="1" ht="24.75" customHeight="1" x14ac:dyDescent="0.35">
      <c r="A1050" s="11">
        <v>1049</v>
      </c>
      <c r="B1050" s="284" t="s">
        <v>13831</v>
      </c>
      <c r="C1050" s="335" t="s">
        <v>13832</v>
      </c>
      <c r="D1050" s="329"/>
      <c r="E1050" s="329" t="s">
        <v>1382</v>
      </c>
      <c r="F1050" s="336">
        <v>44714</v>
      </c>
      <c r="G1050" s="336">
        <v>44773</v>
      </c>
      <c r="H1050" s="336">
        <v>44774</v>
      </c>
      <c r="I1050" s="353">
        <v>45138</v>
      </c>
      <c r="J1050" s="329" t="s">
        <v>2085</v>
      </c>
      <c r="K1050" s="329" t="s">
        <v>80</v>
      </c>
      <c r="L1050" s="337" t="s">
        <v>12781</v>
      </c>
      <c r="M1050" s="337" t="s">
        <v>2122</v>
      </c>
      <c r="N1050" s="337" t="s">
        <v>1984</v>
      </c>
      <c r="O1050" s="337" t="s">
        <v>3092</v>
      </c>
      <c r="P1050" s="337" t="s">
        <v>3093</v>
      </c>
      <c r="Q1050" s="329" t="s">
        <v>83</v>
      </c>
      <c r="R1050" s="338" t="s">
        <v>13833</v>
      </c>
      <c r="S1050" s="329" t="s">
        <v>2234</v>
      </c>
      <c r="T1050" s="329" t="s">
        <v>53</v>
      </c>
      <c r="U1050" s="336">
        <v>28764</v>
      </c>
      <c r="V1050" s="329" t="s">
        <v>145</v>
      </c>
      <c r="W1050" s="329" t="s">
        <v>1382</v>
      </c>
      <c r="X1050" s="329" t="s">
        <v>1936</v>
      </c>
      <c r="Y1050" s="329" t="s">
        <v>13834</v>
      </c>
      <c r="Z1050" s="336">
        <v>39585</v>
      </c>
      <c r="AA1050" s="329" t="s">
        <v>145</v>
      </c>
      <c r="AB1050" s="329" t="s">
        <v>1938</v>
      </c>
      <c r="AC1050" s="339" t="s">
        <v>1968</v>
      </c>
      <c r="AD1050" s="329" t="s">
        <v>2328</v>
      </c>
      <c r="AE1050" s="329" t="s">
        <v>1948</v>
      </c>
      <c r="AF1050" s="329" t="s">
        <v>13835</v>
      </c>
      <c r="AG1050" s="329" t="s">
        <v>13836</v>
      </c>
      <c r="AH1050" s="329" t="s">
        <v>13837</v>
      </c>
      <c r="AI1050" s="329" t="s">
        <v>13838</v>
      </c>
      <c r="AJ1050" s="329" t="s">
        <v>13839</v>
      </c>
      <c r="AK1050" s="329" t="s">
        <v>13840</v>
      </c>
      <c r="AL1050" s="329" t="s">
        <v>1971</v>
      </c>
      <c r="AM1050" s="340" t="s">
        <v>13841</v>
      </c>
      <c r="AN1050" s="340" t="s">
        <v>13842</v>
      </c>
      <c r="AO1050" s="4"/>
      <c r="AP1050" s="4"/>
      <c r="AQ1050" s="6" t="s">
        <v>13843</v>
      </c>
      <c r="AR1050" s="349">
        <v>45138</v>
      </c>
      <c r="AS1050" s="349">
        <v>45138</v>
      </c>
      <c r="AT1050" s="8"/>
      <c r="AU1050" s="244" t="s">
        <v>10529</v>
      </c>
      <c r="AV1050" s="247" t="s">
        <v>8639</v>
      </c>
      <c r="AW1050" s="248" t="s">
        <v>9696</v>
      </c>
      <c r="AY1050" s="323" t="s">
        <v>13831</v>
      </c>
    </row>
    <row r="1051" spans="1:51" ht="24.75" customHeight="1" x14ac:dyDescent="0.35">
      <c r="A1051" s="11">
        <v>1050</v>
      </c>
      <c r="B1051" s="284" t="s">
        <v>13844</v>
      </c>
      <c r="C1051" s="8" t="s">
        <v>13845</v>
      </c>
      <c r="D1051" s="7"/>
      <c r="E1051" s="7" t="s">
        <v>124</v>
      </c>
      <c r="F1051" s="9">
        <v>44986</v>
      </c>
      <c r="G1051" s="9">
        <v>45045</v>
      </c>
      <c r="H1051" s="9">
        <v>45046</v>
      </c>
      <c r="I1051" s="275">
        <v>45411</v>
      </c>
      <c r="J1051" s="7" t="s">
        <v>2085</v>
      </c>
      <c r="K1051" s="7" t="s">
        <v>80</v>
      </c>
      <c r="L1051" s="280" t="s">
        <v>12936</v>
      </c>
      <c r="M1051" s="243" t="s">
        <v>2470</v>
      </c>
      <c r="N1051" s="10" t="s">
        <v>1972</v>
      </c>
      <c r="O1051" s="10" t="s">
        <v>3187</v>
      </c>
      <c r="P1051" s="10" t="s">
        <v>2061</v>
      </c>
      <c r="Q1051" s="329" t="s">
        <v>83</v>
      </c>
      <c r="R1051" s="338" t="s">
        <v>13846</v>
      </c>
      <c r="S1051" s="7" t="s">
        <v>1944</v>
      </c>
      <c r="T1051" s="7" t="s">
        <v>53</v>
      </c>
      <c r="U1051" s="9">
        <v>32778</v>
      </c>
      <c r="V1051" s="7" t="s">
        <v>2099</v>
      </c>
      <c r="W1051" s="7" t="s">
        <v>544</v>
      </c>
      <c r="X1051" s="7" t="s">
        <v>1936</v>
      </c>
      <c r="Y1051" s="343" t="s">
        <v>13847</v>
      </c>
      <c r="Z1051" s="9">
        <v>44866</v>
      </c>
      <c r="AA1051" s="7" t="s">
        <v>1937</v>
      </c>
      <c r="AB1051" s="7" t="s">
        <v>1938</v>
      </c>
      <c r="AC1051" s="11" t="s">
        <v>1939</v>
      </c>
      <c r="AD1051" s="7" t="s">
        <v>13848</v>
      </c>
      <c r="AE1051" s="7" t="s">
        <v>1948</v>
      </c>
      <c r="AF1051" s="354" t="s">
        <v>13849</v>
      </c>
      <c r="AG1051" s="354" t="s">
        <v>13850</v>
      </c>
      <c r="AH1051" s="354" t="s">
        <v>13851</v>
      </c>
      <c r="AI1051" s="354" t="s">
        <v>13852</v>
      </c>
      <c r="AJ1051" s="7"/>
      <c r="AK1051" s="7" t="s">
        <v>13853</v>
      </c>
      <c r="AL1051" s="7" t="s">
        <v>1971</v>
      </c>
      <c r="AM1051" s="7" t="s">
        <v>13854</v>
      </c>
      <c r="AN1051" s="345" t="s">
        <v>13855</v>
      </c>
      <c r="AO1051" s="4"/>
      <c r="AP1051" s="4"/>
      <c r="AQ1051" s="6" t="s">
        <v>13856</v>
      </c>
      <c r="AR1051" s="349">
        <v>45138</v>
      </c>
      <c r="AS1051" s="349">
        <v>45138</v>
      </c>
      <c r="AT1051" s="8"/>
      <c r="AU1051" s="244">
        <v>45141</v>
      </c>
      <c r="AV1051" s="247" t="s">
        <v>8583</v>
      </c>
      <c r="AW1051" s="248" t="s">
        <v>6613</v>
      </c>
      <c r="AX1051" s="249"/>
      <c r="AY1051" s="250" t="s">
        <v>13844</v>
      </c>
    </row>
    <row r="1052" spans="1:51" ht="24.75" customHeight="1" x14ac:dyDescent="0.35">
      <c r="A1052" s="11">
        <v>1051</v>
      </c>
      <c r="B1052" s="293" t="s">
        <v>13857</v>
      </c>
      <c r="C1052" s="294" t="s">
        <v>1272</v>
      </c>
      <c r="D1052" s="253"/>
      <c r="E1052" s="253" t="s">
        <v>1866</v>
      </c>
      <c r="F1052" s="251">
        <v>44383</v>
      </c>
      <c r="G1052" s="251">
        <v>44442</v>
      </c>
      <c r="H1052" s="251">
        <v>44808</v>
      </c>
      <c r="I1052" s="251">
        <v>45903</v>
      </c>
      <c r="J1052" s="231" t="s">
        <v>2269</v>
      </c>
      <c r="K1052" s="231" t="s">
        <v>80</v>
      </c>
      <c r="L1052" s="253" t="s">
        <v>81</v>
      </c>
      <c r="M1052" s="242" t="s">
        <v>2151</v>
      </c>
      <c r="N1052" s="252" t="s">
        <v>2017</v>
      </c>
      <c r="O1052" s="252" t="s">
        <v>3187</v>
      </c>
      <c r="P1052" s="252" t="s">
        <v>2061</v>
      </c>
      <c r="Q1052" s="253" t="s">
        <v>83</v>
      </c>
      <c r="R1052" s="293" t="s">
        <v>13858</v>
      </c>
      <c r="S1052" s="253" t="s">
        <v>1935</v>
      </c>
      <c r="T1052" s="253" t="s">
        <v>22</v>
      </c>
      <c r="U1052" s="295">
        <v>29316</v>
      </c>
      <c r="V1052" s="253" t="s">
        <v>141</v>
      </c>
      <c r="W1052" s="253" t="s">
        <v>334</v>
      </c>
      <c r="X1052" s="293" t="s">
        <v>1936</v>
      </c>
      <c r="Y1052" s="294" t="s">
        <v>13859</v>
      </c>
      <c r="Z1052" s="252">
        <v>43914</v>
      </c>
      <c r="AA1052" s="253" t="s">
        <v>1937</v>
      </c>
      <c r="AB1052" s="253" t="s">
        <v>1938</v>
      </c>
      <c r="AC1052" s="253" t="s">
        <v>1939</v>
      </c>
      <c r="AD1052" s="253" t="s">
        <v>2072</v>
      </c>
      <c r="AE1052" s="252" t="s">
        <v>2041</v>
      </c>
      <c r="AF1052" s="253" t="s">
        <v>13860</v>
      </c>
      <c r="AG1052" s="253" t="s">
        <v>13861</v>
      </c>
      <c r="AH1052" s="242" t="s">
        <v>13860</v>
      </c>
      <c r="AI1052" s="252" t="s">
        <v>13861</v>
      </c>
      <c r="AJ1052" s="253" t="s">
        <v>13862</v>
      </c>
      <c r="AK1052" s="253" t="s">
        <v>13863</v>
      </c>
      <c r="AL1052" s="293" t="s">
        <v>1941</v>
      </c>
      <c r="AM1052" s="296" t="s">
        <v>13864</v>
      </c>
      <c r="AN1052" s="321" t="s">
        <v>13865</v>
      </c>
      <c r="AO1052" s="10" t="s">
        <v>13866</v>
      </c>
      <c r="AP1052" s="10"/>
      <c r="AQ1052" s="254" t="s">
        <v>2570</v>
      </c>
      <c r="AR1052" s="299">
        <v>45141</v>
      </c>
      <c r="AS1052" s="299">
        <v>45141</v>
      </c>
      <c r="AT1052" s="246"/>
      <c r="AU1052" s="244" t="s">
        <v>10529</v>
      </c>
      <c r="AV1052" s="317" t="s">
        <v>8639</v>
      </c>
      <c r="AW1052" s="294" t="s">
        <v>8640</v>
      </c>
      <c r="AX1052" s="249"/>
      <c r="AY1052" s="250" t="s">
        <v>13857</v>
      </c>
    </row>
    <row r="1053" spans="1:51" ht="24.75" customHeight="1" x14ac:dyDescent="0.35">
      <c r="A1053" s="11">
        <v>1052</v>
      </c>
      <c r="B1053" s="293" t="s">
        <v>13867</v>
      </c>
      <c r="C1053" s="294" t="s">
        <v>13868</v>
      </c>
      <c r="D1053" s="253"/>
      <c r="E1053" s="253" t="s">
        <v>14</v>
      </c>
      <c r="F1053" s="251">
        <v>43598</v>
      </c>
      <c r="G1053" s="251">
        <v>43657</v>
      </c>
      <c r="H1053" s="251">
        <v>44024</v>
      </c>
      <c r="I1053" s="355"/>
      <c r="J1053" s="231" t="s">
        <v>1932</v>
      </c>
      <c r="K1053" s="231" t="s">
        <v>26</v>
      </c>
      <c r="L1053" s="253" t="s">
        <v>428</v>
      </c>
      <c r="M1053" s="242" t="s">
        <v>428</v>
      </c>
      <c r="N1053" s="252" t="s">
        <v>2017</v>
      </c>
      <c r="O1053" s="252" t="s">
        <v>1404</v>
      </c>
      <c r="P1053" s="252" t="s">
        <v>2601</v>
      </c>
      <c r="Q1053" s="253" t="s">
        <v>21</v>
      </c>
      <c r="R1053" s="293" t="s">
        <v>13869</v>
      </c>
      <c r="S1053" s="253" t="s">
        <v>2174</v>
      </c>
      <c r="T1053" s="253" t="s">
        <v>53</v>
      </c>
      <c r="U1053" s="295">
        <v>33135</v>
      </c>
      <c r="V1053" s="253" t="s">
        <v>255</v>
      </c>
      <c r="W1053" s="253" t="s">
        <v>501</v>
      </c>
      <c r="X1053" s="293" t="s">
        <v>1936</v>
      </c>
      <c r="Y1053" s="294" t="s">
        <v>13870</v>
      </c>
      <c r="Z1053" s="252">
        <v>44572</v>
      </c>
      <c r="AA1053" s="253" t="s">
        <v>1937</v>
      </c>
      <c r="AB1053" s="253" t="s">
        <v>1938</v>
      </c>
      <c r="AC1053" s="253" t="s">
        <v>1939</v>
      </c>
      <c r="AD1053" s="253" t="s">
        <v>13871</v>
      </c>
      <c r="AE1053" s="252" t="s">
        <v>2217</v>
      </c>
      <c r="AF1053" s="253" t="s">
        <v>13872</v>
      </c>
      <c r="AG1053" s="253" t="s">
        <v>13873</v>
      </c>
      <c r="AH1053" s="242" t="s">
        <v>13874</v>
      </c>
      <c r="AI1053" s="252" t="s">
        <v>13875</v>
      </c>
      <c r="AJ1053" s="253" t="s">
        <v>13876</v>
      </c>
      <c r="AK1053" s="253" t="s">
        <v>13877</v>
      </c>
      <c r="AL1053" s="293" t="s">
        <v>1971</v>
      </c>
      <c r="AM1053" s="296" t="s">
        <v>13878</v>
      </c>
      <c r="AN1053" s="321" t="s">
        <v>13879</v>
      </c>
      <c r="AO1053" s="10" t="s">
        <v>13880</v>
      </c>
      <c r="AP1053" s="10"/>
      <c r="AQ1053" s="254" t="s">
        <v>13881</v>
      </c>
      <c r="AR1053" s="292">
        <v>45142</v>
      </c>
      <c r="AS1053" s="292">
        <v>45142</v>
      </c>
      <c r="AT1053" s="246"/>
      <c r="AU1053" s="244">
        <v>45107</v>
      </c>
      <c r="AV1053" s="247" t="s">
        <v>8583</v>
      </c>
      <c r="AW1053" s="248" t="s">
        <v>3783</v>
      </c>
      <c r="AX1053" s="249"/>
      <c r="AY1053" s="250" t="s">
        <v>13867</v>
      </c>
    </row>
    <row r="1054" spans="1:51" ht="24.75" customHeight="1" x14ac:dyDescent="0.35">
      <c r="A1054" s="11">
        <v>1053</v>
      </c>
      <c r="B1054" s="293" t="s">
        <v>13882</v>
      </c>
      <c r="C1054" s="8" t="s">
        <v>13883</v>
      </c>
      <c r="D1054" s="10"/>
      <c r="E1054" s="10" t="s">
        <v>14</v>
      </c>
      <c r="F1054" s="9">
        <v>45005</v>
      </c>
      <c r="G1054" s="9">
        <v>45064</v>
      </c>
      <c r="H1054" s="251">
        <v>45065</v>
      </c>
      <c r="I1054" s="251">
        <v>45443</v>
      </c>
      <c r="J1054" s="7" t="s">
        <v>2085</v>
      </c>
      <c r="K1054" s="7" t="s">
        <v>34</v>
      </c>
      <c r="L1054" s="10" t="s">
        <v>35</v>
      </c>
      <c r="M1054" s="242" t="s">
        <v>2292</v>
      </c>
      <c r="N1054" s="252" t="s">
        <v>1984</v>
      </c>
      <c r="O1054" s="252" t="s">
        <v>1873</v>
      </c>
      <c r="P1054" s="252" t="s">
        <v>12701</v>
      </c>
      <c r="Q1054" s="253" t="s">
        <v>21</v>
      </c>
      <c r="R1054" s="293" t="s">
        <v>13884</v>
      </c>
      <c r="S1054" s="253" t="s">
        <v>1944</v>
      </c>
      <c r="T1054" s="253" t="s">
        <v>22</v>
      </c>
      <c r="U1054" s="244">
        <v>30547</v>
      </c>
      <c r="V1054" s="253" t="s">
        <v>255</v>
      </c>
      <c r="W1054" s="10" t="s">
        <v>162</v>
      </c>
      <c r="X1054" s="241" t="s">
        <v>1936</v>
      </c>
      <c r="Y1054" s="319" t="s">
        <v>13885</v>
      </c>
      <c r="Z1054" s="243">
        <v>44550</v>
      </c>
      <c r="AA1054" s="10" t="s">
        <v>1937</v>
      </c>
      <c r="AB1054" s="10" t="s">
        <v>1956</v>
      </c>
      <c r="AC1054" s="10" t="s">
        <v>1939</v>
      </c>
      <c r="AD1054" s="253" t="s">
        <v>2010</v>
      </c>
      <c r="AE1054" s="243" t="s">
        <v>1948</v>
      </c>
      <c r="AF1054" s="10" t="s">
        <v>13886</v>
      </c>
      <c r="AG1054" s="10" t="s">
        <v>13887</v>
      </c>
      <c r="AH1054" s="242" t="s">
        <v>13886</v>
      </c>
      <c r="AI1054" s="243" t="s">
        <v>13887</v>
      </c>
      <c r="AJ1054" s="272" t="s">
        <v>13888</v>
      </c>
      <c r="AK1054" s="10" t="s">
        <v>13889</v>
      </c>
      <c r="AL1054" s="241" t="s">
        <v>1941</v>
      </c>
      <c r="AM1054" s="327" t="s">
        <v>13890</v>
      </c>
      <c r="AN1054" s="324" t="s">
        <v>13891</v>
      </c>
      <c r="AO1054" s="10"/>
      <c r="AP1054" s="10"/>
      <c r="AQ1054" s="254" t="s">
        <v>13892</v>
      </c>
      <c r="AR1054" s="292">
        <v>45148</v>
      </c>
      <c r="AS1054" s="292">
        <v>45148</v>
      </c>
      <c r="AT1054" s="246"/>
      <c r="AU1054" s="244">
        <v>45120</v>
      </c>
      <c r="AV1054" s="247" t="s">
        <v>8583</v>
      </c>
      <c r="AW1054" s="248" t="s">
        <v>6613</v>
      </c>
      <c r="AX1054" s="249"/>
      <c r="AY1054" s="250" t="s">
        <v>13882</v>
      </c>
    </row>
    <row r="1055" spans="1:51" ht="24.75" customHeight="1" x14ac:dyDescent="0.35">
      <c r="A1055" s="11">
        <v>1054</v>
      </c>
      <c r="B1055" s="293" t="s">
        <v>13893</v>
      </c>
      <c r="C1055" s="8" t="s">
        <v>3588</v>
      </c>
      <c r="D1055" s="10"/>
      <c r="E1055" s="10" t="s">
        <v>14</v>
      </c>
      <c r="F1055" s="9">
        <v>45145</v>
      </c>
      <c r="G1055" s="9">
        <v>45204</v>
      </c>
      <c r="H1055" s="251"/>
      <c r="I1055" s="251"/>
      <c r="J1055" s="9"/>
      <c r="K1055" s="231" t="s">
        <v>26</v>
      </c>
      <c r="L1055" s="10" t="s">
        <v>428</v>
      </c>
      <c r="M1055" s="242" t="s">
        <v>428</v>
      </c>
      <c r="N1055" s="252" t="s">
        <v>2017</v>
      </c>
      <c r="O1055" s="252" t="s">
        <v>1404</v>
      </c>
      <c r="P1055" s="252" t="s">
        <v>2601</v>
      </c>
      <c r="Q1055" s="253" t="s">
        <v>21</v>
      </c>
      <c r="R1055" s="350" t="s">
        <v>13894</v>
      </c>
      <c r="S1055" s="351" t="s">
        <v>1944</v>
      </c>
      <c r="T1055" s="253" t="s">
        <v>53</v>
      </c>
      <c r="U1055" s="244">
        <v>35105</v>
      </c>
      <c r="V1055" s="243" t="s">
        <v>455</v>
      </c>
      <c r="W1055" s="243" t="s">
        <v>455</v>
      </c>
      <c r="X1055" s="241" t="s">
        <v>1936</v>
      </c>
      <c r="Y1055" s="319" t="s">
        <v>13895</v>
      </c>
      <c r="Z1055" s="243">
        <v>44375</v>
      </c>
      <c r="AA1055" s="243" t="s">
        <v>1937</v>
      </c>
      <c r="AB1055" s="10" t="s">
        <v>1956</v>
      </c>
      <c r="AC1055" s="10" t="s">
        <v>1939</v>
      </c>
      <c r="AD1055" s="10" t="s">
        <v>13896</v>
      </c>
      <c r="AE1055" s="243" t="s">
        <v>2041</v>
      </c>
      <c r="AF1055" s="10" t="s">
        <v>13897</v>
      </c>
      <c r="AG1055" s="10" t="s">
        <v>13898</v>
      </c>
      <c r="AH1055" s="242" t="s">
        <v>13897</v>
      </c>
      <c r="AI1055" s="243" t="s">
        <v>13898</v>
      </c>
      <c r="AJ1055" s="272" t="s">
        <v>13899</v>
      </c>
      <c r="AK1055" s="10" t="s">
        <v>13900</v>
      </c>
      <c r="AL1055" s="241" t="s">
        <v>1958</v>
      </c>
      <c r="AM1055" s="327" t="s">
        <v>13901</v>
      </c>
      <c r="AN1055" s="324" t="s">
        <v>13902</v>
      </c>
      <c r="AO1055" s="322" t="s">
        <v>13903</v>
      </c>
      <c r="AP1055" s="10"/>
      <c r="AQ1055" s="254" t="s">
        <v>13904</v>
      </c>
      <c r="AR1055" s="292">
        <v>45149</v>
      </c>
      <c r="AS1055" s="292">
        <v>45149</v>
      </c>
      <c r="AT1055" s="246"/>
      <c r="AU1055" s="244">
        <v>45148</v>
      </c>
      <c r="AV1055" s="247" t="s">
        <v>8583</v>
      </c>
      <c r="AW1055" s="248" t="s">
        <v>6613</v>
      </c>
      <c r="AX1055" s="249"/>
      <c r="AY1055" s="250" t="s">
        <v>13893</v>
      </c>
    </row>
    <row r="1056" spans="1:51" ht="24.75" customHeight="1" x14ac:dyDescent="0.35">
      <c r="A1056" s="11">
        <v>1055</v>
      </c>
      <c r="B1056" s="293" t="s">
        <v>13905</v>
      </c>
      <c r="C1056" s="294" t="s">
        <v>11859</v>
      </c>
      <c r="D1056" s="253"/>
      <c r="E1056" s="253" t="s">
        <v>14</v>
      </c>
      <c r="F1056" s="251">
        <v>44809</v>
      </c>
      <c r="G1056" s="251">
        <v>44868</v>
      </c>
      <c r="H1056" s="251">
        <v>44869</v>
      </c>
      <c r="I1056" s="251">
        <v>45233</v>
      </c>
      <c r="J1056" s="231" t="s">
        <v>2085</v>
      </c>
      <c r="K1056" s="231" t="s">
        <v>34</v>
      </c>
      <c r="L1056" s="253" t="s">
        <v>115</v>
      </c>
      <c r="M1056" s="242" t="s">
        <v>2118</v>
      </c>
      <c r="N1056" s="252" t="s">
        <v>2017</v>
      </c>
      <c r="O1056" s="252" t="s">
        <v>289</v>
      </c>
      <c r="P1056" s="252" t="s">
        <v>2486</v>
      </c>
      <c r="Q1056" s="253" t="s">
        <v>21</v>
      </c>
      <c r="R1056" s="293" t="s">
        <v>13906</v>
      </c>
      <c r="S1056" s="253" t="s">
        <v>2003</v>
      </c>
      <c r="T1056" s="253" t="s">
        <v>22</v>
      </c>
      <c r="U1056" s="295">
        <v>35023</v>
      </c>
      <c r="V1056" s="253" t="s">
        <v>1045</v>
      </c>
      <c r="W1056" s="253" t="s">
        <v>334</v>
      </c>
      <c r="X1056" s="293" t="s">
        <v>1936</v>
      </c>
      <c r="Y1056" s="294" t="s">
        <v>13907</v>
      </c>
      <c r="Z1056" s="252">
        <v>44313</v>
      </c>
      <c r="AA1056" s="253" t="s">
        <v>1937</v>
      </c>
      <c r="AB1056" s="253" t="s">
        <v>1938</v>
      </c>
      <c r="AC1056" s="253" t="s">
        <v>1939</v>
      </c>
      <c r="AD1056" s="253" t="s">
        <v>13908</v>
      </c>
      <c r="AE1056" s="252" t="s">
        <v>13909</v>
      </c>
      <c r="AF1056" s="253" t="s">
        <v>13910</v>
      </c>
      <c r="AG1056" s="253" t="s">
        <v>13911</v>
      </c>
      <c r="AH1056" s="242" t="s">
        <v>13912</v>
      </c>
      <c r="AI1056" s="252" t="s">
        <v>13913</v>
      </c>
      <c r="AJ1056" s="253" t="s">
        <v>13914</v>
      </c>
      <c r="AK1056" s="253" t="s">
        <v>13915</v>
      </c>
      <c r="AL1056" s="293" t="s">
        <v>1941</v>
      </c>
      <c r="AM1056" s="296" t="s">
        <v>13916</v>
      </c>
      <c r="AN1056" s="321" t="s">
        <v>13917</v>
      </c>
      <c r="AO1056" s="10"/>
      <c r="AP1056" s="10"/>
      <c r="AQ1056" s="254" t="s">
        <v>13918</v>
      </c>
      <c r="AR1056" s="292">
        <v>45151</v>
      </c>
      <c r="AS1056" s="292">
        <v>45151</v>
      </c>
      <c r="AT1056" s="246"/>
      <c r="AU1056" s="244">
        <v>45121</v>
      </c>
      <c r="AV1056" s="247" t="s">
        <v>8583</v>
      </c>
      <c r="AW1056" s="248" t="s">
        <v>3783</v>
      </c>
      <c r="AX1056" s="249"/>
      <c r="AY1056" s="250" t="s">
        <v>13905</v>
      </c>
    </row>
    <row r="1057" spans="1:51" ht="24.75" customHeight="1" x14ac:dyDescent="0.35">
      <c r="A1057" s="11">
        <v>1056</v>
      </c>
      <c r="B1057" s="293" t="s">
        <v>13919</v>
      </c>
      <c r="C1057" s="294" t="s">
        <v>13920</v>
      </c>
      <c r="D1057" s="253"/>
      <c r="E1057" s="253" t="s">
        <v>14</v>
      </c>
      <c r="F1057" s="251">
        <v>44536</v>
      </c>
      <c r="G1057" s="251">
        <v>44595</v>
      </c>
      <c r="H1057" s="251">
        <v>44961</v>
      </c>
      <c r="I1057" s="251">
        <v>46056</v>
      </c>
      <c r="J1057" s="231" t="s">
        <v>2269</v>
      </c>
      <c r="K1057" s="231" t="s">
        <v>18</v>
      </c>
      <c r="L1057" s="253" t="s">
        <v>19</v>
      </c>
      <c r="M1057" s="242" t="s">
        <v>2483</v>
      </c>
      <c r="N1057" s="252" t="s">
        <v>2050</v>
      </c>
      <c r="O1057" s="252" t="s">
        <v>1321</v>
      </c>
      <c r="P1057" s="252" t="s">
        <v>2583</v>
      </c>
      <c r="Q1057" s="253" t="s">
        <v>21</v>
      </c>
      <c r="R1057" s="293" t="s">
        <v>13921</v>
      </c>
      <c r="S1057" s="253" t="s">
        <v>1944</v>
      </c>
      <c r="T1057" s="253" t="s">
        <v>53</v>
      </c>
      <c r="U1057" s="295">
        <v>36006</v>
      </c>
      <c r="V1057" s="253" t="s">
        <v>255</v>
      </c>
      <c r="W1057" s="253" t="s">
        <v>255</v>
      </c>
      <c r="X1057" s="293" t="s">
        <v>1936</v>
      </c>
      <c r="Y1057" s="294" t="s">
        <v>13922</v>
      </c>
      <c r="Z1057" s="252">
        <v>44556</v>
      </c>
      <c r="AA1057" s="253" t="s">
        <v>1937</v>
      </c>
      <c r="AB1057" s="253" t="s">
        <v>1956</v>
      </c>
      <c r="AC1057" s="253" t="s">
        <v>1939</v>
      </c>
      <c r="AD1057" s="253" t="s">
        <v>11060</v>
      </c>
      <c r="AE1057" s="252" t="s">
        <v>2377</v>
      </c>
      <c r="AF1057" s="253" t="s">
        <v>13923</v>
      </c>
      <c r="AG1057" s="253" t="s">
        <v>13924</v>
      </c>
      <c r="AH1057" s="242" t="s">
        <v>13925</v>
      </c>
      <c r="AI1057" s="252" t="s">
        <v>13926</v>
      </c>
      <c r="AJ1057" s="253" t="s">
        <v>13927</v>
      </c>
      <c r="AK1057" s="253" t="s">
        <v>7323</v>
      </c>
      <c r="AL1057" s="293" t="s">
        <v>1958</v>
      </c>
      <c r="AM1057" s="296" t="s">
        <v>13928</v>
      </c>
      <c r="AN1057" s="321" t="s">
        <v>13929</v>
      </c>
      <c r="AO1057" s="10" t="s">
        <v>13930</v>
      </c>
      <c r="AP1057" s="10"/>
      <c r="AQ1057" s="254" t="s">
        <v>13931</v>
      </c>
      <c r="AR1057" s="292">
        <v>45149</v>
      </c>
      <c r="AS1057" s="292">
        <v>45149</v>
      </c>
      <c r="AT1057" s="246"/>
      <c r="AU1057" s="244">
        <v>45132</v>
      </c>
      <c r="AV1057" s="247" t="s">
        <v>8583</v>
      </c>
      <c r="AW1057" s="294" t="s">
        <v>3783</v>
      </c>
      <c r="AX1057" s="249"/>
      <c r="AY1057" s="250" t="s">
        <v>13919</v>
      </c>
    </row>
    <row r="1058" spans="1:51" ht="24.75" customHeight="1" x14ac:dyDescent="0.35">
      <c r="A1058" s="11">
        <v>1057</v>
      </c>
      <c r="B1058" s="293" t="s">
        <v>13932</v>
      </c>
      <c r="C1058" s="294" t="s">
        <v>13933</v>
      </c>
      <c r="D1058" s="253"/>
      <c r="E1058" s="253" t="s">
        <v>781</v>
      </c>
      <c r="F1058" s="251">
        <v>44151</v>
      </c>
      <c r="G1058" s="251">
        <v>44210</v>
      </c>
      <c r="H1058" s="251">
        <v>44576</v>
      </c>
      <c r="I1058" s="251">
        <v>45671</v>
      </c>
      <c r="J1058" s="231" t="s">
        <v>2269</v>
      </c>
      <c r="K1058" s="231" t="s">
        <v>80</v>
      </c>
      <c r="L1058" s="253" t="s">
        <v>12781</v>
      </c>
      <c r="M1058" s="242" t="s">
        <v>11572</v>
      </c>
      <c r="N1058" s="252" t="s">
        <v>1972</v>
      </c>
      <c r="O1058" s="252" t="s">
        <v>3187</v>
      </c>
      <c r="P1058" s="252" t="s">
        <v>2061</v>
      </c>
      <c r="Q1058" s="253" t="s">
        <v>83</v>
      </c>
      <c r="R1058" s="293" t="s">
        <v>13934</v>
      </c>
      <c r="S1058" s="253" t="s">
        <v>2234</v>
      </c>
      <c r="T1058" s="253" t="s">
        <v>53</v>
      </c>
      <c r="U1058" s="295">
        <v>31812</v>
      </c>
      <c r="V1058" s="253" t="s">
        <v>2205</v>
      </c>
      <c r="W1058" s="253" t="s">
        <v>1153</v>
      </c>
      <c r="X1058" s="293" t="s">
        <v>1936</v>
      </c>
      <c r="Y1058" s="294" t="s">
        <v>13935</v>
      </c>
      <c r="Z1058" s="252">
        <v>43676</v>
      </c>
      <c r="AA1058" s="253" t="s">
        <v>3088</v>
      </c>
      <c r="AB1058" s="253" t="s">
        <v>1938</v>
      </c>
      <c r="AC1058" s="253" t="s">
        <v>1939</v>
      </c>
      <c r="AD1058" s="253" t="s">
        <v>13936</v>
      </c>
      <c r="AE1058" s="252" t="s">
        <v>2095</v>
      </c>
      <c r="AF1058" s="253" t="s">
        <v>13937</v>
      </c>
      <c r="AG1058" s="253" t="s">
        <v>13938</v>
      </c>
      <c r="AH1058" s="242" t="s">
        <v>13937</v>
      </c>
      <c r="AI1058" s="252" t="s">
        <v>13938</v>
      </c>
      <c r="AJ1058" s="253" t="s">
        <v>13939</v>
      </c>
      <c r="AK1058" s="253" t="s">
        <v>13940</v>
      </c>
      <c r="AL1058" s="293" t="s">
        <v>2005</v>
      </c>
      <c r="AM1058" s="296" t="s">
        <v>13941</v>
      </c>
      <c r="AN1058" s="321" t="s">
        <v>13942</v>
      </c>
      <c r="AO1058" s="10"/>
      <c r="AP1058" s="10"/>
      <c r="AQ1058" s="254" t="s">
        <v>13943</v>
      </c>
      <c r="AR1058" s="292">
        <v>45155</v>
      </c>
      <c r="AS1058" s="292">
        <v>45155</v>
      </c>
      <c r="AT1058" s="246"/>
      <c r="AU1058" s="244"/>
      <c r="AV1058" s="247" t="s">
        <v>8639</v>
      </c>
      <c r="AW1058" s="248" t="s">
        <v>13944</v>
      </c>
      <c r="AX1058" s="249"/>
      <c r="AY1058" s="250" t="s">
        <v>13932</v>
      </c>
    </row>
    <row r="1059" spans="1:51" ht="24.75" customHeight="1" x14ac:dyDescent="0.35">
      <c r="A1059" s="11">
        <v>1058</v>
      </c>
      <c r="B1059" s="293" t="s">
        <v>13945</v>
      </c>
      <c r="C1059" s="294" t="s">
        <v>13946</v>
      </c>
      <c r="D1059" s="253"/>
      <c r="E1059" s="253" t="s">
        <v>2228</v>
      </c>
      <c r="F1059" s="251">
        <v>45103</v>
      </c>
      <c r="G1059" s="251">
        <v>45162</v>
      </c>
      <c r="H1059" s="251"/>
      <c r="I1059" s="251"/>
      <c r="J1059" s="231"/>
      <c r="K1059" s="231" t="s">
        <v>80</v>
      </c>
      <c r="L1059" s="253" t="s">
        <v>12781</v>
      </c>
      <c r="M1059" s="242" t="s">
        <v>13947</v>
      </c>
      <c r="N1059" s="252" t="s">
        <v>2050</v>
      </c>
      <c r="O1059" s="252" t="s">
        <v>3187</v>
      </c>
      <c r="P1059" s="252" t="s">
        <v>2061</v>
      </c>
      <c r="Q1059" s="253" t="s">
        <v>83</v>
      </c>
      <c r="R1059" s="293" t="s">
        <v>13948</v>
      </c>
      <c r="S1059" s="253" t="s">
        <v>1944</v>
      </c>
      <c r="T1059" s="253" t="s">
        <v>53</v>
      </c>
      <c r="U1059" s="295">
        <v>33126</v>
      </c>
      <c r="V1059" s="253" t="s">
        <v>101</v>
      </c>
      <c r="W1059" s="253" t="s">
        <v>101</v>
      </c>
      <c r="X1059" s="293" t="s">
        <v>1936</v>
      </c>
      <c r="Y1059" s="294" t="s">
        <v>13949</v>
      </c>
      <c r="Z1059" s="252">
        <v>42139</v>
      </c>
      <c r="AA1059" s="253" t="s">
        <v>101</v>
      </c>
      <c r="AB1059" s="253" t="s">
        <v>1938</v>
      </c>
      <c r="AC1059" s="253" t="s">
        <v>1939</v>
      </c>
      <c r="AD1059" s="253" t="s">
        <v>8663</v>
      </c>
      <c r="AE1059" s="252" t="s">
        <v>1948</v>
      </c>
      <c r="AF1059" s="253" t="s">
        <v>13950</v>
      </c>
      <c r="AG1059" s="253" t="s">
        <v>13951</v>
      </c>
      <c r="AH1059" s="242" t="s">
        <v>13952</v>
      </c>
      <c r="AI1059" s="252" t="s">
        <v>13953</v>
      </c>
      <c r="AJ1059" s="253" t="s">
        <v>13954</v>
      </c>
      <c r="AK1059" s="253" t="s">
        <v>13955</v>
      </c>
      <c r="AL1059" s="293" t="s">
        <v>1993</v>
      </c>
      <c r="AM1059" s="296" t="s">
        <v>13956</v>
      </c>
      <c r="AN1059" s="321" t="s">
        <v>13957</v>
      </c>
      <c r="AO1059" s="10" t="s">
        <v>13958</v>
      </c>
      <c r="AP1059" s="10"/>
      <c r="AQ1059" s="254" t="s">
        <v>13959</v>
      </c>
      <c r="AR1059" s="292">
        <v>45162</v>
      </c>
      <c r="AS1059" s="292">
        <v>45162</v>
      </c>
      <c r="AT1059" s="246"/>
      <c r="AU1059" s="244">
        <v>45161</v>
      </c>
      <c r="AV1059" s="247" t="s">
        <v>8583</v>
      </c>
      <c r="AW1059" s="248" t="s">
        <v>6613</v>
      </c>
      <c r="AX1059" s="249"/>
      <c r="AY1059" s="250" t="s">
        <v>13945</v>
      </c>
    </row>
    <row r="1060" spans="1:51" ht="24.75" customHeight="1" x14ac:dyDescent="0.35">
      <c r="A1060" s="11">
        <v>1059</v>
      </c>
      <c r="B1060" s="293" t="s">
        <v>13960</v>
      </c>
      <c r="C1060" s="294" t="s">
        <v>13961</v>
      </c>
      <c r="D1060" s="253"/>
      <c r="E1060" s="253" t="s">
        <v>145</v>
      </c>
      <c r="F1060" s="251">
        <v>44565</v>
      </c>
      <c r="G1060" s="251">
        <v>44624</v>
      </c>
      <c r="H1060" s="251">
        <v>44990</v>
      </c>
      <c r="I1060" s="251">
        <v>46085</v>
      </c>
      <c r="J1060" s="231" t="s">
        <v>2269</v>
      </c>
      <c r="K1060" s="231" t="s">
        <v>12858</v>
      </c>
      <c r="L1060" s="253" t="s">
        <v>146</v>
      </c>
      <c r="M1060" s="242" t="s">
        <v>2032</v>
      </c>
      <c r="N1060" s="252" t="s">
        <v>1933</v>
      </c>
      <c r="O1060" s="252" t="s">
        <v>972</v>
      </c>
      <c r="P1060" s="252" t="s">
        <v>2426</v>
      </c>
      <c r="Q1060" s="253" t="s">
        <v>148</v>
      </c>
      <c r="R1060" s="293" t="s">
        <v>13962</v>
      </c>
      <c r="S1060" s="253" t="s">
        <v>1944</v>
      </c>
      <c r="T1060" s="253" t="s">
        <v>53</v>
      </c>
      <c r="U1060" s="295">
        <v>29824</v>
      </c>
      <c r="V1060" s="253" t="s">
        <v>145</v>
      </c>
      <c r="W1060" s="253" t="s">
        <v>145</v>
      </c>
      <c r="X1060" s="293" t="s">
        <v>1936</v>
      </c>
      <c r="Y1060" s="294" t="s">
        <v>13963</v>
      </c>
      <c r="Z1060" s="252">
        <v>43573</v>
      </c>
      <c r="AA1060" s="253" t="s">
        <v>145</v>
      </c>
      <c r="AB1060" s="253" t="s">
        <v>1938</v>
      </c>
      <c r="AC1060" s="253" t="s">
        <v>1939</v>
      </c>
      <c r="AD1060" s="253" t="s">
        <v>2072</v>
      </c>
      <c r="AE1060" s="252" t="s">
        <v>1948</v>
      </c>
      <c r="AF1060" s="253" t="s">
        <v>13964</v>
      </c>
      <c r="AG1060" s="253" t="s">
        <v>13965</v>
      </c>
      <c r="AH1060" s="242" t="s">
        <v>13964</v>
      </c>
      <c r="AI1060" s="252" t="s">
        <v>13965</v>
      </c>
      <c r="AJ1060" s="253" t="s">
        <v>13966</v>
      </c>
      <c r="AK1060" s="253" t="s">
        <v>13967</v>
      </c>
      <c r="AL1060" s="293" t="s">
        <v>1971</v>
      </c>
      <c r="AM1060" s="296" t="s">
        <v>13968</v>
      </c>
      <c r="AN1060" s="321" t="s">
        <v>13969</v>
      </c>
      <c r="AO1060" s="10"/>
      <c r="AP1060" s="10"/>
      <c r="AQ1060" s="254" t="s">
        <v>13970</v>
      </c>
      <c r="AR1060" s="292">
        <v>45169</v>
      </c>
      <c r="AS1060" s="292">
        <v>45169</v>
      </c>
      <c r="AT1060" s="246"/>
      <c r="AU1060" s="244">
        <v>45141</v>
      </c>
      <c r="AV1060" s="247" t="s">
        <v>8583</v>
      </c>
      <c r="AW1060" s="248" t="s">
        <v>13971</v>
      </c>
      <c r="AX1060" s="249"/>
      <c r="AY1060" s="250" t="s">
        <v>13960</v>
      </c>
    </row>
    <row r="1061" spans="1:51" ht="24.75" customHeight="1" x14ac:dyDescent="0.35">
      <c r="A1061" s="11">
        <v>1060</v>
      </c>
      <c r="B1061" s="293" t="s">
        <v>13972</v>
      </c>
      <c r="C1061" s="294" t="s">
        <v>13973</v>
      </c>
      <c r="D1061" s="253"/>
      <c r="E1061" s="253" t="s">
        <v>124</v>
      </c>
      <c r="F1061" s="251">
        <v>43259</v>
      </c>
      <c r="G1061" s="251">
        <v>43318</v>
      </c>
      <c r="H1061" s="251">
        <v>44415</v>
      </c>
      <c r="I1061" s="251"/>
      <c r="J1061" s="231" t="s">
        <v>1932</v>
      </c>
      <c r="K1061" s="231" t="s">
        <v>80</v>
      </c>
      <c r="L1061" s="253" t="s">
        <v>12936</v>
      </c>
      <c r="M1061" s="242" t="s">
        <v>2470</v>
      </c>
      <c r="N1061" s="252" t="s">
        <v>1972</v>
      </c>
      <c r="O1061" s="252" t="s">
        <v>13974</v>
      </c>
      <c r="P1061" s="252" t="s">
        <v>13975</v>
      </c>
      <c r="Q1061" s="253" t="s">
        <v>83</v>
      </c>
      <c r="R1061" s="293" t="s">
        <v>13976</v>
      </c>
      <c r="S1061" s="253" t="s">
        <v>1944</v>
      </c>
      <c r="T1061" s="253" t="s">
        <v>53</v>
      </c>
      <c r="U1061" s="295">
        <v>31848</v>
      </c>
      <c r="V1061" s="253" t="s">
        <v>124</v>
      </c>
      <c r="W1061" s="253" t="s">
        <v>145</v>
      </c>
      <c r="X1061" s="293" t="s">
        <v>1936</v>
      </c>
      <c r="Y1061" s="294" t="s">
        <v>13977</v>
      </c>
      <c r="Z1061" s="252">
        <v>42095</v>
      </c>
      <c r="AA1061" s="253" t="s">
        <v>124</v>
      </c>
      <c r="AB1061" s="253" t="s">
        <v>1938</v>
      </c>
      <c r="AC1061" s="253" t="s">
        <v>1939</v>
      </c>
      <c r="AD1061" s="253" t="s">
        <v>2030</v>
      </c>
      <c r="AE1061" s="252" t="s">
        <v>1948</v>
      </c>
      <c r="AF1061" s="253" t="s">
        <v>13978</v>
      </c>
      <c r="AG1061" s="253" t="s">
        <v>13979</v>
      </c>
      <c r="AH1061" s="242" t="s">
        <v>13978</v>
      </c>
      <c r="AI1061" s="252" t="s">
        <v>13979</v>
      </c>
      <c r="AJ1061" s="253" t="s">
        <v>13980</v>
      </c>
      <c r="AK1061" s="253" t="s">
        <v>2243</v>
      </c>
      <c r="AL1061" s="293" t="s">
        <v>1971</v>
      </c>
      <c r="AM1061" s="296" t="s">
        <v>13981</v>
      </c>
      <c r="AN1061" s="321" t="s">
        <v>13982</v>
      </c>
      <c r="AO1061" s="10"/>
      <c r="AP1061" s="10"/>
      <c r="AQ1061" s="254" t="s">
        <v>13983</v>
      </c>
      <c r="AR1061" s="292">
        <v>45169</v>
      </c>
      <c r="AS1061" s="292">
        <v>45169</v>
      </c>
      <c r="AT1061" s="246"/>
      <c r="AU1061" s="244">
        <v>45161</v>
      </c>
      <c r="AV1061" s="247" t="s">
        <v>8583</v>
      </c>
      <c r="AW1061" s="248" t="s">
        <v>3783</v>
      </c>
      <c r="AX1061" s="249"/>
      <c r="AY1061" s="250" t="s">
        <v>13972</v>
      </c>
    </row>
    <row r="1062" spans="1:51" ht="24.75" customHeight="1" x14ac:dyDescent="0.35">
      <c r="A1062" s="11">
        <v>1061</v>
      </c>
      <c r="B1062" s="293" t="s">
        <v>13984</v>
      </c>
      <c r="C1062" s="294" t="s">
        <v>13985</v>
      </c>
      <c r="D1062" s="253"/>
      <c r="E1062" s="253" t="s">
        <v>14</v>
      </c>
      <c r="F1062" s="251">
        <v>45132</v>
      </c>
      <c r="G1062" s="251">
        <v>45191</v>
      </c>
      <c r="H1062" s="251"/>
      <c r="I1062" s="251"/>
      <c r="J1062" s="231"/>
      <c r="K1062" s="231" t="s">
        <v>40</v>
      </c>
      <c r="L1062" s="253" t="s">
        <v>41</v>
      </c>
      <c r="M1062" s="242" t="s">
        <v>1954</v>
      </c>
      <c r="N1062" s="252" t="s">
        <v>1984</v>
      </c>
      <c r="O1062" s="252" t="s">
        <v>1650</v>
      </c>
      <c r="P1062" s="252" t="s">
        <v>2701</v>
      </c>
      <c r="Q1062" s="253" t="s">
        <v>21</v>
      </c>
      <c r="R1062" s="293" t="s">
        <v>13986</v>
      </c>
      <c r="S1062" s="253" t="s">
        <v>1944</v>
      </c>
      <c r="T1062" s="253" t="s">
        <v>22</v>
      </c>
      <c r="U1062" s="295">
        <v>30936</v>
      </c>
      <c r="V1062" s="253" t="s">
        <v>255</v>
      </c>
      <c r="W1062" s="253" t="s">
        <v>2015</v>
      </c>
      <c r="X1062" s="293" t="s">
        <v>1936</v>
      </c>
      <c r="Y1062" s="294" t="s">
        <v>13987</v>
      </c>
      <c r="Z1062" s="252">
        <v>44387</v>
      </c>
      <c r="AA1062" s="253" t="s">
        <v>1937</v>
      </c>
      <c r="AB1062" s="253" t="s">
        <v>1938</v>
      </c>
      <c r="AC1062" s="253" t="s">
        <v>1939</v>
      </c>
      <c r="AD1062" s="253" t="s">
        <v>2031</v>
      </c>
      <c r="AE1062" s="252" t="s">
        <v>1948</v>
      </c>
      <c r="AF1062" s="253" t="s">
        <v>13988</v>
      </c>
      <c r="AG1062" s="253" t="s">
        <v>13989</v>
      </c>
      <c r="AH1062" s="242" t="s">
        <v>13990</v>
      </c>
      <c r="AI1062" s="252" t="s">
        <v>13991</v>
      </c>
      <c r="AJ1062" s="253" t="s">
        <v>13992</v>
      </c>
      <c r="AK1062" s="253" t="s">
        <v>13993</v>
      </c>
      <c r="AL1062" s="293" t="s">
        <v>1941</v>
      </c>
      <c r="AM1062" s="296" t="s">
        <v>13994</v>
      </c>
      <c r="AN1062" s="321" t="s">
        <v>13995</v>
      </c>
      <c r="AO1062" s="10" t="s">
        <v>13996</v>
      </c>
      <c r="AP1062" s="10"/>
      <c r="AQ1062" s="254" t="s">
        <v>13997</v>
      </c>
      <c r="AR1062" s="292">
        <v>45169</v>
      </c>
      <c r="AS1062" s="292">
        <v>45169</v>
      </c>
      <c r="AT1062" s="246"/>
      <c r="AU1062" s="244" t="s">
        <v>10529</v>
      </c>
      <c r="AV1062" s="247" t="s">
        <v>8639</v>
      </c>
      <c r="AW1062" s="248" t="s">
        <v>6650</v>
      </c>
      <c r="AX1062" s="249"/>
      <c r="AY1062" s="250" t="s">
        <v>13984</v>
      </c>
    </row>
    <row r="1063" spans="1:51" ht="24.75" customHeight="1" x14ac:dyDescent="0.35">
      <c r="A1063" s="11">
        <v>1062</v>
      </c>
      <c r="B1063" s="293" t="s">
        <v>13998</v>
      </c>
      <c r="C1063" s="294" t="s">
        <v>13999</v>
      </c>
      <c r="D1063" s="253"/>
      <c r="E1063" s="253" t="s">
        <v>255</v>
      </c>
      <c r="F1063" s="251">
        <v>44746</v>
      </c>
      <c r="G1063" s="251">
        <v>44805</v>
      </c>
      <c r="H1063" s="251">
        <v>44806</v>
      </c>
      <c r="I1063" s="251">
        <v>45170</v>
      </c>
      <c r="J1063" s="231" t="s">
        <v>2085</v>
      </c>
      <c r="K1063" s="231" t="s">
        <v>80</v>
      </c>
      <c r="L1063" s="253" t="s">
        <v>12801</v>
      </c>
      <c r="M1063" s="242" t="s">
        <v>3195</v>
      </c>
      <c r="N1063" s="252" t="s">
        <v>1933</v>
      </c>
      <c r="O1063" s="252" t="s">
        <v>3092</v>
      </c>
      <c r="P1063" s="252" t="s">
        <v>3247</v>
      </c>
      <c r="Q1063" s="253" t="s">
        <v>83</v>
      </c>
      <c r="R1063" s="293" t="s">
        <v>14000</v>
      </c>
      <c r="S1063" s="253" t="s">
        <v>1944</v>
      </c>
      <c r="T1063" s="253" t="s">
        <v>53</v>
      </c>
      <c r="U1063" s="295">
        <v>27784</v>
      </c>
      <c r="V1063" s="253" t="s">
        <v>255</v>
      </c>
      <c r="W1063" s="253" t="s">
        <v>255</v>
      </c>
      <c r="X1063" s="293" t="s">
        <v>1936</v>
      </c>
      <c r="Y1063" s="294" t="s">
        <v>14001</v>
      </c>
      <c r="Z1063" s="252">
        <v>44573</v>
      </c>
      <c r="AA1063" s="253" t="s">
        <v>1937</v>
      </c>
      <c r="AB1063" s="253" t="s">
        <v>1956</v>
      </c>
      <c r="AC1063" s="253" t="s">
        <v>1939</v>
      </c>
      <c r="AD1063" s="253" t="s">
        <v>2010</v>
      </c>
      <c r="AE1063" s="252" t="s">
        <v>2284</v>
      </c>
      <c r="AF1063" s="253" t="s">
        <v>14002</v>
      </c>
      <c r="AG1063" s="253" t="s">
        <v>14003</v>
      </c>
      <c r="AH1063" s="242" t="s">
        <v>14004</v>
      </c>
      <c r="AI1063" s="252" t="s">
        <v>14005</v>
      </c>
      <c r="AJ1063" s="253" t="s">
        <v>14006</v>
      </c>
      <c r="AK1063" s="253" t="s">
        <v>14007</v>
      </c>
      <c r="AL1063" s="293" t="s">
        <v>1958</v>
      </c>
      <c r="AM1063" s="296" t="s">
        <v>14008</v>
      </c>
      <c r="AN1063" s="321" t="s">
        <v>14009</v>
      </c>
      <c r="AO1063" s="10"/>
      <c r="AP1063" s="10"/>
      <c r="AQ1063" s="254" t="s">
        <v>14010</v>
      </c>
      <c r="AR1063" s="292">
        <v>45170</v>
      </c>
      <c r="AS1063" s="292">
        <v>45170</v>
      </c>
      <c r="AT1063" s="246"/>
      <c r="AU1063" s="244">
        <v>45162</v>
      </c>
      <c r="AV1063" s="247" t="s">
        <v>8583</v>
      </c>
      <c r="AW1063" s="248" t="s">
        <v>14011</v>
      </c>
      <c r="AX1063" s="249"/>
      <c r="AY1063" s="250" t="s">
        <v>13998</v>
      </c>
    </row>
    <row r="1064" spans="1:51" ht="24.75" customHeight="1" x14ac:dyDescent="0.35">
      <c r="A1064" s="11">
        <v>1063</v>
      </c>
      <c r="B1064" s="293" t="s">
        <v>14012</v>
      </c>
      <c r="C1064" s="294" t="s">
        <v>14013</v>
      </c>
      <c r="D1064" s="253"/>
      <c r="E1064" s="253" t="s">
        <v>14</v>
      </c>
      <c r="F1064" s="251">
        <v>44970</v>
      </c>
      <c r="G1064" s="251">
        <v>45029</v>
      </c>
      <c r="H1064" s="251">
        <v>45030</v>
      </c>
      <c r="I1064" s="251">
        <v>45395</v>
      </c>
      <c r="J1064" s="231" t="s">
        <v>2085</v>
      </c>
      <c r="K1064" s="231" t="s">
        <v>12858</v>
      </c>
      <c r="L1064" s="253" t="s">
        <v>13710</v>
      </c>
      <c r="M1064" s="242" t="s">
        <v>2301</v>
      </c>
      <c r="N1064" s="252" t="s">
        <v>2050</v>
      </c>
      <c r="O1064" s="252" t="s">
        <v>1463</v>
      </c>
      <c r="P1064" s="252" t="s">
        <v>2614</v>
      </c>
      <c r="Q1064" s="253" t="s">
        <v>21</v>
      </c>
      <c r="R1064" s="293" t="s">
        <v>14014</v>
      </c>
      <c r="S1064" s="253" t="s">
        <v>1935</v>
      </c>
      <c r="T1064" s="253" t="s">
        <v>53</v>
      </c>
      <c r="U1064" s="295">
        <v>36526</v>
      </c>
      <c r="V1064" s="253" t="s">
        <v>707</v>
      </c>
      <c r="W1064" s="253" t="s">
        <v>707</v>
      </c>
      <c r="X1064" s="293" t="s">
        <v>1936</v>
      </c>
      <c r="Y1064" s="294" t="s">
        <v>14015</v>
      </c>
      <c r="Z1064" s="252">
        <v>42241</v>
      </c>
      <c r="AA1064" s="253" t="s">
        <v>707</v>
      </c>
      <c r="AB1064" s="253" t="s">
        <v>1956</v>
      </c>
      <c r="AC1064" s="253" t="s">
        <v>1939</v>
      </c>
      <c r="AD1064" s="253" t="s">
        <v>14016</v>
      </c>
      <c r="AE1064" s="252" t="s">
        <v>1463</v>
      </c>
      <c r="AF1064" s="253" t="s">
        <v>14017</v>
      </c>
      <c r="AG1064" s="253" t="s">
        <v>14018</v>
      </c>
      <c r="AH1064" s="242" t="s">
        <v>14019</v>
      </c>
      <c r="AI1064" s="252" t="s">
        <v>14020</v>
      </c>
      <c r="AJ1064" s="253" t="s">
        <v>14021</v>
      </c>
      <c r="AK1064" s="253" t="s">
        <v>14022</v>
      </c>
      <c r="AL1064" s="293" t="s">
        <v>1958</v>
      </c>
      <c r="AM1064" s="296" t="s">
        <v>14023</v>
      </c>
      <c r="AN1064" s="321" t="s">
        <v>14024</v>
      </c>
      <c r="AO1064" s="10"/>
      <c r="AP1064" s="10"/>
      <c r="AQ1064" s="254" t="s">
        <v>14025</v>
      </c>
      <c r="AR1064" s="292">
        <v>45174</v>
      </c>
      <c r="AS1064" s="292">
        <v>45174</v>
      </c>
      <c r="AT1064" s="246"/>
      <c r="AU1064" s="244">
        <v>45159</v>
      </c>
      <c r="AV1064" s="247" t="s">
        <v>8583</v>
      </c>
      <c r="AW1064" s="248" t="s">
        <v>6739</v>
      </c>
      <c r="AX1064" s="249"/>
      <c r="AY1064" s="250" t="s">
        <v>14012</v>
      </c>
    </row>
    <row r="1065" spans="1:51" ht="24.75" customHeight="1" x14ac:dyDescent="0.35">
      <c r="A1065" s="330">
        <v>1064</v>
      </c>
      <c r="B1065" s="293" t="s">
        <v>14026</v>
      </c>
      <c r="C1065" s="294" t="s">
        <v>14027</v>
      </c>
      <c r="D1065" s="253"/>
      <c r="E1065" s="253" t="s">
        <v>14</v>
      </c>
      <c r="F1065" s="251">
        <v>44070</v>
      </c>
      <c r="G1065" s="251">
        <v>44129</v>
      </c>
      <c r="H1065" s="251">
        <v>44495</v>
      </c>
      <c r="I1065" s="251">
        <v>45590</v>
      </c>
      <c r="J1065" s="231" t="s">
        <v>2269</v>
      </c>
      <c r="K1065" s="231" t="s">
        <v>40</v>
      </c>
      <c r="L1065" s="253" t="s">
        <v>41</v>
      </c>
      <c r="M1065" s="242" t="s">
        <v>1954</v>
      </c>
      <c r="N1065" s="252" t="s">
        <v>1972</v>
      </c>
      <c r="O1065" s="252" t="s">
        <v>14028</v>
      </c>
      <c r="P1065" s="252" t="s">
        <v>14029</v>
      </c>
      <c r="Q1065" s="253" t="s">
        <v>21</v>
      </c>
      <c r="R1065" s="293" t="s">
        <v>14030</v>
      </c>
      <c r="S1065" s="253" t="s">
        <v>2135</v>
      </c>
      <c r="T1065" s="253" t="s">
        <v>22</v>
      </c>
      <c r="U1065" s="295">
        <v>34289</v>
      </c>
      <c r="V1065" s="253" t="s">
        <v>747</v>
      </c>
      <c r="W1065" s="253" t="s">
        <v>747</v>
      </c>
      <c r="X1065" s="293" t="s">
        <v>1936</v>
      </c>
      <c r="Y1065" s="294" t="s">
        <v>14031</v>
      </c>
      <c r="Z1065" s="252">
        <v>43222</v>
      </c>
      <c r="AA1065" s="253" t="s">
        <v>14032</v>
      </c>
      <c r="AB1065" s="253" t="s">
        <v>1956</v>
      </c>
      <c r="AC1065" s="253" t="s">
        <v>1939</v>
      </c>
      <c r="AD1065" s="253" t="s">
        <v>11998</v>
      </c>
      <c r="AE1065" s="252" t="s">
        <v>1948</v>
      </c>
      <c r="AF1065" s="253" t="s">
        <v>14033</v>
      </c>
      <c r="AG1065" s="253" t="s">
        <v>14034</v>
      </c>
      <c r="AH1065" s="242" t="s">
        <v>14035</v>
      </c>
      <c r="AI1065" s="252" t="s">
        <v>14036</v>
      </c>
      <c r="AJ1065" s="253" t="s">
        <v>14037</v>
      </c>
      <c r="AK1065" s="253" t="s">
        <v>14038</v>
      </c>
      <c r="AL1065" s="293" t="s">
        <v>2005</v>
      </c>
      <c r="AM1065" s="296" t="s">
        <v>14039</v>
      </c>
      <c r="AN1065" s="321" t="s">
        <v>14040</v>
      </c>
      <c r="AO1065" s="10"/>
      <c r="AP1065" s="10"/>
      <c r="AQ1065" s="254" t="s">
        <v>14041</v>
      </c>
      <c r="AR1065" s="292">
        <v>45185</v>
      </c>
      <c r="AS1065" s="292">
        <v>45185</v>
      </c>
      <c r="AT1065" s="246"/>
      <c r="AU1065" s="244">
        <v>45153</v>
      </c>
      <c r="AV1065" s="247" t="s">
        <v>8583</v>
      </c>
      <c r="AW1065" s="248" t="s">
        <v>6604</v>
      </c>
      <c r="AX1065" s="249"/>
      <c r="AY1065" s="250" t="s">
        <v>14026</v>
      </c>
    </row>
    <row r="1066" spans="1:51" ht="24.75" customHeight="1" x14ac:dyDescent="0.35">
      <c r="A1066" s="330">
        <v>1065</v>
      </c>
      <c r="B1066" s="293" t="s">
        <v>14042</v>
      </c>
      <c r="C1066" s="294" t="s">
        <v>14043</v>
      </c>
      <c r="D1066" s="253" t="s">
        <v>14044</v>
      </c>
      <c r="E1066" s="253" t="s">
        <v>14</v>
      </c>
      <c r="F1066" s="251">
        <v>44165</v>
      </c>
      <c r="G1066" s="251">
        <v>44224</v>
      </c>
      <c r="H1066" s="251">
        <v>44225</v>
      </c>
      <c r="I1066" s="251"/>
      <c r="J1066" s="231" t="s">
        <v>1932</v>
      </c>
      <c r="K1066" s="231" t="s">
        <v>12858</v>
      </c>
      <c r="L1066" s="253" t="s">
        <v>13710</v>
      </c>
      <c r="M1066" s="242" t="s">
        <v>2013</v>
      </c>
      <c r="N1066" s="252" t="s">
        <v>1942</v>
      </c>
      <c r="O1066" s="252" t="s">
        <v>14045</v>
      </c>
      <c r="P1066" s="252" t="s">
        <v>14046</v>
      </c>
      <c r="Q1066" s="253" t="s">
        <v>21</v>
      </c>
      <c r="R1066" s="293" t="s">
        <v>14047</v>
      </c>
      <c r="S1066" s="253" t="s">
        <v>1944</v>
      </c>
      <c r="T1066" s="253" t="s">
        <v>22</v>
      </c>
      <c r="U1066" s="295">
        <v>30054</v>
      </c>
      <c r="V1066" s="253"/>
      <c r="W1066" s="253" t="s">
        <v>255</v>
      </c>
      <c r="X1066" s="293" t="s">
        <v>1936</v>
      </c>
      <c r="Y1066" s="294" t="s">
        <v>14048</v>
      </c>
      <c r="Z1066" s="252">
        <v>44387</v>
      </c>
      <c r="AA1066" s="253" t="s">
        <v>1937</v>
      </c>
      <c r="AB1066" s="253" t="s">
        <v>1938</v>
      </c>
      <c r="AC1066" s="253" t="s">
        <v>1939</v>
      </c>
      <c r="AD1066" s="253" t="s">
        <v>2010</v>
      </c>
      <c r="AE1066" s="252" t="s">
        <v>2041</v>
      </c>
      <c r="AF1066" s="253" t="s">
        <v>14049</v>
      </c>
      <c r="AG1066" s="253" t="s">
        <v>14050</v>
      </c>
      <c r="AH1066" s="242" t="s">
        <v>14049</v>
      </c>
      <c r="AI1066" s="252" t="s">
        <v>14050</v>
      </c>
      <c r="AJ1066" s="253" t="s">
        <v>14051</v>
      </c>
      <c r="AK1066" s="253" t="s">
        <v>14052</v>
      </c>
      <c r="AL1066" s="293" t="s">
        <v>1941</v>
      </c>
      <c r="AM1066" s="296" t="s">
        <v>14053</v>
      </c>
      <c r="AN1066" s="321" t="s">
        <v>14054</v>
      </c>
      <c r="AO1066" s="10" t="s">
        <v>14055</v>
      </c>
      <c r="AP1066" s="10"/>
      <c r="AQ1066" s="254" t="s">
        <v>14056</v>
      </c>
      <c r="AR1066" s="292">
        <v>45178</v>
      </c>
      <c r="AS1066" s="292">
        <v>45178</v>
      </c>
      <c r="AT1066" s="246"/>
      <c r="AU1066" s="244">
        <v>45163</v>
      </c>
      <c r="AV1066" s="247" t="s">
        <v>8583</v>
      </c>
      <c r="AW1066" s="294" t="s">
        <v>6604</v>
      </c>
      <c r="AX1066" s="249"/>
      <c r="AY1066" s="250" t="s">
        <v>14042</v>
      </c>
    </row>
    <row r="1067" spans="1:51" ht="24.75" customHeight="1" x14ac:dyDescent="0.35">
      <c r="A1067" s="330">
        <v>1066</v>
      </c>
      <c r="B1067" s="293" t="s">
        <v>14057</v>
      </c>
      <c r="C1067" s="8" t="s">
        <v>1949</v>
      </c>
      <c r="D1067" s="10"/>
      <c r="E1067" s="10" t="s">
        <v>14</v>
      </c>
      <c r="F1067" s="9">
        <v>45054</v>
      </c>
      <c r="G1067" s="9">
        <v>45113</v>
      </c>
      <c r="H1067" s="251">
        <v>45114</v>
      </c>
      <c r="I1067" s="251">
        <v>45504</v>
      </c>
      <c r="J1067" s="9" t="s">
        <v>2085</v>
      </c>
      <c r="K1067" s="7" t="s">
        <v>26</v>
      </c>
      <c r="L1067" s="10" t="s">
        <v>1630</v>
      </c>
      <c r="M1067" s="242" t="s">
        <v>1630</v>
      </c>
      <c r="N1067" s="252" t="s">
        <v>2155</v>
      </c>
      <c r="O1067" s="252" t="s">
        <v>1631</v>
      </c>
      <c r="P1067" s="252" t="s">
        <v>2698</v>
      </c>
      <c r="Q1067" s="253" t="s">
        <v>21</v>
      </c>
      <c r="R1067" s="350" t="s">
        <v>14058</v>
      </c>
      <c r="S1067" s="351" t="s">
        <v>2023</v>
      </c>
      <c r="T1067" s="253" t="s">
        <v>22</v>
      </c>
      <c r="U1067" s="244">
        <v>35824</v>
      </c>
      <c r="V1067" s="253" t="s">
        <v>317</v>
      </c>
      <c r="W1067" s="243" t="s">
        <v>317</v>
      </c>
      <c r="X1067" s="241" t="s">
        <v>1936</v>
      </c>
      <c r="Y1067" s="319" t="s">
        <v>14059</v>
      </c>
      <c r="Z1067" s="243">
        <v>44310</v>
      </c>
      <c r="AA1067" s="243" t="s">
        <v>1937</v>
      </c>
      <c r="AB1067" s="10" t="s">
        <v>1956</v>
      </c>
      <c r="AC1067" s="10" t="s">
        <v>1939</v>
      </c>
      <c r="AD1067" s="10" t="s">
        <v>2429</v>
      </c>
      <c r="AE1067" s="243" t="s">
        <v>2408</v>
      </c>
      <c r="AF1067" s="10" t="s">
        <v>14060</v>
      </c>
      <c r="AG1067" s="10" t="s">
        <v>14061</v>
      </c>
      <c r="AH1067" s="242" t="s">
        <v>14062</v>
      </c>
      <c r="AI1067" s="243" t="s">
        <v>14063</v>
      </c>
      <c r="AJ1067" s="272" t="s">
        <v>14064</v>
      </c>
      <c r="AK1067" s="10" t="s">
        <v>14065</v>
      </c>
      <c r="AL1067" s="241" t="s">
        <v>2005</v>
      </c>
      <c r="AM1067" s="254" t="s">
        <v>14066</v>
      </c>
      <c r="AN1067" s="356" t="s">
        <v>14067</v>
      </c>
      <c r="AO1067" s="10" t="s">
        <v>14068</v>
      </c>
      <c r="AP1067" s="10"/>
      <c r="AQ1067" s="254" t="s">
        <v>14069</v>
      </c>
      <c r="AR1067" s="292">
        <v>45178</v>
      </c>
      <c r="AS1067" s="292">
        <v>45178</v>
      </c>
      <c r="AT1067" s="246"/>
      <c r="AU1067" s="244">
        <v>45168</v>
      </c>
      <c r="AV1067" s="247" t="s">
        <v>8583</v>
      </c>
      <c r="AW1067" s="248" t="s">
        <v>3783</v>
      </c>
      <c r="AX1067" s="249"/>
      <c r="AY1067" s="250" t="s">
        <v>14057</v>
      </c>
    </row>
    <row r="1068" spans="1:51" ht="24.75" customHeight="1" x14ac:dyDescent="0.35">
      <c r="A1068" s="330">
        <v>1067</v>
      </c>
      <c r="B1068" s="293" t="s">
        <v>14070</v>
      </c>
      <c r="C1068" s="8" t="s">
        <v>14071</v>
      </c>
      <c r="D1068" s="10"/>
      <c r="E1068" s="10" t="s">
        <v>14</v>
      </c>
      <c r="F1068" s="9">
        <v>45159</v>
      </c>
      <c r="G1068" s="9">
        <v>45218</v>
      </c>
      <c r="H1068" s="251"/>
      <c r="I1068" s="251"/>
      <c r="J1068" s="7"/>
      <c r="K1068" s="7" t="s">
        <v>40</v>
      </c>
      <c r="L1068" s="10" t="s">
        <v>41</v>
      </c>
      <c r="M1068" s="242" t="s">
        <v>1954</v>
      </c>
      <c r="N1068" s="252" t="s">
        <v>2050</v>
      </c>
      <c r="O1068" s="252" t="s">
        <v>14072</v>
      </c>
      <c r="P1068" s="252" t="s">
        <v>14073</v>
      </c>
      <c r="Q1068" s="253" t="s">
        <v>21</v>
      </c>
      <c r="R1068" s="350" t="s">
        <v>14074</v>
      </c>
      <c r="S1068" s="351" t="s">
        <v>1944</v>
      </c>
      <c r="T1068" s="253" t="s">
        <v>22</v>
      </c>
      <c r="U1068" s="244">
        <v>35233</v>
      </c>
      <c r="V1068" s="10" t="s">
        <v>747</v>
      </c>
      <c r="W1068" s="10" t="s">
        <v>747</v>
      </c>
      <c r="X1068" s="241" t="s">
        <v>1936</v>
      </c>
      <c r="Y1068" s="319" t="s">
        <v>14075</v>
      </c>
      <c r="Z1068" s="243">
        <v>44607</v>
      </c>
      <c r="AA1068" s="243" t="s">
        <v>1937</v>
      </c>
      <c r="AB1068" s="10" t="s">
        <v>1956</v>
      </c>
      <c r="AC1068" s="10" t="s">
        <v>1939</v>
      </c>
      <c r="AD1068" s="10" t="s">
        <v>1947</v>
      </c>
      <c r="AE1068" s="243" t="s">
        <v>14076</v>
      </c>
      <c r="AF1068" s="10" t="s">
        <v>14077</v>
      </c>
      <c r="AG1068" s="10" t="s">
        <v>14078</v>
      </c>
      <c r="AH1068" s="242" t="s">
        <v>14077</v>
      </c>
      <c r="AI1068" s="243" t="s">
        <v>14078</v>
      </c>
      <c r="AJ1068" s="272" t="s">
        <v>14079</v>
      </c>
      <c r="AK1068" s="10" t="s">
        <v>14080</v>
      </c>
      <c r="AL1068" s="241" t="s">
        <v>1993</v>
      </c>
      <c r="AM1068" s="327" t="s">
        <v>14081</v>
      </c>
      <c r="AN1068" s="356" t="s">
        <v>14082</v>
      </c>
      <c r="AO1068" s="357" t="s">
        <v>14083</v>
      </c>
      <c r="AP1068" s="10"/>
      <c r="AQ1068" s="254" t="s">
        <v>14084</v>
      </c>
      <c r="AR1068" s="292">
        <v>45177</v>
      </c>
      <c r="AS1068" s="292">
        <v>45177</v>
      </c>
      <c r="AT1068" s="246"/>
      <c r="AU1068" s="244">
        <v>45175</v>
      </c>
      <c r="AV1068" s="247" t="s">
        <v>8583</v>
      </c>
      <c r="AW1068" s="248" t="s">
        <v>3783</v>
      </c>
      <c r="AX1068" s="249"/>
      <c r="AY1068" s="250" t="s">
        <v>14070</v>
      </c>
    </row>
    <row r="1069" spans="1:51" ht="24.75" customHeight="1" x14ac:dyDescent="0.35">
      <c r="A1069" s="330">
        <v>1068</v>
      </c>
      <c r="B1069" s="293" t="s">
        <v>14085</v>
      </c>
      <c r="C1069" s="8" t="s">
        <v>14086</v>
      </c>
      <c r="D1069" s="10"/>
      <c r="E1069" s="10" t="s">
        <v>14</v>
      </c>
      <c r="F1069" s="9">
        <v>45177</v>
      </c>
      <c r="G1069" s="9">
        <v>45236</v>
      </c>
      <c r="H1069" s="251"/>
      <c r="I1069" s="251"/>
      <c r="J1069" s="7"/>
      <c r="K1069" s="7" t="s">
        <v>40</v>
      </c>
      <c r="L1069" s="10" t="s">
        <v>41</v>
      </c>
      <c r="M1069" s="242" t="s">
        <v>1954</v>
      </c>
      <c r="N1069" s="252" t="s">
        <v>1990</v>
      </c>
      <c r="O1069" s="252" t="s">
        <v>14087</v>
      </c>
      <c r="P1069" s="252" t="s">
        <v>14088</v>
      </c>
      <c r="Q1069" s="253" t="s">
        <v>21</v>
      </c>
      <c r="R1069" s="350" t="s">
        <v>14089</v>
      </c>
      <c r="S1069" s="351" t="s">
        <v>2003</v>
      </c>
      <c r="T1069" s="253" t="s">
        <v>22</v>
      </c>
      <c r="U1069" s="244">
        <v>34159</v>
      </c>
      <c r="V1069" s="10" t="s">
        <v>255</v>
      </c>
      <c r="W1069" s="10" t="s">
        <v>501</v>
      </c>
      <c r="X1069" s="241" t="s">
        <v>1936</v>
      </c>
      <c r="Y1069" s="319" t="s">
        <v>14090</v>
      </c>
      <c r="Z1069" s="243">
        <v>44387</v>
      </c>
      <c r="AA1069" s="243" t="s">
        <v>1937</v>
      </c>
      <c r="AB1069" s="10" t="s">
        <v>1956</v>
      </c>
      <c r="AC1069" s="10" t="s">
        <v>1939</v>
      </c>
      <c r="AD1069" s="10" t="s">
        <v>3800</v>
      </c>
      <c r="AE1069" s="243" t="s">
        <v>2041</v>
      </c>
      <c r="AF1069" s="358" t="s">
        <v>14091</v>
      </c>
      <c r="AG1069" s="358" t="s">
        <v>14092</v>
      </c>
      <c r="AH1069" s="242" t="s">
        <v>14091</v>
      </c>
      <c r="AI1069" s="243" t="s">
        <v>14092</v>
      </c>
      <c r="AJ1069" s="272" t="s">
        <v>14093</v>
      </c>
      <c r="AK1069" s="10" t="s">
        <v>14094</v>
      </c>
      <c r="AL1069" s="241" t="s">
        <v>1958</v>
      </c>
      <c r="AM1069" s="327" t="s">
        <v>14095</v>
      </c>
      <c r="AN1069" s="356" t="s">
        <v>14096</v>
      </c>
      <c r="AO1069" s="357" t="s">
        <v>14097</v>
      </c>
      <c r="AP1069" s="10"/>
      <c r="AQ1069" s="254" t="s">
        <v>14098</v>
      </c>
      <c r="AR1069" s="292">
        <v>45184</v>
      </c>
      <c r="AS1069" s="292">
        <v>45184</v>
      </c>
      <c r="AT1069" s="246"/>
      <c r="AU1069" s="244">
        <v>45183</v>
      </c>
      <c r="AV1069" s="317" t="s">
        <v>8583</v>
      </c>
      <c r="AW1069" s="294" t="s">
        <v>13971</v>
      </c>
      <c r="AX1069" s="249"/>
      <c r="AY1069" s="250" t="s">
        <v>14085</v>
      </c>
    </row>
    <row r="1070" spans="1:51" ht="24.75" customHeight="1" x14ac:dyDescent="0.35">
      <c r="A1070" s="330">
        <v>1069</v>
      </c>
      <c r="B1070" s="293" t="s">
        <v>14099</v>
      </c>
      <c r="C1070" s="294" t="s">
        <v>14100</v>
      </c>
      <c r="D1070" s="253"/>
      <c r="E1070" s="253" t="s">
        <v>14</v>
      </c>
      <c r="F1070" s="251">
        <v>44760</v>
      </c>
      <c r="G1070" s="251">
        <v>44819</v>
      </c>
      <c r="H1070" s="251">
        <v>44820</v>
      </c>
      <c r="I1070" s="251">
        <v>45184</v>
      </c>
      <c r="J1070" s="231" t="s">
        <v>2085</v>
      </c>
      <c r="K1070" s="231" t="s">
        <v>34</v>
      </c>
      <c r="L1070" s="253" t="s">
        <v>35</v>
      </c>
      <c r="M1070" s="242" t="s">
        <v>2225</v>
      </c>
      <c r="N1070" s="252" t="s">
        <v>2126</v>
      </c>
      <c r="O1070" s="252" t="s">
        <v>762</v>
      </c>
      <c r="P1070" s="252" t="s">
        <v>2347</v>
      </c>
      <c r="Q1070" s="253" t="s">
        <v>21</v>
      </c>
      <c r="R1070" s="293" t="s">
        <v>14101</v>
      </c>
      <c r="S1070" s="253" t="s">
        <v>2485</v>
      </c>
      <c r="T1070" s="253" t="s">
        <v>22</v>
      </c>
      <c r="U1070" s="295">
        <v>34632</v>
      </c>
      <c r="V1070" s="253" t="s">
        <v>781</v>
      </c>
      <c r="W1070" s="253" t="s">
        <v>781</v>
      </c>
      <c r="X1070" s="293" t="s">
        <v>1936</v>
      </c>
      <c r="Y1070" s="294" t="s">
        <v>14102</v>
      </c>
      <c r="Z1070" s="252">
        <v>42382</v>
      </c>
      <c r="AA1070" s="253" t="s">
        <v>2205</v>
      </c>
      <c r="AB1070" s="253" t="s">
        <v>1956</v>
      </c>
      <c r="AC1070" s="253" t="s">
        <v>1939</v>
      </c>
      <c r="AD1070" s="253" t="s">
        <v>2403</v>
      </c>
      <c r="AE1070" s="252" t="s">
        <v>2041</v>
      </c>
      <c r="AF1070" s="253" t="s">
        <v>14103</v>
      </c>
      <c r="AG1070" s="253" t="s">
        <v>14104</v>
      </c>
      <c r="AH1070" s="242" t="s">
        <v>14105</v>
      </c>
      <c r="AI1070" s="252" t="s">
        <v>14106</v>
      </c>
      <c r="AJ1070" s="253" t="s">
        <v>14107</v>
      </c>
      <c r="AK1070" s="253" t="s">
        <v>14108</v>
      </c>
      <c r="AL1070" s="293" t="s">
        <v>2224</v>
      </c>
      <c r="AM1070" s="296" t="s">
        <v>14109</v>
      </c>
      <c r="AN1070" s="321" t="s">
        <v>14110</v>
      </c>
      <c r="AO1070" s="10"/>
      <c r="AP1070" s="10"/>
      <c r="AQ1070" s="254" t="s">
        <v>14111</v>
      </c>
      <c r="AR1070" s="292">
        <v>45184</v>
      </c>
      <c r="AS1070" s="292">
        <v>45184</v>
      </c>
      <c r="AT1070" s="246"/>
      <c r="AU1070" s="244" t="s">
        <v>10529</v>
      </c>
      <c r="AV1070" s="317" t="s">
        <v>8639</v>
      </c>
      <c r="AW1070" s="294" t="s">
        <v>9696</v>
      </c>
      <c r="AX1070" s="249"/>
      <c r="AY1070" s="250" t="s">
        <v>14099</v>
      </c>
    </row>
    <row r="1071" spans="1:51" ht="24.75" customHeight="1" x14ac:dyDescent="0.35">
      <c r="A1071" s="330">
        <v>1070</v>
      </c>
      <c r="B1071" s="293" t="s">
        <v>14112</v>
      </c>
      <c r="C1071" s="8" t="s">
        <v>14113</v>
      </c>
      <c r="D1071" s="10"/>
      <c r="E1071" s="10" t="s">
        <v>14</v>
      </c>
      <c r="F1071" s="9">
        <v>45054</v>
      </c>
      <c r="G1071" s="9">
        <v>45113</v>
      </c>
      <c r="H1071" s="251">
        <v>45114</v>
      </c>
      <c r="I1071" s="251">
        <v>45504</v>
      </c>
      <c r="J1071" s="7" t="s">
        <v>2085</v>
      </c>
      <c r="K1071" s="7" t="s">
        <v>10652</v>
      </c>
      <c r="L1071" s="10" t="s">
        <v>905</v>
      </c>
      <c r="M1071" s="242" t="s">
        <v>905</v>
      </c>
      <c r="N1071" s="252" t="s">
        <v>2017</v>
      </c>
      <c r="O1071" s="252" t="s">
        <v>681</v>
      </c>
      <c r="P1071" s="252" t="s">
        <v>2700</v>
      </c>
      <c r="Q1071" s="253" t="s">
        <v>21</v>
      </c>
      <c r="R1071" s="350" t="s">
        <v>14114</v>
      </c>
      <c r="S1071" s="351" t="s">
        <v>2259</v>
      </c>
      <c r="T1071" s="253" t="s">
        <v>22</v>
      </c>
      <c r="U1071" s="244">
        <v>33072</v>
      </c>
      <c r="V1071" s="10" t="s">
        <v>1382</v>
      </c>
      <c r="W1071" s="10" t="s">
        <v>1382</v>
      </c>
      <c r="X1071" s="241" t="s">
        <v>1936</v>
      </c>
      <c r="Y1071" s="319" t="s">
        <v>14115</v>
      </c>
      <c r="Z1071" s="243">
        <v>44881</v>
      </c>
      <c r="AA1071" s="243" t="s">
        <v>1937</v>
      </c>
      <c r="AB1071" s="10" t="s">
        <v>1956</v>
      </c>
      <c r="AC1071" s="10" t="s">
        <v>1939</v>
      </c>
      <c r="AD1071" s="10" t="s">
        <v>14116</v>
      </c>
      <c r="AE1071" s="243" t="s">
        <v>2374</v>
      </c>
      <c r="AF1071" s="358" t="s">
        <v>14117</v>
      </c>
      <c r="AG1071" s="358" t="s">
        <v>14118</v>
      </c>
      <c r="AH1071" s="242" t="s">
        <v>14117</v>
      </c>
      <c r="AI1071" s="243" t="s">
        <v>14118</v>
      </c>
      <c r="AJ1071" s="272" t="s">
        <v>14119</v>
      </c>
      <c r="AK1071" s="10" t="s">
        <v>14120</v>
      </c>
      <c r="AL1071" s="241" t="s">
        <v>1958</v>
      </c>
      <c r="AM1071" s="327" t="s">
        <v>14121</v>
      </c>
      <c r="AN1071" s="356" t="s">
        <v>14122</v>
      </c>
      <c r="AO1071" s="357" t="s">
        <v>14123</v>
      </c>
      <c r="AP1071" s="10"/>
      <c r="AQ1071" s="254" t="s">
        <v>14124</v>
      </c>
      <c r="AR1071" s="292">
        <v>45184</v>
      </c>
      <c r="AS1071" s="245">
        <v>45188</v>
      </c>
      <c r="AT1071" s="246"/>
      <c r="AU1071" s="244">
        <v>45175</v>
      </c>
      <c r="AV1071" s="247" t="s">
        <v>8583</v>
      </c>
      <c r="AW1071" s="248" t="s">
        <v>14011</v>
      </c>
      <c r="AX1071" s="249"/>
      <c r="AY1071" s="250" t="s">
        <v>14112</v>
      </c>
    </row>
    <row r="1072" spans="1:51" ht="24.75" customHeight="1" x14ac:dyDescent="0.35">
      <c r="A1072" s="330">
        <v>1071</v>
      </c>
      <c r="B1072" s="293" t="s">
        <v>14125</v>
      </c>
      <c r="C1072" s="294" t="s">
        <v>14126</v>
      </c>
      <c r="D1072" s="253"/>
      <c r="E1072" s="253" t="s">
        <v>255</v>
      </c>
      <c r="F1072" s="251">
        <v>45124</v>
      </c>
      <c r="G1072" s="251">
        <v>45183</v>
      </c>
      <c r="H1072" s="251">
        <v>45184</v>
      </c>
      <c r="I1072" s="251">
        <v>45565</v>
      </c>
      <c r="J1072" s="231" t="s">
        <v>2085</v>
      </c>
      <c r="K1072" s="231" t="s">
        <v>80</v>
      </c>
      <c r="L1072" s="253" t="s">
        <v>12801</v>
      </c>
      <c r="M1072" s="242" t="s">
        <v>3195</v>
      </c>
      <c r="N1072" s="252" t="s">
        <v>1990</v>
      </c>
      <c r="O1072" s="252" t="s">
        <v>3187</v>
      </c>
      <c r="P1072" s="252" t="s">
        <v>2061</v>
      </c>
      <c r="Q1072" s="253" t="s">
        <v>83</v>
      </c>
      <c r="R1072" s="293" t="s">
        <v>14127</v>
      </c>
      <c r="S1072" s="253" t="s">
        <v>2234</v>
      </c>
      <c r="T1072" s="253" t="s">
        <v>22</v>
      </c>
      <c r="U1072" s="295">
        <v>33991</v>
      </c>
      <c r="V1072" s="253" t="s">
        <v>255</v>
      </c>
      <c r="W1072" s="253" t="s">
        <v>1382</v>
      </c>
      <c r="X1072" s="293" t="s">
        <v>1936</v>
      </c>
      <c r="Y1072" s="294" t="s">
        <v>14128</v>
      </c>
      <c r="Z1072" s="252">
        <v>44387</v>
      </c>
      <c r="AA1072" s="253" t="s">
        <v>1937</v>
      </c>
      <c r="AB1072" s="253" t="s">
        <v>1956</v>
      </c>
      <c r="AC1072" s="253" t="s">
        <v>1939</v>
      </c>
      <c r="AD1072" s="253" t="s">
        <v>2574</v>
      </c>
      <c r="AE1072" s="252" t="s">
        <v>1948</v>
      </c>
      <c r="AF1072" s="253" t="s">
        <v>14129</v>
      </c>
      <c r="AG1072" s="253" t="s">
        <v>14130</v>
      </c>
      <c r="AH1072" s="242" t="s">
        <v>14129</v>
      </c>
      <c r="AI1072" s="252" t="s">
        <v>14130</v>
      </c>
      <c r="AJ1072" s="253" t="s">
        <v>14131</v>
      </c>
      <c r="AK1072" s="253" t="s">
        <v>14132</v>
      </c>
      <c r="AL1072" s="293" t="s">
        <v>1958</v>
      </c>
      <c r="AM1072" s="296" t="s">
        <v>14133</v>
      </c>
      <c r="AN1072" s="321" t="s">
        <v>14134</v>
      </c>
      <c r="AO1072" s="10" t="s">
        <v>14135</v>
      </c>
      <c r="AP1072" s="10"/>
      <c r="AQ1072" s="254" t="s">
        <v>14136</v>
      </c>
      <c r="AR1072" s="245">
        <v>45183</v>
      </c>
      <c r="AS1072" s="245">
        <v>45183</v>
      </c>
      <c r="AT1072" s="8"/>
      <c r="AU1072" s="244">
        <v>45183</v>
      </c>
      <c r="AV1072" s="247" t="s">
        <v>8583</v>
      </c>
      <c r="AW1072" s="248" t="s">
        <v>8334</v>
      </c>
      <c r="AX1072" s="249"/>
      <c r="AY1072" s="250" t="s">
        <v>14125</v>
      </c>
    </row>
    <row r="1073" spans="1:51" ht="24.75" customHeight="1" x14ac:dyDescent="0.35">
      <c r="A1073" s="330">
        <v>1072</v>
      </c>
      <c r="B1073" s="293" t="s">
        <v>14137</v>
      </c>
      <c r="C1073" s="8" t="s">
        <v>14138</v>
      </c>
      <c r="D1073" s="10"/>
      <c r="E1073" s="10" t="s">
        <v>14</v>
      </c>
      <c r="F1073" s="9">
        <v>44565</v>
      </c>
      <c r="G1073" s="9">
        <v>44624</v>
      </c>
      <c r="H1073" s="251">
        <v>44990</v>
      </c>
      <c r="I1073" s="251">
        <v>46085</v>
      </c>
      <c r="J1073" s="7" t="s">
        <v>2269</v>
      </c>
      <c r="K1073" s="7" t="s">
        <v>10652</v>
      </c>
      <c r="L1073" s="10" t="s">
        <v>70</v>
      </c>
      <c r="M1073" s="242" t="s">
        <v>2287</v>
      </c>
      <c r="N1073" s="252" t="s">
        <v>2017</v>
      </c>
      <c r="O1073" s="252" t="s">
        <v>2287</v>
      </c>
      <c r="P1073" s="252" t="s">
        <v>14139</v>
      </c>
      <c r="Q1073" s="253" t="s">
        <v>21</v>
      </c>
      <c r="R1073" s="350" t="s">
        <v>14140</v>
      </c>
      <c r="S1073" s="351" t="s">
        <v>2252</v>
      </c>
      <c r="T1073" s="253" t="s">
        <v>53</v>
      </c>
      <c r="U1073" s="244">
        <v>34195</v>
      </c>
      <c r="V1073" s="10" t="s">
        <v>124</v>
      </c>
      <c r="W1073" s="10" t="s">
        <v>1382</v>
      </c>
      <c r="X1073" s="241" t="s">
        <v>1936</v>
      </c>
      <c r="Y1073" s="319" t="s">
        <v>14141</v>
      </c>
      <c r="Z1073" s="243">
        <v>41263</v>
      </c>
      <c r="AA1073" s="243" t="s">
        <v>124</v>
      </c>
      <c r="AB1073" s="10" t="s">
        <v>1956</v>
      </c>
      <c r="AC1073" s="10" t="s">
        <v>1939</v>
      </c>
      <c r="AD1073" s="10" t="s">
        <v>2329</v>
      </c>
      <c r="AE1073" s="243" t="s">
        <v>2296</v>
      </c>
      <c r="AF1073" s="358" t="s">
        <v>14142</v>
      </c>
      <c r="AG1073" s="358" t="s">
        <v>14143</v>
      </c>
      <c r="AH1073" s="242" t="s">
        <v>14144</v>
      </c>
      <c r="AI1073" s="243" t="s">
        <v>14145</v>
      </c>
      <c r="AJ1073" s="272" t="s">
        <v>14146</v>
      </c>
      <c r="AK1073" s="10" t="s">
        <v>14147</v>
      </c>
      <c r="AL1073" s="241" t="s">
        <v>2005</v>
      </c>
      <c r="AM1073" s="327" t="s">
        <v>14148</v>
      </c>
      <c r="AN1073" s="356" t="s">
        <v>14149</v>
      </c>
      <c r="AO1073" s="357" t="s">
        <v>14150</v>
      </c>
      <c r="AP1073" s="10"/>
      <c r="AQ1073" s="254" t="s">
        <v>14151</v>
      </c>
      <c r="AR1073" s="245">
        <v>45189</v>
      </c>
      <c r="AS1073" s="245">
        <v>45189</v>
      </c>
      <c r="AT1073" s="8" t="s">
        <v>14152</v>
      </c>
      <c r="AU1073" s="244">
        <v>45180</v>
      </c>
      <c r="AV1073" s="247" t="s">
        <v>8583</v>
      </c>
      <c r="AW1073" s="248" t="s">
        <v>6604</v>
      </c>
      <c r="AX1073" s="249"/>
      <c r="AY1073" s="250" t="s">
        <v>14137</v>
      </c>
    </row>
    <row r="1074" spans="1:51" ht="24.75" customHeight="1" x14ac:dyDescent="0.35">
      <c r="A1074" s="330">
        <v>1073</v>
      </c>
      <c r="B1074" s="293">
        <v>12301754</v>
      </c>
      <c r="C1074" s="294" t="s">
        <v>14153</v>
      </c>
      <c r="D1074" s="253"/>
      <c r="E1074" s="253" t="s">
        <v>14</v>
      </c>
      <c r="F1074" s="251">
        <v>45175</v>
      </c>
      <c r="G1074" s="251">
        <v>45234</v>
      </c>
      <c r="H1074" s="251"/>
      <c r="I1074" s="251"/>
      <c r="J1074" s="231"/>
      <c r="K1074" s="231" t="s">
        <v>34</v>
      </c>
      <c r="L1074" s="253" t="s">
        <v>35</v>
      </c>
      <c r="M1074" s="242" t="s">
        <v>1989</v>
      </c>
      <c r="N1074" s="252" t="s">
        <v>2050</v>
      </c>
      <c r="O1074" s="252" t="s">
        <v>989</v>
      </c>
      <c r="P1074" s="252" t="s">
        <v>2430</v>
      </c>
      <c r="Q1074" s="253" t="s">
        <v>21</v>
      </c>
      <c r="R1074" s="293" t="s">
        <v>14154</v>
      </c>
      <c r="S1074" s="253" t="s">
        <v>2252</v>
      </c>
      <c r="T1074" s="253" t="s">
        <v>22</v>
      </c>
      <c r="U1074" s="295">
        <v>35665</v>
      </c>
      <c r="V1074" s="253" t="s">
        <v>2270</v>
      </c>
      <c r="W1074" s="253" t="s">
        <v>2270</v>
      </c>
      <c r="X1074" s="293" t="s">
        <v>1936</v>
      </c>
      <c r="Y1074" s="294" t="s">
        <v>14155</v>
      </c>
      <c r="Z1074" s="252">
        <v>44615</v>
      </c>
      <c r="AA1074" s="253" t="s">
        <v>1937</v>
      </c>
      <c r="AB1074" s="253" t="s">
        <v>1956</v>
      </c>
      <c r="AC1074" s="253" t="s">
        <v>1939</v>
      </c>
      <c r="AD1074" s="253" t="s">
        <v>2199</v>
      </c>
      <c r="AE1074" s="252" t="s">
        <v>2414</v>
      </c>
      <c r="AF1074" s="253" t="s">
        <v>14156</v>
      </c>
      <c r="AG1074" s="253" t="s">
        <v>14157</v>
      </c>
      <c r="AH1074" s="242" t="s">
        <v>14158</v>
      </c>
      <c r="AI1074" s="252" t="s">
        <v>14159</v>
      </c>
      <c r="AJ1074" s="253" t="s">
        <v>14160</v>
      </c>
      <c r="AK1074" s="253" t="s">
        <v>14161</v>
      </c>
      <c r="AL1074" s="293" t="s">
        <v>1958</v>
      </c>
      <c r="AM1074" s="296" t="s">
        <v>14162</v>
      </c>
      <c r="AN1074" s="321" t="s">
        <v>14163</v>
      </c>
      <c r="AO1074" s="10" t="s">
        <v>14164</v>
      </c>
      <c r="AP1074" s="10"/>
      <c r="AQ1074" s="254" t="s">
        <v>14165</v>
      </c>
      <c r="AR1074" s="245">
        <v>45190</v>
      </c>
      <c r="AS1074" s="245">
        <v>45190</v>
      </c>
      <c r="AT1074" s="8"/>
      <c r="AU1074" s="244">
        <v>45191</v>
      </c>
      <c r="AV1074" s="247" t="s">
        <v>8583</v>
      </c>
      <c r="AW1074" s="248" t="s">
        <v>10798</v>
      </c>
      <c r="AX1074" s="249"/>
      <c r="AY1074" s="250">
        <v>12301754</v>
      </c>
    </row>
    <row r="1075" spans="1:51" ht="24.75" customHeight="1" x14ac:dyDescent="0.35">
      <c r="A1075" s="330">
        <v>1074</v>
      </c>
      <c r="B1075" s="293" t="s">
        <v>14166</v>
      </c>
      <c r="C1075" s="8" t="s">
        <v>14167</v>
      </c>
      <c r="D1075" s="10"/>
      <c r="E1075" s="10" t="s">
        <v>14</v>
      </c>
      <c r="F1075" s="9">
        <v>45078</v>
      </c>
      <c r="G1075" s="9">
        <v>45137</v>
      </c>
      <c r="H1075" s="251">
        <v>45138</v>
      </c>
      <c r="I1075" s="251">
        <v>45504</v>
      </c>
      <c r="J1075" s="7" t="s">
        <v>2085</v>
      </c>
      <c r="K1075" s="7" t="s">
        <v>18</v>
      </c>
      <c r="L1075" s="10" t="s">
        <v>283</v>
      </c>
      <c r="M1075" s="242" t="s">
        <v>2116</v>
      </c>
      <c r="N1075" s="252" t="s">
        <v>1984</v>
      </c>
      <c r="O1075" s="252" t="s">
        <v>1117</v>
      </c>
      <c r="P1075" s="252" t="s">
        <v>2482</v>
      </c>
      <c r="Q1075" s="253" t="s">
        <v>285</v>
      </c>
      <c r="R1075" s="350" t="s">
        <v>14168</v>
      </c>
      <c r="S1075" s="351" t="s">
        <v>1944</v>
      </c>
      <c r="T1075" s="253" t="s">
        <v>22</v>
      </c>
      <c r="U1075" s="244">
        <v>32919</v>
      </c>
      <c r="V1075" s="10" t="s">
        <v>343</v>
      </c>
      <c r="W1075" s="10" t="s">
        <v>343</v>
      </c>
      <c r="X1075" s="241" t="s">
        <v>1936</v>
      </c>
      <c r="Y1075" s="319" t="s">
        <v>14169</v>
      </c>
      <c r="Z1075" s="243">
        <v>44547</v>
      </c>
      <c r="AA1075" s="243" t="s">
        <v>1937</v>
      </c>
      <c r="AB1075" s="10" t="s">
        <v>1938</v>
      </c>
      <c r="AC1075" s="10" t="s">
        <v>1939</v>
      </c>
      <c r="AD1075" s="10" t="s">
        <v>2199</v>
      </c>
      <c r="AE1075" s="243" t="s">
        <v>2404</v>
      </c>
      <c r="AF1075" s="358" t="s">
        <v>14170</v>
      </c>
      <c r="AG1075" s="358" t="s">
        <v>14171</v>
      </c>
      <c r="AH1075" s="242" t="s">
        <v>14170</v>
      </c>
      <c r="AI1075" s="243" t="s">
        <v>14171</v>
      </c>
      <c r="AJ1075" s="272" t="s">
        <v>14172</v>
      </c>
      <c r="AK1075" s="10" t="s">
        <v>14173</v>
      </c>
      <c r="AL1075" s="241" t="s">
        <v>1993</v>
      </c>
      <c r="AM1075" s="327" t="s">
        <v>14174</v>
      </c>
      <c r="AN1075" s="356" t="s">
        <v>14175</v>
      </c>
      <c r="AO1075" s="357" t="s">
        <v>14176</v>
      </c>
      <c r="AP1075" s="10"/>
      <c r="AQ1075" s="254" t="s">
        <v>14177</v>
      </c>
      <c r="AR1075" s="245">
        <v>45198</v>
      </c>
      <c r="AS1075" s="245">
        <v>45198</v>
      </c>
      <c r="AT1075" s="8" t="s">
        <v>14178</v>
      </c>
      <c r="AU1075" s="244">
        <v>45176</v>
      </c>
      <c r="AV1075" s="359" t="s">
        <v>8583</v>
      </c>
      <c r="AW1075" s="256" t="s">
        <v>11273</v>
      </c>
      <c r="AX1075" s="249"/>
      <c r="AY1075" s="250" t="s">
        <v>14166</v>
      </c>
    </row>
    <row r="1076" spans="1:51" s="11" customFormat="1" ht="24.75" customHeight="1" x14ac:dyDescent="0.35">
      <c r="A1076" s="330">
        <v>1075</v>
      </c>
      <c r="B1076" s="293" t="s">
        <v>14179</v>
      </c>
      <c r="C1076" s="8" t="s">
        <v>14180</v>
      </c>
      <c r="D1076" s="7"/>
      <c r="E1076" s="7" t="s">
        <v>2114</v>
      </c>
      <c r="F1076" s="9">
        <v>45166</v>
      </c>
      <c r="G1076" s="9">
        <v>45225</v>
      </c>
      <c r="H1076" s="9"/>
      <c r="I1076" s="275"/>
      <c r="J1076" s="9"/>
      <c r="K1076" s="7" t="s">
        <v>80</v>
      </c>
      <c r="L1076" s="10" t="s">
        <v>13009</v>
      </c>
      <c r="M1076" s="331" t="s">
        <v>13194</v>
      </c>
      <c r="N1076" s="243" t="s">
        <v>1972</v>
      </c>
      <c r="O1076" s="243" t="s">
        <v>3092</v>
      </c>
      <c r="P1076" s="243" t="s">
        <v>3247</v>
      </c>
      <c r="Q1076" s="7" t="s">
        <v>83</v>
      </c>
      <c r="R1076" s="342" t="s">
        <v>14181</v>
      </c>
      <c r="S1076" s="360" t="s">
        <v>14182</v>
      </c>
      <c r="T1076" s="7" t="s">
        <v>53</v>
      </c>
      <c r="U1076" s="9">
        <v>32338</v>
      </c>
      <c r="V1076" s="9" t="s">
        <v>2114</v>
      </c>
      <c r="W1076" s="9" t="s">
        <v>2114</v>
      </c>
      <c r="X1076" s="7" t="s">
        <v>1936</v>
      </c>
      <c r="Y1076" s="343" t="s">
        <v>14183</v>
      </c>
      <c r="Z1076" s="9">
        <v>44873</v>
      </c>
      <c r="AA1076" s="9" t="s">
        <v>1937</v>
      </c>
      <c r="AB1076" s="7" t="s">
        <v>1938</v>
      </c>
      <c r="AC1076" s="11" t="s">
        <v>1968</v>
      </c>
      <c r="AD1076" s="7" t="s">
        <v>2422</v>
      </c>
      <c r="AE1076" s="7" t="s">
        <v>1948</v>
      </c>
      <c r="AF1076" s="7" t="s">
        <v>14184</v>
      </c>
      <c r="AG1076" s="7" t="s">
        <v>14185</v>
      </c>
      <c r="AH1076" s="7" t="s">
        <v>14184</v>
      </c>
      <c r="AI1076" s="7" t="s">
        <v>14185</v>
      </c>
      <c r="AJ1076" s="344" t="s">
        <v>14186</v>
      </c>
      <c r="AK1076" s="7" t="s">
        <v>822</v>
      </c>
      <c r="AL1076" s="7" t="s">
        <v>1971</v>
      </c>
      <c r="AM1076" s="344" t="s">
        <v>14187</v>
      </c>
      <c r="AN1076" s="352" t="s">
        <v>14188</v>
      </c>
      <c r="AO1076" s="352" t="s">
        <v>14189</v>
      </c>
      <c r="AP1076" s="7"/>
      <c r="AQ1076" s="10" t="s">
        <v>14190</v>
      </c>
      <c r="AR1076" s="245">
        <v>45199</v>
      </c>
      <c r="AS1076" s="245">
        <v>45199</v>
      </c>
      <c r="AT1076" s="8"/>
      <c r="AU1076" s="244">
        <v>45197</v>
      </c>
      <c r="AV1076" s="249" t="s">
        <v>8583</v>
      </c>
      <c r="AW1076" s="8" t="s">
        <v>10798</v>
      </c>
      <c r="AY1076" s="323" t="s">
        <v>14179</v>
      </c>
    </row>
    <row r="1077" spans="1:51" s="11" customFormat="1" ht="24.75" customHeight="1" x14ac:dyDescent="0.35">
      <c r="A1077" s="330">
        <v>1076</v>
      </c>
      <c r="B1077" s="293" t="s">
        <v>14191</v>
      </c>
      <c r="C1077" s="8" t="s">
        <v>14192</v>
      </c>
      <c r="D1077" s="10"/>
      <c r="E1077" s="10" t="s">
        <v>1679</v>
      </c>
      <c r="F1077" s="9">
        <v>45187</v>
      </c>
      <c r="G1077" s="9">
        <v>45246</v>
      </c>
      <c r="H1077" s="251"/>
      <c r="I1077" s="251"/>
      <c r="J1077" s="9"/>
      <c r="K1077" s="7" t="s">
        <v>18</v>
      </c>
      <c r="L1077" s="10" t="s">
        <v>283</v>
      </c>
      <c r="M1077" s="242" t="s">
        <v>2116</v>
      </c>
      <c r="N1077" s="252" t="s">
        <v>2017</v>
      </c>
      <c r="O1077" s="252" t="s">
        <v>284</v>
      </c>
      <c r="P1077" s="252" t="s">
        <v>13258</v>
      </c>
      <c r="Q1077" s="253" t="s">
        <v>285</v>
      </c>
      <c r="R1077" s="350" t="s">
        <v>14193</v>
      </c>
      <c r="S1077" s="351" t="s">
        <v>2144</v>
      </c>
      <c r="T1077" s="253" t="s">
        <v>53</v>
      </c>
      <c r="U1077" s="244">
        <v>34005</v>
      </c>
      <c r="V1077" s="253" t="s">
        <v>101</v>
      </c>
      <c r="W1077" s="243" t="s">
        <v>101</v>
      </c>
      <c r="X1077" s="241" t="s">
        <v>1936</v>
      </c>
      <c r="Y1077" s="319" t="s">
        <v>14194</v>
      </c>
      <c r="Z1077" s="243">
        <v>44692</v>
      </c>
      <c r="AA1077" s="243" t="s">
        <v>1937</v>
      </c>
      <c r="AB1077" s="10" t="s">
        <v>1946</v>
      </c>
      <c r="AC1077" s="10" t="s">
        <v>1939</v>
      </c>
      <c r="AD1077" s="10" t="s">
        <v>14195</v>
      </c>
      <c r="AE1077" s="243" t="s">
        <v>2377</v>
      </c>
      <c r="AF1077" s="10" t="s">
        <v>14196</v>
      </c>
      <c r="AG1077" s="10" t="s">
        <v>14197</v>
      </c>
      <c r="AH1077" s="242" t="s">
        <v>14196</v>
      </c>
      <c r="AI1077" s="243" t="s">
        <v>14197</v>
      </c>
      <c r="AJ1077" s="272" t="s">
        <v>14198</v>
      </c>
      <c r="AK1077" s="10" t="s">
        <v>14199</v>
      </c>
      <c r="AL1077" s="241" t="s">
        <v>1958</v>
      </c>
      <c r="AM1077" s="327" t="s">
        <v>14200</v>
      </c>
      <c r="AN1077" s="356" t="s">
        <v>14201</v>
      </c>
      <c r="AO1077" s="357" t="s">
        <v>14202</v>
      </c>
      <c r="AP1077" s="10"/>
      <c r="AQ1077" s="254" t="s">
        <v>14203</v>
      </c>
      <c r="AR1077" s="245">
        <v>45201</v>
      </c>
      <c r="AS1077" s="245">
        <v>45201</v>
      </c>
      <c r="AT1077" s="8"/>
      <c r="AU1077" s="244">
        <v>45197</v>
      </c>
      <c r="AV1077" s="247" t="s">
        <v>8583</v>
      </c>
      <c r="AW1077" s="294" t="s">
        <v>10798</v>
      </c>
      <c r="AX1077" s="249"/>
      <c r="AY1077" s="323" t="s">
        <v>14191</v>
      </c>
    </row>
    <row r="1078" spans="1:51" s="11" customFormat="1" ht="33" customHeight="1" x14ac:dyDescent="0.35">
      <c r="A1078" s="330">
        <v>1077</v>
      </c>
      <c r="B1078" s="284" t="s">
        <v>14204</v>
      </c>
      <c r="C1078" s="8" t="s">
        <v>14205</v>
      </c>
      <c r="D1078" s="10"/>
      <c r="E1078" s="10" t="s">
        <v>548</v>
      </c>
      <c r="F1078" s="9">
        <v>45153</v>
      </c>
      <c r="G1078" s="9">
        <v>45212</v>
      </c>
      <c r="H1078" s="251"/>
      <c r="I1078" s="275"/>
      <c r="J1078" s="9"/>
      <c r="K1078" s="7" t="s">
        <v>12858</v>
      </c>
      <c r="L1078" s="10" t="s">
        <v>146</v>
      </c>
      <c r="M1078" s="242" t="s">
        <v>2032</v>
      </c>
      <c r="N1078" s="252" t="s">
        <v>2050</v>
      </c>
      <c r="O1078" s="252" t="s">
        <v>400</v>
      </c>
      <c r="P1078" s="252" t="s">
        <v>2173</v>
      </c>
      <c r="Q1078" s="253" t="s">
        <v>148</v>
      </c>
      <c r="R1078" s="350" t="s">
        <v>14206</v>
      </c>
      <c r="S1078" s="351" t="s">
        <v>1935</v>
      </c>
      <c r="T1078" s="253" t="s">
        <v>53</v>
      </c>
      <c r="U1078" s="244">
        <v>32549</v>
      </c>
      <c r="V1078" s="280" t="s">
        <v>57</v>
      </c>
      <c r="W1078" s="243" t="s">
        <v>747</v>
      </c>
      <c r="X1078" s="241" t="s">
        <v>1936</v>
      </c>
      <c r="Y1078" s="319" t="s">
        <v>14207</v>
      </c>
      <c r="Z1078" s="243">
        <v>44428</v>
      </c>
      <c r="AA1078" s="243" t="s">
        <v>1937</v>
      </c>
      <c r="AB1078" s="10" t="s">
        <v>1938</v>
      </c>
      <c r="AC1078" s="10" t="s">
        <v>1968</v>
      </c>
      <c r="AD1078" s="10" t="s">
        <v>5142</v>
      </c>
      <c r="AE1078" s="243" t="s">
        <v>1918</v>
      </c>
      <c r="AF1078" s="10" t="s">
        <v>14208</v>
      </c>
      <c r="AG1078" s="10" t="s">
        <v>14209</v>
      </c>
      <c r="AH1078" s="242" t="s">
        <v>14208</v>
      </c>
      <c r="AI1078" s="243" t="s">
        <v>14209</v>
      </c>
      <c r="AJ1078" s="272" t="s">
        <v>14210</v>
      </c>
      <c r="AK1078" s="10" t="s">
        <v>10382</v>
      </c>
      <c r="AL1078" s="241" t="s">
        <v>1971</v>
      </c>
      <c r="AM1078" s="327" t="s">
        <v>14211</v>
      </c>
      <c r="AN1078" s="333" t="s">
        <v>14212</v>
      </c>
      <c r="AO1078" s="361" t="s">
        <v>14213</v>
      </c>
      <c r="AP1078" s="10"/>
      <c r="AQ1078" s="254" t="s">
        <v>14214</v>
      </c>
      <c r="AR1078" s="245">
        <v>45212</v>
      </c>
      <c r="AS1078" s="245">
        <v>45212</v>
      </c>
      <c r="AT1078" s="8" t="s">
        <v>10529</v>
      </c>
      <c r="AU1078" s="244" t="s">
        <v>10529</v>
      </c>
      <c r="AV1078" s="247" t="s">
        <v>8639</v>
      </c>
      <c r="AW1078" s="248" t="s">
        <v>14215</v>
      </c>
      <c r="AX1078" s="249"/>
      <c r="AY1078" s="323" t="s">
        <v>14204</v>
      </c>
    </row>
    <row r="1079" spans="1:51" s="11" customFormat="1" ht="25.5" customHeight="1" x14ac:dyDescent="0.35">
      <c r="A1079" s="330">
        <v>1078</v>
      </c>
      <c r="B1079" s="293" t="s">
        <v>14216</v>
      </c>
      <c r="C1079" s="8" t="s">
        <v>14217</v>
      </c>
      <c r="D1079" s="10"/>
      <c r="E1079" s="10" t="s">
        <v>176</v>
      </c>
      <c r="F1079" s="9">
        <v>45159</v>
      </c>
      <c r="G1079" s="9">
        <v>45218</v>
      </c>
      <c r="H1079" s="9"/>
      <c r="I1079" s="251"/>
      <c r="J1079" s="9"/>
      <c r="K1079" s="7" t="s">
        <v>12858</v>
      </c>
      <c r="L1079" s="10" t="s">
        <v>146</v>
      </c>
      <c r="M1079" s="242" t="s">
        <v>2032</v>
      </c>
      <c r="N1079" s="243" t="s">
        <v>2050</v>
      </c>
      <c r="O1079" s="243" t="s">
        <v>400</v>
      </c>
      <c r="P1079" s="243" t="s">
        <v>2173</v>
      </c>
      <c r="Q1079" s="10" t="s">
        <v>148</v>
      </c>
      <c r="R1079" s="290" t="s">
        <v>14218</v>
      </c>
      <c r="S1079" s="259" t="s">
        <v>1944</v>
      </c>
      <c r="T1079" s="10" t="s">
        <v>53</v>
      </c>
      <c r="U1079" s="244">
        <v>35692</v>
      </c>
      <c r="V1079" s="243" t="s">
        <v>176</v>
      </c>
      <c r="W1079" s="243" t="s">
        <v>176</v>
      </c>
      <c r="X1079" s="241" t="s">
        <v>1936</v>
      </c>
      <c r="Y1079" s="319" t="s">
        <v>14219</v>
      </c>
      <c r="Z1079" s="243">
        <v>44417</v>
      </c>
      <c r="AA1079" s="243" t="s">
        <v>1937</v>
      </c>
      <c r="AB1079" s="10" t="s">
        <v>1956</v>
      </c>
      <c r="AC1079" s="10" t="s">
        <v>1939</v>
      </c>
      <c r="AD1079" s="10" t="s">
        <v>13171</v>
      </c>
      <c r="AE1079" s="243" t="s">
        <v>14220</v>
      </c>
      <c r="AF1079" s="10" t="s">
        <v>14221</v>
      </c>
      <c r="AG1079" s="10" t="s">
        <v>14222</v>
      </c>
      <c r="AH1079" s="270" t="s">
        <v>14221</v>
      </c>
      <c r="AI1079" s="243" t="s">
        <v>14222</v>
      </c>
      <c r="AJ1079" s="272" t="s">
        <v>14223</v>
      </c>
      <c r="AK1079" s="10" t="s">
        <v>14224</v>
      </c>
      <c r="AL1079" s="241" t="s">
        <v>1993</v>
      </c>
      <c r="AM1079" s="327" t="s">
        <v>14225</v>
      </c>
      <c r="AN1079" s="356" t="s">
        <v>14226</v>
      </c>
      <c r="AO1079" s="357" t="s">
        <v>14227</v>
      </c>
      <c r="AP1079" s="10"/>
      <c r="AQ1079" s="254" t="s">
        <v>14228</v>
      </c>
      <c r="AR1079" s="245">
        <v>45218</v>
      </c>
      <c r="AS1079" s="245">
        <v>45218</v>
      </c>
      <c r="AT1079" s="8" t="s">
        <v>10529</v>
      </c>
      <c r="AU1079" s="244" t="s">
        <v>10529</v>
      </c>
      <c r="AV1079" s="247" t="s">
        <v>8639</v>
      </c>
      <c r="AW1079" s="248" t="s">
        <v>14215</v>
      </c>
      <c r="AX1079" s="249"/>
      <c r="AY1079" s="323" t="s">
        <v>14216</v>
      </c>
    </row>
    <row r="1080" spans="1:51" s="121" customFormat="1" ht="24.75" customHeight="1" x14ac:dyDescent="0.35">
      <c r="A1080" s="362">
        <v>1079</v>
      </c>
      <c r="B1080" s="284" t="s">
        <v>14229</v>
      </c>
      <c r="C1080" s="248" t="s">
        <v>14230</v>
      </c>
      <c r="D1080" s="280" t="s">
        <v>7406</v>
      </c>
      <c r="E1080" s="280" t="s">
        <v>79</v>
      </c>
      <c r="F1080" s="275">
        <v>44433</v>
      </c>
      <c r="G1080" s="275">
        <v>44492</v>
      </c>
      <c r="H1080" s="275">
        <v>44858</v>
      </c>
      <c r="I1080" s="275">
        <v>45222</v>
      </c>
      <c r="J1080" s="269" t="s">
        <v>2085</v>
      </c>
      <c r="K1080" s="269" t="s">
        <v>80</v>
      </c>
      <c r="L1080" s="280" t="s">
        <v>81</v>
      </c>
      <c r="M1080" s="281" t="s">
        <v>79</v>
      </c>
      <c r="N1080" s="279" t="s">
        <v>1990</v>
      </c>
      <c r="O1080" s="279" t="s">
        <v>3187</v>
      </c>
      <c r="P1080" s="279" t="s">
        <v>2061</v>
      </c>
      <c r="Q1080" s="280" t="s">
        <v>83</v>
      </c>
      <c r="R1080" s="284" t="s">
        <v>14231</v>
      </c>
      <c r="S1080" s="280" t="s">
        <v>1935</v>
      </c>
      <c r="T1080" s="280" t="s">
        <v>22</v>
      </c>
      <c r="U1080" s="304">
        <v>31634</v>
      </c>
      <c r="V1080" s="280" t="s">
        <v>79</v>
      </c>
      <c r="W1080" s="280" t="s">
        <v>79</v>
      </c>
      <c r="X1080" s="284" t="s">
        <v>1936</v>
      </c>
      <c r="Y1080" s="248" t="s">
        <v>14232</v>
      </c>
      <c r="Z1080" s="279">
        <v>43377</v>
      </c>
      <c r="AA1080" s="280" t="s">
        <v>1866</v>
      </c>
      <c r="AB1080" s="280" t="s">
        <v>1946</v>
      </c>
      <c r="AC1080" s="280" t="s">
        <v>1939</v>
      </c>
      <c r="AD1080" s="280" t="s">
        <v>2072</v>
      </c>
      <c r="AE1080" s="279" t="s">
        <v>2404</v>
      </c>
      <c r="AF1080" s="280" t="s">
        <v>14233</v>
      </c>
      <c r="AG1080" s="280" t="s">
        <v>14234</v>
      </c>
      <c r="AH1080" s="281" t="s">
        <v>14235</v>
      </c>
      <c r="AI1080" s="279" t="s">
        <v>14236</v>
      </c>
      <c r="AJ1080" s="280" t="s">
        <v>14237</v>
      </c>
      <c r="AK1080" s="280" t="s">
        <v>14238</v>
      </c>
      <c r="AL1080" s="284" t="s">
        <v>1958</v>
      </c>
      <c r="AM1080" s="286" t="s">
        <v>14239</v>
      </c>
      <c r="AN1080" s="325" t="s">
        <v>14240</v>
      </c>
      <c r="AO1080" s="10" t="s">
        <v>14241</v>
      </c>
      <c r="AP1080" s="10"/>
      <c r="AQ1080" s="254" t="s">
        <v>14242</v>
      </c>
      <c r="AR1080" s="245">
        <v>45222</v>
      </c>
      <c r="AS1080" s="245">
        <v>45222</v>
      </c>
      <c r="AT1080" s="8" t="s">
        <v>14243</v>
      </c>
      <c r="AU1080" s="244" t="s">
        <v>10529</v>
      </c>
      <c r="AV1080" s="247" t="s">
        <v>8639</v>
      </c>
      <c r="AW1080" s="248" t="s">
        <v>9696</v>
      </c>
      <c r="AX1080" s="249"/>
      <c r="AY1080" s="323" t="s">
        <v>14229</v>
      </c>
    </row>
    <row r="1081" spans="1:51" s="121" customFormat="1" ht="24.75" customHeight="1" x14ac:dyDescent="0.35">
      <c r="A1081" s="330">
        <v>1080</v>
      </c>
      <c r="B1081" s="293" t="s">
        <v>14244</v>
      </c>
      <c r="C1081" s="294" t="s">
        <v>14245</v>
      </c>
      <c r="D1081" s="253"/>
      <c r="E1081" s="253" t="s">
        <v>14</v>
      </c>
      <c r="F1081" s="251">
        <v>44704</v>
      </c>
      <c r="G1081" s="251">
        <v>44763</v>
      </c>
      <c r="H1081" s="251">
        <v>45129</v>
      </c>
      <c r="I1081" s="251">
        <v>45504</v>
      </c>
      <c r="J1081" s="231" t="s">
        <v>2085</v>
      </c>
      <c r="K1081" s="231" t="s">
        <v>10652</v>
      </c>
      <c r="L1081" s="253" t="s">
        <v>450</v>
      </c>
      <c r="M1081" s="326" t="s">
        <v>450</v>
      </c>
      <c r="N1081" s="252" t="s">
        <v>2050</v>
      </c>
      <c r="O1081" s="252" t="s">
        <v>451</v>
      </c>
      <c r="P1081" s="252" t="s">
        <v>11441</v>
      </c>
      <c r="Q1081" s="253" t="s">
        <v>21</v>
      </c>
      <c r="R1081" s="293" t="s">
        <v>14246</v>
      </c>
      <c r="S1081" s="253" t="s">
        <v>1944</v>
      </c>
      <c r="T1081" s="253" t="s">
        <v>53</v>
      </c>
      <c r="U1081" s="295">
        <v>33915</v>
      </c>
      <c r="V1081" s="253" t="s">
        <v>2064</v>
      </c>
      <c r="W1081" s="253" t="s">
        <v>1153</v>
      </c>
      <c r="X1081" s="293" t="s">
        <v>1936</v>
      </c>
      <c r="Y1081" s="294" t="s">
        <v>14247</v>
      </c>
      <c r="Z1081" s="252">
        <v>44419</v>
      </c>
      <c r="AA1081" s="253" t="s">
        <v>1937</v>
      </c>
      <c r="AB1081" s="253" t="s">
        <v>1956</v>
      </c>
      <c r="AC1081" s="253" t="s">
        <v>1968</v>
      </c>
      <c r="AD1081" s="253" t="s">
        <v>14248</v>
      </c>
      <c r="AE1081" s="252" t="s">
        <v>2611</v>
      </c>
      <c r="AF1081" s="253" t="s">
        <v>14249</v>
      </c>
      <c r="AG1081" s="253" t="s">
        <v>14250</v>
      </c>
      <c r="AH1081" s="326" t="s">
        <v>14251</v>
      </c>
      <c r="AI1081" s="252" t="s">
        <v>14252</v>
      </c>
      <c r="AJ1081" s="253" t="s">
        <v>14253</v>
      </c>
      <c r="AK1081" s="253" t="s">
        <v>14254</v>
      </c>
      <c r="AL1081" s="293" t="s">
        <v>1993</v>
      </c>
      <c r="AM1081" s="296" t="s">
        <v>14255</v>
      </c>
      <c r="AN1081" s="321" t="s">
        <v>14256</v>
      </c>
      <c r="AO1081" s="10"/>
      <c r="AP1081" s="10"/>
      <c r="AQ1081" s="254" t="s">
        <v>14257</v>
      </c>
      <c r="AR1081" s="292">
        <v>45223</v>
      </c>
      <c r="AS1081" s="292">
        <v>45230</v>
      </c>
      <c r="AT1081" s="8" t="s">
        <v>14258</v>
      </c>
      <c r="AU1081" s="244">
        <v>45190</v>
      </c>
      <c r="AV1081" s="247" t="s">
        <v>8583</v>
      </c>
      <c r="AW1081" s="248" t="s">
        <v>6613</v>
      </c>
      <c r="AX1081" s="249"/>
      <c r="AY1081" s="323" t="s">
        <v>14244</v>
      </c>
    </row>
    <row r="1082" spans="1:51" s="121" customFormat="1" ht="24.75" customHeight="1" x14ac:dyDescent="0.35">
      <c r="A1082" s="362">
        <v>1081</v>
      </c>
      <c r="B1082" s="284" t="s">
        <v>14259</v>
      </c>
      <c r="C1082" s="248" t="s">
        <v>14260</v>
      </c>
      <c r="D1082" s="280"/>
      <c r="E1082" s="280" t="s">
        <v>544</v>
      </c>
      <c r="F1082" s="275">
        <v>43132</v>
      </c>
      <c r="G1082" s="275">
        <v>43191</v>
      </c>
      <c r="H1082" s="275">
        <v>43923</v>
      </c>
      <c r="I1082" s="275"/>
      <c r="J1082" s="269" t="s">
        <v>1932</v>
      </c>
      <c r="K1082" s="269" t="s">
        <v>80</v>
      </c>
      <c r="L1082" s="280" t="s">
        <v>13022</v>
      </c>
      <c r="M1082" s="281" t="s">
        <v>9296</v>
      </c>
      <c r="N1082" s="279" t="s">
        <v>1972</v>
      </c>
      <c r="O1082" s="279" t="s">
        <v>3187</v>
      </c>
      <c r="P1082" s="279" t="s">
        <v>2061</v>
      </c>
      <c r="Q1082" s="280" t="s">
        <v>83</v>
      </c>
      <c r="R1082" s="284" t="s">
        <v>14261</v>
      </c>
      <c r="S1082" s="280" t="s">
        <v>1944</v>
      </c>
      <c r="T1082" s="280" t="s">
        <v>53</v>
      </c>
      <c r="U1082" s="304">
        <v>31708</v>
      </c>
      <c r="V1082" s="280" t="s">
        <v>544</v>
      </c>
      <c r="W1082" s="280" t="s">
        <v>544</v>
      </c>
      <c r="X1082" s="284" t="s">
        <v>1936</v>
      </c>
      <c r="Y1082" s="248" t="s">
        <v>14262</v>
      </c>
      <c r="Z1082" s="279">
        <v>44454</v>
      </c>
      <c r="AA1082" s="280" t="s">
        <v>1937</v>
      </c>
      <c r="AB1082" s="280" t="s">
        <v>1938</v>
      </c>
      <c r="AC1082" s="280" t="s">
        <v>1939</v>
      </c>
      <c r="AD1082" s="280" t="s">
        <v>14263</v>
      </c>
      <c r="AE1082" s="279" t="s">
        <v>2680</v>
      </c>
      <c r="AF1082" s="280" t="s">
        <v>14264</v>
      </c>
      <c r="AG1082" s="280" t="s">
        <v>14265</v>
      </c>
      <c r="AH1082" s="281" t="s">
        <v>14264</v>
      </c>
      <c r="AI1082" s="279" t="s">
        <v>14265</v>
      </c>
      <c r="AJ1082" s="280" t="s">
        <v>14266</v>
      </c>
      <c r="AK1082" s="280" t="s">
        <v>14267</v>
      </c>
      <c r="AL1082" s="284" t="s">
        <v>1971</v>
      </c>
      <c r="AM1082" s="286" t="s">
        <v>14268</v>
      </c>
      <c r="AN1082" s="325" t="s">
        <v>14269</v>
      </c>
      <c r="AO1082" s="10" t="s">
        <v>14270</v>
      </c>
      <c r="AP1082" s="10"/>
      <c r="AQ1082" s="254" t="s">
        <v>14271</v>
      </c>
      <c r="AR1082" s="245">
        <v>45229</v>
      </c>
      <c r="AS1082" s="245">
        <v>45229</v>
      </c>
      <c r="AT1082" s="8" t="s">
        <v>14272</v>
      </c>
      <c r="AU1082" s="244">
        <v>45213</v>
      </c>
      <c r="AV1082" s="247" t="s">
        <v>8583</v>
      </c>
      <c r="AW1082" s="294" t="s">
        <v>10798</v>
      </c>
      <c r="AX1082" s="249"/>
      <c r="AY1082" s="323" t="s">
        <v>14259</v>
      </c>
    </row>
    <row r="1083" spans="1:51" s="121" customFormat="1" ht="24.75" customHeight="1" x14ac:dyDescent="0.35">
      <c r="A1083" s="330">
        <v>1082</v>
      </c>
      <c r="B1083" s="293" t="s">
        <v>14273</v>
      </c>
      <c r="C1083" s="294" t="s">
        <v>14274</v>
      </c>
      <c r="D1083" s="253" t="s">
        <v>14275</v>
      </c>
      <c r="E1083" s="253" t="s">
        <v>14</v>
      </c>
      <c r="F1083" s="251">
        <v>44151</v>
      </c>
      <c r="G1083" s="251">
        <v>44210</v>
      </c>
      <c r="H1083" s="251">
        <v>44576</v>
      </c>
      <c r="I1083" s="251">
        <v>45671</v>
      </c>
      <c r="J1083" s="231" t="s">
        <v>2269</v>
      </c>
      <c r="K1083" s="231" t="s">
        <v>26</v>
      </c>
      <c r="L1083" s="253" t="s">
        <v>789</v>
      </c>
      <c r="M1083" s="326" t="s">
        <v>2359</v>
      </c>
      <c r="N1083" s="252" t="s">
        <v>1990</v>
      </c>
      <c r="O1083" s="252" t="s">
        <v>1671</v>
      </c>
      <c r="P1083" s="252" t="s">
        <v>2704</v>
      </c>
      <c r="Q1083" s="253" t="s">
        <v>21</v>
      </c>
      <c r="R1083" s="293" t="s">
        <v>14276</v>
      </c>
      <c r="S1083" s="253" t="s">
        <v>2252</v>
      </c>
      <c r="T1083" s="253" t="s">
        <v>53</v>
      </c>
      <c r="U1083" s="295">
        <v>34630</v>
      </c>
      <c r="V1083" s="253" t="s">
        <v>1045</v>
      </c>
      <c r="W1083" s="253" t="s">
        <v>334</v>
      </c>
      <c r="X1083" s="293" t="s">
        <v>1936</v>
      </c>
      <c r="Y1083" s="294" t="s">
        <v>14277</v>
      </c>
      <c r="Z1083" s="252">
        <v>44896</v>
      </c>
      <c r="AA1083" s="253" t="s">
        <v>1937</v>
      </c>
      <c r="AB1083" s="253" t="s">
        <v>1938</v>
      </c>
      <c r="AC1083" s="253" t="s">
        <v>1939</v>
      </c>
      <c r="AD1083" s="253" t="s">
        <v>2172</v>
      </c>
      <c r="AE1083" s="252" t="s">
        <v>2705</v>
      </c>
      <c r="AF1083" s="253" t="s">
        <v>14278</v>
      </c>
      <c r="AG1083" s="253" t="s">
        <v>14279</v>
      </c>
      <c r="AH1083" s="326" t="s">
        <v>14278</v>
      </c>
      <c r="AI1083" s="252" t="s">
        <v>14279</v>
      </c>
      <c r="AJ1083" s="253" t="s">
        <v>14280</v>
      </c>
      <c r="AK1083" s="253" t="s">
        <v>14281</v>
      </c>
      <c r="AL1083" s="293" t="s">
        <v>1993</v>
      </c>
      <c r="AM1083" s="296" t="s">
        <v>14282</v>
      </c>
      <c r="AN1083" s="321" t="s">
        <v>14283</v>
      </c>
      <c r="AO1083" s="10" t="s">
        <v>14284</v>
      </c>
      <c r="AP1083" s="10"/>
      <c r="AQ1083" s="254" t="s">
        <v>14285</v>
      </c>
      <c r="AR1083" s="292">
        <v>45228</v>
      </c>
      <c r="AS1083" s="292">
        <v>45228</v>
      </c>
      <c r="AT1083" s="8" t="s">
        <v>14286</v>
      </c>
      <c r="AU1083" s="244">
        <v>45202</v>
      </c>
      <c r="AV1083" s="247" t="s">
        <v>8583</v>
      </c>
      <c r="AW1083" s="248" t="s">
        <v>6613</v>
      </c>
      <c r="AX1083" s="249" t="s">
        <v>8297</v>
      </c>
      <c r="AY1083" s="323" t="s">
        <v>14273</v>
      </c>
    </row>
    <row r="1084" spans="1:51" s="121" customFormat="1" ht="24.75" customHeight="1" x14ac:dyDescent="0.35">
      <c r="A1084" s="330">
        <v>1083</v>
      </c>
      <c r="B1084" s="293" t="s">
        <v>14287</v>
      </c>
      <c r="C1084" s="294" t="s">
        <v>14288</v>
      </c>
      <c r="D1084" s="253"/>
      <c r="E1084" s="253" t="s">
        <v>14</v>
      </c>
      <c r="F1084" s="251">
        <v>44739</v>
      </c>
      <c r="G1084" s="251">
        <v>44798</v>
      </c>
      <c r="H1084" s="251">
        <v>45164</v>
      </c>
      <c r="I1084" s="251">
        <v>45535</v>
      </c>
      <c r="J1084" s="231" t="s">
        <v>2085</v>
      </c>
      <c r="K1084" s="231" t="s">
        <v>10652</v>
      </c>
      <c r="L1084" s="253" t="s">
        <v>70</v>
      </c>
      <c r="M1084" s="242" t="s">
        <v>2147</v>
      </c>
      <c r="N1084" s="252" t="s">
        <v>2017</v>
      </c>
      <c r="O1084" s="252" t="s">
        <v>1370</v>
      </c>
      <c r="P1084" s="252" t="s">
        <v>2592</v>
      </c>
      <c r="Q1084" s="253" t="s">
        <v>21</v>
      </c>
      <c r="R1084" s="293" t="s">
        <v>14289</v>
      </c>
      <c r="S1084" s="253" t="s">
        <v>1935</v>
      </c>
      <c r="T1084" s="253" t="s">
        <v>22</v>
      </c>
      <c r="U1084" s="295">
        <v>31909</v>
      </c>
      <c r="V1084" s="243" t="s">
        <v>2015</v>
      </c>
      <c r="W1084" s="253" t="s">
        <v>2015</v>
      </c>
      <c r="X1084" s="293" t="s">
        <v>1936</v>
      </c>
      <c r="Y1084" s="294" t="s">
        <v>14290</v>
      </c>
      <c r="Z1084" s="252">
        <v>44302</v>
      </c>
      <c r="AA1084" s="253" t="s">
        <v>1937</v>
      </c>
      <c r="AB1084" s="253" t="s">
        <v>1956</v>
      </c>
      <c r="AC1084" s="253" t="s">
        <v>1939</v>
      </c>
      <c r="AD1084" s="253" t="s">
        <v>2210</v>
      </c>
      <c r="AE1084" s="252" t="s">
        <v>14291</v>
      </c>
      <c r="AF1084" s="253" t="s">
        <v>14292</v>
      </c>
      <c r="AG1084" s="253" t="s">
        <v>14293</v>
      </c>
      <c r="AH1084" s="242" t="s">
        <v>14292</v>
      </c>
      <c r="AI1084" s="252" t="s">
        <v>14293</v>
      </c>
      <c r="AJ1084" s="253" t="s">
        <v>14294</v>
      </c>
      <c r="AK1084" s="253" t="s">
        <v>14295</v>
      </c>
      <c r="AL1084" s="293" t="s">
        <v>1958</v>
      </c>
      <c r="AM1084" s="363" t="s">
        <v>14296</v>
      </c>
      <c r="AN1084" s="321" t="s">
        <v>14297</v>
      </c>
      <c r="AO1084" s="357" t="s">
        <v>14298</v>
      </c>
      <c r="AP1084" s="10"/>
      <c r="AQ1084" s="254" t="s">
        <v>14299</v>
      </c>
      <c r="AR1084" s="292">
        <v>45228</v>
      </c>
      <c r="AS1084" s="292">
        <v>45228</v>
      </c>
      <c r="AT1084" s="8"/>
      <c r="AU1084" s="244">
        <v>45228</v>
      </c>
      <c r="AV1084" s="247" t="s">
        <v>8583</v>
      </c>
      <c r="AW1084" s="294" t="s">
        <v>3783</v>
      </c>
      <c r="AX1084" s="249"/>
      <c r="AY1084" s="323" t="s">
        <v>14287</v>
      </c>
    </row>
    <row r="1085" spans="1:51" s="121" customFormat="1" ht="24.75" customHeight="1" x14ac:dyDescent="0.35">
      <c r="A1085" s="330">
        <v>1084</v>
      </c>
      <c r="B1085" s="293" t="s">
        <v>14300</v>
      </c>
      <c r="C1085" s="294" t="s">
        <v>1977</v>
      </c>
      <c r="D1085" s="253"/>
      <c r="E1085" s="253" t="s">
        <v>32</v>
      </c>
      <c r="F1085" s="251">
        <v>44809</v>
      </c>
      <c r="G1085" s="251">
        <v>44868</v>
      </c>
      <c r="H1085" s="251">
        <v>44869</v>
      </c>
      <c r="I1085" s="251">
        <v>45233</v>
      </c>
      <c r="J1085" s="231" t="s">
        <v>2085</v>
      </c>
      <c r="K1085" s="231" t="s">
        <v>18</v>
      </c>
      <c r="L1085" s="253" t="s">
        <v>283</v>
      </c>
      <c r="M1085" s="242" t="s">
        <v>2116</v>
      </c>
      <c r="N1085" s="252" t="s">
        <v>1990</v>
      </c>
      <c r="O1085" s="252" t="s">
        <v>284</v>
      </c>
      <c r="P1085" s="252" t="s">
        <v>2117</v>
      </c>
      <c r="Q1085" s="253" t="s">
        <v>285</v>
      </c>
      <c r="R1085" s="293" t="s">
        <v>14301</v>
      </c>
      <c r="S1085" s="253" t="s">
        <v>2234</v>
      </c>
      <c r="T1085" s="253" t="s">
        <v>53</v>
      </c>
      <c r="U1085" s="295">
        <v>31058</v>
      </c>
      <c r="V1085" s="253" t="s">
        <v>501</v>
      </c>
      <c r="W1085" s="253" t="s">
        <v>501</v>
      </c>
      <c r="X1085" s="293" t="s">
        <v>1936</v>
      </c>
      <c r="Y1085" s="294" t="s">
        <v>14302</v>
      </c>
      <c r="Z1085" s="252">
        <v>43577</v>
      </c>
      <c r="AA1085" s="253" t="s">
        <v>1937</v>
      </c>
      <c r="AB1085" s="253" t="s">
        <v>1938</v>
      </c>
      <c r="AC1085" s="253" t="s">
        <v>1939</v>
      </c>
      <c r="AD1085" s="253" t="s">
        <v>2139</v>
      </c>
      <c r="AE1085" s="252" t="s">
        <v>2542</v>
      </c>
      <c r="AF1085" s="253" t="s">
        <v>14303</v>
      </c>
      <c r="AG1085" s="253" t="s">
        <v>14304</v>
      </c>
      <c r="AH1085" s="242" t="s">
        <v>14305</v>
      </c>
      <c r="AI1085" s="252" t="s">
        <v>14306</v>
      </c>
      <c r="AJ1085" s="253" t="s">
        <v>14307</v>
      </c>
      <c r="AK1085" s="253" t="s">
        <v>2787</v>
      </c>
      <c r="AL1085" s="293" t="s">
        <v>1971</v>
      </c>
      <c r="AM1085" s="296" t="s">
        <v>14308</v>
      </c>
      <c r="AN1085" s="321" t="s">
        <v>14309</v>
      </c>
      <c r="AO1085" s="10"/>
      <c r="AP1085" s="10"/>
      <c r="AQ1085" s="254" t="s">
        <v>14310</v>
      </c>
      <c r="AR1085" s="292">
        <v>45233</v>
      </c>
      <c r="AS1085" s="292">
        <v>45233</v>
      </c>
      <c r="AT1085" s="8" t="s">
        <v>14311</v>
      </c>
      <c r="AU1085" s="244" t="s">
        <v>10529</v>
      </c>
      <c r="AV1085" s="247" t="s">
        <v>8639</v>
      </c>
      <c r="AW1085" s="248" t="s">
        <v>9696</v>
      </c>
      <c r="AX1085" s="249"/>
      <c r="AY1085" s="323" t="s">
        <v>14300</v>
      </c>
    </row>
    <row r="1086" spans="1:51" s="121" customFormat="1" ht="24.75" customHeight="1" x14ac:dyDescent="0.35">
      <c r="A1086" s="330">
        <v>1085</v>
      </c>
      <c r="B1086" s="293" t="s">
        <v>14312</v>
      </c>
      <c r="C1086" s="294" t="s">
        <v>14313</v>
      </c>
      <c r="D1086" s="253"/>
      <c r="E1086" s="253" t="s">
        <v>14</v>
      </c>
      <c r="F1086" s="251">
        <v>44816</v>
      </c>
      <c r="G1086" s="251">
        <v>44875</v>
      </c>
      <c r="H1086" s="251">
        <v>44876</v>
      </c>
      <c r="I1086" s="251">
        <v>45241</v>
      </c>
      <c r="J1086" s="231" t="s">
        <v>2085</v>
      </c>
      <c r="K1086" s="231" t="s">
        <v>12858</v>
      </c>
      <c r="L1086" s="253" t="s">
        <v>751</v>
      </c>
      <c r="M1086" s="242" t="s">
        <v>751</v>
      </c>
      <c r="N1086" s="252" t="s">
        <v>1942</v>
      </c>
      <c r="O1086" s="252" t="s">
        <v>14314</v>
      </c>
      <c r="P1086" s="252" t="s">
        <v>14315</v>
      </c>
      <c r="Q1086" s="253" t="s">
        <v>21</v>
      </c>
      <c r="R1086" s="293" t="s">
        <v>14316</v>
      </c>
      <c r="S1086" s="253" t="s">
        <v>2259</v>
      </c>
      <c r="T1086" s="253" t="s">
        <v>53</v>
      </c>
      <c r="U1086" s="295">
        <v>28575</v>
      </c>
      <c r="V1086" s="253" t="s">
        <v>255</v>
      </c>
      <c r="W1086" s="253" t="s">
        <v>2114</v>
      </c>
      <c r="X1086" s="293" t="s">
        <v>1936</v>
      </c>
      <c r="Y1086" s="294" t="s">
        <v>14317</v>
      </c>
      <c r="Z1086" s="252">
        <v>44551</v>
      </c>
      <c r="AA1086" s="253" t="s">
        <v>2009</v>
      </c>
      <c r="AB1086" s="253" t="s">
        <v>1938</v>
      </c>
      <c r="AC1086" s="253" t="s">
        <v>1968</v>
      </c>
      <c r="AD1086" s="253" t="s">
        <v>14318</v>
      </c>
      <c r="AE1086" s="252" t="s">
        <v>1948</v>
      </c>
      <c r="AF1086" s="253" t="s">
        <v>14319</v>
      </c>
      <c r="AG1086" s="253" t="s">
        <v>14320</v>
      </c>
      <c r="AH1086" s="242" t="s">
        <v>14319</v>
      </c>
      <c r="AI1086" s="252" t="s">
        <v>14320</v>
      </c>
      <c r="AJ1086" s="253"/>
      <c r="AK1086" s="253"/>
      <c r="AL1086" s="293"/>
      <c r="AM1086" s="296" t="s">
        <v>14321</v>
      </c>
      <c r="AN1086" s="321" t="s">
        <v>14322</v>
      </c>
      <c r="AO1086" s="10"/>
      <c r="AP1086" s="10"/>
      <c r="AQ1086" s="254" t="s">
        <v>14323</v>
      </c>
      <c r="AR1086" s="292">
        <v>45240</v>
      </c>
      <c r="AS1086" s="292">
        <v>45240</v>
      </c>
      <c r="AT1086" s="8" t="s">
        <v>14324</v>
      </c>
      <c r="AU1086" s="244">
        <v>45203</v>
      </c>
      <c r="AV1086" s="247" t="s">
        <v>8583</v>
      </c>
      <c r="AW1086" s="294" t="s">
        <v>14325</v>
      </c>
      <c r="AX1086" s="249"/>
      <c r="AY1086" s="323" t="s">
        <v>14312</v>
      </c>
    </row>
    <row r="1087" spans="1:51" s="121" customFormat="1" ht="24.75" customHeight="1" x14ac:dyDescent="0.35">
      <c r="A1087" s="330">
        <v>1086</v>
      </c>
      <c r="B1087" s="293" t="s">
        <v>14326</v>
      </c>
      <c r="C1087" s="294" t="s">
        <v>13210</v>
      </c>
      <c r="D1087" s="253"/>
      <c r="E1087" s="253" t="s">
        <v>14</v>
      </c>
      <c r="F1087" s="251">
        <v>44487</v>
      </c>
      <c r="G1087" s="251">
        <v>44546</v>
      </c>
      <c r="H1087" s="251">
        <v>44912</v>
      </c>
      <c r="I1087" s="251">
        <v>46007</v>
      </c>
      <c r="J1087" s="231" t="s">
        <v>2269</v>
      </c>
      <c r="K1087" s="231" t="s">
        <v>10652</v>
      </c>
      <c r="L1087" s="253" t="s">
        <v>450</v>
      </c>
      <c r="M1087" s="242" t="s">
        <v>450</v>
      </c>
      <c r="N1087" s="252" t="s">
        <v>2050</v>
      </c>
      <c r="O1087" s="252" t="s">
        <v>451</v>
      </c>
      <c r="P1087" s="252" t="s">
        <v>11441</v>
      </c>
      <c r="Q1087" s="253" t="s">
        <v>21</v>
      </c>
      <c r="R1087" s="293" t="s">
        <v>14327</v>
      </c>
      <c r="S1087" s="253" t="s">
        <v>2029</v>
      </c>
      <c r="T1087" s="253" t="s">
        <v>22</v>
      </c>
      <c r="U1087" s="295">
        <v>34304</v>
      </c>
      <c r="V1087" s="253" t="s">
        <v>781</v>
      </c>
      <c r="W1087" s="253" t="s">
        <v>781</v>
      </c>
      <c r="X1087" s="293" t="s">
        <v>1936</v>
      </c>
      <c r="Y1087" s="294" t="s">
        <v>14328</v>
      </c>
      <c r="Z1087" s="252">
        <v>39589</v>
      </c>
      <c r="AA1087" s="253" t="s">
        <v>781</v>
      </c>
      <c r="AB1087" s="253" t="s">
        <v>1938</v>
      </c>
      <c r="AC1087" s="253" t="s">
        <v>1939</v>
      </c>
      <c r="AD1087" s="253" t="s">
        <v>14329</v>
      </c>
      <c r="AE1087" s="252" t="s">
        <v>14330</v>
      </c>
      <c r="AF1087" s="253" t="s">
        <v>14331</v>
      </c>
      <c r="AG1087" s="253" t="s">
        <v>14332</v>
      </c>
      <c r="AH1087" s="242" t="s">
        <v>14331</v>
      </c>
      <c r="AI1087" s="252" t="s">
        <v>14332</v>
      </c>
      <c r="AJ1087" s="253" t="s">
        <v>14333</v>
      </c>
      <c r="AK1087" s="253" t="s">
        <v>14334</v>
      </c>
      <c r="AL1087" s="293" t="s">
        <v>1941</v>
      </c>
      <c r="AM1087" s="296" t="s">
        <v>14335</v>
      </c>
      <c r="AN1087" s="321" t="s">
        <v>14336</v>
      </c>
      <c r="AO1087" s="10"/>
      <c r="AP1087" s="10"/>
      <c r="AQ1087" s="254" t="s">
        <v>14337</v>
      </c>
      <c r="AR1087" s="292">
        <v>45238</v>
      </c>
      <c r="AS1087" s="292">
        <v>45246</v>
      </c>
      <c r="AT1087" s="8" t="s">
        <v>14338</v>
      </c>
      <c r="AU1087" s="244">
        <v>45218</v>
      </c>
      <c r="AV1087" s="317" t="s">
        <v>8583</v>
      </c>
      <c r="AW1087" s="294" t="s">
        <v>6613</v>
      </c>
      <c r="AX1087" s="249"/>
      <c r="AY1087" s="323" t="s">
        <v>14326</v>
      </c>
    </row>
    <row r="1088" spans="1:51" s="11" customFormat="1" ht="24.75" customHeight="1" x14ac:dyDescent="0.35">
      <c r="A1088" s="330">
        <v>1087</v>
      </c>
      <c r="B1088" s="293" t="s">
        <v>14339</v>
      </c>
      <c r="C1088" s="8" t="s">
        <v>14340</v>
      </c>
      <c r="D1088" s="10"/>
      <c r="E1088" s="10" t="s">
        <v>129</v>
      </c>
      <c r="F1088" s="9">
        <v>45180</v>
      </c>
      <c r="G1088" s="9">
        <v>45239</v>
      </c>
      <c r="H1088" s="251"/>
      <c r="I1088" s="251"/>
      <c r="J1088" s="9"/>
      <c r="K1088" s="7" t="s">
        <v>80</v>
      </c>
      <c r="L1088" s="10" t="s">
        <v>13009</v>
      </c>
      <c r="M1088" s="242" t="s">
        <v>13194</v>
      </c>
      <c r="N1088" s="252" t="s">
        <v>1972</v>
      </c>
      <c r="O1088" s="252" t="s">
        <v>3187</v>
      </c>
      <c r="P1088" s="252" t="s">
        <v>2061</v>
      </c>
      <c r="Q1088" s="253" t="s">
        <v>83</v>
      </c>
      <c r="R1088" s="350" t="s">
        <v>14341</v>
      </c>
      <c r="S1088" s="351" t="s">
        <v>2252</v>
      </c>
      <c r="T1088" s="253" t="s">
        <v>22</v>
      </c>
      <c r="U1088" s="244">
        <v>30095</v>
      </c>
      <c r="V1088" s="253" t="s">
        <v>311</v>
      </c>
      <c r="W1088" s="243" t="s">
        <v>311</v>
      </c>
      <c r="X1088" s="241" t="s">
        <v>1936</v>
      </c>
      <c r="Y1088" s="319" t="s">
        <v>14342</v>
      </c>
      <c r="Z1088" s="243">
        <v>44311</v>
      </c>
      <c r="AA1088" s="243" t="s">
        <v>1937</v>
      </c>
      <c r="AB1088" s="10" t="s">
        <v>1956</v>
      </c>
      <c r="AC1088" s="10" t="s">
        <v>1939</v>
      </c>
      <c r="AD1088" s="10" t="s">
        <v>14343</v>
      </c>
      <c r="AE1088" s="243" t="s">
        <v>14344</v>
      </c>
      <c r="AF1088" s="10" t="s">
        <v>14345</v>
      </c>
      <c r="AG1088" s="10" t="s">
        <v>14346</v>
      </c>
      <c r="AH1088" s="242" t="s">
        <v>14347</v>
      </c>
      <c r="AI1088" s="243" t="s">
        <v>14348</v>
      </c>
      <c r="AJ1088" s="272" t="s">
        <v>14349</v>
      </c>
      <c r="AK1088" s="10" t="s">
        <v>14350</v>
      </c>
      <c r="AL1088" s="241" t="s">
        <v>1958</v>
      </c>
      <c r="AM1088" s="327" t="s">
        <v>14351</v>
      </c>
      <c r="AN1088" s="356" t="s">
        <v>14352</v>
      </c>
      <c r="AO1088" s="357" t="s">
        <v>14353</v>
      </c>
      <c r="AP1088" s="10"/>
      <c r="AQ1088" s="254" t="s">
        <v>14354</v>
      </c>
      <c r="AR1088" s="292">
        <v>45239</v>
      </c>
      <c r="AS1088" s="292">
        <v>45239</v>
      </c>
      <c r="AT1088" s="8" t="s">
        <v>16</v>
      </c>
      <c r="AU1088" s="244" t="s">
        <v>10529</v>
      </c>
      <c r="AV1088" s="247" t="s">
        <v>8639</v>
      </c>
      <c r="AW1088" s="248" t="s">
        <v>9696</v>
      </c>
      <c r="AX1088" s="249"/>
      <c r="AY1088" s="323" t="s">
        <v>14339</v>
      </c>
    </row>
    <row r="1089" spans="1:51" s="121" customFormat="1" ht="24.75" customHeight="1" x14ac:dyDescent="0.35">
      <c r="A1089" s="330">
        <v>1088</v>
      </c>
      <c r="B1089" s="293" t="s">
        <v>14355</v>
      </c>
      <c r="C1089" s="294" t="s">
        <v>14356</v>
      </c>
      <c r="D1089" s="253"/>
      <c r="E1089" s="253" t="s">
        <v>32</v>
      </c>
      <c r="F1089" s="251">
        <v>44412</v>
      </c>
      <c r="G1089" s="251">
        <v>44471</v>
      </c>
      <c r="H1089" s="251">
        <v>45202</v>
      </c>
      <c r="I1089" s="251"/>
      <c r="J1089" s="231" t="s">
        <v>1932</v>
      </c>
      <c r="K1089" s="231" t="s">
        <v>80</v>
      </c>
      <c r="L1089" s="253" t="s">
        <v>81</v>
      </c>
      <c r="M1089" s="242" t="s">
        <v>1994</v>
      </c>
      <c r="N1089" s="252" t="s">
        <v>2097</v>
      </c>
      <c r="O1089" s="252" t="s">
        <v>14357</v>
      </c>
      <c r="P1089" s="252" t="s">
        <v>14358</v>
      </c>
      <c r="Q1089" s="253" t="s">
        <v>83</v>
      </c>
      <c r="R1089" s="293" t="s">
        <v>14359</v>
      </c>
      <c r="S1089" s="253" t="s">
        <v>1935</v>
      </c>
      <c r="T1089" s="253" t="s">
        <v>53</v>
      </c>
      <c r="U1089" s="295">
        <v>28757</v>
      </c>
      <c r="V1089" s="253" t="s">
        <v>1866</v>
      </c>
      <c r="W1089" s="253" t="s">
        <v>1866</v>
      </c>
      <c r="X1089" s="293" t="s">
        <v>1936</v>
      </c>
      <c r="Y1089" s="294" t="s">
        <v>14360</v>
      </c>
      <c r="Z1089" s="252">
        <v>40849</v>
      </c>
      <c r="AA1089" s="253" t="s">
        <v>79</v>
      </c>
      <c r="AB1089" s="253" t="s">
        <v>1946</v>
      </c>
      <c r="AC1089" s="253" t="s">
        <v>1939</v>
      </c>
      <c r="AD1089" s="253" t="s">
        <v>1992</v>
      </c>
      <c r="AE1089" s="252" t="s">
        <v>2208</v>
      </c>
      <c r="AF1089" s="253" t="s">
        <v>14361</v>
      </c>
      <c r="AG1089" s="253" t="s">
        <v>14362</v>
      </c>
      <c r="AH1089" s="242" t="s">
        <v>14361</v>
      </c>
      <c r="AI1089" s="252" t="s">
        <v>14362</v>
      </c>
      <c r="AJ1089" s="253" t="s">
        <v>14363</v>
      </c>
      <c r="AK1089" s="253" t="s">
        <v>14364</v>
      </c>
      <c r="AL1089" s="293" t="s">
        <v>1993</v>
      </c>
      <c r="AM1089" s="296" t="s">
        <v>14365</v>
      </c>
      <c r="AN1089" s="321" t="s">
        <v>14366</v>
      </c>
      <c r="AO1089" s="10"/>
      <c r="AP1089" s="10"/>
      <c r="AQ1089" s="254" t="s">
        <v>14367</v>
      </c>
      <c r="AR1089" s="292">
        <v>45245</v>
      </c>
      <c r="AS1089" s="292">
        <v>45245</v>
      </c>
      <c r="AT1089" s="8" t="s">
        <v>14368</v>
      </c>
      <c r="AU1089" s="244">
        <v>45197</v>
      </c>
      <c r="AV1089" s="247" t="s">
        <v>8639</v>
      </c>
      <c r="AW1089" s="248" t="s">
        <v>9696</v>
      </c>
      <c r="AX1089" s="249"/>
      <c r="AY1089" s="323" t="s">
        <v>14355</v>
      </c>
    </row>
    <row r="1090" spans="1:51" ht="25.5" customHeight="1" x14ac:dyDescent="0.35">
      <c r="A1090" s="362">
        <v>1089</v>
      </c>
      <c r="B1090" s="284" t="s">
        <v>14369</v>
      </c>
      <c r="C1090" s="248" t="s">
        <v>14370</v>
      </c>
      <c r="D1090" s="280"/>
      <c r="E1090" s="280" t="s">
        <v>878</v>
      </c>
      <c r="F1090" s="275">
        <v>44823</v>
      </c>
      <c r="G1090" s="275">
        <v>44882</v>
      </c>
      <c r="H1090" s="275">
        <v>44883</v>
      </c>
      <c r="I1090" s="275">
        <v>45247</v>
      </c>
      <c r="J1090" s="269" t="s">
        <v>2085</v>
      </c>
      <c r="K1090" s="269" t="s">
        <v>12858</v>
      </c>
      <c r="L1090" s="280" t="s">
        <v>146</v>
      </c>
      <c r="M1090" s="281" t="s">
        <v>12859</v>
      </c>
      <c r="N1090" s="279" t="s">
        <v>2017</v>
      </c>
      <c r="O1090" s="279" t="s">
        <v>396</v>
      </c>
      <c r="P1090" s="279" t="s">
        <v>2171</v>
      </c>
      <c r="Q1090" s="280" t="s">
        <v>148</v>
      </c>
      <c r="R1090" s="284" t="s">
        <v>14371</v>
      </c>
      <c r="S1090" s="280" t="s">
        <v>2144</v>
      </c>
      <c r="T1090" s="280" t="s">
        <v>53</v>
      </c>
      <c r="U1090" s="304">
        <v>32417</v>
      </c>
      <c r="V1090" s="280" t="s">
        <v>878</v>
      </c>
      <c r="W1090" s="280" t="s">
        <v>878</v>
      </c>
      <c r="X1090" s="284" t="s">
        <v>1936</v>
      </c>
      <c r="Y1090" s="248" t="s">
        <v>14372</v>
      </c>
      <c r="Z1090" s="279">
        <v>44419</v>
      </c>
      <c r="AA1090" s="280" t="s">
        <v>1937</v>
      </c>
      <c r="AB1090" s="280" t="s">
        <v>1938</v>
      </c>
      <c r="AC1090" s="280" t="s">
        <v>1939</v>
      </c>
      <c r="AD1090" s="280" t="s">
        <v>3593</v>
      </c>
      <c r="AE1090" s="279" t="s">
        <v>10667</v>
      </c>
      <c r="AF1090" s="280" t="s">
        <v>14373</v>
      </c>
      <c r="AG1090" s="280" t="s">
        <v>14374</v>
      </c>
      <c r="AH1090" s="281" t="s">
        <v>14373</v>
      </c>
      <c r="AI1090" s="279" t="s">
        <v>14374</v>
      </c>
      <c r="AJ1090" s="280" t="s">
        <v>14375</v>
      </c>
      <c r="AK1090" s="280" t="s">
        <v>14376</v>
      </c>
      <c r="AL1090" s="284" t="s">
        <v>1971</v>
      </c>
      <c r="AM1090" s="286" t="s">
        <v>14377</v>
      </c>
      <c r="AN1090" s="325" t="s">
        <v>14378</v>
      </c>
      <c r="AO1090" s="10" t="s">
        <v>14379</v>
      </c>
      <c r="AP1090" s="10"/>
      <c r="AQ1090" s="254" t="s">
        <v>14380</v>
      </c>
      <c r="AR1090" s="245">
        <v>45247</v>
      </c>
      <c r="AS1090" s="245">
        <v>45247</v>
      </c>
      <c r="AT1090" s="8" t="s">
        <v>14381</v>
      </c>
      <c r="AU1090" s="244" t="s">
        <v>10529</v>
      </c>
      <c r="AV1090" s="247" t="s">
        <v>8639</v>
      </c>
      <c r="AW1090" s="248" t="s">
        <v>9696</v>
      </c>
      <c r="AX1090" s="249"/>
      <c r="AY1090" s="250" t="s">
        <v>14369</v>
      </c>
    </row>
    <row r="1091" spans="1:51" s="11" customFormat="1" ht="24.75" customHeight="1" x14ac:dyDescent="0.35">
      <c r="A1091" s="362">
        <v>1090</v>
      </c>
      <c r="B1091" s="284" t="s">
        <v>14382</v>
      </c>
      <c r="C1091" s="8" t="s">
        <v>14383</v>
      </c>
      <c r="D1091" s="10"/>
      <c r="E1091" s="10" t="s">
        <v>14</v>
      </c>
      <c r="F1091" s="9">
        <v>45145</v>
      </c>
      <c r="G1091" s="9">
        <v>45204</v>
      </c>
      <c r="H1091" s="9">
        <v>45205</v>
      </c>
      <c r="I1091" s="275">
        <v>45596</v>
      </c>
      <c r="J1091" s="9" t="s">
        <v>2085</v>
      </c>
      <c r="K1091" s="7" t="s">
        <v>34</v>
      </c>
      <c r="L1091" s="10" t="s">
        <v>35</v>
      </c>
      <c r="M1091" s="242" t="s">
        <v>2013</v>
      </c>
      <c r="N1091" s="243" t="s">
        <v>1990</v>
      </c>
      <c r="O1091" s="243" t="s">
        <v>805</v>
      </c>
      <c r="P1091" s="243" t="s">
        <v>2364</v>
      </c>
      <c r="Q1091" s="10" t="s">
        <v>21</v>
      </c>
      <c r="R1091" s="290" t="s">
        <v>14384</v>
      </c>
      <c r="S1091" s="259" t="s">
        <v>2003</v>
      </c>
      <c r="T1091" s="10" t="s">
        <v>22</v>
      </c>
      <c r="U1091" s="244">
        <v>33113</v>
      </c>
      <c r="V1091" s="280" t="s">
        <v>255</v>
      </c>
      <c r="W1091" s="243" t="s">
        <v>317</v>
      </c>
      <c r="X1091" s="241" t="s">
        <v>1936</v>
      </c>
      <c r="Y1091" s="319" t="s">
        <v>14385</v>
      </c>
      <c r="Z1091" s="243">
        <v>44524</v>
      </c>
      <c r="AA1091" s="243" t="s">
        <v>1937</v>
      </c>
      <c r="AB1091" s="10" t="s">
        <v>1938</v>
      </c>
      <c r="AC1091" s="10" t="s">
        <v>1939</v>
      </c>
      <c r="AD1091" s="10" t="s">
        <v>13896</v>
      </c>
      <c r="AE1091" s="243" t="s">
        <v>2095</v>
      </c>
      <c r="AF1091" s="10" t="s">
        <v>14386</v>
      </c>
      <c r="AG1091" s="10" t="s">
        <v>14387</v>
      </c>
      <c r="AH1091" s="270" t="s">
        <v>14388</v>
      </c>
      <c r="AI1091" s="243" t="s">
        <v>14389</v>
      </c>
      <c r="AJ1091" s="272" t="s">
        <v>14390</v>
      </c>
      <c r="AK1091" s="10" t="s">
        <v>14391</v>
      </c>
      <c r="AL1091" s="241" t="s">
        <v>1941</v>
      </c>
      <c r="AM1091" s="327" t="s">
        <v>14392</v>
      </c>
      <c r="AN1091" s="345" t="s">
        <v>14393</v>
      </c>
      <c r="AO1091" s="364" t="s">
        <v>14394</v>
      </c>
      <c r="AP1091" s="10"/>
      <c r="AQ1091" s="254" t="s">
        <v>14395</v>
      </c>
      <c r="AR1091" s="245">
        <v>45246</v>
      </c>
      <c r="AS1091" s="245">
        <v>45246</v>
      </c>
      <c r="AT1091" s="8" t="s">
        <v>14396</v>
      </c>
      <c r="AU1091" s="244">
        <v>45215</v>
      </c>
      <c r="AV1091" s="247" t="s">
        <v>8583</v>
      </c>
      <c r="AW1091" s="294" t="s">
        <v>8334</v>
      </c>
      <c r="AX1091" s="249"/>
      <c r="AY1091" s="323" t="s">
        <v>14382</v>
      </c>
    </row>
    <row r="1092" spans="1:51" s="121" customFormat="1" ht="21.75" customHeight="1" x14ac:dyDescent="0.35">
      <c r="A1092" s="362">
        <v>1091</v>
      </c>
      <c r="B1092" s="284" t="s">
        <v>14397</v>
      </c>
      <c r="C1092" s="248" t="s">
        <v>14398</v>
      </c>
      <c r="D1092" s="280"/>
      <c r="E1092" s="280" t="s">
        <v>79</v>
      </c>
      <c r="F1092" s="275">
        <v>44459</v>
      </c>
      <c r="G1092" s="275">
        <v>44518</v>
      </c>
      <c r="H1092" s="275">
        <v>44884</v>
      </c>
      <c r="I1092" s="275">
        <v>45248</v>
      </c>
      <c r="J1092" s="269" t="s">
        <v>2085</v>
      </c>
      <c r="K1092" s="269" t="s">
        <v>80</v>
      </c>
      <c r="L1092" s="280" t="s">
        <v>81</v>
      </c>
      <c r="M1092" s="278" t="s">
        <v>79</v>
      </c>
      <c r="N1092" s="279" t="s">
        <v>1990</v>
      </c>
      <c r="O1092" s="279" t="s">
        <v>3187</v>
      </c>
      <c r="P1092" s="279" t="s">
        <v>2061</v>
      </c>
      <c r="Q1092" s="280" t="s">
        <v>83</v>
      </c>
      <c r="R1092" s="284" t="s">
        <v>14399</v>
      </c>
      <c r="S1092" s="280" t="s">
        <v>2003</v>
      </c>
      <c r="T1092" s="280" t="s">
        <v>22</v>
      </c>
      <c r="U1092" s="304">
        <v>29331</v>
      </c>
      <c r="V1092" s="280" t="s">
        <v>79</v>
      </c>
      <c r="W1092" s="280" t="s">
        <v>79</v>
      </c>
      <c r="X1092" s="284" t="s">
        <v>1936</v>
      </c>
      <c r="Y1092" s="248" t="s">
        <v>14400</v>
      </c>
      <c r="Z1092" s="279">
        <v>43592</v>
      </c>
      <c r="AA1092" s="280" t="s">
        <v>1937</v>
      </c>
      <c r="AB1092" s="280" t="s">
        <v>1938</v>
      </c>
      <c r="AC1092" s="280" t="s">
        <v>1939</v>
      </c>
      <c r="AD1092" s="280" t="s">
        <v>14401</v>
      </c>
      <c r="AE1092" s="279" t="s">
        <v>2073</v>
      </c>
      <c r="AF1092" s="280" t="s">
        <v>14402</v>
      </c>
      <c r="AG1092" s="280" t="s">
        <v>14403</v>
      </c>
      <c r="AH1092" s="278" t="s">
        <v>14402</v>
      </c>
      <c r="AI1092" s="279" t="s">
        <v>14403</v>
      </c>
      <c r="AJ1092" s="280" t="s">
        <v>14404</v>
      </c>
      <c r="AK1092" s="280" t="s">
        <v>14405</v>
      </c>
      <c r="AL1092" s="284" t="s">
        <v>2005</v>
      </c>
      <c r="AM1092" s="286" t="s">
        <v>14406</v>
      </c>
      <c r="AN1092" s="325" t="s">
        <v>14407</v>
      </c>
      <c r="AO1092" s="10"/>
      <c r="AP1092" s="10"/>
      <c r="AQ1092" s="254" t="s">
        <v>14408</v>
      </c>
      <c r="AR1092" s="245">
        <v>45248</v>
      </c>
      <c r="AS1092" s="245">
        <v>45248</v>
      </c>
      <c r="AT1092" s="8" t="s">
        <v>14311</v>
      </c>
      <c r="AU1092" s="244" t="s">
        <v>10529</v>
      </c>
      <c r="AV1092" s="247" t="s">
        <v>8639</v>
      </c>
      <c r="AW1092" s="248" t="s">
        <v>9696</v>
      </c>
      <c r="AX1092" s="249"/>
      <c r="AY1092" s="323" t="s">
        <v>14397</v>
      </c>
    </row>
    <row r="1093" spans="1:51" s="11" customFormat="1" ht="21.75" customHeight="1" x14ac:dyDescent="0.35">
      <c r="A1093" s="330">
        <v>1092</v>
      </c>
      <c r="B1093" s="293" t="s">
        <v>14409</v>
      </c>
      <c r="C1093" s="8" t="s">
        <v>14410</v>
      </c>
      <c r="D1093" s="10"/>
      <c r="E1093" s="10" t="s">
        <v>14</v>
      </c>
      <c r="F1093" s="9">
        <v>45215</v>
      </c>
      <c r="G1093" s="9">
        <v>45274</v>
      </c>
      <c r="H1093" s="9"/>
      <c r="I1093" s="251"/>
      <c r="J1093" s="9"/>
      <c r="K1093" s="7" t="s">
        <v>26</v>
      </c>
      <c r="L1093" s="10" t="s">
        <v>428</v>
      </c>
      <c r="M1093" s="242" t="s">
        <v>428</v>
      </c>
      <c r="N1093" s="243" t="s">
        <v>1972</v>
      </c>
      <c r="O1093" s="243" t="s">
        <v>12292</v>
      </c>
      <c r="P1093" s="243" t="s">
        <v>5473</v>
      </c>
      <c r="Q1093" s="10" t="s">
        <v>21</v>
      </c>
      <c r="R1093" s="290" t="s">
        <v>14411</v>
      </c>
      <c r="S1093" s="259" t="s">
        <v>2145</v>
      </c>
      <c r="T1093" s="10" t="s">
        <v>53</v>
      </c>
      <c r="U1093" s="244">
        <v>33974</v>
      </c>
      <c r="V1093" s="10" t="s">
        <v>57</v>
      </c>
      <c r="W1093" s="10" t="s">
        <v>1382</v>
      </c>
      <c r="X1093" s="241" t="s">
        <v>1936</v>
      </c>
      <c r="Y1093" s="319" t="s">
        <v>14412</v>
      </c>
      <c r="Z1093" s="243">
        <v>44819</v>
      </c>
      <c r="AA1093" s="243" t="s">
        <v>1937</v>
      </c>
      <c r="AB1093" s="10" t="s">
        <v>1956</v>
      </c>
      <c r="AC1093" s="10" t="s">
        <v>1939</v>
      </c>
      <c r="AD1093" s="10" t="s">
        <v>2010</v>
      </c>
      <c r="AE1093" s="243" t="s">
        <v>2095</v>
      </c>
      <c r="AF1093" s="10" t="s">
        <v>14413</v>
      </c>
      <c r="AG1093" s="10" t="s">
        <v>14414</v>
      </c>
      <c r="AH1093" s="270" t="s">
        <v>14415</v>
      </c>
      <c r="AI1093" s="243" t="s">
        <v>14416</v>
      </c>
      <c r="AJ1093" s="272" t="s">
        <v>14417</v>
      </c>
      <c r="AK1093" s="10" t="s">
        <v>14418</v>
      </c>
      <c r="AL1093" s="241" t="s">
        <v>1993</v>
      </c>
      <c r="AM1093" s="327" t="s">
        <v>14419</v>
      </c>
      <c r="AN1093" s="324" t="s">
        <v>14420</v>
      </c>
      <c r="AO1093" s="322" t="s">
        <v>14421</v>
      </c>
      <c r="AP1093" s="10"/>
      <c r="AQ1093" s="254" t="s">
        <v>14422</v>
      </c>
      <c r="AR1093" s="292">
        <v>45247</v>
      </c>
      <c r="AS1093" s="292">
        <v>45247</v>
      </c>
      <c r="AT1093" s="8" t="s">
        <v>16</v>
      </c>
      <c r="AU1093" s="244" t="s">
        <v>10529</v>
      </c>
      <c r="AV1093" s="317" t="s">
        <v>8583</v>
      </c>
      <c r="AW1093" s="294" t="s">
        <v>3783</v>
      </c>
      <c r="AX1093" s="249"/>
      <c r="AY1093" s="323" t="s">
        <v>14409</v>
      </c>
    </row>
    <row r="1094" spans="1:51" s="121" customFormat="1" ht="21.75" customHeight="1" x14ac:dyDescent="0.35">
      <c r="A1094" s="330">
        <v>1093</v>
      </c>
      <c r="B1094" s="293" t="s">
        <v>14423</v>
      </c>
      <c r="C1094" s="294" t="s">
        <v>14424</v>
      </c>
      <c r="D1094" s="253"/>
      <c r="E1094" s="253" t="s">
        <v>14</v>
      </c>
      <c r="F1094" s="251">
        <v>44830</v>
      </c>
      <c r="G1094" s="251">
        <v>44889</v>
      </c>
      <c r="H1094" s="251">
        <v>45255</v>
      </c>
      <c r="I1094" s="251">
        <v>45626</v>
      </c>
      <c r="J1094" s="231" t="s">
        <v>2085</v>
      </c>
      <c r="K1094" s="231" t="s">
        <v>18</v>
      </c>
      <c r="L1094" s="253" t="s">
        <v>283</v>
      </c>
      <c r="M1094" s="242" t="s">
        <v>2168</v>
      </c>
      <c r="N1094" s="252" t="s">
        <v>1972</v>
      </c>
      <c r="O1094" s="252" t="s">
        <v>418</v>
      </c>
      <c r="P1094" s="252" t="s">
        <v>14425</v>
      </c>
      <c r="Q1094" s="253" t="s">
        <v>21</v>
      </c>
      <c r="R1094" s="293" t="s">
        <v>14426</v>
      </c>
      <c r="S1094" s="253" t="s">
        <v>2003</v>
      </c>
      <c r="T1094" s="253" t="s">
        <v>53</v>
      </c>
      <c r="U1094" s="295">
        <v>31371</v>
      </c>
      <c r="V1094" s="243" t="s">
        <v>699</v>
      </c>
      <c r="W1094" s="253" t="s">
        <v>699</v>
      </c>
      <c r="X1094" s="293" t="s">
        <v>1936</v>
      </c>
      <c r="Y1094" s="294" t="s">
        <v>14427</v>
      </c>
      <c r="Z1094" s="252">
        <v>45036</v>
      </c>
      <c r="AA1094" s="253" t="s">
        <v>1937</v>
      </c>
      <c r="AB1094" s="253" t="s">
        <v>1956</v>
      </c>
      <c r="AC1094" s="253" t="s">
        <v>1968</v>
      </c>
      <c r="AD1094" s="253" t="s">
        <v>14428</v>
      </c>
      <c r="AE1094" s="252" t="s">
        <v>14429</v>
      </c>
      <c r="AF1094" s="253" t="s">
        <v>14430</v>
      </c>
      <c r="AG1094" s="253" t="s">
        <v>14431</v>
      </c>
      <c r="AH1094" s="242" t="s">
        <v>14432</v>
      </c>
      <c r="AI1094" s="252" t="s">
        <v>14433</v>
      </c>
      <c r="AJ1094" s="253" t="s">
        <v>14434</v>
      </c>
      <c r="AK1094" s="253" t="s">
        <v>643</v>
      </c>
      <c r="AL1094" s="293" t="s">
        <v>1958</v>
      </c>
      <c r="AM1094" s="296" t="s">
        <v>14435</v>
      </c>
      <c r="AN1094" s="321" t="s">
        <v>14436</v>
      </c>
      <c r="AO1094" s="253"/>
      <c r="AP1094" s="10"/>
      <c r="AQ1094" s="254" t="s">
        <v>14437</v>
      </c>
      <c r="AR1094" s="292">
        <v>45254</v>
      </c>
      <c r="AS1094" s="292">
        <v>45254</v>
      </c>
      <c r="AT1094" s="8" t="s">
        <v>14438</v>
      </c>
      <c r="AU1094" s="244">
        <v>45229</v>
      </c>
      <c r="AV1094" s="317" t="s">
        <v>8583</v>
      </c>
      <c r="AW1094" s="294" t="s">
        <v>6739</v>
      </c>
      <c r="AX1094" s="249"/>
      <c r="AY1094" s="323" t="s">
        <v>14423</v>
      </c>
    </row>
    <row r="1095" spans="1:51" s="121" customFormat="1" ht="21.75" customHeight="1" x14ac:dyDescent="0.35">
      <c r="A1095" s="330">
        <v>1094</v>
      </c>
      <c r="B1095" s="293" t="s">
        <v>14439</v>
      </c>
      <c r="C1095" s="294" t="s">
        <v>14440</v>
      </c>
      <c r="D1095" s="253"/>
      <c r="E1095" s="253" t="s">
        <v>1725</v>
      </c>
      <c r="F1095" s="251">
        <v>43467</v>
      </c>
      <c r="G1095" s="251">
        <v>43526</v>
      </c>
      <c r="H1095" s="251">
        <v>43893</v>
      </c>
      <c r="I1095" s="251"/>
      <c r="J1095" s="231" t="s">
        <v>1932</v>
      </c>
      <c r="K1095" s="231" t="s">
        <v>80</v>
      </c>
      <c r="L1095" s="253" t="s">
        <v>13022</v>
      </c>
      <c r="M1095" s="242" t="s">
        <v>2038</v>
      </c>
      <c r="N1095" s="252" t="s">
        <v>2017</v>
      </c>
      <c r="O1095" s="252" t="s">
        <v>3187</v>
      </c>
      <c r="P1095" s="252" t="s">
        <v>2061</v>
      </c>
      <c r="Q1095" s="253" t="s">
        <v>83</v>
      </c>
      <c r="R1095" s="293" t="s">
        <v>14441</v>
      </c>
      <c r="S1095" s="253" t="s">
        <v>1944</v>
      </c>
      <c r="T1095" s="253" t="s">
        <v>53</v>
      </c>
      <c r="U1095" s="295">
        <v>33087</v>
      </c>
      <c r="V1095" s="253" t="s">
        <v>1725</v>
      </c>
      <c r="W1095" s="253" t="s">
        <v>1725</v>
      </c>
      <c r="X1095" s="293" t="s">
        <v>1936</v>
      </c>
      <c r="Y1095" s="294" t="s">
        <v>14442</v>
      </c>
      <c r="Z1095" s="252">
        <v>44455</v>
      </c>
      <c r="AA1095" s="253" t="s">
        <v>1937</v>
      </c>
      <c r="AB1095" s="253" t="s">
        <v>1938</v>
      </c>
      <c r="AC1095" s="253" t="s">
        <v>1939</v>
      </c>
      <c r="AD1095" s="253" t="s">
        <v>2253</v>
      </c>
      <c r="AE1095" s="252" t="s">
        <v>2368</v>
      </c>
      <c r="AF1095" s="253" t="s">
        <v>14443</v>
      </c>
      <c r="AG1095" s="253" t="s">
        <v>14444</v>
      </c>
      <c r="AH1095" s="242" t="s">
        <v>14443</v>
      </c>
      <c r="AI1095" s="252" t="s">
        <v>14444</v>
      </c>
      <c r="AJ1095" s="253" t="s">
        <v>14445</v>
      </c>
      <c r="AK1095" s="253" t="s">
        <v>14446</v>
      </c>
      <c r="AL1095" s="293" t="s">
        <v>1971</v>
      </c>
      <c r="AM1095" s="296" t="s">
        <v>14447</v>
      </c>
      <c r="AN1095" s="321" t="s">
        <v>14448</v>
      </c>
      <c r="AO1095" s="10" t="s">
        <v>14449</v>
      </c>
      <c r="AP1095" s="10"/>
      <c r="AQ1095" s="254" t="s">
        <v>14450</v>
      </c>
      <c r="AR1095" s="292">
        <v>45260</v>
      </c>
      <c r="AS1095" s="292">
        <v>45260</v>
      </c>
      <c r="AT1095" s="8" t="s">
        <v>14451</v>
      </c>
      <c r="AU1095" s="244">
        <v>45247</v>
      </c>
      <c r="AV1095" s="317" t="s">
        <v>8583</v>
      </c>
      <c r="AW1095" s="294" t="s">
        <v>6613</v>
      </c>
      <c r="AX1095" s="249"/>
      <c r="AY1095" s="323" t="s">
        <v>14439</v>
      </c>
    </row>
    <row r="1096" spans="1:51" s="11" customFormat="1" ht="21.75" customHeight="1" x14ac:dyDescent="0.35">
      <c r="A1096" s="330">
        <v>1095</v>
      </c>
      <c r="B1096" s="293" t="s">
        <v>14452</v>
      </c>
      <c r="C1096" s="8" t="s">
        <v>14453</v>
      </c>
      <c r="D1096" s="10" t="s">
        <v>14454</v>
      </c>
      <c r="E1096" s="10" t="s">
        <v>2562</v>
      </c>
      <c r="F1096" s="9">
        <v>45019</v>
      </c>
      <c r="G1096" s="9">
        <v>45078</v>
      </c>
      <c r="H1096" s="251">
        <v>45079</v>
      </c>
      <c r="I1096" s="251">
        <v>45473</v>
      </c>
      <c r="J1096" s="7" t="s">
        <v>2085</v>
      </c>
      <c r="K1096" s="7" t="s">
        <v>80</v>
      </c>
      <c r="L1096" s="10" t="s">
        <v>13009</v>
      </c>
      <c r="M1096" s="242" t="s">
        <v>13010</v>
      </c>
      <c r="N1096" s="252" t="s">
        <v>1984</v>
      </c>
      <c r="O1096" s="252" t="s">
        <v>7397</v>
      </c>
      <c r="P1096" s="252" t="s">
        <v>2039</v>
      </c>
      <c r="Q1096" s="253" t="s">
        <v>83</v>
      </c>
      <c r="R1096" s="350" t="s">
        <v>14455</v>
      </c>
      <c r="S1096" s="253" t="s">
        <v>1944</v>
      </c>
      <c r="T1096" s="253" t="s">
        <v>53</v>
      </c>
      <c r="U1096" s="244">
        <v>31095</v>
      </c>
      <c r="V1096" s="243" t="s">
        <v>699</v>
      </c>
      <c r="W1096" s="10" t="s">
        <v>699</v>
      </c>
      <c r="X1096" s="241" t="s">
        <v>1936</v>
      </c>
      <c r="Y1096" s="319" t="s">
        <v>14456</v>
      </c>
      <c r="Z1096" s="243">
        <v>44873</v>
      </c>
      <c r="AA1096" s="10" t="s">
        <v>1937</v>
      </c>
      <c r="AB1096" s="10" t="s">
        <v>1938</v>
      </c>
      <c r="AC1096" s="10" t="s">
        <v>1939</v>
      </c>
      <c r="AD1096" s="10" t="s">
        <v>2049</v>
      </c>
      <c r="AE1096" s="252" t="s">
        <v>2377</v>
      </c>
      <c r="AF1096" s="10" t="s">
        <v>14457</v>
      </c>
      <c r="AG1096" s="10" t="s">
        <v>14458</v>
      </c>
      <c r="AH1096" s="242" t="s">
        <v>14457</v>
      </c>
      <c r="AI1096" s="243" t="s">
        <v>14458</v>
      </c>
      <c r="AJ1096" s="272" t="s">
        <v>14459</v>
      </c>
      <c r="AK1096" s="10" t="s">
        <v>14460</v>
      </c>
      <c r="AL1096" s="293" t="s">
        <v>1971</v>
      </c>
      <c r="AM1096" s="254" t="s">
        <v>14461</v>
      </c>
      <c r="AN1096" s="324" t="s">
        <v>14462</v>
      </c>
      <c r="AO1096" s="10" t="s">
        <v>14463</v>
      </c>
      <c r="AP1096" s="10"/>
      <c r="AQ1096" s="254" t="s">
        <v>14464</v>
      </c>
      <c r="AR1096" s="292">
        <v>45260</v>
      </c>
      <c r="AS1096" s="292">
        <v>45260</v>
      </c>
      <c r="AT1096" s="8" t="s">
        <v>14465</v>
      </c>
      <c r="AU1096" s="244">
        <v>45240</v>
      </c>
      <c r="AV1096" s="317" t="s">
        <v>8583</v>
      </c>
      <c r="AW1096" s="294" t="s">
        <v>6613</v>
      </c>
      <c r="AX1096" s="249"/>
      <c r="AY1096" s="323" t="s">
        <v>14452</v>
      </c>
    </row>
    <row r="1097" spans="1:51" s="11" customFormat="1" ht="22.5" customHeight="1" x14ac:dyDescent="0.35">
      <c r="A1097" s="330">
        <v>1096</v>
      </c>
      <c r="B1097" s="293" t="s">
        <v>14466</v>
      </c>
      <c r="C1097" s="294" t="s">
        <v>14467</v>
      </c>
      <c r="D1097" s="253"/>
      <c r="E1097" s="253" t="s">
        <v>781</v>
      </c>
      <c r="F1097" s="251">
        <v>44837</v>
      </c>
      <c r="G1097" s="251">
        <v>44896</v>
      </c>
      <c r="H1097" s="251">
        <v>44897</v>
      </c>
      <c r="I1097" s="251">
        <v>45261</v>
      </c>
      <c r="J1097" s="231" t="s">
        <v>2085</v>
      </c>
      <c r="K1097" s="231" t="s">
        <v>80</v>
      </c>
      <c r="L1097" s="253" t="s">
        <v>12781</v>
      </c>
      <c r="M1097" s="242" t="s">
        <v>11572</v>
      </c>
      <c r="N1097" s="252" t="s">
        <v>2017</v>
      </c>
      <c r="O1097" s="252" t="s">
        <v>3187</v>
      </c>
      <c r="P1097" s="252" t="s">
        <v>2438</v>
      </c>
      <c r="Q1097" s="253" t="s">
        <v>83</v>
      </c>
      <c r="R1097" s="293" t="s">
        <v>14468</v>
      </c>
      <c r="S1097" s="253" t="s">
        <v>2234</v>
      </c>
      <c r="T1097" s="253" t="s">
        <v>53</v>
      </c>
      <c r="U1097" s="295">
        <v>33225</v>
      </c>
      <c r="V1097" s="253" t="s">
        <v>781</v>
      </c>
      <c r="W1097" s="253" t="s">
        <v>781</v>
      </c>
      <c r="X1097" s="293" t="s">
        <v>1936</v>
      </c>
      <c r="Y1097" s="294" t="s">
        <v>14469</v>
      </c>
      <c r="Z1097" s="252">
        <v>44313</v>
      </c>
      <c r="AA1097" s="253" t="s">
        <v>1937</v>
      </c>
      <c r="AB1097" s="253" t="s">
        <v>1938</v>
      </c>
      <c r="AC1097" s="253" t="s">
        <v>1939</v>
      </c>
      <c r="AD1097" s="253" t="s">
        <v>2049</v>
      </c>
      <c r="AE1097" s="252" t="s">
        <v>2041</v>
      </c>
      <c r="AF1097" s="253" t="s">
        <v>14470</v>
      </c>
      <c r="AG1097" s="253" t="s">
        <v>14471</v>
      </c>
      <c r="AH1097" s="242" t="s">
        <v>14470</v>
      </c>
      <c r="AI1097" s="252" t="s">
        <v>14471</v>
      </c>
      <c r="AJ1097" s="253" t="s">
        <v>14472</v>
      </c>
      <c r="AK1097" s="253" t="s">
        <v>14473</v>
      </c>
      <c r="AL1097" s="293" t="s">
        <v>2005</v>
      </c>
      <c r="AM1097" s="296" t="s">
        <v>14474</v>
      </c>
      <c r="AN1097" s="321" t="s">
        <v>14475</v>
      </c>
      <c r="AO1097" s="253"/>
      <c r="AP1097" s="253"/>
      <c r="AQ1097" s="313" t="s">
        <v>14476</v>
      </c>
      <c r="AR1097" s="292">
        <v>45261</v>
      </c>
      <c r="AS1097" s="292">
        <v>45261</v>
      </c>
      <c r="AT1097" s="8" t="s">
        <v>14477</v>
      </c>
      <c r="AU1097" s="244" t="s">
        <v>10529</v>
      </c>
      <c r="AV1097" s="247" t="s">
        <v>8639</v>
      </c>
      <c r="AW1097" s="294" t="s">
        <v>14478</v>
      </c>
      <c r="AX1097" s="249"/>
      <c r="AY1097" s="323" t="s">
        <v>14466</v>
      </c>
    </row>
    <row r="1098" spans="1:51" s="121" customFormat="1" ht="25.5" customHeight="1" x14ac:dyDescent="0.35">
      <c r="A1098" s="330">
        <v>1097</v>
      </c>
      <c r="B1098" s="293" t="s">
        <v>14479</v>
      </c>
      <c r="C1098" s="294" t="s">
        <v>14480</v>
      </c>
      <c r="D1098" s="253"/>
      <c r="E1098" s="253" t="s">
        <v>14</v>
      </c>
      <c r="F1098" s="251">
        <v>44270</v>
      </c>
      <c r="G1098" s="251">
        <v>44329</v>
      </c>
      <c r="H1098" s="251">
        <v>44695</v>
      </c>
      <c r="I1098" s="251">
        <v>45790</v>
      </c>
      <c r="J1098" s="231" t="s">
        <v>2269</v>
      </c>
      <c r="K1098" s="231" t="s">
        <v>18</v>
      </c>
      <c r="L1098" s="253" t="s">
        <v>218</v>
      </c>
      <c r="M1098" s="242" t="s">
        <v>2083</v>
      </c>
      <c r="N1098" s="252" t="s">
        <v>2017</v>
      </c>
      <c r="O1098" s="252" t="s">
        <v>7101</v>
      </c>
      <c r="P1098" s="252" t="s">
        <v>8320</v>
      </c>
      <c r="Q1098" s="253" t="s">
        <v>21</v>
      </c>
      <c r="R1098" s="293" t="s">
        <v>14481</v>
      </c>
      <c r="S1098" s="253" t="s">
        <v>2252</v>
      </c>
      <c r="T1098" s="253" t="s">
        <v>22</v>
      </c>
      <c r="U1098" s="295">
        <v>35495</v>
      </c>
      <c r="V1098" s="253" t="s">
        <v>1045</v>
      </c>
      <c r="W1098" s="253" t="s">
        <v>1045</v>
      </c>
      <c r="X1098" s="293" t="s">
        <v>1936</v>
      </c>
      <c r="Y1098" s="294" t="s">
        <v>14482</v>
      </c>
      <c r="Z1098" s="252">
        <v>43826</v>
      </c>
      <c r="AA1098" s="253" t="s">
        <v>1937</v>
      </c>
      <c r="AB1098" s="253" t="s">
        <v>1956</v>
      </c>
      <c r="AC1098" s="253" t="s">
        <v>1939</v>
      </c>
      <c r="AD1098" s="253" t="s">
        <v>2370</v>
      </c>
      <c r="AE1098" s="252" t="s">
        <v>2615</v>
      </c>
      <c r="AF1098" s="253" t="s">
        <v>14483</v>
      </c>
      <c r="AG1098" s="253" t="s">
        <v>14484</v>
      </c>
      <c r="AH1098" s="242" t="s">
        <v>14485</v>
      </c>
      <c r="AI1098" s="252" t="s">
        <v>14486</v>
      </c>
      <c r="AJ1098" s="253" t="s">
        <v>14487</v>
      </c>
      <c r="AK1098" s="253" t="s">
        <v>14488</v>
      </c>
      <c r="AL1098" s="293" t="s">
        <v>2224</v>
      </c>
      <c r="AM1098" s="296" t="s">
        <v>14489</v>
      </c>
      <c r="AN1098" s="321" t="s">
        <v>14490</v>
      </c>
      <c r="AO1098" s="10" t="s">
        <v>14491</v>
      </c>
      <c r="AP1098" s="10"/>
      <c r="AQ1098" s="254" t="s">
        <v>14492</v>
      </c>
      <c r="AR1098" s="292">
        <v>45268</v>
      </c>
      <c r="AS1098" s="292">
        <v>45268</v>
      </c>
      <c r="AT1098" s="8" t="s">
        <v>14493</v>
      </c>
      <c r="AU1098" s="244">
        <v>45233</v>
      </c>
      <c r="AV1098" s="317" t="s">
        <v>8583</v>
      </c>
      <c r="AW1098" s="294" t="s">
        <v>6613</v>
      </c>
      <c r="AX1098" s="249"/>
      <c r="AY1098" s="323" t="s">
        <v>14479</v>
      </c>
    </row>
    <row r="1099" spans="1:51" s="11" customFormat="1" ht="23.25" customHeight="1" x14ac:dyDescent="0.35">
      <c r="A1099" s="330">
        <v>1098</v>
      </c>
      <c r="B1099" s="293" t="s">
        <v>14494</v>
      </c>
      <c r="C1099" s="8" t="s">
        <v>14495</v>
      </c>
      <c r="D1099" s="10"/>
      <c r="E1099" s="10" t="s">
        <v>1679</v>
      </c>
      <c r="F1099" s="9">
        <v>45075</v>
      </c>
      <c r="G1099" s="9">
        <v>45134</v>
      </c>
      <c r="H1099" s="251">
        <v>45135</v>
      </c>
      <c r="I1099" s="251">
        <v>45504</v>
      </c>
      <c r="J1099" s="7" t="s">
        <v>2085</v>
      </c>
      <c r="K1099" s="7" t="s">
        <v>80</v>
      </c>
      <c r="L1099" s="10" t="s">
        <v>12781</v>
      </c>
      <c r="M1099" s="242" t="s">
        <v>13947</v>
      </c>
      <c r="N1099" s="252" t="s">
        <v>1942</v>
      </c>
      <c r="O1099" s="252" t="s">
        <v>8103</v>
      </c>
      <c r="P1099" s="252" t="s">
        <v>1996</v>
      </c>
      <c r="Q1099" s="253" t="s">
        <v>83</v>
      </c>
      <c r="R1099" s="350" t="s">
        <v>14496</v>
      </c>
      <c r="S1099" s="351" t="s">
        <v>2252</v>
      </c>
      <c r="T1099" s="253" t="s">
        <v>53</v>
      </c>
      <c r="U1099" s="244">
        <v>27828</v>
      </c>
      <c r="V1099" s="253" t="s">
        <v>1679</v>
      </c>
      <c r="W1099" s="10" t="s">
        <v>176</v>
      </c>
      <c r="X1099" s="241" t="s">
        <v>1936</v>
      </c>
      <c r="Y1099" s="319" t="s">
        <v>14497</v>
      </c>
      <c r="Z1099" s="243">
        <v>44535</v>
      </c>
      <c r="AA1099" s="243" t="s">
        <v>1937</v>
      </c>
      <c r="AB1099" s="10" t="s">
        <v>1946</v>
      </c>
      <c r="AC1099" s="253" t="s">
        <v>1939</v>
      </c>
      <c r="AD1099" s="10" t="s">
        <v>2004</v>
      </c>
      <c r="AE1099" s="243" t="s">
        <v>1948</v>
      </c>
      <c r="AF1099" s="10" t="s">
        <v>14498</v>
      </c>
      <c r="AG1099" s="10" t="s">
        <v>14499</v>
      </c>
      <c r="AH1099" s="242" t="s">
        <v>14498</v>
      </c>
      <c r="AI1099" s="243" t="s">
        <v>14499</v>
      </c>
      <c r="AJ1099" s="272" t="s">
        <v>14500</v>
      </c>
      <c r="AK1099" s="10" t="s">
        <v>1551</v>
      </c>
      <c r="AL1099" s="293" t="s">
        <v>2005</v>
      </c>
      <c r="AM1099" s="254" t="s">
        <v>14501</v>
      </c>
      <c r="AN1099" s="324" t="s">
        <v>14502</v>
      </c>
      <c r="AO1099" s="10" t="s">
        <v>14503</v>
      </c>
      <c r="AP1099" s="10"/>
      <c r="AQ1099" s="254" t="s">
        <v>14504</v>
      </c>
      <c r="AR1099" s="292">
        <v>45267</v>
      </c>
      <c r="AS1099" s="292">
        <v>45291</v>
      </c>
      <c r="AT1099" s="8" t="s">
        <v>14505</v>
      </c>
      <c r="AU1099" s="244">
        <v>45241</v>
      </c>
      <c r="AV1099" s="247" t="s">
        <v>8639</v>
      </c>
      <c r="AW1099" s="294" t="s">
        <v>14478</v>
      </c>
      <c r="AX1099" s="249"/>
      <c r="AY1099" s="323" t="s">
        <v>14494</v>
      </c>
    </row>
    <row r="1100" spans="1:51" s="121" customFormat="1" ht="23.25" customHeight="1" x14ac:dyDescent="0.35">
      <c r="A1100" s="362">
        <v>1099</v>
      </c>
      <c r="B1100" s="284" t="s">
        <v>14506</v>
      </c>
      <c r="C1100" s="248" t="s">
        <v>14507</v>
      </c>
      <c r="D1100" s="280" t="s">
        <v>14508</v>
      </c>
      <c r="E1100" s="280" t="s">
        <v>1071</v>
      </c>
      <c r="F1100" s="275">
        <v>43152</v>
      </c>
      <c r="G1100" s="275">
        <v>43211</v>
      </c>
      <c r="H1100" s="275">
        <v>43212</v>
      </c>
      <c r="I1100" s="275"/>
      <c r="J1100" s="269" t="s">
        <v>1932</v>
      </c>
      <c r="K1100" s="269" t="s">
        <v>80</v>
      </c>
      <c r="L1100" s="280" t="s">
        <v>13009</v>
      </c>
      <c r="M1100" s="281" t="s">
        <v>13194</v>
      </c>
      <c r="N1100" s="279" t="s">
        <v>1964</v>
      </c>
      <c r="O1100" s="279" t="s">
        <v>7397</v>
      </c>
      <c r="P1100" s="279" t="s">
        <v>2053</v>
      </c>
      <c r="Q1100" s="280" t="s">
        <v>83</v>
      </c>
      <c r="R1100" s="284" t="s">
        <v>14509</v>
      </c>
      <c r="S1100" s="280" t="s">
        <v>1944</v>
      </c>
      <c r="T1100" s="280" t="s">
        <v>53</v>
      </c>
      <c r="U1100" s="304">
        <v>25821</v>
      </c>
      <c r="V1100" s="280" t="s">
        <v>2055</v>
      </c>
      <c r="W1100" s="280" t="s">
        <v>145</v>
      </c>
      <c r="X1100" s="284" t="s">
        <v>1936</v>
      </c>
      <c r="Y1100" s="248" t="s">
        <v>14510</v>
      </c>
      <c r="Z1100" s="279">
        <v>42289</v>
      </c>
      <c r="AA1100" s="280" t="s">
        <v>255</v>
      </c>
      <c r="AB1100" s="280" t="s">
        <v>1938</v>
      </c>
      <c r="AC1100" s="280" t="s">
        <v>1939</v>
      </c>
      <c r="AD1100" s="280" t="s">
        <v>2094</v>
      </c>
      <c r="AE1100" s="279" t="s">
        <v>2708</v>
      </c>
      <c r="AF1100" s="280" t="s">
        <v>14511</v>
      </c>
      <c r="AG1100" s="280" t="s">
        <v>14512</v>
      </c>
      <c r="AH1100" s="281" t="s">
        <v>14511</v>
      </c>
      <c r="AI1100" s="279" t="s">
        <v>14512</v>
      </c>
      <c r="AJ1100" s="280" t="s">
        <v>14513</v>
      </c>
      <c r="AK1100" s="280" t="s">
        <v>14514</v>
      </c>
      <c r="AL1100" s="284" t="s">
        <v>1971</v>
      </c>
      <c r="AM1100" s="286" t="s">
        <v>14515</v>
      </c>
      <c r="AN1100" s="325" t="s">
        <v>14516</v>
      </c>
      <c r="AO1100" s="10"/>
      <c r="AP1100" s="10"/>
      <c r="AQ1100" s="254" t="s">
        <v>14517</v>
      </c>
      <c r="AR1100" s="245">
        <v>45268</v>
      </c>
      <c r="AS1100" s="292">
        <v>45291</v>
      </c>
      <c r="AT1100" s="8" t="s">
        <v>14518</v>
      </c>
      <c r="AU1100" s="244">
        <v>45243</v>
      </c>
      <c r="AV1100" s="247" t="s">
        <v>8639</v>
      </c>
      <c r="AW1100" s="294" t="s">
        <v>14478</v>
      </c>
      <c r="AX1100" s="249"/>
      <c r="AY1100" s="323" t="s">
        <v>14506</v>
      </c>
    </row>
    <row r="1101" spans="1:51" s="121" customFormat="1" ht="23.25" customHeight="1" x14ac:dyDescent="0.35">
      <c r="A1101" s="365">
        <v>1100</v>
      </c>
      <c r="B1101" s="284" t="s">
        <v>14519</v>
      </c>
      <c r="C1101" s="8" t="s">
        <v>14520</v>
      </c>
      <c r="D1101" s="7"/>
      <c r="E1101" s="7" t="s">
        <v>141</v>
      </c>
      <c r="F1101" s="9">
        <v>44986</v>
      </c>
      <c r="G1101" s="9">
        <v>45045</v>
      </c>
      <c r="H1101" s="9">
        <v>45046</v>
      </c>
      <c r="I1101" s="275">
        <v>45411</v>
      </c>
      <c r="J1101" s="7" t="s">
        <v>2085</v>
      </c>
      <c r="K1101" s="7" t="s">
        <v>80</v>
      </c>
      <c r="L1101" s="280" t="s">
        <v>13214</v>
      </c>
      <c r="M1101" s="331" t="s">
        <v>7463</v>
      </c>
      <c r="N1101" s="10" t="s">
        <v>1942</v>
      </c>
      <c r="O1101" s="10" t="s">
        <v>8103</v>
      </c>
      <c r="P1101" s="10" t="s">
        <v>1996</v>
      </c>
      <c r="Q1101" s="269" t="s">
        <v>83</v>
      </c>
      <c r="R1101" s="232" t="s">
        <v>14521</v>
      </c>
      <c r="S1101" s="7" t="s">
        <v>2174</v>
      </c>
      <c r="T1101" s="7" t="s">
        <v>53</v>
      </c>
      <c r="U1101" s="9">
        <v>27073</v>
      </c>
      <c r="V1101" s="7" t="s">
        <v>141</v>
      </c>
      <c r="W1101" s="7" t="s">
        <v>141</v>
      </c>
      <c r="X1101" s="7" t="s">
        <v>1936</v>
      </c>
      <c r="Y1101" s="343" t="s">
        <v>14522</v>
      </c>
      <c r="Z1101" s="9">
        <v>44385</v>
      </c>
      <c r="AA1101" s="7" t="s">
        <v>1937</v>
      </c>
      <c r="AB1101" s="7" t="s">
        <v>1938</v>
      </c>
      <c r="AC1101" s="11" t="s">
        <v>1939</v>
      </c>
      <c r="AD1101" s="7" t="s">
        <v>2466</v>
      </c>
      <c r="AE1101" s="7" t="s">
        <v>1948</v>
      </c>
      <c r="AF1101" s="7" t="s">
        <v>14523</v>
      </c>
      <c r="AG1101" s="7" t="s">
        <v>14524</v>
      </c>
      <c r="AH1101" s="7" t="s">
        <v>14523</v>
      </c>
      <c r="AI1101" s="7" t="s">
        <v>14524</v>
      </c>
      <c r="AJ1101" s="344" t="s">
        <v>14525</v>
      </c>
      <c r="AK1101" s="7" t="s">
        <v>14526</v>
      </c>
      <c r="AL1101" s="7" t="s">
        <v>2005</v>
      </c>
      <c r="AM1101" s="7" t="s">
        <v>14527</v>
      </c>
      <c r="AN1101" s="333" t="s">
        <v>14528</v>
      </c>
      <c r="AO1101" s="7"/>
      <c r="AP1101" s="7"/>
      <c r="AQ1101" s="10" t="s">
        <v>14529</v>
      </c>
      <c r="AR1101" s="245">
        <v>45268</v>
      </c>
      <c r="AS1101" s="292">
        <v>45291</v>
      </c>
      <c r="AT1101" s="256" t="s">
        <v>14530</v>
      </c>
      <c r="AU1101" s="244">
        <v>45239</v>
      </c>
      <c r="AV1101" s="247" t="s">
        <v>8639</v>
      </c>
      <c r="AW1101" s="294" t="s">
        <v>14478</v>
      </c>
      <c r="AY1101" s="323" t="s">
        <v>14519</v>
      </c>
    </row>
    <row r="1102" spans="1:51" s="121" customFormat="1" ht="23.25" customHeight="1" x14ac:dyDescent="0.35">
      <c r="A1102" s="365">
        <v>1101</v>
      </c>
      <c r="B1102" s="284" t="s">
        <v>14531</v>
      </c>
      <c r="C1102" s="248" t="s">
        <v>14532</v>
      </c>
      <c r="D1102" s="269"/>
      <c r="E1102" s="269" t="s">
        <v>544</v>
      </c>
      <c r="F1102" s="275">
        <v>44396</v>
      </c>
      <c r="G1102" s="275">
        <v>44455</v>
      </c>
      <c r="H1102" s="275">
        <v>44821</v>
      </c>
      <c r="I1102" s="275">
        <v>45916</v>
      </c>
      <c r="J1102" s="269" t="s">
        <v>2269</v>
      </c>
      <c r="K1102" s="269" t="s">
        <v>80</v>
      </c>
      <c r="L1102" s="280" t="s">
        <v>13022</v>
      </c>
      <c r="M1102" s="280" t="s">
        <v>9296</v>
      </c>
      <c r="N1102" s="280" t="s">
        <v>1964</v>
      </c>
      <c r="O1102" s="280" t="s">
        <v>8103</v>
      </c>
      <c r="P1102" s="280" t="s">
        <v>1996</v>
      </c>
      <c r="Q1102" s="269" t="s">
        <v>83</v>
      </c>
      <c r="R1102" s="232" t="s">
        <v>14533</v>
      </c>
      <c r="S1102" s="269" t="s">
        <v>1944</v>
      </c>
      <c r="T1102" s="269" t="s">
        <v>53</v>
      </c>
      <c r="U1102" s="275">
        <v>29310</v>
      </c>
      <c r="V1102" s="329" t="s">
        <v>544</v>
      </c>
      <c r="W1102" s="269" t="s">
        <v>544</v>
      </c>
      <c r="X1102" s="269" t="s">
        <v>1936</v>
      </c>
      <c r="Y1102" s="269" t="s">
        <v>14534</v>
      </c>
      <c r="Z1102" s="275">
        <v>38532</v>
      </c>
      <c r="AA1102" s="269" t="s">
        <v>544</v>
      </c>
      <c r="AB1102" s="269" t="s">
        <v>1938</v>
      </c>
      <c r="AC1102" s="346" t="s">
        <v>1939</v>
      </c>
      <c r="AD1102" s="269" t="s">
        <v>14535</v>
      </c>
      <c r="AE1102" s="269" t="s">
        <v>1948</v>
      </c>
      <c r="AF1102" s="269" t="s">
        <v>14536</v>
      </c>
      <c r="AG1102" s="269" t="s">
        <v>14537</v>
      </c>
      <c r="AH1102" s="269" t="s">
        <v>14536</v>
      </c>
      <c r="AI1102" s="269" t="s">
        <v>14537</v>
      </c>
      <c r="AJ1102" s="269" t="s">
        <v>14538</v>
      </c>
      <c r="AK1102" s="269" t="s">
        <v>5411</v>
      </c>
      <c r="AL1102" s="269" t="s">
        <v>2005</v>
      </c>
      <c r="AM1102" s="325" t="s">
        <v>14539</v>
      </c>
      <c r="AN1102" s="325" t="s">
        <v>14540</v>
      </c>
      <c r="AO1102" s="7"/>
      <c r="AP1102" s="7"/>
      <c r="AQ1102" s="10" t="s">
        <v>14541</v>
      </c>
      <c r="AR1102" s="245">
        <v>45268</v>
      </c>
      <c r="AS1102" s="292">
        <v>45291</v>
      </c>
      <c r="AT1102" s="256" t="s">
        <v>14542</v>
      </c>
      <c r="AU1102" s="244">
        <v>45240</v>
      </c>
      <c r="AV1102" s="247" t="s">
        <v>8639</v>
      </c>
      <c r="AW1102" s="294" t="s">
        <v>14478</v>
      </c>
      <c r="AY1102" s="323" t="s">
        <v>14531</v>
      </c>
    </row>
    <row r="1103" spans="1:51" s="329" customFormat="1" ht="23.25" customHeight="1" x14ac:dyDescent="0.35">
      <c r="A1103" s="362">
        <v>1102</v>
      </c>
      <c r="B1103" s="284" t="s">
        <v>14543</v>
      </c>
      <c r="C1103" s="248" t="s">
        <v>14544</v>
      </c>
      <c r="D1103" s="280"/>
      <c r="E1103" s="280" t="s">
        <v>747</v>
      </c>
      <c r="F1103" s="275">
        <v>44851</v>
      </c>
      <c r="G1103" s="275">
        <v>44910</v>
      </c>
      <c r="H1103" s="275">
        <v>44911</v>
      </c>
      <c r="I1103" s="275">
        <v>45275</v>
      </c>
      <c r="J1103" s="269" t="s">
        <v>2085</v>
      </c>
      <c r="K1103" s="269" t="s">
        <v>12858</v>
      </c>
      <c r="L1103" s="280" t="s">
        <v>146</v>
      </c>
      <c r="M1103" s="281" t="s">
        <v>2032</v>
      </c>
      <c r="N1103" s="279" t="s">
        <v>2017</v>
      </c>
      <c r="O1103" s="279" t="s">
        <v>396</v>
      </c>
      <c r="P1103" s="279" t="s">
        <v>2171</v>
      </c>
      <c r="Q1103" s="280" t="s">
        <v>148</v>
      </c>
      <c r="R1103" s="284" t="s">
        <v>14545</v>
      </c>
      <c r="S1103" s="280" t="s">
        <v>1944</v>
      </c>
      <c r="T1103" s="280" t="s">
        <v>53</v>
      </c>
      <c r="U1103" s="304">
        <v>33743</v>
      </c>
      <c r="V1103" s="280" t="s">
        <v>747</v>
      </c>
      <c r="W1103" s="280" t="s">
        <v>747</v>
      </c>
      <c r="X1103" s="284" t="s">
        <v>1936</v>
      </c>
      <c r="Y1103" s="248" t="s">
        <v>14546</v>
      </c>
      <c r="Z1103" s="279">
        <v>44359</v>
      </c>
      <c r="AA1103" s="280" t="s">
        <v>1937</v>
      </c>
      <c r="AB1103" s="280" t="s">
        <v>1938</v>
      </c>
      <c r="AC1103" s="280" t="s">
        <v>1939</v>
      </c>
      <c r="AD1103" s="280" t="s">
        <v>14547</v>
      </c>
      <c r="AE1103" s="279" t="s">
        <v>11051</v>
      </c>
      <c r="AF1103" s="280" t="s">
        <v>14548</v>
      </c>
      <c r="AG1103" s="280" t="s">
        <v>14549</v>
      </c>
      <c r="AH1103" s="281" t="s">
        <v>14548</v>
      </c>
      <c r="AI1103" s="279" t="s">
        <v>14549</v>
      </c>
      <c r="AJ1103" s="280" t="s">
        <v>14550</v>
      </c>
      <c r="AK1103" s="280" t="s">
        <v>14551</v>
      </c>
      <c r="AL1103" s="284" t="s">
        <v>1971</v>
      </c>
      <c r="AM1103" s="286" t="s">
        <v>14552</v>
      </c>
      <c r="AN1103" s="325" t="s">
        <v>14553</v>
      </c>
      <c r="AO1103" s="280" t="s">
        <v>14554</v>
      </c>
      <c r="AP1103" s="280"/>
      <c r="AQ1103" s="307" t="s">
        <v>14555</v>
      </c>
      <c r="AR1103" s="245">
        <v>45275</v>
      </c>
      <c r="AS1103" s="245">
        <v>45275</v>
      </c>
      <c r="AT1103" s="248" t="s">
        <v>14556</v>
      </c>
      <c r="AU1103" s="244" t="s">
        <v>10529</v>
      </c>
      <c r="AV1103" s="247" t="s">
        <v>8639</v>
      </c>
      <c r="AW1103" s="248" t="s">
        <v>9696</v>
      </c>
      <c r="AX1103" s="247"/>
      <c r="AY1103" s="232" t="s">
        <v>14543</v>
      </c>
    </row>
    <row r="1104" spans="1:51" s="329" customFormat="1" ht="23.25" customHeight="1" x14ac:dyDescent="0.35">
      <c r="A1104" s="362">
        <v>1103</v>
      </c>
      <c r="B1104" s="284" t="s">
        <v>14557</v>
      </c>
      <c r="C1104" s="248" t="s">
        <v>4589</v>
      </c>
      <c r="D1104" s="280"/>
      <c r="E1104" s="280" t="s">
        <v>699</v>
      </c>
      <c r="F1104" s="275">
        <v>44851</v>
      </c>
      <c r="G1104" s="275">
        <v>44910</v>
      </c>
      <c r="H1104" s="275">
        <v>44911</v>
      </c>
      <c r="I1104" s="275">
        <v>45275</v>
      </c>
      <c r="J1104" s="269" t="s">
        <v>2085</v>
      </c>
      <c r="K1104" s="269" t="s">
        <v>12858</v>
      </c>
      <c r="L1104" s="280" t="s">
        <v>146</v>
      </c>
      <c r="M1104" s="278" t="s">
        <v>2316</v>
      </c>
      <c r="N1104" s="279" t="s">
        <v>1990</v>
      </c>
      <c r="O1104" s="279" t="s">
        <v>410</v>
      </c>
      <c r="P1104" s="279" t="s">
        <v>2182</v>
      </c>
      <c r="Q1104" s="280" t="s">
        <v>148</v>
      </c>
      <c r="R1104" s="284" t="s">
        <v>14558</v>
      </c>
      <c r="S1104" s="280" t="s">
        <v>2079</v>
      </c>
      <c r="T1104" s="280" t="s">
        <v>22</v>
      </c>
      <c r="U1104" s="304">
        <v>30311</v>
      </c>
      <c r="V1104" s="280" t="s">
        <v>317</v>
      </c>
      <c r="W1104" s="280" t="s">
        <v>317</v>
      </c>
      <c r="X1104" s="284" t="s">
        <v>1936</v>
      </c>
      <c r="Y1104" s="248" t="s">
        <v>14559</v>
      </c>
      <c r="Z1104" s="279">
        <v>43321</v>
      </c>
      <c r="AA1104" s="280" t="s">
        <v>699</v>
      </c>
      <c r="AB1104" s="280" t="s">
        <v>1946</v>
      </c>
      <c r="AC1104" s="280" t="s">
        <v>1939</v>
      </c>
      <c r="AD1104" s="280" t="s">
        <v>2727</v>
      </c>
      <c r="AE1104" s="279" t="s">
        <v>11051</v>
      </c>
      <c r="AF1104" s="280" t="s">
        <v>14560</v>
      </c>
      <c r="AG1104" s="280" t="s">
        <v>14561</v>
      </c>
      <c r="AH1104" s="278" t="s">
        <v>14560</v>
      </c>
      <c r="AI1104" s="279" t="s">
        <v>14561</v>
      </c>
      <c r="AJ1104" s="280" t="s">
        <v>14562</v>
      </c>
      <c r="AK1104" s="280" t="s">
        <v>14563</v>
      </c>
      <c r="AL1104" s="284" t="s">
        <v>2005</v>
      </c>
      <c r="AM1104" s="286" t="s">
        <v>4588</v>
      </c>
      <c r="AN1104" s="325" t="s">
        <v>14564</v>
      </c>
      <c r="AO1104" s="280"/>
      <c r="AP1104" s="280"/>
      <c r="AQ1104" s="307" t="s">
        <v>14565</v>
      </c>
      <c r="AR1104" s="245">
        <v>45275</v>
      </c>
      <c r="AS1104" s="245">
        <v>45275</v>
      </c>
      <c r="AT1104" s="248" t="s">
        <v>14566</v>
      </c>
      <c r="AU1104" s="244" t="s">
        <v>10529</v>
      </c>
      <c r="AV1104" s="247" t="s">
        <v>8639</v>
      </c>
      <c r="AW1104" s="248" t="s">
        <v>9696</v>
      </c>
      <c r="AX1104" s="247"/>
      <c r="AY1104" s="232" t="s">
        <v>14557</v>
      </c>
    </row>
    <row r="1105" spans="1:51" s="11" customFormat="1" ht="23.25" customHeight="1" x14ac:dyDescent="0.35">
      <c r="A1105" s="362">
        <v>1104</v>
      </c>
      <c r="B1105" s="284" t="s">
        <v>14567</v>
      </c>
      <c r="C1105" s="8" t="s">
        <v>14568</v>
      </c>
      <c r="D1105" s="10"/>
      <c r="E1105" s="10" t="s">
        <v>14</v>
      </c>
      <c r="F1105" s="9">
        <v>45229</v>
      </c>
      <c r="G1105" s="9">
        <v>45288</v>
      </c>
      <c r="H1105" s="9"/>
      <c r="I1105" s="275"/>
      <c r="J1105" s="9"/>
      <c r="K1105" s="269" t="s">
        <v>10652</v>
      </c>
      <c r="L1105" s="10" t="s">
        <v>450</v>
      </c>
      <c r="M1105" s="242" t="s">
        <v>450</v>
      </c>
      <c r="N1105" s="243" t="s">
        <v>1972</v>
      </c>
      <c r="O1105" s="243" t="s">
        <v>14569</v>
      </c>
      <c r="P1105" s="243" t="s">
        <v>14570</v>
      </c>
      <c r="Q1105" s="280" t="s">
        <v>21</v>
      </c>
      <c r="R1105" s="290" t="s">
        <v>14571</v>
      </c>
      <c r="S1105" s="259" t="s">
        <v>2485</v>
      </c>
      <c r="T1105" s="10" t="s">
        <v>22</v>
      </c>
      <c r="U1105" s="244">
        <v>35352</v>
      </c>
      <c r="V1105" s="10" t="s">
        <v>334</v>
      </c>
      <c r="W1105" s="10" t="s">
        <v>334</v>
      </c>
      <c r="X1105" s="241" t="s">
        <v>1936</v>
      </c>
      <c r="Y1105" s="319" t="s">
        <v>14572</v>
      </c>
      <c r="Z1105" s="243">
        <v>44375</v>
      </c>
      <c r="AA1105" s="243" t="s">
        <v>1937</v>
      </c>
      <c r="AB1105" s="10" t="s">
        <v>1956</v>
      </c>
      <c r="AC1105" s="10" t="s">
        <v>1939</v>
      </c>
      <c r="AD1105" s="10" t="s">
        <v>2010</v>
      </c>
      <c r="AE1105" s="243" t="s">
        <v>2219</v>
      </c>
      <c r="AF1105" s="10" t="s">
        <v>14573</v>
      </c>
      <c r="AG1105" s="10" t="s">
        <v>14574</v>
      </c>
      <c r="AH1105" s="270" t="s">
        <v>14575</v>
      </c>
      <c r="AI1105" s="243" t="s">
        <v>14576</v>
      </c>
      <c r="AJ1105" s="272" t="s">
        <v>14577</v>
      </c>
      <c r="AK1105" s="10" t="s">
        <v>14578</v>
      </c>
      <c r="AL1105" s="241" t="s">
        <v>1958</v>
      </c>
      <c r="AM1105" s="327" t="s">
        <v>14579</v>
      </c>
      <c r="AN1105" s="345" t="s">
        <v>14580</v>
      </c>
      <c r="AO1105" s="364" t="s">
        <v>14581</v>
      </c>
      <c r="AP1105" s="10"/>
      <c r="AQ1105" s="254" t="s">
        <v>14582</v>
      </c>
      <c r="AR1105" s="245">
        <v>45275</v>
      </c>
      <c r="AS1105" s="245">
        <v>45275</v>
      </c>
      <c r="AT1105" s="8" t="s">
        <v>16</v>
      </c>
      <c r="AU1105" s="244">
        <v>45272</v>
      </c>
      <c r="AV1105" s="317" t="s">
        <v>8583</v>
      </c>
      <c r="AW1105" s="294" t="s">
        <v>6613</v>
      </c>
      <c r="AX1105" s="249"/>
      <c r="AY1105" s="323" t="s">
        <v>14567</v>
      </c>
    </row>
    <row r="1106" spans="1:51" s="329" customFormat="1" ht="23.25" customHeight="1" x14ac:dyDescent="0.35">
      <c r="A1106" s="330">
        <v>1105</v>
      </c>
      <c r="B1106" s="293" t="s">
        <v>14583</v>
      </c>
      <c r="C1106" s="294" t="s">
        <v>14584</v>
      </c>
      <c r="D1106" s="253"/>
      <c r="E1106" s="253" t="s">
        <v>501</v>
      </c>
      <c r="F1106" s="251">
        <v>44853</v>
      </c>
      <c r="G1106" s="251">
        <v>44912</v>
      </c>
      <c r="H1106" s="251">
        <v>44913</v>
      </c>
      <c r="I1106" s="251">
        <v>45277</v>
      </c>
      <c r="J1106" s="231" t="s">
        <v>2085</v>
      </c>
      <c r="K1106" s="231" t="s">
        <v>80</v>
      </c>
      <c r="L1106" s="253" t="s">
        <v>13022</v>
      </c>
      <c r="M1106" s="326" t="s">
        <v>2133</v>
      </c>
      <c r="N1106" s="252" t="s">
        <v>2017</v>
      </c>
      <c r="O1106" s="252" t="s">
        <v>3187</v>
      </c>
      <c r="P1106" s="252" t="s">
        <v>2061</v>
      </c>
      <c r="Q1106" s="253" t="s">
        <v>83</v>
      </c>
      <c r="R1106" s="293" t="s">
        <v>14585</v>
      </c>
      <c r="S1106" s="253" t="s">
        <v>2144</v>
      </c>
      <c r="T1106" s="253" t="s">
        <v>53</v>
      </c>
      <c r="U1106" s="295">
        <v>31984</v>
      </c>
      <c r="V1106" s="253" t="s">
        <v>501</v>
      </c>
      <c r="W1106" s="253" t="s">
        <v>501</v>
      </c>
      <c r="X1106" s="293" t="s">
        <v>1936</v>
      </c>
      <c r="Y1106" s="294" t="s">
        <v>14586</v>
      </c>
      <c r="Z1106" s="252">
        <v>44419</v>
      </c>
      <c r="AA1106" s="253" t="s">
        <v>1937</v>
      </c>
      <c r="AB1106" s="253" t="s">
        <v>1938</v>
      </c>
      <c r="AC1106" s="253" t="s">
        <v>1939</v>
      </c>
      <c r="AD1106" s="253" t="s">
        <v>2671</v>
      </c>
      <c r="AE1106" s="252" t="s">
        <v>5880</v>
      </c>
      <c r="AF1106" s="253" t="s">
        <v>14587</v>
      </c>
      <c r="AG1106" s="253" t="s">
        <v>14588</v>
      </c>
      <c r="AH1106" s="326" t="s">
        <v>14587</v>
      </c>
      <c r="AI1106" s="252" t="s">
        <v>14588</v>
      </c>
      <c r="AJ1106" s="253" t="s">
        <v>14589</v>
      </c>
      <c r="AK1106" s="253" t="s">
        <v>14590</v>
      </c>
      <c r="AL1106" s="293" t="s">
        <v>1971</v>
      </c>
      <c r="AM1106" s="296" t="s">
        <v>14591</v>
      </c>
      <c r="AN1106" s="321" t="s">
        <v>14592</v>
      </c>
      <c r="AO1106" s="253"/>
      <c r="AP1106" s="253"/>
      <c r="AQ1106" s="313" t="s">
        <v>14593</v>
      </c>
      <c r="AR1106" s="292">
        <v>45277</v>
      </c>
      <c r="AS1106" s="292">
        <v>45277</v>
      </c>
      <c r="AT1106" s="294" t="s">
        <v>14594</v>
      </c>
      <c r="AU1106" s="244" t="s">
        <v>10529</v>
      </c>
      <c r="AV1106" s="247" t="s">
        <v>8639</v>
      </c>
      <c r="AW1106" s="248" t="s">
        <v>9696</v>
      </c>
      <c r="AX1106" s="317"/>
      <c r="AY1106" s="232" t="s">
        <v>14583</v>
      </c>
    </row>
    <row r="1107" spans="1:51" s="329" customFormat="1" ht="18.75" customHeight="1" x14ac:dyDescent="0.35">
      <c r="A1107" s="330">
        <v>1106</v>
      </c>
      <c r="B1107" s="293" t="s">
        <v>14595</v>
      </c>
      <c r="C1107" s="294" t="s">
        <v>11005</v>
      </c>
      <c r="D1107" s="253"/>
      <c r="E1107" s="253" t="s">
        <v>14</v>
      </c>
      <c r="F1107" s="251">
        <v>44858</v>
      </c>
      <c r="G1107" s="251">
        <v>44917</v>
      </c>
      <c r="H1107" s="251">
        <v>44918</v>
      </c>
      <c r="I1107" s="251">
        <v>45282</v>
      </c>
      <c r="J1107" s="231" t="s">
        <v>2085</v>
      </c>
      <c r="K1107" s="231" t="s">
        <v>26</v>
      </c>
      <c r="L1107" s="253" t="s">
        <v>27</v>
      </c>
      <c r="M1107" s="242" t="s">
        <v>27</v>
      </c>
      <c r="N1107" s="252" t="s">
        <v>2050</v>
      </c>
      <c r="O1107" s="252" t="s">
        <v>1078</v>
      </c>
      <c r="P1107" s="252" t="s">
        <v>2471</v>
      </c>
      <c r="Q1107" s="253" t="s">
        <v>21</v>
      </c>
      <c r="R1107" s="293" t="s">
        <v>14596</v>
      </c>
      <c r="S1107" s="253" t="s">
        <v>2234</v>
      </c>
      <c r="T1107" s="253" t="s">
        <v>22</v>
      </c>
      <c r="U1107" s="295">
        <v>36070</v>
      </c>
      <c r="V1107" s="253" t="s">
        <v>343</v>
      </c>
      <c r="W1107" s="253" t="s">
        <v>343</v>
      </c>
      <c r="X1107" s="293" t="s">
        <v>1936</v>
      </c>
      <c r="Y1107" s="294" t="s">
        <v>14597</v>
      </c>
      <c r="Z1107" s="252">
        <v>44862</v>
      </c>
      <c r="AA1107" s="253" t="s">
        <v>1937</v>
      </c>
      <c r="AB1107" s="253" t="s">
        <v>1956</v>
      </c>
      <c r="AC1107" s="253" t="s">
        <v>1939</v>
      </c>
      <c r="AD1107" s="253" t="s">
        <v>2049</v>
      </c>
      <c r="AE1107" s="252" t="s">
        <v>1998</v>
      </c>
      <c r="AF1107" s="253" t="s">
        <v>14598</v>
      </c>
      <c r="AG1107" s="253" t="s">
        <v>14599</v>
      </c>
      <c r="AH1107" s="242" t="s">
        <v>14600</v>
      </c>
      <c r="AI1107" s="252" t="s">
        <v>14601</v>
      </c>
      <c r="AJ1107" s="253" t="s">
        <v>14602</v>
      </c>
      <c r="AK1107" s="253" t="s">
        <v>14603</v>
      </c>
      <c r="AL1107" s="293" t="s">
        <v>2005</v>
      </c>
      <c r="AM1107" s="296" t="s">
        <v>14604</v>
      </c>
      <c r="AN1107" s="321" t="s">
        <v>14605</v>
      </c>
      <c r="AO1107" s="253" t="s">
        <v>14606</v>
      </c>
      <c r="AP1107" s="253"/>
      <c r="AQ1107" s="313" t="s">
        <v>14607</v>
      </c>
      <c r="AR1107" s="292">
        <v>45281</v>
      </c>
      <c r="AS1107" s="292">
        <v>45281</v>
      </c>
      <c r="AT1107" s="294" t="s">
        <v>14608</v>
      </c>
      <c r="AU1107" s="244" t="s">
        <v>10529</v>
      </c>
      <c r="AV1107" s="247" t="s">
        <v>8639</v>
      </c>
      <c r="AW1107" s="294" t="s">
        <v>8640</v>
      </c>
      <c r="AX1107" s="317"/>
      <c r="AY1107" s="232" t="s">
        <v>14595</v>
      </c>
    </row>
    <row r="1108" spans="1:51" s="121" customFormat="1" ht="18.75" customHeight="1" x14ac:dyDescent="0.35">
      <c r="A1108" s="330">
        <v>1107</v>
      </c>
      <c r="B1108" s="284" t="s">
        <v>14609</v>
      </c>
      <c r="C1108" s="248" t="s">
        <v>11856</v>
      </c>
      <c r="D1108" s="280" t="s">
        <v>14610</v>
      </c>
      <c r="E1108" s="280" t="s">
        <v>351</v>
      </c>
      <c r="F1108" s="275">
        <v>42825</v>
      </c>
      <c r="G1108" s="275">
        <v>42884</v>
      </c>
      <c r="H1108" s="275">
        <v>43615</v>
      </c>
      <c r="I1108" s="275"/>
      <c r="J1108" s="269" t="s">
        <v>1932</v>
      </c>
      <c r="K1108" s="269" t="s">
        <v>80</v>
      </c>
      <c r="L1108" s="280" t="s">
        <v>12801</v>
      </c>
      <c r="M1108" s="281" t="s">
        <v>2207</v>
      </c>
      <c r="N1108" s="279" t="s">
        <v>1984</v>
      </c>
      <c r="O1108" s="279" t="s">
        <v>3187</v>
      </c>
      <c r="P1108" s="279" t="s">
        <v>2438</v>
      </c>
      <c r="Q1108" s="280" t="s">
        <v>83</v>
      </c>
      <c r="R1108" s="284" t="s">
        <v>14611</v>
      </c>
      <c r="S1108" s="280" t="s">
        <v>1935</v>
      </c>
      <c r="T1108" s="280" t="s">
        <v>53</v>
      </c>
      <c r="U1108" s="304">
        <v>30406</v>
      </c>
      <c r="V1108" s="280" t="s">
        <v>2067</v>
      </c>
      <c r="W1108" s="280" t="s">
        <v>317</v>
      </c>
      <c r="X1108" s="284" t="s">
        <v>1936</v>
      </c>
      <c r="Y1108" s="248" t="s">
        <v>14612</v>
      </c>
      <c r="Z1108" s="279">
        <v>44753</v>
      </c>
      <c r="AA1108" s="280" t="s">
        <v>1937</v>
      </c>
      <c r="AB1108" s="280" t="s">
        <v>1956</v>
      </c>
      <c r="AC1108" s="280" t="s">
        <v>1974</v>
      </c>
      <c r="AD1108" s="280" t="s">
        <v>5022</v>
      </c>
      <c r="AE1108" s="279" t="s">
        <v>1948</v>
      </c>
      <c r="AF1108" s="280" t="s">
        <v>14613</v>
      </c>
      <c r="AG1108" s="280" t="s">
        <v>14614</v>
      </c>
      <c r="AH1108" s="281" t="s">
        <v>14615</v>
      </c>
      <c r="AI1108" s="279" t="s">
        <v>14616</v>
      </c>
      <c r="AJ1108" s="280" t="s">
        <v>14617</v>
      </c>
      <c r="AK1108" s="280" t="s">
        <v>14618</v>
      </c>
      <c r="AL1108" s="284" t="s">
        <v>1958</v>
      </c>
      <c r="AM1108" s="286" t="s">
        <v>14619</v>
      </c>
      <c r="AN1108" s="325" t="s">
        <v>14620</v>
      </c>
      <c r="AO1108" s="10" t="s">
        <v>14621</v>
      </c>
      <c r="AP1108" s="10"/>
      <c r="AQ1108" s="254" t="s">
        <v>14622</v>
      </c>
      <c r="AR1108" s="245">
        <v>45291</v>
      </c>
      <c r="AS1108" s="245">
        <v>45291</v>
      </c>
      <c r="AT1108" s="8" t="s">
        <v>14623</v>
      </c>
      <c r="AU1108" s="244" t="s">
        <v>10529</v>
      </c>
      <c r="AV1108" s="247" t="s">
        <v>8639</v>
      </c>
      <c r="AW1108" s="294" t="s">
        <v>14478</v>
      </c>
      <c r="AX1108" s="249"/>
      <c r="AY1108" s="323" t="s">
        <v>14609</v>
      </c>
    </row>
    <row r="1109" spans="1:51" s="121" customFormat="1" ht="18.75" customHeight="1" x14ac:dyDescent="0.35">
      <c r="A1109" s="330">
        <v>1108</v>
      </c>
      <c r="B1109" s="284" t="s">
        <v>14624</v>
      </c>
      <c r="C1109" s="248" t="s">
        <v>14625</v>
      </c>
      <c r="D1109" s="280"/>
      <c r="E1109" s="280" t="s">
        <v>1869</v>
      </c>
      <c r="F1109" s="275">
        <v>42891</v>
      </c>
      <c r="G1109" s="275">
        <v>42950</v>
      </c>
      <c r="H1109" s="275">
        <v>43316</v>
      </c>
      <c r="I1109" s="275"/>
      <c r="J1109" s="269" t="s">
        <v>1932</v>
      </c>
      <c r="K1109" s="269" t="s">
        <v>12858</v>
      </c>
      <c r="L1109" s="280" t="s">
        <v>146</v>
      </c>
      <c r="M1109" s="278" t="s">
        <v>12859</v>
      </c>
      <c r="N1109" s="279" t="s">
        <v>1990</v>
      </c>
      <c r="O1109" s="279" t="s">
        <v>410</v>
      </c>
      <c r="P1109" s="279" t="s">
        <v>2182</v>
      </c>
      <c r="Q1109" s="280" t="s">
        <v>148</v>
      </c>
      <c r="R1109" s="284" t="s">
        <v>14626</v>
      </c>
      <c r="S1109" s="280" t="s">
        <v>2234</v>
      </c>
      <c r="T1109" s="280" t="s">
        <v>53</v>
      </c>
      <c r="U1109" s="304">
        <v>28197</v>
      </c>
      <c r="V1109" s="280" t="s">
        <v>1869</v>
      </c>
      <c r="W1109" s="280" t="s">
        <v>1869</v>
      </c>
      <c r="X1109" s="284" t="s">
        <v>1936</v>
      </c>
      <c r="Y1109" s="248" t="s">
        <v>14627</v>
      </c>
      <c r="Z1109" s="279">
        <v>42516</v>
      </c>
      <c r="AA1109" s="280" t="s">
        <v>1869</v>
      </c>
      <c r="AB1109" s="280" t="s">
        <v>1938</v>
      </c>
      <c r="AC1109" s="280" t="s">
        <v>1939</v>
      </c>
      <c r="AD1109" s="280" t="s">
        <v>2621</v>
      </c>
      <c r="AE1109" s="279" t="s">
        <v>5803</v>
      </c>
      <c r="AF1109" s="280" t="s">
        <v>14628</v>
      </c>
      <c r="AG1109" s="280" t="s">
        <v>14629</v>
      </c>
      <c r="AH1109" s="278" t="s">
        <v>14628</v>
      </c>
      <c r="AI1109" s="279" t="s">
        <v>14629</v>
      </c>
      <c r="AJ1109" s="280">
        <v>1656313630</v>
      </c>
      <c r="AK1109" s="280" t="s">
        <v>14630</v>
      </c>
      <c r="AL1109" s="284" t="s">
        <v>1971</v>
      </c>
      <c r="AM1109" s="286" t="s">
        <v>14631</v>
      </c>
      <c r="AN1109" s="325" t="s">
        <v>14632</v>
      </c>
      <c r="AO1109" s="10"/>
      <c r="AP1109" s="10"/>
      <c r="AQ1109" s="254" t="s">
        <v>14633</v>
      </c>
      <c r="AR1109" s="245">
        <v>45291</v>
      </c>
      <c r="AS1109" s="245">
        <v>45291</v>
      </c>
      <c r="AT1109" s="8" t="s">
        <v>14634</v>
      </c>
      <c r="AU1109" s="244">
        <v>45253</v>
      </c>
      <c r="AV1109" s="247" t="s">
        <v>8639</v>
      </c>
      <c r="AW1109" s="294" t="s">
        <v>14478</v>
      </c>
      <c r="AX1109" s="249"/>
      <c r="AY1109" s="323" t="s">
        <v>14624</v>
      </c>
    </row>
    <row r="1110" spans="1:51" s="121" customFormat="1" ht="18.75" customHeight="1" x14ac:dyDescent="0.35">
      <c r="A1110" s="330">
        <v>1109</v>
      </c>
      <c r="B1110" s="284" t="s">
        <v>14635</v>
      </c>
      <c r="C1110" s="248" t="s">
        <v>14636</v>
      </c>
      <c r="D1110" s="280"/>
      <c r="E1110" s="280" t="s">
        <v>2048</v>
      </c>
      <c r="F1110" s="275">
        <v>42948</v>
      </c>
      <c r="G1110" s="275">
        <v>43007</v>
      </c>
      <c r="H1110" s="275">
        <v>43738</v>
      </c>
      <c r="I1110" s="275"/>
      <c r="J1110" s="269" t="s">
        <v>1932</v>
      </c>
      <c r="K1110" s="269" t="s">
        <v>80</v>
      </c>
      <c r="L1110" s="280" t="s">
        <v>12781</v>
      </c>
      <c r="M1110" s="278" t="s">
        <v>5631</v>
      </c>
      <c r="N1110" s="279" t="s">
        <v>1972</v>
      </c>
      <c r="O1110" s="279" t="s">
        <v>3187</v>
      </c>
      <c r="P1110" s="279" t="s">
        <v>2061</v>
      </c>
      <c r="Q1110" s="280" t="s">
        <v>83</v>
      </c>
      <c r="R1110" s="284" t="s">
        <v>14637</v>
      </c>
      <c r="S1110" s="280" t="s">
        <v>1944</v>
      </c>
      <c r="T1110" s="280" t="s">
        <v>53</v>
      </c>
      <c r="U1110" s="304">
        <v>30175</v>
      </c>
      <c r="V1110" s="280" t="s">
        <v>14638</v>
      </c>
      <c r="W1110" s="280" t="s">
        <v>2048</v>
      </c>
      <c r="X1110" s="284" t="s">
        <v>1936</v>
      </c>
      <c r="Y1110" s="248" t="s">
        <v>14639</v>
      </c>
      <c r="Z1110" s="279">
        <v>39847</v>
      </c>
      <c r="AA1110" s="280" t="s">
        <v>2048</v>
      </c>
      <c r="AB1110" s="280" t="s">
        <v>1938</v>
      </c>
      <c r="AC1110" s="280" t="s">
        <v>1939</v>
      </c>
      <c r="AD1110" s="280" t="s">
        <v>2010</v>
      </c>
      <c r="AE1110" s="279" t="s">
        <v>1948</v>
      </c>
      <c r="AF1110" s="280" t="s">
        <v>14640</v>
      </c>
      <c r="AG1110" s="280" t="s">
        <v>14641</v>
      </c>
      <c r="AH1110" s="278" t="s">
        <v>14640</v>
      </c>
      <c r="AI1110" s="279" t="s">
        <v>14641</v>
      </c>
      <c r="AJ1110" s="280" t="s">
        <v>14642</v>
      </c>
      <c r="AK1110" s="280" t="s">
        <v>14643</v>
      </c>
      <c r="AL1110" s="284" t="s">
        <v>2005</v>
      </c>
      <c r="AM1110" s="286" t="s">
        <v>14644</v>
      </c>
      <c r="AN1110" s="325" t="s">
        <v>14645</v>
      </c>
      <c r="AO1110" s="10"/>
      <c r="AP1110" s="10"/>
      <c r="AQ1110" s="254" t="s">
        <v>14646</v>
      </c>
      <c r="AR1110" s="245">
        <v>45291</v>
      </c>
      <c r="AS1110" s="245">
        <v>45291</v>
      </c>
      <c r="AT1110" s="8" t="s">
        <v>14647</v>
      </c>
      <c r="AU1110" s="244">
        <v>45257</v>
      </c>
      <c r="AV1110" s="247" t="s">
        <v>8639</v>
      </c>
      <c r="AW1110" s="294" t="s">
        <v>14478</v>
      </c>
      <c r="AX1110" s="249"/>
      <c r="AY1110" s="323" t="s">
        <v>14635</v>
      </c>
    </row>
    <row r="1111" spans="1:51" s="121" customFormat="1" ht="18.75" customHeight="1" x14ac:dyDescent="0.35">
      <c r="A1111" s="330">
        <v>1110</v>
      </c>
      <c r="B1111" s="284" t="s">
        <v>14648</v>
      </c>
      <c r="C1111" s="248" t="s">
        <v>14649</v>
      </c>
      <c r="D1111" s="280"/>
      <c r="E1111" s="280" t="s">
        <v>14</v>
      </c>
      <c r="F1111" s="275">
        <v>43893</v>
      </c>
      <c r="G1111" s="275">
        <v>43952</v>
      </c>
      <c r="H1111" s="275">
        <v>44318</v>
      </c>
      <c r="I1111" s="275"/>
      <c r="J1111" s="269" t="s">
        <v>1932</v>
      </c>
      <c r="K1111" s="269" t="s">
        <v>10652</v>
      </c>
      <c r="L1111" s="280" t="s">
        <v>70</v>
      </c>
      <c r="M1111" s="278" t="s">
        <v>2147</v>
      </c>
      <c r="N1111" s="279" t="s">
        <v>1990</v>
      </c>
      <c r="O1111" s="279" t="s">
        <v>505</v>
      </c>
      <c r="P1111" s="279" t="s">
        <v>2236</v>
      </c>
      <c r="Q1111" s="280" t="s">
        <v>21</v>
      </c>
      <c r="R1111" s="284" t="s">
        <v>14650</v>
      </c>
      <c r="S1111" s="280" t="s">
        <v>2135</v>
      </c>
      <c r="T1111" s="280" t="s">
        <v>53</v>
      </c>
      <c r="U1111" s="304">
        <v>31859</v>
      </c>
      <c r="V1111" s="280" t="s">
        <v>1008</v>
      </c>
      <c r="W1111" s="280" t="s">
        <v>1008</v>
      </c>
      <c r="X1111" s="284" t="s">
        <v>1936</v>
      </c>
      <c r="Y1111" s="248" t="s">
        <v>14651</v>
      </c>
      <c r="Z1111" s="279">
        <v>43291</v>
      </c>
      <c r="AA1111" s="280" t="s">
        <v>1008</v>
      </c>
      <c r="AB1111" s="280" t="s">
        <v>1938</v>
      </c>
      <c r="AC1111" s="280" t="s">
        <v>1974</v>
      </c>
      <c r="AD1111" s="280" t="s">
        <v>14652</v>
      </c>
      <c r="AE1111" s="279" t="s">
        <v>2197</v>
      </c>
      <c r="AF1111" s="280" t="s">
        <v>14653</v>
      </c>
      <c r="AG1111" s="280" t="s">
        <v>14654</v>
      </c>
      <c r="AH1111" s="278" t="s">
        <v>14655</v>
      </c>
      <c r="AI1111" s="279" t="s">
        <v>14656</v>
      </c>
      <c r="AJ1111" s="280" t="s">
        <v>14657</v>
      </c>
      <c r="AK1111" s="280" t="s">
        <v>14658</v>
      </c>
      <c r="AL1111" s="284" t="s">
        <v>1958</v>
      </c>
      <c r="AM1111" s="286" t="s">
        <v>14657</v>
      </c>
      <c r="AN1111" s="325" t="s">
        <v>14659</v>
      </c>
      <c r="AO1111" s="10"/>
      <c r="AP1111" s="10"/>
      <c r="AQ1111" s="254" t="s">
        <v>14660</v>
      </c>
      <c r="AR1111" s="245">
        <v>45291</v>
      </c>
      <c r="AS1111" s="245">
        <v>45291</v>
      </c>
      <c r="AT1111" s="8" t="s">
        <v>14661</v>
      </c>
      <c r="AU1111" s="244">
        <v>45285</v>
      </c>
      <c r="AV1111" s="247" t="s">
        <v>8639</v>
      </c>
      <c r="AW1111" s="294" t="s">
        <v>14478</v>
      </c>
      <c r="AX1111" s="249"/>
      <c r="AY1111" s="323" t="s">
        <v>14648</v>
      </c>
    </row>
    <row r="1112" spans="1:51" s="11" customFormat="1" ht="18.75" customHeight="1" x14ac:dyDescent="0.35">
      <c r="A1112" s="330">
        <v>1111</v>
      </c>
      <c r="B1112" s="284" t="s">
        <v>14662</v>
      </c>
      <c r="C1112" s="248" t="s">
        <v>14663</v>
      </c>
      <c r="D1112" s="280"/>
      <c r="E1112" s="280" t="s">
        <v>334</v>
      </c>
      <c r="F1112" s="275">
        <v>44396</v>
      </c>
      <c r="G1112" s="275">
        <v>44455</v>
      </c>
      <c r="H1112" s="275">
        <v>44821</v>
      </c>
      <c r="I1112" s="275">
        <v>45916</v>
      </c>
      <c r="J1112" s="269" t="s">
        <v>2269</v>
      </c>
      <c r="K1112" s="269" t="s">
        <v>12858</v>
      </c>
      <c r="L1112" s="280" t="s">
        <v>146</v>
      </c>
      <c r="M1112" s="278" t="s">
        <v>12859</v>
      </c>
      <c r="N1112" s="279" t="s">
        <v>2050</v>
      </c>
      <c r="O1112" s="279" t="s">
        <v>400</v>
      </c>
      <c r="P1112" s="279" t="s">
        <v>2173</v>
      </c>
      <c r="Q1112" s="280" t="s">
        <v>148</v>
      </c>
      <c r="R1112" s="284" t="s">
        <v>14664</v>
      </c>
      <c r="S1112" s="280" t="s">
        <v>2234</v>
      </c>
      <c r="T1112" s="280" t="s">
        <v>53</v>
      </c>
      <c r="U1112" s="304">
        <v>35148</v>
      </c>
      <c r="V1112" s="280" t="s">
        <v>334</v>
      </c>
      <c r="W1112" s="280" t="s">
        <v>334</v>
      </c>
      <c r="X1112" s="284" t="s">
        <v>1936</v>
      </c>
      <c r="Y1112" s="248" t="s">
        <v>14665</v>
      </c>
      <c r="Z1112" s="279">
        <v>43614</v>
      </c>
      <c r="AA1112" s="280" t="s">
        <v>334</v>
      </c>
      <c r="AB1112" s="280" t="s">
        <v>1956</v>
      </c>
      <c r="AC1112" s="280" t="s">
        <v>1939</v>
      </c>
      <c r="AD1112" s="280" t="s">
        <v>2139</v>
      </c>
      <c r="AE1112" s="279" t="s">
        <v>1998</v>
      </c>
      <c r="AF1112" s="280" t="s">
        <v>14666</v>
      </c>
      <c r="AG1112" s="280" t="s">
        <v>14667</v>
      </c>
      <c r="AH1112" s="278" t="s">
        <v>14666</v>
      </c>
      <c r="AI1112" s="279" t="s">
        <v>14667</v>
      </c>
      <c r="AJ1112" s="280" t="s">
        <v>14668</v>
      </c>
      <c r="AK1112" s="280" t="s">
        <v>14669</v>
      </c>
      <c r="AL1112" s="284" t="s">
        <v>2005</v>
      </c>
      <c r="AM1112" s="286" t="s">
        <v>14670</v>
      </c>
      <c r="AN1112" s="325" t="s">
        <v>14671</v>
      </c>
      <c r="AO1112" s="10"/>
      <c r="AP1112" s="10"/>
      <c r="AQ1112" s="254" t="s">
        <v>14672</v>
      </c>
      <c r="AR1112" s="245">
        <v>45291</v>
      </c>
      <c r="AS1112" s="245">
        <v>45291</v>
      </c>
      <c r="AT1112" s="8" t="s">
        <v>14673</v>
      </c>
      <c r="AU1112" s="244">
        <v>45252</v>
      </c>
      <c r="AV1112" s="247" t="s">
        <v>8639</v>
      </c>
      <c r="AW1112" s="294" t="s">
        <v>14478</v>
      </c>
      <c r="AX1112" s="249"/>
      <c r="AY1112" s="323" t="s">
        <v>14662</v>
      </c>
    </row>
    <row r="1113" spans="1:51" s="121" customFormat="1" ht="18.75" customHeight="1" x14ac:dyDescent="0.35">
      <c r="A1113" s="330">
        <v>1112</v>
      </c>
      <c r="B1113" s="284" t="s">
        <v>14674</v>
      </c>
      <c r="C1113" s="248" t="s">
        <v>14675</v>
      </c>
      <c r="D1113" s="280"/>
      <c r="E1113" s="280" t="s">
        <v>141</v>
      </c>
      <c r="F1113" s="275">
        <v>44424</v>
      </c>
      <c r="G1113" s="275">
        <v>44483</v>
      </c>
      <c r="H1113" s="275">
        <v>44849</v>
      </c>
      <c r="I1113" s="275">
        <v>45944</v>
      </c>
      <c r="J1113" s="269" t="s">
        <v>2269</v>
      </c>
      <c r="K1113" s="269" t="s">
        <v>12858</v>
      </c>
      <c r="L1113" s="280" t="s">
        <v>146</v>
      </c>
      <c r="M1113" s="278" t="s">
        <v>12859</v>
      </c>
      <c r="N1113" s="279" t="s">
        <v>2017</v>
      </c>
      <c r="O1113" s="279" t="s">
        <v>396</v>
      </c>
      <c r="P1113" s="279" t="s">
        <v>2171</v>
      </c>
      <c r="Q1113" s="280" t="s">
        <v>148</v>
      </c>
      <c r="R1113" s="284" t="s">
        <v>14676</v>
      </c>
      <c r="S1113" s="280" t="s">
        <v>2144</v>
      </c>
      <c r="T1113" s="280" t="s">
        <v>53</v>
      </c>
      <c r="U1113" s="304">
        <v>32422</v>
      </c>
      <c r="V1113" s="280" t="s">
        <v>334</v>
      </c>
      <c r="W1113" s="280" t="s">
        <v>334</v>
      </c>
      <c r="X1113" s="284" t="s">
        <v>1936</v>
      </c>
      <c r="Y1113" s="248" t="s">
        <v>14677</v>
      </c>
      <c r="Z1113" s="279">
        <v>44296</v>
      </c>
      <c r="AA1113" s="280" t="s">
        <v>1937</v>
      </c>
      <c r="AB1113" s="280" t="s">
        <v>1938</v>
      </c>
      <c r="AC1113" s="280" t="s">
        <v>1939</v>
      </c>
      <c r="AD1113" s="280" t="s">
        <v>14678</v>
      </c>
      <c r="AE1113" s="279" t="s">
        <v>1988</v>
      </c>
      <c r="AF1113" s="280" t="s">
        <v>14679</v>
      </c>
      <c r="AG1113" s="280" t="s">
        <v>14680</v>
      </c>
      <c r="AH1113" s="278" t="s">
        <v>14679</v>
      </c>
      <c r="AI1113" s="279" t="s">
        <v>14681</v>
      </c>
      <c r="AJ1113" s="280" t="s">
        <v>14682</v>
      </c>
      <c r="AK1113" s="280" t="s">
        <v>14683</v>
      </c>
      <c r="AL1113" s="284" t="s">
        <v>1993</v>
      </c>
      <c r="AM1113" s="286" t="s">
        <v>14684</v>
      </c>
      <c r="AN1113" s="325" t="s">
        <v>14685</v>
      </c>
      <c r="AO1113" s="10" t="s">
        <v>14686</v>
      </c>
      <c r="AP1113" s="10"/>
      <c r="AQ1113" s="254" t="s">
        <v>14687</v>
      </c>
      <c r="AR1113" s="245">
        <v>45291</v>
      </c>
      <c r="AS1113" s="245">
        <v>45291</v>
      </c>
      <c r="AT1113" s="8" t="s">
        <v>14688</v>
      </c>
      <c r="AU1113" s="244">
        <v>45618</v>
      </c>
      <c r="AV1113" s="247" t="s">
        <v>8639</v>
      </c>
      <c r="AW1113" s="294" t="s">
        <v>14478</v>
      </c>
      <c r="AX1113" s="249"/>
      <c r="AY1113" s="323" t="s">
        <v>14674</v>
      </c>
    </row>
    <row r="1114" spans="1:51" s="121" customFormat="1" ht="18.75" customHeight="1" x14ac:dyDescent="0.35">
      <c r="A1114" s="330">
        <v>1113</v>
      </c>
      <c r="B1114" s="284" t="s">
        <v>14689</v>
      </c>
      <c r="C1114" s="248" t="s">
        <v>14690</v>
      </c>
      <c r="D1114" s="280"/>
      <c r="E1114" s="280" t="s">
        <v>141</v>
      </c>
      <c r="F1114" s="275">
        <v>44445</v>
      </c>
      <c r="G1114" s="275">
        <v>44504</v>
      </c>
      <c r="H1114" s="275">
        <v>44870</v>
      </c>
      <c r="I1114" s="275">
        <v>45965</v>
      </c>
      <c r="J1114" s="269" t="s">
        <v>2381</v>
      </c>
      <c r="K1114" s="269" t="s">
        <v>12858</v>
      </c>
      <c r="L1114" s="280" t="s">
        <v>146</v>
      </c>
      <c r="M1114" s="278" t="s">
        <v>12859</v>
      </c>
      <c r="N1114" s="279" t="s">
        <v>2017</v>
      </c>
      <c r="O1114" s="279" t="s">
        <v>396</v>
      </c>
      <c r="P1114" s="279" t="s">
        <v>2171</v>
      </c>
      <c r="Q1114" s="280" t="s">
        <v>148</v>
      </c>
      <c r="R1114" s="284" t="s">
        <v>14691</v>
      </c>
      <c r="S1114" s="280" t="s">
        <v>1944</v>
      </c>
      <c r="T1114" s="280" t="s">
        <v>53</v>
      </c>
      <c r="U1114" s="304">
        <v>33476</v>
      </c>
      <c r="V1114" s="280" t="s">
        <v>141</v>
      </c>
      <c r="W1114" s="280" t="s">
        <v>141</v>
      </c>
      <c r="X1114" s="284" t="s">
        <v>1936</v>
      </c>
      <c r="Y1114" s="248" t="s">
        <v>14692</v>
      </c>
      <c r="Z1114" s="279">
        <v>43948</v>
      </c>
      <c r="AA1114" s="280" t="s">
        <v>141</v>
      </c>
      <c r="AB1114" s="280" t="s">
        <v>1938</v>
      </c>
      <c r="AC1114" s="280" t="s">
        <v>1939</v>
      </c>
      <c r="AD1114" s="280" t="s">
        <v>2346</v>
      </c>
      <c r="AE1114" s="279" t="s">
        <v>1948</v>
      </c>
      <c r="AF1114" s="280" t="s">
        <v>14693</v>
      </c>
      <c r="AG1114" s="280" t="s">
        <v>14694</v>
      </c>
      <c r="AH1114" s="278" t="s">
        <v>14693</v>
      </c>
      <c r="AI1114" s="279" t="s">
        <v>14694</v>
      </c>
      <c r="AJ1114" s="280" t="s">
        <v>14695</v>
      </c>
      <c r="AK1114" s="280" t="s">
        <v>14696</v>
      </c>
      <c r="AL1114" s="284" t="s">
        <v>1993</v>
      </c>
      <c r="AM1114" s="286" t="s">
        <v>14697</v>
      </c>
      <c r="AN1114" s="325" t="s">
        <v>14698</v>
      </c>
      <c r="AO1114" s="10"/>
      <c r="AP1114" s="10"/>
      <c r="AQ1114" s="254" t="s">
        <v>14699</v>
      </c>
      <c r="AR1114" s="245">
        <v>45291</v>
      </c>
      <c r="AS1114" s="245">
        <v>45291</v>
      </c>
      <c r="AT1114" s="8" t="s">
        <v>14700</v>
      </c>
      <c r="AU1114" s="244">
        <v>45618</v>
      </c>
      <c r="AV1114" s="247" t="s">
        <v>8639</v>
      </c>
      <c r="AW1114" s="294" t="s">
        <v>14478</v>
      </c>
      <c r="AX1114" s="249"/>
      <c r="AY1114" s="323" t="s">
        <v>14689</v>
      </c>
    </row>
    <row r="1115" spans="1:51" s="121" customFormat="1" ht="18.75" customHeight="1" x14ac:dyDescent="0.35">
      <c r="A1115" s="330">
        <v>1114</v>
      </c>
      <c r="B1115" s="284" t="s">
        <v>14701</v>
      </c>
      <c r="C1115" s="248" t="s">
        <v>14702</v>
      </c>
      <c r="D1115" s="280"/>
      <c r="E1115" s="280" t="s">
        <v>141</v>
      </c>
      <c r="F1115" s="275">
        <v>44466</v>
      </c>
      <c r="G1115" s="275">
        <v>44525</v>
      </c>
      <c r="H1115" s="275">
        <v>44891</v>
      </c>
      <c r="I1115" s="275">
        <v>45986</v>
      </c>
      <c r="J1115" s="269" t="s">
        <v>2269</v>
      </c>
      <c r="K1115" s="269" t="s">
        <v>12858</v>
      </c>
      <c r="L1115" s="280" t="s">
        <v>146</v>
      </c>
      <c r="M1115" s="278" t="s">
        <v>12859</v>
      </c>
      <c r="N1115" s="279" t="s">
        <v>2050</v>
      </c>
      <c r="O1115" s="279" t="s">
        <v>400</v>
      </c>
      <c r="P1115" s="279" t="s">
        <v>2173</v>
      </c>
      <c r="Q1115" s="280" t="s">
        <v>148</v>
      </c>
      <c r="R1115" s="284" t="s">
        <v>14703</v>
      </c>
      <c r="S1115" s="280" t="s">
        <v>14704</v>
      </c>
      <c r="T1115" s="280" t="s">
        <v>53</v>
      </c>
      <c r="U1115" s="304">
        <v>33682</v>
      </c>
      <c r="V1115" s="280" t="s">
        <v>141</v>
      </c>
      <c r="W1115" s="280" t="s">
        <v>141</v>
      </c>
      <c r="X1115" s="284" t="s">
        <v>1936</v>
      </c>
      <c r="Y1115" s="248" t="s">
        <v>14705</v>
      </c>
      <c r="Z1115" s="279">
        <v>44800</v>
      </c>
      <c r="AA1115" s="280" t="s">
        <v>1937</v>
      </c>
      <c r="AB1115" s="280" t="s">
        <v>1938</v>
      </c>
      <c r="AC1115" s="280" t="s">
        <v>1939</v>
      </c>
      <c r="AD1115" s="280" t="s">
        <v>14706</v>
      </c>
      <c r="AE1115" s="279" t="s">
        <v>14707</v>
      </c>
      <c r="AF1115" s="280" t="s">
        <v>14708</v>
      </c>
      <c r="AG1115" s="280" t="s">
        <v>14709</v>
      </c>
      <c r="AH1115" s="278" t="s">
        <v>14708</v>
      </c>
      <c r="AI1115" s="279" t="s">
        <v>14709</v>
      </c>
      <c r="AJ1115" s="280" t="s">
        <v>14710</v>
      </c>
      <c r="AK1115" s="280" t="s">
        <v>14711</v>
      </c>
      <c r="AL1115" s="284" t="s">
        <v>1971</v>
      </c>
      <c r="AM1115" s="286" t="s">
        <v>14712</v>
      </c>
      <c r="AN1115" s="325" t="s">
        <v>14713</v>
      </c>
      <c r="AO1115" s="10" t="s">
        <v>14714</v>
      </c>
      <c r="AP1115" s="10"/>
      <c r="AQ1115" s="254" t="s">
        <v>14715</v>
      </c>
      <c r="AR1115" s="245">
        <v>45291</v>
      </c>
      <c r="AS1115" s="245">
        <v>45291</v>
      </c>
      <c r="AT1115" s="8" t="s">
        <v>14716</v>
      </c>
      <c r="AU1115" s="244">
        <v>45618</v>
      </c>
      <c r="AV1115" s="247" t="s">
        <v>8639</v>
      </c>
      <c r="AW1115" s="294" t="s">
        <v>14478</v>
      </c>
      <c r="AX1115" s="249"/>
      <c r="AY1115" s="323" t="s">
        <v>14701</v>
      </c>
    </row>
    <row r="1116" spans="1:51" s="121" customFormat="1" ht="18.75" customHeight="1" x14ac:dyDescent="0.35">
      <c r="A1116" s="330">
        <v>1115</v>
      </c>
      <c r="B1116" s="284" t="s">
        <v>14717</v>
      </c>
      <c r="C1116" s="248" t="s">
        <v>14718</v>
      </c>
      <c r="D1116" s="280"/>
      <c r="E1116" s="280" t="s">
        <v>527</v>
      </c>
      <c r="F1116" s="275">
        <v>44466</v>
      </c>
      <c r="G1116" s="275">
        <v>44525</v>
      </c>
      <c r="H1116" s="275">
        <v>44891</v>
      </c>
      <c r="I1116" s="275">
        <v>45986</v>
      </c>
      <c r="J1116" s="269" t="s">
        <v>2269</v>
      </c>
      <c r="K1116" s="269" t="s">
        <v>12858</v>
      </c>
      <c r="L1116" s="280" t="s">
        <v>146</v>
      </c>
      <c r="M1116" s="278" t="s">
        <v>12859</v>
      </c>
      <c r="N1116" s="279" t="s">
        <v>2050</v>
      </c>
      <c r="O1116" s="279" t="s">
        <v>400</v>
      </c>
      <c r="P1116" s="279" t="s">
        <v>2173</v>
      </c>
      <c r="Q1116" s="280" t="s">
        <v>148</v>
      </c>
      <c r="R1116" s="284" t="s">
        <v>14719</v>
      </c>
      <c r="S1116" s="280" t="s">
        <v>2144</v>
      </c>
      <c r="T1116" s="280" t="s">
        <v>22</v>
      </c>
      <c r="U1116" s="304">
        <v>31975</v>
      </c>
      <c r="V1116" s="280" t="s">
        <v>527</v>
      </c>
      <c r="W1116" s="280" t="s">
        <v>527</v>
      </c>
      <c r="X1116" s="284" t="s">
        <v>1936</v>
      </c>
      <c r="Y1116" s="248" t="s">
        <v>14720</v>
      </c>
      <c r="Z1116" s="279">
        <v>44296</v>
      </c>
      <c r="AA1116" s="280" t="s">
        <v>1937</v>
      </c>
      <c r="AB1116" s="280" t="s">
        <v>1938</v>
      </c>
      <c r="AC1116" s="280" t="s">
        <v>1939</v>
      </c>
      <c r="AD1116" s="280" t="s">
        <v>2621</v>
      </c>
      <c r="AE1116" s="279" t="s">
        <v>2366</v>
      </c>
      <c r="AF1116" s="280" t="s">
        <v>14721</v>
      </c>
      <c r="AG1116" s="280" t="s">
        <v>14722</v>
      </c>
      <c r="AH1116" s="278" t="s">
        <v>14723</v>
      </c>
      <c r="AI1116" s="279" t="s">
        <v>14722</v>
      </c>
      <c r="AJ1116" s="280" t="s">
        <v>14724</v>
      </c>
      <c r="AK1116" s="280" t="s">
        <v>14725</v>
      </c>
      <c r="AL1116" s="284" t="s">
        <v>1941</v>
      </c>
      <c r="AM1116" s="286" t="s">
        <v>14726</v>
      </c>
      <c r="AN1116" s="325" t="s">
        <v>14727</v>
      </c>
      <c r="AO1116" s="10" t="s">
        <v>14728</v>
      </c>
      <c r="AP1116" s="10"/>
      <c r="AQ1116" s="254" t="s">
        <v>14729</v>
      </c>
      <c r="AR1116" s="245">
        <v>45291</v>
      </c>
      <c r="AS1116" s="245">
        <v>45291</v>
      </c>
      <c r="AT1116" s="8" t="s">
        <v>14730</v>
      </c>
      <c r="AU1116" s="244">
        <v>45619</v>
      </c>
      <c r="AV1116" s="247" t="s">
        <v>8639</v>
      </c>
      <c r="AW1116" s="294" t="s">
        <v>14478</v>
      </c>
      <c r="AX1116" s="249"/>
      <c r="AY1116" s="323" t="s">
        <v>14717</v>
      </c>
    </row>
    <row r="1117" spans="1:51" s="121" customFormat="1" ht="18.75" customHeight="1" x14ac:dyDescent="0.35">
      <c r="A1117" s="330">
        <v>1116</v>
      </c>
      <c r="B1117" s="284" t="s">
        <v>14731</v>
      </c>
      <c r="C1117" s="248" t="s">
        <v>8049</v>
      </c>
      <c r="D1117" s="280"/>
      <c r="E1117" s="280" t="s">
        <v>747</v>
      </c>
      <c r="F1117" s="275">
        <v>44531</v>
      </c>
      <c r="G1117" s="275">
        <v>44590</v>
      </c>
      <c r="H1117" s="275">
        <v>44956</v>
      </c>
      <c r="I1117" s="275">
        <v>45320</v>
      </c>
      <c r="J1117" s="269" t="s">
        <v>2085</v>
      </c>
      <c r="K1117" s="269" t="s">
        <v>80</v>
      </c>
      <c r="L1117" s="280" t="s">
        <v>12781</v>
      </c>
      <c r="M1117" s="278" t="s">
        <v>2122</v>
      </c>
      <c r="N1117" s="279" t="s">
        <v>2050</v>
      </c>
      <c r="O1117" s="279" t="s">
        <v>3187</v>
      </c>
      <c r="P1117" s="279" t="s">
        <v>2061</v>
      </c>
      <c r="Q1117" s="280" t="s">
        <v>83</v>
      </c>
      <c r="R1117" s="284" t="s">
        <v>14732</v>
      </c>
      <c r="S1117" s="280" t="s">
        <v>1944</v>
      </c>
      <c r="T1117" s="280" t="s">
        <v>53</v>
      </c>
      <c r="U1117" s="304">
        <v>32753</v>
      </c>
      <c r="V1117" s="280" t="s">
        <v>747</v>
      </c>
      <c r="W1117" s="280" t="s">
        <v>747</v>
      </c>
      <c r="X1117" s="284" t="s">
        <v>1936</v>
      </c>
      <c r="Y1117" s="248" t="s">
        <v>14733</v>
      </c>
      <c r="Z1117" s="279">
        <v>44537</v>
      </c>
      <c r="AA1117" s="280" t="s">
        <v>1937</v>
      </c>
      <c r="AB1117" s="280" t="s">
        <v>1938</v>
      </c>
      <c r="AC1117" s="280" t="s">
        <v>1974</v>
      </c>
      <c r="AD1117" s="280" t="s">
        <v>14734</v>
      </c>
      <c r="AE1117" s="279" t="s">
        <v>2095</v>
      </c>
      <c r="AF1117" s="280" t="s">
        <v>14735</v>
      </c>
      <c r="AG1117" s="280" t="s">
        <v>14736</v>
      </c>
      <c r="AH1117" s="278" t="s">
        <v>14735</v>
      </c>
      <c r="AI1117" s="279" t="s">
        <v>14736</v>
      </c>
      <c r="AJ1117" s="280" t="s">
        <v>8054</v>
      </c>
      <c r="AK1117" s="280" t="s">
        <v>8055</v>
      </c>
      <c r="AL1117" s="284" t="s">
        <v>1971</v>
      </c>
      <c r="AM1117" s="286" t="s">
        <v>8056</v>
      </c>
      <c r="AN1117" s="325" t="s">
        <v>14737</v>
      </c>
      <c r="AO1117" s="10" t="s">
        <v>14738</v>
      </c>
      <c r="AP1117" s="10"/>
      <c r="AQ1117" s="254" t="s">
        <v>14739</v>
      </c>
      <c r="AR1117" s="245">
        <v>45291</v>
      </c>
      <c r="AS1117" s="245">
        <v>45291</v>
      </c>
      <c r="AT1117" s="8" t="s">
        <v>14740</v>
      </c>
      <c r="AU1117" s="244">
        <v>45618</v>
      </c>
      <c r="AV1117" s="247" t="s">
        <v>8639</v>
      </c>
      <c r="AW1117" s="294" t="s">
        <v>14478</v>
      </c>
      <c r="AX1117" s="249"/>
      <c r="AY1117" s="323" t="s">
        <v>14731</v>
      </c>
    </row>
    <row r="1118" spans="1:51" s="121" customFormat="1" ht="18.75" customHeight="1" x14ac:dyDescent="0.35">
      <c r="A1118" s="330">
        <v>1117</v>
      </c>
      <c r="B1118" s="284" t="s">
        <v>14741</v>
      </c>
      <c r="C1118" s="248" t="s">
        <v>14742</v>
      </c>
      <c r="D1118" s="280"/>
      <c r="E1118" s="280" t="s">
        <v>1045</v>
      </c>
      <c r="F1118" s="275">
        <v>44599</v>
      </c>
      <c r="G1118" s="275">
        <v>44658</v>
      </c>
      <c r="H1118" s="275">
        <v>45024</v>
      </c>
      <c r="I1118" s="275">
        <v>45389</v>
      </c>
      <c r="J1118" s="269" t="s">
        <v>2085</v>
      </c>
      <c r="K1118" s="269" t="s">
        <v>80</v>
      </c>
      <c r="L1118" s="280" t="s">
        <v>12936</v>
      </c>
      <c r="M1118" s="278" t="s">
        <v>2060</v>
      </c>
      <c r="N1118" s="279" t="s">
        <v>2017</v>
      </c>
      <c r="O1118" s="279" t="s">
        <v>3187</v>
      </c>
      <c r="P1118" s="279" t="s">
        <v>2061</v>
      </c>
      <c r="Q1118" s="280" t="s">
        <v>83</v>
      </c>
      <c r="R1118" s="284" t="s">
        <v>14743</v>
      </c>
      <c r="S1118" s="280" t="s">
        <v>1944</v>
      </c>
      <c r="T1118" s="280" t="s">
        <v>53</v>
      </c>
      <c r="U1118" s="304">
        <v>29542</v>
      </c>
      <c r="V1118" s="280" t="s">
        <v>1153</v>
      </c>
      <c r="W1118" s="280" t="s">
        <v>1153</v>
      </c>
      <c r="X1118" s="284" t="s">
        <v>1936</v>
      </c>
      <c r="Y1118" s="248" t="s">
        <v>14744</v>
      </c>
      <c r="Z1118" s="279">
        <v>44420</v>
      </c>
      <c r="AA1118" s="280" t="s">
        <v>1937</v>
      </c>
      <c r="AB1118" s="280" t="s">
        <v>1938</v>
      </c>
      <c r="AC1118" s="280" t="s">
        <v>1939</v>
      </c>
      <c r="AD1118" s="280" t="s">
        <v>2004</v>
      </c>
      <c r="AE1118" s="279" t="s">
        <v>4407</v>
      </c>
      <c r="AF1118" s="280" t="s">
        <v>14745</v>
      </c>
      <c r="AG1118" s="280" t="s">
        <v>14746</v>
      </c>
      <c r="AH1118" s="278" t="s">
        <v>14745</v>
      </c>
      <c r="AI1118" s="279" t="s">
        <v>14746</v>
      </c>
      <c r="AJ1118" s="280" t="s">
        <v>14747</v>
      </c>
      <c r="AK1118" s="280" t="s">
        <v>14748</v>
      </c>
      <c r="AL1118" s="284" t="s">
        <v>1971</v>
      </c>
      <c r="AM1118" s="286" t="s">
        <v>14749</v>
      </c>
      <c r="AN1118" s="325" t="s">
        <v>14750</v>
      </c>
      <c r="AO1118" s="10"/>
      <c r="AP1118" s="10"/>
      <c r="AQ1118" s="254" t="s">
        <v>14751</v>
      </c>
      <c r="AR1118" s="245">
        <v>45291</v>
      </c>
      <c r="AS1118" s="245">
        <v>45291</v>
      </c>
      <c r="AT1118" s="8" t="s">
        <v>14752</v>
      </c>
      <c r="AU1118" s="244">
        <v>45619</v>
      </c>
      <c r="AV1118" s="247" t="s">
        <v>8639</v>
      </c>
      <c r="AW1118" s="294" t="s">
        <v>14478</v>
      </c>
      <c r="AX1118" s="249"/>
      <c r="AY1118" s="323" t="s">
        <v>14741</v>
      </c>
    </row>
    <row r="1119" spans="1:51" s="121" customFormat="1" ht="18.75" customHeight="1" x14ac:dyDescent="0.35">
      <c r="A1119" s="330">
        <v>1118</v>
      </c>
      <c r="B1119" s="284" t="s">
        <v>14753</v>
      </c>
      <c r="C1119" s="248" t="s">
        <v>14754</v>
      </c>
      <c r="D1119" s="280"/>
      <c r="E1119" s="280" t="s">
        <v>141</v>
      </c>
      <c r="F1119" s="275">
        <v>44641</v>
      </c>
      <c r="G1119" s="275">
        <v>44700</v>
      </c>
      <c r="H1119" s="275">
        <v>45066</v>
      </c>
      <c r="I1119" s="275">
        <v>45443</v>
      </c>
      <c r="J1119" s="269" t="s">
        <v>2085</v>
      </c>
      <c r="K1119" s="269" t="s">
        <v>12858</v>
      </c>
      <c r="L1119" s="280" t="s">
        <v>146</v>
      </c>
      <c r="M1119" s="278" t="s">
        <v>12859</v>
      </c>
      <c r="N1119" s="279" t="s">
        <v>2050</v>
      </c>
      <c r="O1119" s="279" t="s">
        <v>400</v>
      </c>
      <c r="P1119" s="279" t="s">
        <v>2173</v>
      </c>
      <c r="Q1119" s="280" t="s">
        <v>148</v>
      </c>
      <c r="R1119" s="284" t="s">
        <v>14755</v>
      </c>
      <c r="S1119" s="280" t="s">
        <v>2234</v>
      </c>
      <c r="T1119" s="280" t="s">
        <v>53</v>
      </c>
      <c r="U1119" s="304">
        <v>34213</v>
      </c>
      <c r="V1119" s="280" t="s">
        <v>141</v>
      </c>
      <c r="W1119" s="280" t="s">
        <v>141</v>
      </c>
      <c r="X1119" s="284" t="s">
        <v>1936</v>
      </c>
      <c r="Y1119" s="248" t="s">
        <v>14756</v>
      </c>
      <c r="Z1119" s="279">
        <v>44830</v>
      </c>
      <c r="AA1119" s="280" t="s">
        <v>1937</v>
      </c>
      <c r="AB1119" s="280" t="s">
        <v>1938</v>
      </c>
      <c r="AC1119" s="280" t="s">
        <v>1939</v>
      </c>
      <c r="AD1119" s="280" t="s">
        <v>14757</v>
      </c>
      <c r="AE1119" s="279" t="s">
        <v>1948</v>
      </c>
      <c r="AF1119" s="280" t="s">
        <v>14758</v>
      </c>
      <c r="AG1119" s="280" t="s">
        <v>14759</v>
      </c>
      <c r="AH1119" s="278" t="s">
        <v>14758</v>
      </c>
      <c r="AI1119" s="279" t="s">
        <v>14759</v>
      </c>
      <c r="AJ1119" s="280" t="s">
        <v>14760</v>
      </c>
      <c r="AK1119" s="280" t="s">
        <v>14761</v>
      </c>
      <c r="AL1119" s="284" t="s">
        <v>1971</v>
      </c>
      <c r="AM1119" s="286" t="s">
        <v>14762</v>
      </c>
      <c r="AN1119" s="325" t="s">
        <v>14763</v>
      </c>
      <c r="AO1119" s="10" t="s">
        <v>14764</v>
      </c>
      <c r="AP1119" s="10"/>
      <c r="AQ1119" s="254" t="s">
        <v>14765</v>
      </c>
      <c r="AR1119" s="245">
        <v>45291</v>
      </c>
      <c r="AS1119" s="245">
        <v>45291</v>
      </c>
      <c r="AT1119" s="8" t="s">
        <v>14766</v>
      </c>
      <c r="AU1119" s="244">
        <v>45618</v>
      </c>
      <c r="AV1119" s="247" t="s">
        <v>8639</v>
      </c>
      <c r="AW1119" s="294" t="s">
        <v>14478</v>
      </c>
      <c r="AX1119" s="249"/>
      <c r="AY1119" s="323" t="s">
        <v>14753</v>
      </c>
    </row>
    <row r="1120" spans="1:51" s="121" customFormat="1" ht="18.75" customHeight="1" x14ac:dyDescent="0.35">
      <c r="A1120" s="330">
        <v>1119</v>
      </c>
      <c r="B1120" s="284" t="s">
        <v>14767</v>
      </c>
      <c r="C1120" s="248" t="s">
        <v>14768</v>
      </c>
      <c r="D1120" s="280"/>
      <c r="E1120" s="280" t="s">
        <v>293</v>
      </c>
      <c r="F1120" s="275">
        <v>44655</v>
      </c>
      <c r="G1120" s="275">
        <v>44714</v>
      </c>
      <c r="H1120" s="275">
        <v>45080</v>
      </c>
      <c r="I1120" s="275">
        <v>45473</v>
      </c>
      <c r="J1120" s="269" t="s">
        <v>2085</v>
      </c>
      <c r="K1120" s="269" t="s">
        <v>80</v>
      </c>
      <c r="L1120" s="280" t="s">
        <v>81</v>
      </c>
      <c r="M1120" s="278" t="s">
        <v>2151</v>
      </c>
      <c r="N1120" s="279" t="s">
        <v>1984</v>
      </c>
      <c r="O1120" s="279" t="s">
        <v>3092</v>
      </c>
      <c r="P1120" s="279" t="s">
        <v>3093</v>
      </c>
      <c r="Q1120" s="280" t="s">
        <v>83</v>
      </c>
      <c r="R1120" s="284" t="s">
        <v>14769</v>
      </c>
      <c r="S1120" s="280" t="s">
        <v>1944</v>
      </c>
      <c r="T1120" s="280" t="s">
        <v>53</v>
      </c>
      <c r="U1120" s="304">
        <v>30385</v>
      </c>
      <c r="V1120" s="280" t="s">
        <v>1153</v>
      </c>
      <c r="W1120" s="280" t="s">
        <v>1153</v>
      </c>
      <c r="X1120" s="284" t="s">
        <v>1936</v>
      </c>
      <c r="Y1120" s="248" t="s">
        <v>14770</v>
      </c>
      <c r="Z1120" s="279">
        <v>44424</v>
      </c>
      <c r="AA1120" s="280" t="s">
        <v>1937</v>
      </c>
      <c r="AB1120" s="280" t="s">
        <v>1938</v>
      </c>
      <c r="AC1120" s="280" t="s">
        <v>1939</v>
      </c>
      <c r="AD1120" s="280" t="s">
        <v>14771</v>
      </c>
      <c r="AE1120" s="279" t="s">
        <v>14772</v>
      </c>
      <c r="AF1120" s="280" t="s">
        <v>14773</v>
      </c>
      <c r="AG1120" s="280" t="s">
        <v>14774</v>
      </c>
      <c r="AH1120" s="278" t="s">
        <v>14775</v>
      </c>
      <c r="AI1120" s="279" t="s">
        <v>14776</v>
      </c>
      <c r="AJ1120" s="280" t="s">
        <v>14777</v>
      </c>
      <c r="AK1120" s="280" t="s">
        <v>14778</v>
      </c>
      <c r="AL1120" s="284" t="s">
        <v>1971</v>
      </c>
      <c r="AM1120" s="286" t="s">
        <v>14779</v>
      </c>
      <c r="AN1120" s="325" t="s">
        <v>14780</v>
      </c>
      <c r="AO1120" s="10" t="s">
        <v>14781</v>
      </c>
      <c r="AP1120" s="10"/>
      <c r="AQ1120" s="254" t="s">
        <v>14782</v>
      </c>
      <c r="AR1120" s="245">
        <v>45291</v>
      </c>
      <c r="AS1120" s="245">
        <v>45291</v>
      </c>
      <c r="AT1120" s="8" t="s">
        <v>14783</v>
      </c>
      <c r="AU1120" s="244">
        <v>45619</v>
      </c>
      <c r="AV1120" s="247" t="s">
        <v>8639</v>
      </c>
      <c r="AW1120" s="294" t="s">
        <v>14478</v>
      </c>
      <c r="AX1120" s="249"/>
      <c r="AY1120" s="323" t="s">
        <v>14767</v>
      </c>
    </row>
    <row r="1121" spans="1:51" s="121" customFormat="1" ht="18.75" customHeight="1" x14ac:dyDescent="0.35">
      <c r="A1121" s="330">
        <v>1120</v>
      </c>
      <c r="B1121" s="284" t="s">
        <v>14784</v>
      </c>
      <c r="C1121" s="248" t="s">
        <v>14785</v>
      </c>
      <c r="D1121" s="280"/>
      <c r="E1121" s="280" t="s">
        <v>141</v>
      </c>
      <c r="F1121" s="275">
        <v>44676</v>
      </c>
      <c r="G1121" s="275">
        <v>44735</v>
      </c>
      <c r="H1121" s="275">
        <v>45101</v>
      </c>
      <c r="I1121" s="275">
        <v>45473</v>
      </c>
      <c r="J1121" s="269" t="s">
        <v>2085</v>
      </c>
      <c r="K1121" s="269" t="s">
        <v>80</v>
      </c>
      <c r="L1121" s="280" t="s">
        <v>13214</v>
      </c>
      <c r="M1121" s="278" t="s">
        <v>7463</v>
      </c>
      <c r="N1121" s="279" t="s">
        <v>1990</v>
      </c>
      <c r="O1121" s="279" t="s">
        <v>3187</v>
      </c>
      <c r="P1121" s="279" t="s">
        <v>2061</v>
      </c>
      <c r="Q1121" s="280" t="s">
        <v>83</v>
      </c>
      <c r="R1121" s="284" t="s">
        <v>14786</v>
      </c>
      <c r="S1121" s="280" t="s">
        <v>1935</v>
      </c>
      <c r="T1121" s="280" t="s">
        <v>22</v>
      </c>
      <c r="U1121" s="304">
        <v>32688</v>
      </c>
      <c r="V1121" s="280" t="s">
        <v>141</v>
      </c>
      <c r="W1121" s="280" t="s">
        <v>317</v>
      </c>
      <c r="X1121" s="284" t="s">
        <v>1936</v>
      </c>
      <c r="Y1121" s="248" t="s">
        <v>14787</v>
      </c>
      <c r="Z1121" s="279">
        <v>41251</v>
      </c>
      <c r="AA1121" s="280" t="s">
        <v>141</v>
      </c>
      <c r="AB1121" s="280" t="s">
        <v>1938</v>
      </c>
      <c r="AC1121" s="280" t="s">
        <v>1939</v>
      </c>
      <c r="AD1121" s="280" t="s">
        <v>2139</v>
      </c>
      <c r="AE1121" s="279" t="s">
        <v>2041</v>
      </c>
      <c r="AF1121" s="280" t="s">
        <v>14788</v>
      </c>
      <c r="AG1121" s="280" t="s">
        <v>14789</v>
      </c>
      <c r="AH1121" s="278" t="s">
        <v>14790</v>
      </c>
      <c r="AI1121" s="279" t="s">
        <v>14791</v>
      </c>
      <c r="AJ1121" s="280" t="s">
        <v>14792</v>
      </c>
      <c r="AK1121" s="280" t="s">
        <v>14793</v>
      </c>
      <c r="AL1121" s="284" t="s">
        <v>1941</v>
      </c>
      <c r="AM1121" s="286" t="s">
        <v>14794</v>
      </c>
      <c r="AN1121" s="325" t="s">
        <v>14795</v>
      </c>
      <c r="AO1121" s="10"/>
      <c r="AP1121" s="10"/>
      <c r="AQ1121" s="254" t="s">
        <v>14796</v>
      </c>
      <c r="AR1121" s="245">
        <v>45291</v>
      </c>
      <c r="AS1121" s="245">
        <v>45291</v>
      </c>
      <c r="AT1121" s="8" t="s">
        <v>14797</v>
      </c>
      <c r="AU1121" s="244">
        <v>45618</v>
      </c>
      <c r="AV1121" s="247" t="s">
        <v>8639</v>
      </c>
      <c r="AW1121" s="294" t="s">
        <v>14478</v>
      </c>
      <c r="AX1121" s="249"/>
      <c r="AY1121" s="323" t="s">
        <v>14784</v>
      </c>
    </row>
    <row r="1122" spans="1:51" s="121" customFormat="1" ht="18.75" customHeight="1" x14ac:dyDescent="0.35">
      <c r="A1122" s="330">
        <v>1121</v>
      </c>
      <c r="B1122" s="284" t="s">
        <v>14798</v>
      </c>
      <c r="C1122" s="248" t="s">
        <v>1335</v>
      </c>
      <c r="D1122" s="280"/>
      <c r="E1122" s="280" t="s">
        <v>544</v>
      </c>
      <c r="F1122" s="275">
        <v>44676</v>
      </c>
      <c r="G1122" s="275">
        <v>44735</v>
      </c>
      <c r="H1122" s="275">
        <v>45101</v>
      </c>
      <c r="I1122" s="275">
        <v>45473</v>
      </c>
      <c r="J1122" s="269" t="s">
        <v>2085</v>
      </c>
      <c r="K1122" s="269" t="s">
        <v>12858</v>
      </c>
      <c r="L1122" s="280" t="s">
        <v>146</v>
      </c>
      <c r="M1122" s="278" t="s">
        <v>12859</v>
      </c>
      <c r="N1122" s="279" t="s">
        <v>2050</v>
      </c>
      <c r="O1122" s="279" t="s">
        <v>400</v>
      </c>
      <c r="P1122" s="279" t="s">
        <v>2173</v>
      </c>
      <c r="Q1122" s="280" t="s">
        <v>148</v>
      </c>
      <c r="R1122" s="284" t="s">
        <v>14799</v>
      </c>
      <c r="S1122" s="280" t="s">
        <v>1944</v>
      </c>
      <c r="T1122" s="280" t="s">
        <v>22</v>
      </c>
      <c r="U1122" s="304">
        <v>34406</v>
      </c>
      <c r="V1122" s="280" t="s">
        <v>544</v>
      </c>
      <c r="W1122" s="280" t="s">
        <v>544</v>
      </c>
      <c r="X1122" s="284" t="s">
        <v>1936</v>
      </c>
      <c r="Y1122" s="248" t="s">
        <v>14800</v>
      </c>
      <c r="Z1122" s="279">
        <v>40372</v>
      </c>
      <c r="AA1122" s="280" t="s">
        <v>544</v>
      </c>
      <c r="AB1122" s="280" t="s">
        <v>1956</v>
      </c>
      <c r="AC1122" s="280" t="s">
        <v>1939</v>
      </c>
      <c r="AD1122" s="280" t="s">
        <v>2346</v>
      </c>
      <c r="AE1122" s="279" t="s">
        <v>2620</v>
      </c>
      <c r="AF1122" s="280" t="s">
        <v>14801</v>
      </c>
      <c r="AG1122" s="280" t="s">
        <v>14802</v>
      </c>
      <c r="AH1122" s="278" t="s">
        <v>14803</v>
      </c>
      <c r="AI1122" s="279" t="s">
        <v>14804</v>
      </c>
      <c r="AJ1122" s="280" t="s">
        <v>14805</v>
      </c>
      <c r="AK1122" s="280" t="s">
        <v>14806</v>
      </c>
      <c r="AL1122" s="284" t="s">
        <v>1958</v>
      </c>
      <c r="AM1122" s="286" t="s">
        <v>14807</v>
      </c>
      <c r="AN1122" s="325" t="s">
        <v>14808</v>
      </c>
      <c r="AO1122" s="10"/>
      <c r="AP1122" s="10"/>
      <c r="AQ1122" s="254" t="s">
        <v>2181</v>
      </c>
      <c r="AR1122" s="245">
        <v>45291</v>
      </c>
      <c r="AS1122" s="245">
        <v>45291</v>
      </c>
      <c r="AT1122" s="8" t="s">
        <v>14809</v>
      </c>
      <c r="AU1122" s="244">
        <v>45619</v>
      </c>
      <c r="AV1122" s="247" t="s">
        <v>8639</v>
      </c>
      <c r="AW1122" s="294" t="s">
        <v>14478</v>
      </c>
      <c r="AX1122" s="249"/>
      <c r="AY1122" s="323" t="s">
        <v>14798</v>
      </c>
    </row>
    <row r="1123" spans="1:51" s="121" customFormat="1" ht="18.75" customHeight="1" x14ac:dyDescent="0.35">
      <c r="A1123" s="330">
        <v>1122</v>
      </c>
      <c r="B1123" s="284" t="s">
        <v>14810</v>
      </c>
      <c r="C1123" s="248" t="s">
        <v>14811</v>
      </c>
      <c r="D1123" s="280"/>
      <c r="E1123" s="280" t="s">
        <v>57</v>
      </c>
      <c r="F1123" s="275">
        <v>44734</v>
      </c>
      <c r="G1123" s="275">
        <v>44793</v>
      </c>
      <c r="H1123" s="275">
        <v>45159</v>
      </c>
      <c r="I1123" s="275">
        <v>45535</v>
      </c>
      <c r="J1123" s="269" t="s">
        <v>2085</v>
      </c>
      <c r="K1123" s="269" t="s">
        <v>12858</v>
      </c>
      <c r="L1123" s="280" t="s">
        <v>146</v>
      </c>
      <c r="M1123" s="278" t="s">
        <v>2032</v>
      </c>
      <c r="N1123" s="279" t="s">
        <v>2017</v>
      </c>
      <c r="O1123" s="279" t="s">
        <v>396</v>
      </c>
      <c r="P1123" s="279" t="s">
        <v>2171</v>
      </c>
      <c r="Q1123" s="280" t="s">
        <v>148</v>
      </c>
      <c r="R1123" s="284" t="s">
        <v>14812</v>
      </c>
      <c r="S1123" s="280" t="s">
        <v>2144</v>
      </c>
      <c r="T1123" s="280" t="s">
        <v>53</v>
      </c>
      <c r="U1123" s="304">
        <v>32215</v>
      </c>
      <c r="V1123" s="280" t="s">
        <v>57</v>
      </c>
      <c r="W1123" s="280" t="s">
        <v>141</v>
      </c>
      <c r="X1123" s="284" t="s">
        <v>1936</v>
      </c>
      <c r="Y1123" s="248" t="s">
        <v>14813</v>
      </c>
      <c r="Z1123" s="279">
        <v>42779</v>
      </c>
      <c r="AA1123" s="280" t="s">
        <v>124</v>
      </c>
      <c r="AB1123" s="280" t="s">
        <v>1938</v>
      </c>
      <c r="AC1123" s="280" t="s">
        <v>1939</v>
      </c>
      <c r="AD1123" s="280" t="s">
        <v>2229</v>
      </c>
      <c r="AE1123" s="279" t="s">
        <v>2041</v>
      </c>
      <c r="AF1123" s="280" t="s">
        <v>14814</v>
      </c>
      <c r="AG1123" s="280" t="s">
        <v>14815</v>
      </c>
      <c r="AH1123" s="278" t="s">
        <v>14816</v>
      </c>
      <c r="AI1123" s="279" t="s">
        <v>14817</v>
      </c>
      <c r="AJ1123" s="280" t="s">
        <v>14818</v>
      </c>
      <c r="AK1123" s="280" t="s">
        <v>14819</v>
      </c>
      <c r="AL1123" s="284" t="s">
        <v>1971</v>
      </c>
      <c r="AM1123" s="286" t="s">
        <v>14820</v>
      </c>
      <c r="AN1123" s="325" t="s">
        <v>14821</v>
      </c>
      <c r="AO1123" s="10"/>
      <c r="AP1123" s="10"/>
      <c r="AQ1123" s="254" t="s">
        <v>14822</v>
      </c>
      <c r="AR1123" s="245">
        <v>45291</v>
      </c>
      <c r="AS1123" s="245">
        <v>45291</v>
      </c>
      <c r="AT1123" s="8" t="s">
        <v>14823</v>
      </c>
      <c r="AU1123" s="244">
        <v>45619</v>
      </c>
      <c r="AV1123" s="247" t="s">
        <v>8639</v>
      </c>
      <c r="AW1123" s="294" t="s">
        <v>14478</v>
      </c>
      <c r="AX1123" s="249"/>
      <c r="AY1123" s="323" t="s">
        <v>14810</v>
      </c>
    </row>
    <row r="1124" spans="1:51" s="121" customFormat="1" ht="18.75" customHeight="1" x14ac:dyDescent="0.35">
      <c r="A1124" s="330">
        <v>1123</v>
      </c>
      <c r="B1124" s="284" t="s">
        <v>14824</v>
      </c>
      <c r="C1124" s="248" t="s">
        <v>14825</v>
      </c>
      <c r="D1124" s="280"/>
      <c r="E1124" s="280" t="s">
        <v>334</v>
      </c>
      <c r="F1124" s="275">
        <v>44755</v>
      </c>
      <c r="G1124" s="275">
        <v>44814</v>
      </c>
      <c r="H1124" s="275">
        <v>45180</v>
      </c>
      <c r="I1124" s="275">
        <v>45565</v>
      </c>
      <c r="J1124" s="269" t="s">
        <v>2085</v>
      </c>
      <c r="K1124" s="269" t="s">
        <v>12858</v>
      </c>
      <c r="L1124" s="280" t="s">
        <v>146</v>
      </c>
      <c r="M1124" s="278" t="s">
        <v>12859</v>
      </c>
      <c r="N1124" s="279" t="s">
        <v>2050</v>
      </c>
      <c r="O1124" s="279" t="s">
        <v>400</v>
      </c>
      <c r="P1124" s="279" t="s">
        <v>2173</v>
      </c>
      <c r="Q1124" s="280" t="s">
        <v>148</v>
      </c>
      <c r="R1124" s="284" t="s">
        <v>14826</v>
      </c>
      <c r="S1124" s="280" t="s">
        <v>2003</v>
      </c>
      <c r="T1124" s="280" t="s">
        <v>53</v>
      </c>
      <c r="U1124" s="304">
        <v>33777</v>
      </c>
      <c r="V1124" s="280" t="s">
        <v>334</v>
      </c>
      <c r="W1124" s="280" t="s">
        <v>334</v>
      </c>
      <c r="X1124" s="284" t="s">
        <v>1936</v>
      </c>
      <c r="Y1124" s="248" t="s">
        <v>14827</v>
      </c>
      <c r="Z1124" s="279">
        <v>44320</v>
      </c>
      <c r="AA1124" s="280" t="s">
        <v>1937</v>
      </c>
      <c r="AB1124" s="280" t="s">
        <v>1938</v>
      </c>
      <c r="AC1124" s="280" t="s">
        <v>1974</v>
      </c>
      <c r="AD1124" s="280" t="s">
        <v>14828</v>
      </c>
      <c r="AE1124" s="279" t="s">
        <v>14829</v>
      </c>
      <c r="AF1124" s="280" t="s">
        <v>14830</v>
      </c>
      <c r="AG1124" s="280" t="s">
        <v>14831</v>
      </c>
      <c r="AH1124" s="278" t="s">
        <v>14830</v>
      </c>
      <c r="AI1124" s="279" t="s">
        <v>14831</v>
      </c>
      <c r="AJ1124" s="280" t="s">
        <v>14832</v>
      </c>
      <c r="AK1124" s="280" t="s">
        <v>14833</v>
      </c>
      <c r="AL1124" s="284" t="s">
        <v>1971</v>
      </c>
      <c r="AM1124" s="286" t="s">
        <v>14834</v>
      </c>
      <c r="AN1124" s="325" t="s">
        <v>14835</v>
      </c>
      <c r="AO1124" s="10" t="s">
        <v>14836</v>
      </c>
      <c r="AP1124" s="10"/>
      <c r="AQ1124" s="254" t="s">
        <v>14837</v>
      </c>
      <c r="AR1124" s="245">
        <v>45291</v>
      </c>
      <c r="AS1124" s="245">
        <v>45291</v>
      </c>
      <c r="AT1124" s="8" t="s">
        <v>14838</v>
      </c>
      <c r="AU1124" s="244">
        <v>45618</v>
      </c>
      <c r="AV1124" s="247" t="s">
        <v>8639</v>
      </c>
      <c r="AW1124" s="294" t="s">
        <v>14478</v>
      </c>
      <c r="AX1124" s="249"/>
      <c r="AY1124" s="323" t="s">
        <v>14824</v>
      </c>
    </row>
    <row r="1125" spans="1:51" s="329" customFormat="1" ht="18.75" customHeight="1" x14ac:dyDescent="0.35">
      <c r="A1125" s="330">
        <v>1124</v>
      </c>
      <c r="B1125" s="284" t="s">
        <v>14839</v>
      </c>
      <c r="C1125" s="248" t="s">
        <v>9636</v>
      </c>
      <c r="D1125" s="280"/>
      <c r="E1125" s="280" t="s">
        <v>1869</v>
      </c>
      <c r="F1125" s="275">
        <v>44867</v>
      </c>
      <c r="G1125" s="275">
        <v>44926</v>
      </c>
      <c r="H1125" s="275">
        <v>44927</v>
      </c>
      <c r="I1125" s="275">
        <v>45291</v>
      </c>
      <c r="J1125" s="269" t="s">
        <v>2085</v>
      </c>
      <c r="K1125" s="269" t="s">
        <v>80</v>
      </c>
      <c r="L1125" s="280" t="s">
        <v>81</v>
      </c>
      <c r="M1125" s="278" t="s">
        <v>2298</v>
      </c>
      <c r="N1125" s="279" t="s">
        <v>1990</v>
      </c>
      <c r="O1125" s="279" t="s">
        <v>3187</v>
      </c>
      <c r="P1125" s="279" t="s">
        <v>2061</v>
      </c>
      <c r="Q1125" s="280" t="s">
        <v>83</v>
      </c>
      <c r="R1125" s="284" t="s">
        <v>14840</v>
      </c>
      <c r="S1125" s="280" t="s">
        <v>1944</v>
      </c>
      <c r="T1125" s="280" t="s">
        <v>53</v>
      </c>
      <c r="U1125" s="304">
        <v>32343</v>
      </c>
      <c r="V1125" s="280" t="s">
        <v>1869</v>
      </c>
      <c r="W1125" s="280" t="s">
        <v>527</v>
      </c>
      <c r="X1125" s="284" t="s">
        <v>1936</v>
      </c>
      <c r="Y1125" s="248" t="s">
        <v>9637</v>
      </c>
      <c r="Z1125" s="279">
        <v>44643</v>
      </c>
      <c r="AA1125" s="280" t="s">
        <v>1869</v>
      </c>
      <c r="AB1125" s="280" t="s">
        <v>1938</v>
      </c>
      <c r="AC1125" s="280" t="s">
        <v>1974</v>
      </c>
      <c r="AD1125" s="280" t="s">
        <v>9638</v>
      </c>
      <c r="AE1125" s="279" t="s">
        <v>14841</v>
      </c>
      <c r="AF1125" s="280" t="s">
        <v>14842</v>
      </c>
      <c r="AG1125" s="280" t="s">
        <v>14843</v>
      </c>
      <c r="AH1125" s="278" t="s">
        <v>14842</v>
      </c>
      <c r="AI1125" s="279" t="s">
        <v>14843</v>
      </c>
      <c r="AJ1125" s="280" t="s">
        <v>14844</v>
      </c>
      <c r="AK1125" s="280" t="s">
        <v>9643</v>
      </c>
      <c r="AL1125" s="284" t="s">
        <v>1971</v>
      </c>
      <c r="AM1125" s="286" t="s">
        <v>9644</v>
      </c>
      <c r="AN1125" s="325" t="s">
        <v>14845</v>
      </c>
      <c r="AO1125" s="280"/>
      <c r="AP1125" s="280"/>
      <c r="AQ1125" s="307" t="s">
        <v>14846</v>
      </c>
      <c r="AR1125" s="245">
        <v>45291</v>
      </c>
      <c r="AS1125" s="245">
        <v>45291</v>
      </c>
      <c r="AT1125" s="8" t="s">
        <v>14847</v>
      </c>
      <c r="AU1125" s="244" t="s">
        <v>10529</v>
      </c>
      <c r="AV1125" s="247" t="s">
        <v>8639</v>
      </c>
      <c r="AW1125" s="294" t="s">
        <v>9696</v>
      </c>
      <c r="AX1125" s="247"/>
      <c r="AY1125" s="232" t="s">
        <v>14839</v>
      </c>
    </row>
    <row r="1126" spans="1:51" s="329" customFormat="1" ht="18.75" customHeight="1" x14ac:dyDescent="0.35">
      <c r="A1126" s="330">
        <v>1125</v>
      </c>
      <c r="B1126" s="284" t="s">
        <v>14848</v>
      </c>
      <c r="C1126" s="248" t="s">
        <v>14849</v>
      </c>
      <c r="D1126" s="280"/>
      <c r="E1126" s="280" t="s">
        <v>91</v>
      </c>
      <c r="F1126" s="275">
        <v>44930</v>
      </c>
      <c r="G1126" s="275">
        <v>44989</v>
      </c>
      <c r="H1126" s="275">
        <v>44990</v>
      </c>
      <c r="I1126" s="275">
        <v>45355</v>
      </c>
      <c r="J1126" s="269" t="s">
        <v>2085</v>
      </c>
      <c r="K1126" s="269" t="s">
        <v>12858</v>
      </c>
      <c r="L1126" s="280" t="s">
        <v>146</v>
      </c>
      <c r="M1126" s="278" t="s">
        <v>2316</v>
      </c>
      <c r="N1126" s="279" t="s">
        <v>2017</v>
      </c>
      <c r="O1126" s="279" t="s">
        <v>396</v>
      </c>
      <c r="P1126" s="279" t="s">
        <v>14850</v>
      </c>
      <c r="Q1126" s="280" t="s">
        <v>148</v>
      </c>
      <c r="R1126" s="284" t="s">
        <v>14851</v>
      </c>
      <c r="S1126" s="280" t="s">
        <v>2234</v>
      </c>
      <c r="T1126" s="280" t="s">
        <v>53</v>
      </c>
      <c r="U1126" s="304">
        <v>28975</v>
      </c>
      <c r="V1126" s="280" t="s">
        <v>91</v>
      </c>
      <c r="W1126" s="280" t="s">
        <v>91</v>
      </c>
      <c r="X1126" s="284" t="s">
        <v>1936</v>
      </c>
      <c r="Y1126" s="248" t="s">
        <v>14852</v>
      </c>
      <c r="Z1126" s="279">
        <v>44375</v>
      </c>
      <c r="AA1126" s="280" t="s">
        <v>1937</v>
      </c>
      <c r="AB1126" s="280" t="s">
        <v>1938</v>
      </c>
      <c r="AC1126" s="280" t="s">
        <v>1939</v>
      </c>
      <c r="AD1126" s="280" t="s">
        <v>14853</v>
      </c>
      <c r="AE1126" s="279" t="s">
        <v>2348</v>
      </c>
      <c r="AF1126" s="280" t="s">
        <v>14854</v>
      </c>
      <c r="AG1126" s="280" t="s">
        <v>14855</v>
      </c>
      <c r="AH1126" s="278" t="s">
        <v>14854</v>
      </c>
      <c r="AI1126" s="279" t="s">
        <v>14855</v>
      </c>
      <c r="AJ1126" s="280" t="s">
        <v>14856</v>
      </c>
      <c r="AK1126" s="280" t="s">
        <v>14857</v>
      </c>
      <c r="AL1126" s="284" t="s">
        <v>1971</v>
      </c>
      <c r="AM1126" s="286" t="s">
        <v>14858</v>
      </c>
      <c r="AN1126" s="325" t="s">
        <v>14859</v>
      </c>
      <c r="AO1126" s="10" t="s">
        <v>14860</v>
      </c>
      <c r="AP1126" s="10"/>
      <c r="AQ1126" s="254" t="s">
        <v>14861</v>
      </c>
      <c r="AR1126" s="245">
        <v>45291</v>
      </c>
      <c r="AS1126" s="245">
        <v>45291</v>
      </c>
      <c r="AT1126" s="8" t="s">
        <v>14862</v>
      </c>
      <c r="AU1126" s="244">
        <v>45626</v>
      </c>
      <c r="AV1126" s="247" t="s">
        <v>8639</v>
      </c>
      <c r="AW1126" s="294" t="s">
        <v>14478</v>
      </c>
      <c r="AX1126" s="247"/>
      <c r="AY1126" s="232" t="s">
        <v>14848</v>
      </c>
    </row>
    <row r="1127" spans="1:51" s="121" customFormat="1" ht="18.75" customHeight="1" x14ac:dyDescent="0.35">
      <c r="A1127" s="330">
        <v>1126</v>
      </c>
      <c r="B1127" s="284" t="s">
        <v>14863</v>
      </c>
      <c r="C1127" s="248" t="s">
        <v>14864</v>
      </c>
      <c r="D1127" s="280"/>
      <c r="E1127" s="280" t="s">
        <v>501</v>
      </c>
      <c r="F1127" s="9">
        <v>44942</v>
      </c>
      <c r="G1127" s="9">
        <v>45001</v>
      </c>
      <c r="H1127" s="275">
        <v>45002</v>
      </c>
      <c r="I1127" s="275">
        <v>45367</v>
      </c>
      <c r="J1127" s="269" t="s">
        <v>2085</v>
      </c>
      <c r="K1127" s="7" t="s">
        <v>12858</v>
      </c>
      <c r="L1127" s="280" t="s">
        <v>146</v>
      </c>
      <c r="M1127" s="278" t="s">
        <v>12859</v>
      </c>
      <c r="N1127" s="279" t="s">
        <v>2050</v>
      </c>
      <c r="O1127" s="279" t="s">
        <v>400</v>
      </c>
      <c r="P1127" s="243" t="s">
        <v>2604</v>
      </c>
      <c r="Q1127" s="280" t="s">
        <v>148</v>
      </c>
      <c r="R1127" s="284" t="s">
        <v>14865</v>
      </c>
      <c r="S1127" s="10" t="s">
        <v>2003</v>
      </c>
      <c r="T1127" s="280" t="s">
        <v>53</v>
      </c>
      <c r="U1127" s="244">
        <v>33808</v>
      </c>
      <c r="V1127" s="280" t="s">
        <v>501</v>
      </c>
      <c r="W1127" s="280" t="s">
        <v>501</v>
      </c>
      <c r="X1127" s="241" t="s">
        <v>1936</v>
      </c>
      <c r="Y1127" s="366" t="s">
        <v>14866</v>
      </c>
      <c r="Z1127" s="279">
        <v>41796</v>
      </c>
      <c r="AA1127" s="280" t="s">
        <v>501</v>
      </c>
      <c r="AB1127" s="10" t="s">
        <v>1938</v>
      </c>
      <c r="AC1127" s="280" t="s">
        <v>1939</v>
      </c>
      <c r="AD1127" s="280" t="s">
        <v>11370</v>
      </c>
      <c r="AE1127" s="279" t="s">
        <v>13113</v>
      </c>
      <c r="AF1127" s="280" t="s">
        <v>14867</v>
      </c>
      <c r="AG1127" s="280" t="s">
        <v>14868</v>
      </c>
      <c r="AH1127" s="278" t="s">
        <v>14867</v>
      </c>
      <c r="AI1127" s="279" t="s">
        <v>14868</v>
      </c>
      <c r="AJ1127" s="273" t="s">
        <v>14869</v>
      </c>
      <c r="AK1127" s="280" t="s">
        <v>14870</v>
      </c>
      <c r="AL1127" s="284" t="s">
        <v>1971</v>
      </c>
      <c r="AM1127" s="286" t="s">
        <v>14871</v>
      </c>
      <c r="AN1127" s="325" t="s">
        <v>14872</v>
      </c>
      <c r="AO1127" s="10"/>
      <c r="AP1127" s="10"/>
      <c r="AQ1127" s="254" t="s">
        <v>14873</v>
      </c>
      <c r="AR1127" s="245">
        <v>45291</v>
      </c>
      <c r="AS1127" s="245">
        <v>45291</v>
      </c>
      <c r="AT1127" s="8" t="s">
        <v>14874</v>
      </c>
      <c r="AU1127" s="244">
        <v>45619</v>
      </c>
      <c r="AV1127" s="247" t="s">
        <v>8639</v>
      </c>
      <c r="AW1127" s="294" t="s">
        <v>14478</v>
      </c>
      <c r="AX1127" s="249"/>
      <c r="AY1127" s="323" t="s">
        <v>14863</v>
      </c>
    </row>
    <row r="1128" spans="1:51" s="121" customFormat="1" ht="18.75" customHeight="1" x14ac:dyDescent="0.35">
      <c r="A1128" s="330">
        <v>1127</v>
      </c>
      <c r="B1128" s="284" t="s">
        <v>14875</v>
      </c>
      <c r="C1128" s="8" t="s">
        <v>14876</v>
      </c>
      <c r="D1128" s="10"/>
      <c r="E1128" s="10" t="s">
        <v>351</v>
      </c>
      <c r="F1128" s="9">
        <v>44958</v>
      </c>
      <c r="G1128" s="9">
        <v>45017</v>
      </c>
      <c r="H1128" s="275">
        <v>45018</v>
      </c>
      <c r="I1128" s="275">
        <v>45383</v>
      </c>
      <c r="J1128" s="7" t="s">
        <v>2085</v>
      </c>
      <c r="K1128" s="7" t="s">
        <v>80</v>
      </c>
      <c r="L1128" s="10" t="s">
        <v>12801</v>
      </c>
      <c r="M1128" s="270" t="s">
        <v>2207</v>
      </c>
      <c r="N1128" s="243" t="s">
        <v>2017</v>
      </c>
      <c r="O1128" s="243" t="s">
        <v>3187</v>
      </c>
      <c r="P1128" s="243" t="s">
        <v>2061</v>
      </c>
      <c r="Q1128" s="280" t="s">
        <v>83</v>
      </c>
      <c r="R1128" s="284" t="s">
        <v>14877</v>
      </c>
      <c r="S1128" s="10" t="s">
        <v>1944</v>
      </c>
      <c r="T1128" s="10" t="s">
        <v>53</v>
      </c>
      <c r="U1128" s="244">
        <v>34151</v>
      </c>
      <c r="V1128" s="280" t="s">
        <v>1153</v>
      </c>
      <c r="W1128" s="10" t="s">
        <v>1153</v>
      </c>
      <c r="X1128" s="241" t="s">
        <v>1936</v>
      </c>
      <c r="Y1128" s="319" t="s">
        <v>14878</v>
      </c>
      <c r="Z1128" s="243">
        <v>44785</v>
      </c>
      <c r="AA1128" s="10" t="s">
        <v>1937</v>
      </c>
      <c r="AB1128" s="10" t="s">
        <v>1938</v>
      </c>
      <c r="AC1128" s="10" t="s">
        <v>1939</v>
      </c>
      <c r="AD1128" s="10" t="s">
        <v>6529</v>
      </c>
      <c r="AE1128" s="243" t="s">
        <v>2421</v>
      </c>
      <c r="AF1128" s="367" t="s">
        <v>14879</v>
      </c>
      <c r="AG1128" s="367" t="s">
        <v>14880</v>
      </c>
      <c r="AH1128" s="270" t="s">
        <v>14879</v>
      </c>
      <c r="AI1128" s="243" t="s">
        <v>14880</v>
      </c>
      <c r="AJ1128" s="10" t="s">
        <v>14881</v>
      </c>
      <c r="AK1128" s="10" t="s">
        <v>14882</v>
      </c>
      <c r="AL1128" s="241" t="s">
        <v>1993</v>
      </c>
      <c r="AM1128" s="254" t="s">
        <v>14883</v>
      </c>
      <c r="AN1128" s="345" t="s">
        <v>14884</v>
      </c>
      <c r="AO1128" s="10"/>
      <c r="AP1128" s="10"/>
      <c r="AQ1128" s="254" t="s">
        <v>14885</v>
      </c>
      <c r="AR1128" s="245">
        <v>45291</v>
      </c>
      <c r="AS1128" s="245">
        <v>45291</v>
      </c>
      <c r="AT1128" s="8" t="s">
        <v>14886</v>
      </c>
      <c r="AU1128" s="244">
        <v>45259</v>
      </c>
      <c r="AV1128" s="247" t="s">
        <v>8639</v>
      </c>
      <c r="AW1128" s="294" t="s">
        <v>14478</v>
      </c>
      <c r="AX1128" s="249"/>
      <c r="AY1128" s="323" t="s">
        <v>14875</v>
      </c>
    </row>
    <row r="1129" spans="1:51" s="11" customFormat="1" ht="18.75" customHeight="1" x14ac:dyDescent="0.35">
      <c r="A1129" s="330">
        <v>1128</v>
      </c>
      <c r="B1129" s="284" t="s">
        <v>14887</v>
      </c>
      <c r="C1129" s="8" t="s">
        <v>14888</v>
      </c>
      <c r="D1129" s="10"/>
      <c r="E1129" s="10" t="s">
        <v>548</v>
      </c>
      <c r="F1129" s="9">
        <v>45012</v>
      </c>
      <c r="G1129" s="9">
        <v>45071</v>
      </c>
      <c r="H1129" s="9">
        <v>45072</v>
      </c>
      <c r="I1129" s="275">
        <v>45443</v>
      </c>
      <c r="J1129" s="7" t="s">
        <v>2085</v>
      </c>
      <c r="K1129" s="7" t="s">
        <v>80</v>
      </c>
      <c r="L1129" s="10" t="s">
        <v>12936</v>
      </c>
      <c r="M1129" s="242" t="s">
        <v>2060</v>
      </c>
      <c r="N1129" s="243" t="s">
        <v>1990</v>
      </c>
      <c r="O1129" s="243" t="s">
        <v>3092</v>
      </c>
      <c r="P1129" s="243" t="s">
        <v>3093</v>
      </c>
      <c r="Q1129" s="280" t="s">
        <v>83</v>
      </c>
      <c r="R1129" s="241" t="s">
        <v>14889</v>
      </c>
      <c r="S1129" s="10" t="s">
        <v>1935</v>
      </c>
      <c r="T1129" s="10" t="s">
        <v>53</v>
      </c>
      <c r="U1129" s="244">
        <v>31636</v>
      </c>
      <c r="V1129" s="10" t="s">
        <v>141</v>
      </c>
      <c r="W1129" s="10" t="s">
        <v>141</v>
      </c>
      <c r="X1129" s="241" t="s">
        <v>1936</v>
      </c>
      <c r="Y1129" s="319" t="s">
        <v>14890</v>
      </c>
      <c r="Z1129" s="243">
        <v>44557</v>
      </c>
      <c r="AA1129" s="10" t="s">
        <v>1937</v>
      </c>
      <c r="AB1129" s="10" t="s">
        <v>1938</v>
      </c>
      <c r="AC1129" s="10" t="s">
        <v>1939</v>
      </c>
      <c r="AD1129" s="10" t="s">
        <v>1947</v>
      </c>
      <c r="AE1129" s="243" t="s">
        <v>1948</v>
      </c>
      <c r="AF1129" s="10" t="s">
        <v>14891</v>
      </c>
      <c r="AG1129" s="10" t="s">
        <v>14892</v>
      </c>
      <c r="AH1129" s="270" t="s">
        <v>14891</v>
      </c>
      <c r="AI1129" s="243" t="s">
        <v>14892</v>
      </c>
      <c r="AJ1129" s="272" t="s">
        <v>14893</v>
      </c>
      <c r="AK1129" s="10" t="s">
        <v>5638</v>
      </c>
      <c r="AL1129" s="241" t="s">
        <v>1971</v>
      </c>
      <c r="AM1129" s="254" t="s">
        <v>14894</v>
      </c>
      <c r="AN1129" s="345" t="s">
        <v>14895</v>
      </c>
      <c r="AO1129" s="10"/>
      <c r="AP1129" s="10"/>
      <c r="AQ1129" s="254" t="s">
        <v>14896</v>
      </c>
      <c r="AR1129" s="245">
        <v>45291</v>
      </c>
      <c r="AS1129" s="245">
        <v>45291</v>
      </c>
      <c r="AT1129" s="8" t="s">
        <v>14897</v>
      </c>
      <c r="AU1129" s="244">
        <v>45619</v>
      </c>
      <c r="AV1129" s="247" t="s">
        <v>8639</v>
      </c>
      <c r="AW1129" s="294" t="s">
        <v>14478</v>
      </c>
      <c r="AX1129" s="249"/>
      <c r="AY1129" s="323" t="s">
        <v>14887</v>
      </c>
    </row>
    <row r="1130" spans="1:51" s="11" customFormat="1" ht="18.75" customHeight="1" x14ac:dyDescent="0.35">
      <c r="A1130" s="330">
        <v>1129</v>
      </c>
      <c r="B1130" s="284" t="s">
        <v>14898</v>
      </c>
      <c r="C1130" s="8" t="s">
        <v>14899</v>
      </c>
      <c r="D1130" s="10"/>
      <c r="E1130" s="10" t="s">
        <v>1045</v>
      </c>
      <c r="F1130" s="9">
        <v>45016</v>
      </c>
      <c r="G1130" s="9">
        <v>45075</v>
      </c>
      <c r="H1130" s="9">
        <v>45076</v>
      </c>
      <c r="I1130" s="275">
        <v>45443</v>
      </c>
      <c r="J1130" s="7" t="s">
        <v>2085</v>
      </c>
      <c r="K1130" s="7" t="s">
        <v>12858</v>
      </c>
      <c r="L1130" s="10" t="s">
        <v>146</v>
      </c>
      <c r="M1130" s="270" t="s">
        <v>2032</v>
      </c>
      <c r="N1130" s="243" t="s">
        <v>2017</v>
      </c>
      <c r="O1130" s="243" t="s">
        <v>396</v>
      </c>
      <c r="P1130" s="243" t="s">
        <v>2171</v>
      </c>
      <c r="Q1130" s="280" t="s">
        <v>148</v>
      </c>
      <c r="R1130" s="241" t="s">
        <v>14900</v>
      </c>
      <c r="S1130" s="10" t="s">
        <v>1944</v>
      </c>
      <c r="T1130" s="10" t="s">
        <v>53</v>
      </c>
      <c r="U1130" s="244">
        <v>33636</v>
      </c>
      <c r="V1130" s="10" t="s">
        <v>1045</v>
      </c>
      <c r="W1130" s="10" t="s">
        <v>176</v>
      </c>
      <c r="X1130" s="241" t="s">
        <v>1936</v>
      </c>
      <c r="Y1130" s="319" t="s">
        <v>14901</v>
      </c>
      <c r="Z1130" s="243">
        <v>44325</v>
      </c>
      <c r="AA1130" s="10" t="s">
        <v>1937</v>
      </c>
      <c r="AB1130" s="10" t="s">
        <v>1956</v>
      </c>
      <c r="AC1130" s="10" t="s">
        <v>1939</v>
      </c>
      <c r="AD1130" s="10" t="s">
        <v>10736</v>
      </c>
      <c r="AE1130" s="243" t="s">
        <v>2586</v>
      </c>
      <c r="AF1130" s="10" t="s">
        <v>14902</v>
      </c>
      <c r="AG1130" s="10" t="s">
        <v>14903</v>
      </c>
      <c r="AH1130" s="270" t="s">
        <v>14902</v>
      </c>
      <c r="AI1130" s="243" t="s">
        <v>14903</v>
      </c>
      <c r="AJ1130" s="272" t="s">
        <v>14904</v>
      </c>
      <c r="AK1130" s="10" t="s">
        <v>1773</v>
      </c>
      <c r="AL1130" s="241" t="s">
        <v>2224</v>
      </c>
      <c r="AM1130" s="254" t="s">
        <v>14905</v>
      </c>
      <c r="AN1130" s="345" t="s">
        <v>14906</v>
      </c>
      <c r="AO1130" s="10"/>
      <c r="AP1130" s="10"/>
      <c r="AQ1130" s="254" t="s">
        <v>14907</v>
      </c>
      <c r="AR1130" s="245">
        <v>45291</v>
      </c>
      <c r="AS1130" s="245">
        <v>45291</v>
      </c>
      <c r="AT1130" s="8" t="s">
        <v>14908</v>
      </c>
      <c r="AU1130" s="244">
        <v>45619</v>
      </c>
      <c r="AV1130" s="247" t="s">
        <v>8639</v>
      </c>
      <c r="AW1130" s="294" t="s">
        <v>14478</v>
      </c>
      <c r="AX1130" s="249"/>
      <c r="AY1130" s="323" t="s">
        <v>14898</v>
      </c>
    </row>
    <row r="1131" spans="1:51" s="121" customFormat="1" ht="18.75" customHeight="1" x14ac:dyDescent="0.35">
      <c r="A1131" s="330">
        <v>1130</v>
      </c>
      <c r="B1131" s="284" t="s">
        <v>14909</v>
      </c>
      <c r="C1131" s="8" t="s">
        <v>14910</v>
      </c>
      <c r="D1131" s="10"/>
      <c r="E1131" s="10" t="s">
        <v>1679</v>
      </c>
      <c r="F1131" s="9">
        <v>45019</v>
      </c>
      <c r="G1131" s="9">
        <v>45078</v>
      </c>
      <c r="H1131" s="9">
        <v>45079</v>
      </c>
      <c r="I1131" s="275">
        <v>45473</v>
      </c>
      <c r="J1131" s="7" t="s">
        <v>2085</v>
      </c>
      <c r="K1131" s="7" t="s">
        <v>12858</v>
      </c>
      <c r="L1131" s="10" t="s">
        <v>146</v>
      </c>
      <c r="M1131" s="270" t="s">
        <v>2032</v>
      </c>
      <c r="N1131" s="243" t="s">
        <v>2050</v>
      </c>
      <c r="O1131" s="243" t="s">
        <v>400</v>
      </c>
      <c r="P1131" s="243" t="s">
        <v>2173</v>
      </c>
      <c r="Q1131" s="280" t="s">
        <v>148</v>
      </c>
      <c r="R1131" s="241" t="s">
        <v>14911</v>
      </c>
      <c r="S1131" s="10" t="s">
        <v>2234</v>
      </c>
      <c r="T1131" s="10" t="s">
        <v>53</v>
      </c>
      <c r="U1131" s="244">
        <v>33420</v>
      </c>
      <c r="V1131" s="10" t="s">
        <v>2228</v>
      </c>
      <c r="W1131" s="10" t="s">
        <v>101</v>
      </c>
      <c r="X1131" s="241" t="s">
        <v>1936</v>
      </c>
      <c r="Y1131" s="319" t="s">
        <v>14912</v>
      </c>
      <c r="Z1131" s="243">
        <v>44434</v>
      </c>
      <c r="AA1131" s="10" t="s">
        <v>1937</v>
      </c>
      <c r="AB1131" s="10" t="s">
        <v>1938</v>
      </c>
      <c r="AC1131" s="10" t="s">
        <v>1939</v>
      </c>
      <c r="AD1131" s="10" t="s">
        <v>2123</v>
      </c>
      <c r="AE1131" s="243" t="s">
        <v>1948</v>
      </c>
      <c r="AF1131" s="10" t="s">
        <v>14913</v>
      </c>
      <c r="AG1131" s="10" t="s">
        <v>14914</v>
      </c>
      <c r="AH1131" s="270" t="s">
        <v>14913</v>
      </c>
      <c r="AI1131" s="243" t="s">
        <v>14914</v>
      </c>
      <c r="AJ1131" s="272" t="s">
        <v>14915</v>
      </c>
      <c r="AK1131" s="10" t="s">
        <v>14916</v>
      </c>
      <c r="AL1131" s="241" t="s">
        <v>1971</v>
      </c>
      <c r="AM1131" s="254" t="s">
        <v>14917</v>
      </c>
      <c r="AN1131" s="345" t="s">
        <v>14918</v>
      </c>
      <c r="AO1131" s="10" t="s">
        <v>14919</v>
      </c>
      <c r="AP1131" s="10"/>
      <c r="AQ1131" s="254" t="s">
        <v>14920</v>
      </c>
      <c r="AR1131" s="245">
        <v>45291</v>
      </c>
      <c r="AS1131" s="245">
        <v>45291</v>
      </c>
      <c r="AT1131" s="8" t="s">
        <v>14921</v>
      </c>
      <c r="AU1131" s="244">
        <v>45252</v>
      </c>
      <c r="AV1131" s="247" t="s">
        <v>8639</v>
      </c>
      <c r="AW1131" s="294" t="s">
        <v>14478</v>
      </c>
      <c r="AX1131" s="249"/>
      <c r="AY1131" s="323" t="s">
        <v>14909</v>
      </c>
    </row>
    <row r="1132" spans="1:51" s="11" customFormat="1" ht="18.75" customHeight="1" x14ac:dyDescent="0.35">
      <c r="A1132" s="330">
        <v>1131</v>
      </c>
      <c r="B1132" s="284" t="s">
        <v>14922</v>
      </c>
      <c r="C1132" s="8" t="s">
        <v>14923</v>
      </c>
      <c r="D1132" s="10"/>
      <c r="E1132" s="10" t="s">
        <v>334</v>
      </c>
      <c r="F1132" s="9">
        <v>45075</v>
      </c>
      <c r="G1132" s="9">
        <v>45134</v>
      </c>
      <c r="H1132" s="9">
        <v>45135</v>
      </c>
      <c r="I1132" s="275">
        <v>45504</v>
      </c>
      <c r="J1132" s="7" t="s">
        <v>2085</v>
      </c>
      <c r="K1132" s="7" t="s">
        <v>80</v>
      </c>
      <c r="L1132" s="10" t="s">
        <v>13214</v>
      </c>
      <c r="M1132" s="270" t="s">
        <v>2138</v>
      </c>
      <c r="N1132" s="243" t="s">
        <v>1990</v>
      </c>
      <c r="O1132" s="243" t="s">
        <v>3187</v>
      </c>
      <c r="P1132" s="243" t="s">
        <v>2061</v>
      </c>
      <c r="Q1132" s="280" t="s">
        <v>83</v>
      </c>
      <c r="R1132" s="290" t="s">
        <v>14924</v>
      </c>
      <c r="S1132" s="259" t="s">
        <v>2144</v>
      </c>
      <c r="T1132" s="10" t="s">
        <v>53</v>
      </c>
      <c r="U1132" s="244">
        <v>32295</v>
      </c>
      <c r="V1132" s="280" t="s">
        <v>334</v>
      </c>
      <c r="W1132" s="243" t="s">
        <v>334</v>
      </c>
      <c r="X1132" s="241" t="s">
        <v>1936</v>
      </c>
      <c r="Y1132" s="319" t="s">
        <v>14925</v>
      </c>
      <c r="Z1132" s="243">
        <v>44603</v>
      </c>
      <c r="AA1132" s="243" t="s">
        <v>1937</v>
      </c>
      <c r="AB1132" s="10" t="s">
        <v>1938</v>
      </c>
      <c r="AC1132" s="280" t="s">
        <v>1974</v>
      </c>
      <c r="AD1132" s="10" t="s">
        <v>14926</v>
      </c>
      <c r="AE1132" s="243" t="s">
        <v>14927</v>
      </c>
      <c r="AF1132" s="10" t="s">
        <v>14928</v>
      </c>
      <c r="AG1132" s="10" t="s">
        <v>14929</v>
      </c>
      <c r="AH1132" s="270" t="s">
        <v>14928</v>
      </c>
      <c r="AI1132" s="243" t="s">
        <v>14929</v>
      </c>
      <c r="AJ1132" s="272" t="s">
        <v>14930</v>
      </c>
      <c r="AK1132" s="10" t="s">
        <v>14931</v>
      </c>
      <c r="AL1132" s="284" t="s">
        <v>1993</v>
      </c>
      <c r="AM1132" s="254" t="s">
        <v>14932</v>
      </c>
      <c r="AN1132" s="345" t="s">
        <v>14933</v>
      </c>
      <c r="AO1132" s="10" t="s">
        <v>14934</v>
      </c>
      <c r="AP1132" s="10"/>
      <c r="AQ1132" s="254" t="s">
        <v>14935</v>
      </c>
      <c r="AR1132" s="245">
        <v>45291</v>
      </c>
      <c r="AS1132" s="245">
        <v>45291</v>
      </c>
      <c r="AT1132" s="8" t="s">
        <v>14936</v>
      </c>
      <c r="AU1132" s="244">
        <v>45252</v>
      </c>
      <c r="AV1132" s="247" t="s">
        <v>8639</v>
      </c>
      <c r="AW1132" s="294" t="s">
        <v>14478</v>
      </c>
      <c r="AX1132" s="249"/>
      <c r="AY1132" s="323" t="s">
        <v>14922</v>
      </c>
    </row>
    <row r="1133" spans="1:51" s="11" customFormat="1" ht="18.75" customHeight="1" x14ac:dyDescent="0.35">
      <c r="A1133" s="330">
        <v>1132</v>
      </c>
      <c r="B1133" s="284" t="s">
        <v>14937</v>
      </c>
      <c r="C1133" s="8" t="s">
        <v>14938</v>
      </c>
      <c r="D1133" s="10"/>
      <c r="E1133" s="10" t="s">
        <v>255</v>
      </c>
      <c r="F1133" s="9">
        <v>45083</v>
      </c>
      <c r="G1133" s="9">
        <v>45142</v>
      </c>
      <c r="H1133" s="9">
        <v>45143</v>
      </c>
      <c r="I1133" s="275">
        <v>45535</v>
      </c>
      <c r="J1133" s="7" t="s">
        <v>2085</v>
      </c>
      <c r="K1133" s="7" t="s">
        <v>80</v>
      </c>
      <c r="L1133" s="10" t="s">
        <v>12801</v>
      </c>
      <c r="M1133" s="270" t="s">
        <v>11018</v>
      </c>
      <c r="N1133" s="243" t="s">
        <v>1972</v>
      </c>
      <c r="O1133" s="243" t="s">
        <v>3187</v>
      </c>
      <c r="P1133" s="243" t="s">
        <v>2061</v>
      </c>
      <c r="Q1133" s="10" t="s">
        <v>83</v>
      </c>
      <c r="R1133" s="290" t="s">
        <v>14939</v>
      </c>
      <c r="S1133" s="259" t="s">
        <v>2234</v>
      </c>
      <c r="T1133" s="10" t="s">
        <v>53</v>
      </c>
      <c r="U1133" s="244">
        <v>28778</v>
      </c>
      <c r="V1133" s="280" t="s">
        <v>2297</v>
      </c>
      <c r="W1133" s="243" t="s">
        <v>2297</v>
      </c>
      <c r="X1133" s="241" t="s">
        <v>1936</v>
      </c>
      <c r="Y1133" s="319" t="s">
        <v>14940</v>
      </c>
      <c r="Z1133" s="243">
        <v>43546</v>
      </c>
      <c r="AA1133" s="243" t="s">
        <v>2297</v>
      </c>
      <c r="AB1133" s="280" t="s">
        <v>1956</v>
      </c>
      <c r="AC1133" s="280" t="s">
        <v>1939</v>
      </c>
      <c r="AD1133" s="10" t="s">
        <v>2674</v>
      </c>
      <c r="AE1133" s="243" t="s">
        <v>2056</v>
      </c>
      <c r="AF1133" s="10" t="s">
        <v>14941</v>
      </c>
      <c r="AG1133" s="10" t="s">
        <v>14942</v>
      </c>
      <c r="AH1133" s="270" t="s">
        <v>14943</v>
      </c>
      <c r="AI1133" s="243" t="s">
        <v>14944</v>
      </c>
      <c r="AJ1133" s="10" t="s">
        <v>14945</v>
      </c>
      <c r="AK1133" s="10" t="s">
        <v>14946</v>
      </c>
      <c r="AL1133" s="241" t="s">
        <v>1958</v>
      </c>
      <c r="AM1133" s="254" t="s">
        <v>14947</v>
      </c>
      <c r="AN1133" s="345" t="s">
        <v>14948</v>
      </c>
      <c r="AO1133" s="10" t="s">
        <v>14949</v>
      </c>
      <c r="AP1133" s="10"/>
      <c r="AQ1133" s="254" t="s">
        <v>14950</v>
      </c>
      <c r="AR1133" s="245">
        <v>45291</v>
      </c>
      <c r="AS1133" s="245">
        <v>45291</v>
      </c>
      <c r="AT1133" s="8" t="s">
        <v>14951</v>
      </c>
      <c r="AU1133" s="244">
        <v>45273</v>
      </c>
      <c r="AV1133" s="247" t="s">
        <v>8639</v>
      </c>
      <c r="AW1133" s="294" t="s">
        <v>14478</v>
      </c>
      <c r="AX1133" s="249"/>
      <c r="AY1133" s="323" t="s">
        <v>14937</v>
      </c>
    </row>
    <row r="1134" spans="1:51" s="11" customFormat="1" ht="18.75" customHeight="1" x14ac:dyDescent="0.35">
      <c r="A1134" s="330">
        <v>1133</v>
      </c>
      <c r="B1134" s="284" t="s">
        <v>14952</v>
      </c>
      <c r="C1134" s="8" t="s">
        <v>14953</v>
      </c>
      <c r="D1134" s="10"/>
      <c r="E1134" s="10" t="s">
        <v>255</v>
      </c>
      <c r="F1134" s="9">
        <v>45090</v>
      </c>
      <c r="G1134" s="9">
        <v>45149</v>
      </c>
      <c r="H1134" s="9">
        <v>45150</v>
      </c>
      <c r="I1134" s="275">
        <v>45535</v>
      </c>
      <c r="J1134" s="7" t="s">
        <v>2085</v>
      </c>
      <c r="K1134" s="7" t="s">
        <v>80</v>
      </c>
      <c r="L1134" s="10" t="s">
        <v>12801</v>
      </c>
      <c r="M1134" s="242" t="s">
        <v>11018</v>
      </c>
      <c r="N1134" s="243" t="s">
        <v>1990</v>
      </c>
      <c r="O1134" s="243" t="s">
        <v>3187</v>
      </c>
      <c r="P1134" s="243" t="s">
        <v>2061</v>
      </c>
      <c r="Q1134" s="10" t="s">
        <v>83</v>
      </c>
      <c r="R1134" s="290" t="s">
        <v>14954</v>
      </c>
      <c r="S1134" s="259" t="s">
        <v>2252</v>
      </c>
      <c r="T1134" s="10" t="s">
        <v>22</v>
      </c>
      <c r="U1134" s="244">
        <v>30725</v>
      </c>
      <c r="V1134" s="280" t="s">
        <v>747</v>
      </c>
      <c r="W1134" s="243" t="s">
        <v>747</v>
      </c>
      <c r="X1134" s="241" t="s">
        <v>1936</v>
      </c>
      <c r="Y1134" s="319" t="s">
        <v>14955</v>
      </c>
      <c r="Z1134" s="243">
        <v>44611</v>
      </c>
      <c r="AA1134" s="243" t="s">
        <v>1937</v>
      </c>
      <c r="AB1134" s="10" t="s">
        <v>1938</v>
      </c>
      <c r="AC1134" s="10"/>
      <c r="AD1134" s="10"/>
      <c r="AE1134" s="243"/>
      <c r="AF1134" s="10" t="s">
        <v>14956</v>
      </c>
      <c r="AG1134" s="10" t="s">
        <v>14957</v>
      </c>
      <c r="AH1134" s="270" t="s">
        <v>14958</v>
      </c>
      <c r="AI1134" s="243" t="s">
        <v>14959</v>
      </c>
      <c r="AJ1134" s="272" t="s">
        <v>14960</v>
      </c>
      <c r="AK1134" s="10" t="s">
        <v>14961</v>
      </c>
      <c r="AL1134" s="284" t="s">
        <v>2059</v>
      </c>
      <c r="AM1134" s="254" t="s">
        <v>14962</v>
      </c>
      <c r="AN1134" s="345" t="s">
        <v>14963</v>
      </c>
      <c r="AO1134" s="364" t="s">
        <v>14964</v>
      </c>
      <c r="AP1134" s="10"/>
      <c r="AQ1134" s="254" t="s">
        <v>14965</v>
      </c>
      <c r="AR1134" s="245">
        <v>45291</v>
      </c>
      <c r="AS1134" s="245">
        <v>45291</v>
      </c>
      <c r="AT1134" s="8" t="s">
        <v>14966</v>
      </c>
      <c r="AU1134" s="244">
        <v>45272</v>
      </c>
      <c r="AV1134" s="247" t="s">
        <v>8639</v>
      </c>
      <c r="AW1134" s="294" t="s">
        <v>14478</v>
      </c>
      <c r="AX1134" s="249"/>
      <c r="AY1134" s="323" t="s">
        <v>14952</v>
      </c>
    </row>
    <row r="1135" spans="1:51" s="11" customFormat="1" ht="18.75" customHeight="1" x14ac:dyDescent="0.35">
      <c r="A1135" s="330">
        <v>1134</v>
      </c>
      <c r="B1135" s="284" t="s">
        <v>14967</v>
      </c>
      <c r="C1135" s="8" t="s">
        <v>14968</v>
      </c>
      <c r="D1135" s="10"/>
      <c r="E1135" s="10" t="s">
        <v>1725</v>
      </c>
      <c r="F1135" s="9">
        <v>45117</v>
      </c>
      <c r="G1135" s="9">
        <v>45176</v>
      </c>
      <c r="H1135" s="9">
        <v>45177</v>
      </c>
      <c r="I1135" s="275">
        <v>45565</v>
      </c>
      <c r="J1135" s="9" t="s">
        <v>2085</v>
      </c>
      <c r="K1135" s="7" t="s">
        <v>12858</v>
      </c>
      <c r="L1135" s="10" t="s">
        <v>146</v>
      </c>
      <c r="M1135" s="242" t="s">
        <v>12859</v>
      </c>
      <c r="N1135" s="243" t="s">
        <v>2050</v>
      </c>
      <c r="O1135" s="243" t="s">
        <v>400</v>
      </c>
      <c r="P1135" s="243" t="s">
        <v>2173</v>
      </c>
      <c r="Q1135" s="10" t="s">
        <v>148</v>
      </c>
      <c r="R1135" s="290" t="s">
        <v>14969</v>
      </c>
      <c r="S1135" s="259" t="s">
        <v>2234</v>
      </c>
      <c r="T1135" s="10" t="s">
        <v>22</v>
      </c>
      <c r="U1135" s="318" t="s">
        <v>14970</v>
      </c>
      <c r="V1135" s="280" t="s">
        <v>1725</v>
      </c>
      <c r="W1135" s="243" t="s">
        <v>1725</v>
      </c>
      <c r="X1135" s="241" t="s">
        <v>1936</v>
      </c>
      <c r="Y1135" s="319" t="s">
        <v>14971</v>
      </c>
      <c r="Z1135" s="243">
        <v>44419</v>
      </c>
      <c r="AA1135" s="243" t="s">
        <v>1937</v>
      </c>
      <c r="AB1135" s="10" t="s">
        <v>1956</v>
      </c>
      <c r="AC1135" s="10" t="s">
        <v>1974</v>
      </c>
      <c r="AD1135" s="10" t="s">
        <v>14972</v>
      </c>
      <c r="AE1135" s="243" t="s">
        <v>1948</v>
      </c>
      <c r="AF1135" s="10" t="s">
        <v>14973</v>
      </c>
      <c r="AG1135" s="10" t="s">
        <v>14974</v>
      </c>
      <c r="AH1135" s="270" t="s">
        <v>14973</v>
      </c>
      <c r="AI1135" s="243" t="s">
        <v>14974</v>
      </c>
      <c r="AJ1135" s="272" t="s">
        <v>14975</v>
      </c>
      <c r="AK1135" s="10" t="s">
        <v>14976</v>
      </c>
      <c r="AL1135" s="241" t="s">
        <v>1958</v>
      </c>
      <c r="AM1135" s="327" t="s">
        <v>14977</v>
      </c>
      <c r="AN1135" s="345" t="s">
        <v>14978</v>
      </c>
      <c r="AO1135" s="364" t="s">
        <v>14979</v>
      </c>
      <c r="AP1135" s="10"/>
      <c r="AQ1135" s="254" t="s">
        <v>14980</v>
      </c>
      <c r="AR1135" s="245">
        <v>45291</v>
      </c>
      <c r="AS1135" s="245">
        <v>45291</v>
      </c>
      <c r="AT1135" s="8" t="s">
        <v>14981</v>
      </c>
      <c r="AU1135" s="244">
        <v>45253</v>
      </c>
      <c r="AV1135" s="247" t="s">
        <v>8639</v>
      </c>
      <c r="AW1135" s="294" t="s">
        <v>14478</v>
      </c>
      <c r="AX1135" s="249"/>
      <c r="AY1135" s="323" t="s">
        <v>14967</v>
      </c>
    </row>
    <row r="1136" spans="1:51" s="11" customFormat="1" ht="18.75" customHeight="1" x14ac:dyDescent="0.35">
      <c r="A1136" s="330">
        <v>1135</v>
      </c>
      <c r="B1136" s="284" t="s">
        <v>14982</v>
      </c>
      <c r="C1136" s="8" t="s">
        <v>14983</v>
      </c>
      <c r="D1136" s="10"/>
      <c r="E1136" s="10" t="s">
        <v>707</v>
      </c>
      <c r="F1136" s="9">
        <v>45124</v>
      </c>
      <c r="G1136" s="9">
        <v>45183</v>
      </c>
      <c r="H1136" s="9">
        <v>45184</v>
      </c>
      <c r="I1136" s="275">
        <v>45565</v>
      </c>
      <c r="J1136" s="9" t="s">
        <v>2085</v>
      </c>
      <c r="K1136" s="7" t="s">
        <v>80</v>
      </c>
      <c r="L1136" s="10" t="s">
        <v>13009</v>
      </c>
      <c r="M1136" s="242" t="s">
        <v>13010</v>
      </c>
      <c r="N1136" s="243" t="s">
        <v>1990</v>
      </c>
      <c r="O1136" s="243" t="s">
        <v>3187</v>
      </c>
      <c r="P1136" s="243" t="s">
        <v>2061</v>
      </c>
      <c r="Q1136" s="10" t="s">
        <v>83</v>
      </c>
      <c r="R1136" s="290" t="s">
        <v>14984</v>
      </c>
      <c r="S1136" s="259" t="s">
        <v>2234</v>
      </c>
      <c r="T1136" s="10" t="s">
        <v>53</v>
      </c>
      <c r="U1136" s="318">
        <v>33321</v>
      </c>
      <c r="V1136" s="243" t="s">
        <v>707</v>
      </c>
      <c r="W1136" s="243" t="s">
        <v>707</v>
      </c>
      <c r="X1136" s="241" t="s">
        <v>1936</v>
      </c>
      <c r="Y1136" s="319" t="s">
        <v>14985</v>
      </c>
      <c r="Z1136" s="243">
        <v>41687</v>
      </c>
      <c r="AA1136" s="243" t="s">
        <v>1937</v>
      </c>
      <c r="AB1136" s="10" t="s">
        <v>1938</v>
      </c>
      <c r="AC1136" s="10" t="s">
        <v>14986</v>
      </c>
      <c r="AD1136" s="10" t="s">
        <v>14987</v>
      </c>
      <c r="AE1136" s="243" t="s">
        <v>14988</v>
      </c>
      <c r="AF1136" s="10" t="s">
        <v>14989</v>
      </c>
      <c r="AG1136" s="10" t="s">
        <v>14990</v>
      </c>
      <c r="AH1136" s="270" t="s">
        <v>14989</v>
      </c>
      <c r="AI1136" s="243" t="s">
        <v>14990</v>
      </c>
      <c r="AJ1136" s="272" t="s">
        <v>14991</v>
      </c>
      <c r="AK1136" s="10" t="s">
        <v>14992</v>
      </c>
      <c r="AL1136" s="241" t="s">
        <v>2005</v>
      </c>
      <c r="AM1136" s="327" t="s">
        <v>14993</v>
      </c>
      <c r="AN1136" s="368" t="s">
        <v>14994</v>
      </c>
      <c r="AO1136" s="361" t="s">
        <v>14995</v>
      </c>
      <c r="AP1136" s="10"/>
      <c r="AQ1136" s="254" t="s">
        <v>14996</v>
      </c>
      <c r="AR1136" s="245">
        <v>45291</v>
      </c>
      <c r="AS1136" s="245">
        <v>45291</v>
      </c>
      <c r="AT1136" s="8" t="s">
        <v>14997</v>
      </c>
      <c r="AU1136" s="244">
        <v>45252</v>
      </c>
      <c r="AV1136" s="247" t="s">
        <v>8639</v>
      </c>
      <c r="AW1136" s="294" t="s">
        <v>14478</v>
      </c>
      <c r="AX1136" s="249"/>
      <c r="AY1136" s="323" t="s">
        <v>14982</v>
      </c>
    </row>
    <row r="1137" spans="1:51" s="11" customFormat="1" ht="18.75" customHeight="1" x14ac:dyDescent="0.35">
      <c r="A1137" s="330">
        <v>1136</v>
      </c>
      <c r="B1137" s="293" t="s">
        <v>14998</v>
      </c>
      <c r="C1137" s="8" t="s">
        <v>14999</v>
      </c>
      <c r="D1137" s="10"/>
      <c r="E1137" s="10" t="s">
        <v>351</v>
      </c>
      <c r="F1137" s="9">
        <v>45145</v>
      </c>
      <c r="G1137" s="9">
        <v>45204</v>
      </c>
      <c r="H1137" s="9">
        <v>45205</v>
      </c>
      <c r="I1137" s="251">
        <v>45596</v>
      </c>
      <c r="J1137" s="9" t="s">
        <v>2085</v>
      </c>
      <c r="K1137" s="7" t="s">
        <v>12858</v>
      </c>
      <c r="L1137" s="10" t="s">
        <v>146</v>
      </c>
      <c r="M1137" s="242" t="s">
        <v>2316</v>
      </c>
      <c r="N1137" s="243" t="s">
        <v>2017</v>
      </c>
      <c r="O1137" s="243" t="s">
        <v>396</v>
      </c>
      <c r="P1137" s="243" t="s">
        <v>2171</v>
      </c>
      <c r="Q1137" s="10" t="s">
        <v>148</v>
      </c>
      <c r="R1137" s="290" t="s">
        <v>15000</v>
      </c>
      <c r="S1137" s="259" t="s">
        <v>1944</v>
      </c>
      <c r="T1137" s="10" t="s">
        <v>22</v>
      </c>
      <c r="U1137" s="244">
        <v>29920</v>
      </c>
      <c r="V1137" s="253" t="s">
        <v>79</v>
      </c>
      <c r="W1137" s="243" t="s">
        <v>79</v>
      </c>
      <c r="X1137" s="241" t="s">
        <v>1936</v>
      </c>
      <c r="Y1137" s="319" t="s">
        <v>15001</v>
      </c>
      <c r="Z1137" s="243">
        <v>44385</v>
      </c>
      <c r="AA1137" s="243" t="s">
        <v>1937</v>
      </c>
      <c r="AB1137" s="10" t="s">
        <v>1938</v>
      </c>
      <c r="AC1137" s="10" t="s">
        <v>1939</v>
      </c>
      <c r="AD1137" s="10" t="s">
        <v>5142</v>
      </c>
      <c r="AE1137" s="243" t="s">
        <v>2538</v>
      </c>
      <c r="AF1137" s="10" t="s">
        <v>15002</v>
      </c>
      <c r="AG1137" s="10" t="s">
        <v>15003</v>
      </c>
      <c r="AH1137" s="270" t="s">
        <v>15004</v>
      </c>
      <c r="AI1137" s="243" t="s">
        <v>15005</v>
      </c>
      <c r="AJ1137" s="272" t="s">
        <v>15006</v>
      </c>
      <c r="AK1137" s="10" t="s">
        <v>587</v>
      </c>
      <c r="AL1137" s="241" t="s">
        <v>1941</v>
      </c>
      <c r="AM1137" s="327" t="s">
        <v>15007</v>
      </c>
      <c r="AN1137" s="324" t="s">
        <v>15008</v>
      </c>
      <c r="AO1137" s="322" t="s">
        <v>15009</v>
      </c>
      <c r="AP1137" s="10"/>
      <c r="AQ1137" s="254" t="s">
        <v>15010</v>
      </c>
      <c r="AR1137" s="292">
        <v>45291</v>
      </c>
      <c r="AS1137" s="292">
        <v>45291</v>
      </c>
      <c r="AT1137" s="8" t="s">
        <v>15011</v>
      </c>
      <c r="AU1137" s="244">
        <v>45253</v>
      </c>
      <c r="AV1137" s="247" t="s">
        <v>8639</v>
      </c>
      <c r="AW1137" s="294" t="s">
        <v>14478</v>
      </c>
      <c r="AX1137" s="249"/>
      <c r="AY1137" s="323" t="s">
        <v>14998</v>
      </c>
    </row>
    <row r="1138" spans="1:51" s="11" customFormat="1" ht="21" customHeight="1" x14ac:dyDescent="0.35">
      <c r="A1138" s="330">
        <v>1137</v>
      </c>
      <c r="B1138" s="293" t="s">
        <v>15012</v>
      </c>
      <c r="C1138" s="8" t="s">
        <v>15013</v>
      </c>
      <c r="D1138" s="10"/>
      <c r="E1138" s="10" t="s">
        <v>14</v>
      </c>
      <c r="F1138" s="9">
        <v>44873</v>
      </c>
      <c r="G1138" s="9">
        <v>44932</v>
      </c>
      <c r="H1138" s="251">
        <v>44933</v>
      </c>
      <c r="I1138" s="251">
        <v>45297</v>
      </c>
      <c r="J1138" s="9" t="s">
        <v>2085</v>
      </c>
      <c r="K1138" s="7" t="s">
        <v>80</v>
      </c>
      <c r="L1138" s="10" t="s">
        <v>338</v>
      </c>
      <c r="M1138" s="242" t="s">
        <v>2281</v>
      </c>
      <c r="N1138" s="252" t="s">
        <v>1933</v>
      </c>
      <c r="O1138" s="252" t="s">
        <v>12235</v>
      </c>
      <c r="P1138" s="252" t="s">
        <v>15014</v>
      </c>
      <c r="Q1138" s="253" t="s">
        <v>21</v>
      </c>
      <c r="R1138" s="350" t="s">
        <v>15015</v>
      </c>
      <c r="S1138" s="351" t="s">
        <v>1935</v>
      </c>
      <c r="T1138" s="253" t="s">
        <v>22</v>
      </c>
      <c r="U1138" s="244">
        <v>26874</v>
      </c>
      <c r="V1138" s="253" t="s">
        <v>2205</v>
      </c>
      <c r="W1138" s="243" t="s">
        <v>2205</v>
      </c>
      <c r="X1138" s="241" t="s">
        <v>1936</v>
      </c>
      <c r="Y1138" s="319" t="s">
        <v>15016</v>
      </c>
      <c r="Z1138" s="243">
        <v>43462</v>
      </c>
      <c r="AA1138" s="243" t="s">
        <v>1937</v>
      </c>
      <c r="AB1138" s="10" t="s">
        <v>1946</v>
      </c>
      <c r="AC1138" s="10" t="s">
        <v>1968</v>
      </c>
      <c r="AD1138" s="10" t="s">
        <v>15017</v>
      </c>
      <c r="AE1138" s="243" t="s">
        <v>1948</v>
      </c>
      <c r="AF1138" s="10" t="s">
        <v>15018</v>
      </c>
      <c r="AG1138" s="10" t="s">
        <v>15019</v>
      </c>
      <c r="AH1138" s="242" t="s">
        <v>15020</v>
      </c>
      <c r="AI1138" s="243" t="s">
        <v>15021</v>
      </c>
      <c r="AJ1138" s="272" t="s">
        <v>15022</v>
      </c>
      <c r="AK1138" s="10" t="s">
        <v>15023</v>
      </c>
      <c r="AL1138" s="241" t="s">
        <v>1958</v>
      </c>
      <c r="AM1138" s="327" t="s">
        <v>15024</v>
      </c>
      <c r="AN1138" s="333" t="s">
        <v>15025</v>
      </c>
      <c r="AO1138" s="361"/>
      <c r="AP1138" s="10"/>
      <c r="AQ1138" s="254" t="s">
        <v>15026</v>
      </c>
      <c r="AR1138" s="245">
        <v>45296</v>
      </c>
      <c r="AS1138" s="245">
        <v>45297</v>
      </c>
      <c r="AT1138" s="8" t="s">
        <v>15027</v>
      </c>
      <c r="AU1138" s="244" t="s">
        <v>10529</v>
      </c>
      <c r="AV1138" s="247" t="s">
        <v>8639</v>
      </c>
      <c r="AW1138" s="294" t="s">
        <v>9696</v>
      </c>
      <c r="AX1138" s="249"/>
      <c r="AY1138" s="323" t="s">
        <v>15012</v>
      </c>
    </row>
    <row r="1139" spans="1:51" s="329" customFormat="1" ht="18.75" customHeight="1" x14ac:dyDescent="0.35">
      <c r="A1139" s="330">
        <v>1138</v>
      </c>
      <c r="B1139" s="293" t="s">
        <v>15028</v>
      </c>
      <c r="C1139" s="294" t="s">
        <v>15029</v>
      </c>
      <c r="D1139" s="253"/>
      <c r="E1139" s="253" t="s">
        <v>14</v>
      </c>
      <c r="F1139" s="251">
        <v>44886</v>
      </c>
      <c r="G1139" s="251">
        <v>44945</v>
      </c>
      <c r="H1139" s="251">
        <v>44946</v>
      </c>
      <c r="I1139" s="251">
        <v>45310</v>
      </c>
      <c r="J1139" s="231" t="s">
        <v>2085</v>
      </c>
      <c r="K1139" s="231" t="s">
        <v>40</v>
      </c>
      <c r="L1139" s="253" t="s">
        <v>41</v>
      </c>
      <c r="M1139" s="326" t="s">
        <v>2412</v>
      </c>
      <c r="N1139" s="252" t="s">
        <v>1984</v>
      </c>
      <c r="O1139" s="252" t="s">
        <v>15030</v>
      </c>
      <c r="P1139" s="252" t="s">
        <v>15031</v>
      </c>
      <c r="Q1139" s="253" t="s">
        <v>21</v>
      </c>
      <c r="R1139" s="293" t="s">
        <v>15032</v>
      </c>
      <c r="S1139" s="253" t="s">
        <v>1935</v>
      </c>
      <c r="T1139" s="253" t="s">
        <v>53</v>
      </c>
      <c r="U1139" s="295">
        <v>33373</v>
      </c>
      <c r="V1139" s="253" t="s">
        <v>255</v>
      </c>
      <c r="W1139" s="253" t="s">
        <v>255</v>
      </c>
      <c r="X1139" s="293" t="s">
        <v>1936</v>
      </c>
      <c r="Y1139" s="294" t="s">
        <v>15033</v>
      </c>
      <c r="Z1139" s="252">
        <v>44522</v>
      </c>
      <c r="AA1139" s="253" t="s">
        <v>1937</v>
      </c>
      <c r="AB1139" s="253" t="s">
        <v>1956</v>
      </c>
      <c r="AC1139" s="253" t="s">
        <v>1939</v>
      </c>
      <c r="AD1139" s="253" t="s">
        <v>15034</v>
      </c>
      <c r="AE1139" s="252" t="s">
        <v>1948</v>
      </c>
      <c r="AF1139" s="253" t="s">
        <v>15035</v>
      </c>
      <c r="AG1139" s="253" t="s">
        <v>15036</v>
      </c>
      <c r="AH1139" s="326" t="s">
        <v>15035</v>
      </c>
      <c r="AI1139" s="252" t="s">
        <v>15036</v>
      </c>
      <c r="AJ1139" s="253" t="s">
        <v>15037</v>
      </c>
      <c r="AK1139" s="253" t="s">
        <v>15038</v>
      </c>
      <c r="AL1139" s="293" t="s">
        <v>2005</v>
      </c>
      <c r="AM1139" s="296" t="s">
        <v>15039</v>
      </c>
      <c r="AN1139" s="321" t="s">
        <v>15040</v>
      </c>
      <c r="AO1139" s="253" t="s">
        <v>15041</v>
      </c>
      <c r="AP1139" s="253"/>
      <c r="AQ1139" s="313" t="s">
        <v>15042</v>
      </c>
      <c r="AR1139" s="245">
        <v>45296</v>
      </c>
      <c r="AS1139" s="292">
        <v>45310</v>
      </c>
      <c r="AT1139" s="294" t="s">
        <v>15043</v>
      </c>
      <c r="AU1139" s="244" t="s">
        <v>10529</v>
      </c>
      <c r="AV1139" s="247" t="s">
        <v>8639</v>
      </c>
      <c r="AW1139" s="294" t="s">
        <v>9696</v>
      </c>
      <c r="AX1139" s="249"/>
      <c r="AY1139" s="369" t="s">
        <v>15028</v>
      </c>
    </row>
    <row r="1140" spans="1:51" s="121" customFormat="1" ht="18.75" customHeight="1" x14ac:dyDescent="0.35">
      <c r="A1140" s="330">
        <v>1139</v>
      </c>
      <c r="B1140" s="293" t="s">
        <v>15044</v>
      </c>
      <c r="C1140" s="294" t="s">
        <v>15045</v>
      </c>
      <c r="D1140" s="253"/>
      <c r="E1140" s="253" t="s">
        <v>14</v>
      </c>
      <c r="F1140" s="251">
        <v>44522</v>
      </c>
      <c r="G1140" s="251">
        <v>44581</v>
      </c>
      <c r="H1140" s="251">
        <v>44947</v>
      </c>
      <c r="I1140" s="251">
        <v>45311</v>
      </c>
      <c r="J1140" s="231" t="s">
        <v>2085</v>
      </c>
      <c r="K1140" s="231" t="s">
        <v>69</v>
      </c>
      <c r="L1140" s="253" t="s">
        <v>905</v>
      </c>
      <c r="M1140" s="242" t="s">
        <v>905</v>
      </c>
      <c r="N1140" s="252" t="s">
        <v>2017</v>
      </c>
      <c r="O1140" s="252" t="s">
        <v>1787</v>
      </c>
      <c r="P1140" s="252" t="s">
        <v>15046</v>
      </c>
      <c r="Q1140" s="253" t="s">
        <v>21</v>
      </c>
      <c r="R1140" s="293" t="s">
        <v>15047</v>
      </c>
      <c r="S1140" s="253" t="s">
        <v>1944</v>
      </c>
      <c r="T1140" s="253" t="s">
        <v>22</v>
      </c>
      <c r="U1140" s="295">
        <v>35059</v>
      </c>
      <c r="V1140" s="243" t="s">
        <v>699</v>
      </c>
      <c r="W1140" s="253" t="s">
        <v>699</v>
      </c>
      <c r="X1140" s="293" t="s">
        <v>1936</v>
      </c>
      <c r="Y1140" s="294" t="s">
        <v>15048</v>
      </c>
      <c r="Z1140" s="252">
        <v>44419</v>
      </c>
      <c r="AA1140" s="253" t="s">
        <v>1937</v>
      </c>
      <c r="AB1140" s="253" t="s">
        <v>1956</v>
      </c>
      <c r="AC1140" s="253" t="s">
        <v>1939</v>
      </c>
      <c r="AD1140" s="253" t="s">
        <v>2329</v>
      </c>
      <c r="AE1140" s="252" t="s">
        <v>2398</v>
      </c>
      <c r="AF1140" s="253" t="s">
        <v>15049</v>
      </c>
      <c r="AG1140" s="253" t="s">
        <v>15050</v>
      </c>
      <c r="AH1140" s="242" t="s">
        <v>15051</v>
      </c>
      <c r="AI1140" s="252" t="s">
        <v>15052</v>
      </c>
      <c r="AJ1140" s="253" t="s">
        <v>15053</v>
      </c>
      <c r="AK1140" s="253" t="s">
        <v>15054</v>
      </c>
      <c r="AL1140" s="293" t="s">
        <v>1958</v>
      </c>
      <c r="AM1140" s="296" t="s">
        <v>15055</v>
      </c>
      <c r="AN1140" s="321" t="s">
        <v>15056</v>
      </c>
      <c r="AO1140" s="10" t="s">
        <v>15057</v>
      </c>
      <c r="AP1140" s="10"/>
      <c r="AQ1140" s="254" t="s">
        <v>15058</v>
      </c>
      <c r="AR1140" s="292">
        <v>45303</v>
      </c>
      <c r="AS1140" s="292">
        <v>45311</v>
      </c>
      <c r="AT1140" s="8" t="s">
        <v>15059</v>
      </c>
      <c r="AU1140" s="244" t="s">
        <v>10529</v>
      </c>
      <c r="AV1140" s="247" t="s">
        <v>8639</v>
      </c>
      <c r="AW1140" s="294" t="s">
        <v>9696</v>
      </c>
      <c r="AX1140" s="249"/>
      <c r="AY1140" s="323" t="s">
        <v>15044</v>
      </c>
    </row>
    <row r="1141" spans="1:51" ht="23.25" customHeight="1" x14ac:dyDescent="0.35">
      <c r="A1141" s="330">
        <v>1140</v>
      </c>
      <c r="B1141" s="293" t="s">
        <v>15060</v>
      </c>
      <c r="C1141" s="294" t="s">
        <v>226</v>
      </c>
      <c r="D1141" s="253"/>
      <c r="E1141" s="253" t="s">
        <v>14</v>
      </c>
      <c r="F1141" s="251">
        <v>44879</v>
      </c>
      <c r="G1141" s="251">
        <v>44938</v>
      </c>
      <c r="H1141" s="251">
        <v>44939</v>
      </c>
      <c r="I1141" s="251">
        <v>45303</v>
      </c>
      <c r="J1141" s="231" t="s">
        <v>2085</v>
      </c>
      <c r="K1141" s="231" t="s">
        <v>26</v>
      </c>
      <c r="L1141" s="253" t="s">
        <v>789</v>
      </c>
      <c r="M1141" s="242" t="s">
        <v>2383</v>
      </c>
      <c r="N1141" s="252" t="s">
        <v>2155</v>
      </c>
      <c r="O1141" s="252" t="s">
        <v>15061</v>
      </c>
      <c r="P1141" s="252" t="s">
        <v>15062</v>
      </c>
      <c r="Q1141" s="253" t="s">
        <v>21</v>
      </c>
      <c r="R1141" s="293" t="s">
        <v>15063</v>
      </c>
      <c r="S1141" s="253" t="s">
        <v>1944</v>
      </c>
      <c r="T1141" s="253" t="s">
        <v>53</v>
      </c>
      <c r="U1141" s="295">
        <v>36605</v>
      </c>
      <c r="V1141" s="253" t="s">
        <v>343</v>
      </c>
      <c r="W1141" s="253" t="s">
        <v>343</v>
      </c>
      <c r="X1141" s="293" t="s">
        <v>1936</v>
      </c>
      <c r="Y1141" s="294" t="s">
        <v>15064</v>
      </c>
      <c r="Z1141" s="252">
        <v>44636</v>
      </c>
      <c r="AA1141" s="253" t="s">
        <v>1937</v>
      </c>
      <c r="AB1141" s="253" t="s">
        <v>1956</v>
      </c>
      <c r="AC1141" s="253" t="s">
        <v>1939</v>
      </c>
      <c r="AD1141" s="253" t="s">
        <v>2094</v>
      </c>
      <c r="AE1141" s="252" t="s">
        <v>2705</v>
      </c>
      <c r="AF1141" s="253" t="s">
        <v>15065</v>
      </c>
      <c r="AG1141" s="253" t="s">
        <v>15066</v>
      </c>
      <c r="AH1141" s="242" t="s">
        <v>15067</v>
      </c>
      <c r="AI1141" s="252" t="s">
        <v>15068</v>
      </c>
      <c r="AJ1141" s="253" t="s">
        <v>15069</v>
      </c>
      <c r="AK1141" s="253" t="s">
        <v>15070</v>
      </c>
      <c r="AL1141" s="293" t="s">
        <v>1958</v>
      </c>
      <c r="AM1141" s="296" t="s">
        <v>15071</v>
      </c>
      <c r="AN1141" s="321" t="s">
        <v>15072</v>
      </c>
      <c r="AO1141" s="253"/>
      <c r="AP1141" s="253"/>
      <c r="AQ1141" s="313" t="s">
        <v>2082</v>
      </c>
      <c r="AR1141" s="370" t="s">
        <v>15073</v>
      </c>
      <c r="AS1141" s="292">
        <v>45303</v>
      </c>
      <c r="AT1141" s="294" t="s">
        <v>15074</v>
      </c>
      <c r="AU1141" s="244" t="s">
        <v>10529</v>
      </c>
      <c r="AV1141" s="247" t="s">
        <v>8639</v>
      </c>
      <c r="AW1141" s="248" t="s">
        <v>9696</v>
      </c>
      <c r="AX1141" s="249"/>
      <c r="AY1141" s="369" t="s">
        <v>15060</v>
      </c>
    </row>
    <row r="1142" spans="1:51" s="121" customFormat="1" ht="18.75" customHeight="1" x14ac:dyDescent="0.35">
      <c r="A1142" s="330">
        <v>1141</v>
      </c>
      <c r="B1142" s="293" t="s">
        <v>15075</v>
      </c>
      <c r="C1142" s="294" t="s">
        <v>15076</v>
      </c>
      <c r="D1142" s="253"/>
      <c r="E1142" s="253" t="s">
        <v>14</v>
      </c>
      <c r="F1142" s="251">
        <v>44565</v>
      </c>
      <c r="G1142" s="251">
        <v>44624</v>
      </c>
      <c r="H1142" s="251">
        <v>44990</v>
      </c>
      <c r="I1142" s="251">
        <v>45355</v>
      </c>
      <c r="J1142" s="231" t="s">
        <v>2085</v>
      </c>
      <c r="K1142" s="231" t="s">
        <v>26</v>
      </c>
      <c r="L1142" s="253" t="s">
        <v>751</v>
      </c>
      <c r="M1142" s="242" t="s">
        <v>2343</v>
      </c>
      <c r="N1142" s="252" t="s">
        <v>1984</v>
      </c>
      <c r="O1142" s="252" t="s">
        <v>15077</v>
      </c>
      <c r="P1142" s="252" t="s">
        <v>15078</v>
      </c>
      <c r="Q1142" s="253" t="s">
        <v>21</v>
      </c>
      <c r="R1142" s="293" t="s">
        <v>15079</v>
      </c>
      <c r="S1142" s="253" t="s">
        <v>1935</v>
      </c>
      <c r="T1142" s="253" t="s">
        <v>53</v>
      </c>
      <c r="U1142" s="295">
        <v>32398</v>
      </c>
      <c r="V1142" s="253" t="s">
        <v>2064</v>
      </c>
      <c r="W1142" s="253" t="s">
        <v>2289</v>
      </c>
      <c r="X1142" s="293" t="s">
        <v>1936</v>
      </c>
      <c r="Y1142" s="294" t="s">
        <v>15080</v>
      </c>
      <c r="Z1142" s="252">
        <v>44551</v>
      </c>
      <c r="AA1142" s="253" t="s">
        <v>1937</v>
      </c>
      <c r="AB1142" s="253" t="s">
        <v>1956</v>
      </c>
      <c r="AC1142" s="253" t="s">
        <v>1974</v>
      </c>
      <c r="AD1142" s="253" t="s">
        <v>1957</v>
      </c>
      <c r="AE1142" s="252" t="s">
        <v>751</v>
      </c>
      <c r="AF1142" s="253" t="s">
        <v>15081</v>
      </c>
      <c r="AG1142" s="253" t="s">
        <v>15082</v>
      </c>
      <c r="AH1142" s="242" t="s">
        <v>15083</v>
      </c>
      <c r="AI1142" s="252" t="s">
        <v>15084</v>
      </c>
      <c r="AJ1142" s="253" t="s">
        <v>15085</v>
      </c>
      <c r="AK1142" s="253" t="s">
        <v>15086</v>
      </c>
      <c r="AL1142" s="293" t="s">
        <v>1993</v>
      </c>
      <c r="AM1142" s="296" t="s">
        <v>15087</v>
      </c>
      <c r="AN1142" s="321" t="s">
        <v>15088</v>
      </c>
      <c r="AO1142" s="10" t="s">
        <v>15089</v>
      </c>
      <c r="AP1142" s="10"/>
      <c r="AQ1142" s="254" t="s">
        <v>15090</v>
      </c>
      <c r="AR1142" s="292">
        <v>45306</v>
      </c>
      <c r="AS1142" s="292">
        <v>45355</v>
      </c>
      <c r="AT1142" s="8" t="s">
        <v>15091</v>
      </c>
      <c r="AU1142" s="244">
        <v>45306</v>
      </c>
      <c r="AV1142" s="247" t="s">
        <v>8639</v>
      </c>
      <c r="AW1142" s="294" t="s">
        <v>6650</v>
      </c>
      <c r="AX1142" s="249"/>
      <c r="AY1142" s="323" t="s">
        <v>15075</v>
      </c>
    </row>
    <row r="1143" spans="1:51" ht="25.5" customHeight="1" x14ac:dyDescent="0.35">
      <c r="A1143" s="330">
        <v>1142</v>
      </c>
      <c r="B1143" s="293" t="s">
        <v>15092</v>
      </c>
      <c r="C1143" s="294" t="s">
        <v>15093</v>
      </c>
      <c r="D1143" s="253"/>
      <c r="E1143" s="253" t="s">
        <v>1008</v>
      </c>
      <c r="F1143" s="251">
        <v>45260</v>
      </c>
      <c r="G1143" s="251">
        <v>45319</v>
      </c>
      <c r="H1143" s="251"/>
      <c r="I1143" s="251"/>
      <c r="J1143" s="231"/>
      <c r="K1143" s="231" t="s">
        <v>18</v>
      </c>
      <c r="L1143" s="253" t="s">
        <v>283</v>
      </c>
      <c r="M1143" s="242" t="s">
        <v>2116</v>
      </c>
      <c r="N1143" s="252" t="s">
        <v>2017</v>
      </c>
      <c r="O1143" s="252" t="s">
        <v>284</v>
      </c>
      <c r="P1143" s="252" t="s">
        <v>2389</v>
      </c>
      <c r="Q1143" s="253" t="s">
        <v>285</v>
      </c>
      <c r="R1143" s="293" t="s">
        <v>15094</v>
      </c>
      <c r="S1143" s="253" t="s">
        <v>1944</v>
      </c>
      <c r="T1143" s="253" t="s">
        <v>53</v>
      </c>
      <c r="U1143" s="295">
        <v>34393</v>
      </c>
      <c r="V1143" s="253" t="s">
        <v>2313</v>
      </c>
      <c r="W1143" s="253" t="s">
        <v>2313</v>
      </c>
      <c r="X1143" s="293" t="s">
        <v>1936</v>
      </c>
      <c r="Y1143" s="294" t="s">
        <v>15095</v>
      </c>
      <c r="Z1143" s="252">
        <v>44822</v>
      </c>
      <c r="AA1143" s="253" t="s">
        <v>1937</v>
      </c>
      <c r="AB1143" s="253" t="s">
        <v>1956</v>
      </c>
      <c r="AC1143" s="253" t="s">
        <v>1939</v>
      </c>
      <c r="AD1143" s="253" t="s">
        <v>2154</v>
      </c>
      <c r="AE1143" s="252" t="s">
        <v>10108</v>
      </c>
      <c r="AF1143" s="253" t="s">
        <v>15096</v>
      </c>
      <c r="AG1143" s="253" t="s">
        <v>15097</v>
      </c>
      <c r="AH1143" s="242" t="s">
        <v>15096</v>
      </c>
      <c r="AI1143" s="252" t="s">
        <v>15097</v>
      </c>
      <c r="AJ1143" s="253" t="s">
        <v>15098</v>
      </c>
      <c r="AK1143" s="253" t="s">
        <v>15099</v>
      </c>
      <c r="AL1143" s="293" t="s">
        <v>2005</v>
      </c>
      <c r="AM1143" s="296" t="s">
        <v>15100</v>
      </c>
      <c r="AN1143" s="321" t="s">
        <v>15101</v>
      </c>
      <c r="AO1143" s="10" t="s">
        <v>15102</v>
      </c>
      <c r="AP1143" s="10"/>
      <c r="AQ1143" s="254" t="s">
        <v>15103</v>
      </c>
      <c r="AR1143" s="245">
        <v>45317</v>
      </c>
      <c r="AS1143" s="245">
        <v>45319</v>
      </c>
      <c r="AT1143" s="8" t="s">
        <v>10529</v>
      </c>
      <c r="AU1143" s="244" t="s">
        <v>10529</v>
      </c>
      <c r="AV1143" s="247" t="s">
        <v>8639</v>
      </c>
      <c r="AW1143" s="294" t="s">
        <v>15104</v>
      </c>
      <c r="AX1143" s="249"/>
      <c r="AY1143" s="323" t="s">
        <v>15092</v>
      </c>
    </row>
    <row r="1144" spans="1:51" ht="25.5" customHeight="1" x14ac:dyDescent="0.35">
      <c r="A1144" s="330">
        <v>1143</v>
      </c>
      <c r="B1144" s="293" t="s">
        <v>15105</v>
      </c>
      <c r="C1144" s="294" t="s">
        <v>15106</v>
      </c>
      <c r="D1144" s="253"/>
      <c r="E1144" s="253" t="s">
        <v>14</v>
      </c>
      <c r="F1144" s="251">
        <v>43619</v>
      </c>
      <c r="G1144" s="251">
        <v>43678</v>
      </c>
      <c r="H1144" s="251">
        <v>44045</v>
      </c>
      <c r="I1144" s="251"/>
      <c r="J1144" s="231" t="s">
        <v>1932</v>
      </c>
      <c r="K1144" s="231" t="s">
        <v>34</v>
      </c>
      <c r="L1144" s="253" t="s">
        <v>35</v>
      </c>
      <c r="M1144" s="242" t="s">
        <v>1989</v>
      </c>
      <c r="N1144" s="252" t="s">
        <v>1972</v>
      </c>
      <c r="O1144" s="252" t="s">
        <v>555</v>
      </c>
      <c r="P1144" s="252" t="s">
        <v>2258</v>
      </c>
      <c r="Q1144" s="253" t="s">
        <v>21</v>
      </c>
      <c r="R1144" s="293" t="s">
        <v>15107</v>
      </c>
      <c r="S1144" s="253" t="s">
        <v>1935</v>
      </c>
      <c r="T1144" s="253" t="s">
        <v>22</v>
      </c>
      <c r="U1144" s="295">
        <v>31181</v>
      </c>
      <c r="V1144" s="253" t="s">
        <v>255</v>
      </c>
      <c r="W1144" s="253" t="s">
        <v>1981</v>
      </c>
      <c r="X1144" s="293" t="s">
        <v>1936</v>
      </c>
      <c r="Y1144" s="294" t="s">
        <v>15108</v>
      </c>
      <c r="Z1144" s="252">
        <v>44699</v>
      </c>
      <c r="AA1144" s="253" t="s">
        <v>1937</v>
      </c>
      <c r="AB1144" s="253" t="s">
        <v>1946</v>
      </c>
      <c r="AC1144" s="253" t="s">
        <v>1939</v>
      </c>
      <c r="AD1144" s="253" t="s">
        <v>2010</v>
      </c>
      <c r="AE1144" s="252" t="s">
        <v>2041</v>
      </c>
      <c r="AF1144" s="253" t="s">
        <v>15109</v>
      </c>
      <c r="AG1144" s="253" t="s">
        <v>15110</v>
      </c>
      <c r="AH1144" s="242" t="s">
        <v>15111</v>
      </c>
      <c r="AI1144" s="252" t="s">
        <v>15112</v>
      </c>
      <c r="AJ1144" s="253" t="s">
        <v>15113</v>
      </c>
      <c r="AK1144" s="253" t="s">
        <v>15114</v>
      </c>
      <c r="AL1144" s="293" t="s">
        <v>2005</v>
      </c>
      <c r="AM1144" s="296" t="s">
        <v>15115</v>
      </c>
      <c r="AN1144" s="321" t="s">
        <v>15116</v>
      </c>
      <c r="AO1144" s="10" t="s">
        <v>15117</v>
      </c>
      <c r="AP1144" s="10"/>
      <c r="AQ1144" s="254" t="s">
        <v>15118</v>
      </c>
      <c r="AR1144" s="292">
        <v>45316</v>
      </c>
      <c r="AS1144" s="292">
        <v>45316</v>
      </c>
      <c r="AT1144" s="8" t="s">
        <v>15119</v>
      </c>
      <c r="AU1144" s="244">
        <v>45293</v>
      </c>
      <c r="AV1144" s="247" t="s">
        <v>8583</v>
      </c>
      <c r="AW1144" s="248" t="s">
        <v>3783</v>
      </c>
      <c r="AX1144" s="249"/>
      <c r="AY1144" s="323" t="s">
        <v>15105</v>
      </c>
    </row>
    <row r="1145" spans="1:51" s="121" customFormat="1" ht="18.75" customHeight="1" x14ac:dyDescent="0.35">
      <c r="A1145" s="362">
        <v>1144</v>
      </c>
      <c r="B1145" s="284" t="s">
        <v>15120</v>
      </c>
      <c r="C1145" s="248" t="s">
        <v>15121</v>
      </c>
      <c r="D1145" s="280"/>
      <c r="E1145" s="280" t="s">
        <v>14</v>
      </c>
      <c r="F1145" s="275">
        <v>44739</v>
      </c>
      <c r="G1145" s="275">
        <v>44798</v>
      </c>
      <c r="H1145" s="275">
        <v>45164</v>
      </c>
      <c r="I1145" s="275">
        <v>45535</v>
      </c>
      <c r="J1145" s="269" t="s">
        <v>2085</v>
      </c>
      <c r="K1145" s="269" t="s">
        <v>18</v>
      </c>
      <c r="L1145" s="280" t="s">
        <v>218</v>
      </c>
      <c r="M1145" s="281" t="s">
        <v>2083</v>
      </c>
      <c r="N1145" s="279" t="s">
        <v>1990</v>
      </c>
      <c r="O1145" s="279" t="s">
        <v>681</v>
      </c>
      <c r="P1145" s="279" t="s">
        <v>2700</v>
      </c>
      <c r="Q1145" s="280" t="s">
        <v>21</v>
      </c>
      <c r="R1145" s="284" t="s">
        <v>15122</v>
      </c>
      <c r="S1145" s="280" t="s">
        <v>1935</v>
      </c>
      <c r="T1145" s="280" t="s">
        <v>53</v>
      </c>
      <c r="U1145" s="304">
        <v>33024</v>
      </c>
      <c r="V1145" s="280" t="s">
        <v>255</v>
      </c>
      <c r="W1145" s="280" t="s">
        <v>1382</v>
      </c>
      <c r="X1145" s="284" t="s">
        <v>1936</v>
      </c>
      <c r="Y1145" s="248" t="s">
        <v>15123</v>
      </c>
      <c r="Z1145" s="279">
        <v>44816</v>
      </c>
      <c r="AA1145" s="280" t="s">
        <v>1937</v>
      </c>
      <c r="AB1145" s="280" t="s">
        <v>1956</v>
      </c>
      <c r="AC1145" s="280" t="s">
        <v>1939</v>
      </c>
      <c r="AD1145" s="280"/>
      <c r="AE1145" s="279"/>
      <c r="AF1145" s="280" t="s">
        <v>15124</v>
      </c>
      <c r="AG1145" s="280" t="s">
        <v>15125</v>
      </c>
      <c r="AH1145" s="281" t="s">
        <v>15124</v>
      </c>
      <c r="AI1145" s="279" t="s">
        <v>15125</v>
      </c>
      <c r="AJ1145" s="280" t="s">
        <v>15126</v>
      </c>
      <c r="AK1145" s="280" t="s">
        <v>15127</v>
      </c>
      <c r="AL1145" s="284" t="s">
        <v>2425</v>
      </c>
      <c r="AM1145" s="286" t="s">
        <v>15128</v>
      </c>
      <c r="AN1145" s="325" t="s">
        <v>15129</v>
      </c>
      <c r="AO1145" s="10" t="s">
        <v>15130</v>
      </c>
      <c r="AP1145" s="10"/>
      <c r="AQ1145" s="254" t="s">
        <v>15131</v>
      </c>
      <c r="AR1145" s="245">
        <v>45314</v>
      </c>
      <c r="AS1145" s="245">
        <v>45314</v>
      </c>
      <c r="AT1145" s="8" t="s">
        <v>15132</v>
      </c>
      <c r="AU1145" s="244">
        <v>45294</v>
      </c>
      <c r="AV1145" s="247" t="s">
        <v>8583</v>
      </c>
      <c r="AW1145" s="248" t="s">
        <v>6770</v>
      </c>
      <c r="AX1145" s="249"/>
      <c r="AY1145" s="323" t="s">
        <v>15120</v>
      </c>
    </row>
    <row r="1146" spans="1:51" s="121" customFormat="1" ht="18.75" customHeight="1" x14ac:dyDescent="0.35">
      <c r="A1146" s="330">
        <v>1145</v>
      </c>
      <c r="B1146" s="293" t="s">
        <v>15133</v>
      </c>
      <c r="C1146" s="294" t="s">
        <v>15134</v>
      </c>
      <c r="D1146" s="253"/>
      <c r="E1146" s="253" t="s">
        <v>14</v>
      </c>
      <c r="F1146" s="251">
        <v>44599</v>
      </c>
      <c r="G1146" s="251">
        <v>44658</v>
      </c>
      <c r="H1146" s="251">
        <v>45024</v>
      </c>
      <c r="I1146" s="251">
        <v>46119</v>
      </c>
      <c r="J1146" s="231" t="s">
        <v>2269</v>
      </c>
      <c r="K1146" s="231" t="s">
        <v>40</v>
      </c>
      <c r="L1146" s="253" t="s">
        <v>41</v>
      </c>
      <c r="M1146" s="326" t="s">
        <v>2412</v>
      </c>
      <c r="N1146" s="252" t="s">
        <v>1990</v>
      </c>
      <c r="O1146" s="252" t="s">
        <v>9746</v>
      </c>
      <c r="P1146" s="252" t="s">
        <v>9872</v>
      </c>
      <c r="Q1146" s="253" t="s">
        <v>21</v>
      </c>
      <c r="R1146" s="293" t="s">
        <v>15135</v>
      </c>
      <c r="S1146" s="253" t="s">
        <v>2174</v>
      </c>
      <c r="T1146" s="253" t="s">
        <v>22</v>
      </c>
      <c r="U1146" s="295">
        <v>33168</v>
      </c>
      <c r="V1146" s="253" t="s">
        <v>101</v>
      </c>
      <c r="W1146" s="253" t="s">
        <v>101</v>
      </c>
      <c r="X1146" s="293" t="s">
        <v>1936</v>
      </c>
      <c r="Y1146" s="294" t="s">
        <v>15136</v>
      </c>
      <c r="Z1146" s="252">
        <v>42475</v>
      </c>
      <c r="AA1146" s="253" t="s">
        <v>101</v>
      </c>
      <c r="AB1146" s="253" t="s">
        <v>1938</v>
      </c>
      <c r="AC1146" s="253" t="s">
        <v>1974</v>
      </c>
      <c r="AD1146" s="253" t="s">
        <v>2136</v>
      </c>
      <c r="AE1146" s="252" t="s">
        <v>1948</v>
      </c>
      <c r="AF1146" s="253" t="s">
        <v>15137</v>
      </c>
      <c r="AG1146" s="253" t="s">
        <v>15138</v>
      </c>
      <c r="AH1146" s="326" t="s">
        <v>15139</v>
      </c>
      <c r="AI1146" s="252" t="s">
        <v>15140</v>
      </c>
      <c r="AJ1146" s="253" t="s">
        <v>15141</v>
      </c>
      <c r="AK1146" s="253" t="s">
        <v>15142</v>
      </c>
      <c r="AL1146" s="293" t="s">
        <v>1941</v>
      </c>
      <c r="AM1146" s="296" t="s">
        <v>15143</v>
      </c>
      <c r="AN1146" s="321" t="s">
        <v>15144</v>
      </c>
      <c r="AO1146" s="10"/>
      <c r="AP1146" s="10"/>
      <c r="AQ1146" s="254" t="s">
        <v>15145</v>
      </c>
      <c r="AR1146" s="292">
        <v>45316</v>
      </c>
      <c r="AS1146" s="292">
        <v>45322</v>
      </c>
      <c r="AT1146" s="8" t="s">
        <v>15146</v>
      </c>
      <c r="AU1146" s="244">
        <v>45294</v>
      </c>
      <c r="AV1146" s="317" t="s">
        <v>8583</v>
      </c>
      <c r="AW1146" s="294" t="s">
        <v>3783</v>
      </c>
      <c r="AX1146" s="249"/>
      <c r="AY1146" s="323" t="s">
        <v>15133</v>
      </c>
    </row>
    <row r="1147" spans="1:51" ht="25.5" customHeight="1" x14ac:dyDescent="0.35">
      <c r="A1147" s="330">
        <v>1146</v>
      </c>
      <c r="B1147" s="293" t="s">
        <v>15147</v>
      </c>
      <c r="C1147" s="294" t="s">
        <v>15148</v>
      </c>
      <c r="D1147" s="253"/>
      <c r="E1147" s="253" t="s">
        <v>1679</v>
      </c>
      <c r="F1147" s="251">
        <v>44734</v>
      </c>
      <c r="G1147" s="251">
        <v>44793</v>
      </c>
      <c r="H1147" s="251">
        <v>45159</v>
      </c>
      <c r="I1147" s="251">
        <v>45535</v>
      </c>
      <c r="J1147" s="231" t="s">
        <v>2085</v>
      </c>
      <c r="K1147" s="231" t="s">
        <v>80</v>
      </c>
      <c r="L1147" s="253" t="s">
        <v>297</v>
      </c>
      <c r="M1147" s="326" t="s">
        <v>2141</v>
      </c>
      <c r="N1147" s="252" t="s">
        <v>1990</v>
      </c>
      <c r="O1147" s="252" t="s">
        <v>3187</v>
      </c>
      <c r="P1147" s="252" t="s">
        <v>2061</v>
      </c>
      <c r="Q1147" s="253" t="s">
        <v>83</v>
      </c>
      <c r="R1147" s="293" t="s">
        <v>15149</v>
      </c>
      <c r="S1147" s="253" t="s">
        <v>1944</v>
      </c>
      <c r="T1147" s="253" t="s">
        <v>53</v>
      </c>
      <c r="U1147" s="295">
        <v>33187</v>
      </c>
      <c r="V1147" s="253" t="s">
        <v>343</v>
      </c>
      <c r="W1147" s="253" t="s">
        <v>343</v>
      </c>
      <c r="X1147" s="293" t="s">
        <v>1936</v>
      </c>
      <c r="Y1147" s="294" t="s">
        <v>15150</v>
      </c>
      <c r="Z1147" s="252">
        <v>44375</v>
      </c>
      <c r="AA1147" s="253" t="s">
        <v>1937</v>
      </c>
      <c r="AB1147" s="253" t="s">
        <v>1938</v>
      </c>
      <c r="AC1147" s="253" t="s">
        <v>1939</v>
      </c>
      <c r="AD1147" s="253" t="s">
        <v>15151</v>
      </c>
      <c r="AE1147" s="252" t="s">
        <v>2095</v>
      </c>
      <c r="AF1147" s="253" t="s">
        <v>15152</v>
      </c>
      <c r="AG1147" s="253" t="s">
        <v>15153</v>
      </c>
      <c r="AH1147" s="326" t="s">
        <v>15154</v>
      </c>
      <c r="AI1147" s="252" t="s">
        <v>15155</v>
      </c>
      <c r="AJ1147" s="253" t="s">
        <v>15156</v>
      </c>
      <c r="AK1147" s="253" t="s">
        <v>15157</v>
      </c>
      <c r="AL1147" s="293" t="s">
        <v>1971</v>
      </c>
      <c r="AM1147" s="296" t="s">
        <v>15158</v>
      </c>
      <c r="AN1147" s="321" t="s">
        <v>15159</v>
      </c>
      <c r="AO1147" s="10"/>
      <c r="AP1147" s="10"/>
      <c r="AQ1147" s="254" t="s">
        <v>15160</v>
      </c>
      <c r="AR1147" s="292">
        <v>45321</v>
      </c>
      <c r="AS1147" s="292">
        <v>45321</v>
      </c>
      <c r="AT1147" s="8" t="s">
        <v>15161</v>
      </c>
      <c r="AU1147" s="244">
        <v>45293</v>
      </c>
      <c r="AV1147" s="317" t="s">
        <v>8583</v>
      </c>
      <c r="AW1147" s="294" t="s">
        <v>3783</v>
      </c>
      <c r="AX1147" s="249"/>
      <c r="AY1147" s="323" t="s">
        <v>15147</v>
      </c>
    </row>
    <row r="1148" spans="1:51" ht="25.5" customHeight="1" x14ac:dyDescent="0.35">
      <c r="A1148" s="330">
        <v>1147</v>
      </c>
      <c r="B1148" s="293" t="s">
        <v>15162</v>
      </c>
      <c r="C1148" s="294" t="s">
        <v>5502</v>
      </c>
      <c r="D1148" s="253"/>
      <c r="E1148" s="253" t="s">
        <v>255</v>
      </c>
      <c r="F1148" s="251">
        <v>45083</v>
      </c>
      <c r="G1148" s="251">
        <v>45142</v>
      </c>
      <c r="H1148" s="251">
        <v>45143</v>
      </c>
      <c r="I1148" s="251">
        <v>45535</v>
      </c>
      <c r="J1148" s="231" t="s">
        <v>2085</v>
      </c>
      <c r="K1148" s="231" t="s">
        <v>80</v>
      </c>
      <c r="L1148" s="253" t="s">
        <v>256</v>
      </c>
      <c r="M1148" s="326" t="s">
        <v>11018</v>
      </c>
      <c r="N1148" s="252" t="s">
        <v>1942</v>
      </c>
      <c r="O1148" s="252" t="s">
        <v>8103</v>
      </c>
      <c r="P1148" s="252" t="s">
        <v>1996</v>
      </c>
      <c r="Q1148" s="253" t="s">
        <v>83</v>
      </c>
      <c r="R1148" s="293" t="s">
        <v>15163</v>
      </c>
      <c r="S1148" s="253" t="s">
        <v>1944</v>
      </c>
      <c r="T1148" s="253" t="s">
        <v>22</v>
      </c>
      <c r="U1148" s="295">
        <v>26358</v>
      </c>
      <c r="V1148" s="253" t="s">
        <v>79</v>
      </c>
      <c r="W1148" s="253" t="s">
        <v>79</v>
      </c>
      <c r="X1148" s="293" t="s">
        <v>1936</v>
      </c>
      <c r="Y1148" s="294" t="s">
        <v>15164</v>
      </c>
      <c r="Z1148" s="252">
        <v>44522</v>
      </c>
      <c r="AA1148" s="253" t="s">
        <v>1937</v>
      </c>
      <c r="AB1148" s="253" t="s">
        <v>1946</v>
      </c>
      <c r="AC1148" s="253"/>
      <c r="AD1148" s="253"/>
      <c r="AE1148" s="252"/>
      <c r="AF1148" s="253" t="s">
        <v>15165</v>
      </c>
      <c r="AG1148" s="253" t="s">
        <v>15166</v>
      </c>
      <c r="AH1148" s="326" t="s">
        <v>15165</v>
      </c>
      <c r="AI1148" s="252" t="s">
        <v>15166</v>
      </c>
      <c r="AJ1148" s="253" t="s">
        <v>15167</v>
      </c>
      <c r="AK1148" s="253" t="s">
        <v>15168</v>
      </c>
      <c r="AL1148" s="293" t="s">
        <v>2059</v>
      </c>
      <c r="AM1148" s="296" t="s">
        <v>15169</v>
      </c>
      <c r="AN1148" s="321" t="s">
        <v>15170</v>
      </c>
      <c r="AO1148" s="10" t="s">
        <v>15171</v>
      </c>
      <c r="AP1148" s="10"/>
      <c r="AQ1148" s="254" t="s">
        <v>15172</v>
      </c>
      <c r="AR1148" s="292">
        <v>45322</v>
      </c>
      <c r="AS1148" s="292">
        <v>45322</v>
      </c>
      <c r="AT1148" s="8" t="s">
        <v>15173</v>
      </c>
      <c r="AU1148" s="244">
        <v>45294</v>
      </c>
      <c r="AV1148" s="317" t="s">
        <v>8583</v>
      </c>
      <c r="AW1148" s="294" t="s">
        <v>6613</v>
      </c>
      <c r="AX1148" s="249"/>
      <c r="AY1148" s="323" t="s">
        <v>15162</v>
      </c>
    </row>
    <row r="1149" spans="1:51" ht="25.5" customHeight="1" x14ac:dyDescent="0.35">
      <c r="A1149" s="330">
        <v>1148</v>
      </c>
      <c r="B1149" s="293" t="s">
        <v>15174</v>
      </c>
      <c r="C1149" s="294" t="s">
        <v>15175</v>
      </c>
      <c r="D1149" s="253"/>
      <c r="E1149" s="253" t="s">
        <v>255</v>
      </c>
      <c r="F1149" s="251">
        <v>45083</v>
      </c>
      <c r="G1149" s="251">
        <v>45142</v>
      </c>
      <c r="H1149" s="251">
        <v>45143</v>
      </c>
      <c r="I1149" s="251">
        <v>45535</v>
      </c>
      <c r="J1149" s="231" t="s">
        <v>2085</v>
      </c>
      <c r="K1149" s="231" t="s">
        <v>80</v>
      </c>
      <c r="L1149" s="253" t="s">
        <v>256</v>
      </c>
      <c r="M1149" s="326" t="s">
        <v>2096</v>
      </c>
      <c r="N1149" s="252" t="s">
        <v>1972</v>
      </c>
      <c r="O1149" s="252" t="s">
        <v>3187</v>
      </c>
      <c r="P1149" s="252" t="s">
        <v>2061</v>
      </c>
      <c r="Q1149" s="253" t="s">
        <v>83</v>
      </c>
      <c r="R1149" s="293" t="s">
        <v>15176</v>
      </c>
      <c r="S1149" s="253" t="s">
        <v>1944</v>
      </c>
      <c r="T1149" s="253" t="s">
        <v>53</v>
      </c>
      <c r="U1149" s="295">
        <v>26990</v>
      </c>
      <c r="V1149" s="253" t="s">
        <v>501</v>
      </c>
      <c r="W1149" s="253" t="s">
        <v>501</v>
      </c>
      <c r="X1149" s="293" t="s">
        <v>1936</v>
      </c>
      <c r="Y1149" s="294" t="s">
        <v>15177</v>
      </c>
      <c r="Z1149" s="252">
        <v>44676</v>
      </c>
      <c r="AA1149" s="253" t="s">
        <v>1937</v>
      </c>
      <c r="AB1149" s="253" t="s">
        <v>1946</v>
      </c>
      <c r="AC1149" s="253" t="s">
        <v>1939</v>
      </c>
      <c r="AD1149" s="253" t="s">
        <v>1947</v>
      </c>
      <c r="AE1149" s="252" t="s">
        <v>1948</v>
      </c>
      <c r="AF1149" s="253" t="s">
        <v>15178</v>
      </c>
      <c r="AG1149" s="253" t="s">
        <v>15179</v>
      </c>
      <c r="AH1149" s="326" t="s">
        <v>15180</v>
      </c>
      <c r="AI1149" s="252" t="s">
        <v>15181</v>
      </c>
      <c r="AJ1149" s="253" t="s">
        <v>15182</v>
      </c>
      <c r="AK1149" s="253" t="s">
        <v>15183</v>
      </c>
      <c r="AL1149" s="293" t="s">
        <v>2059</v>
      </c>
      <c r="AM1149" s="296" t="s">
        <v>15184</v>
      </c>
      <c r="AN1149" s="321" t="s">
        <v>15185</v>
      </c>
      <c r="AO1149" s="10" t="s">
        <v>15186</v>
      </c>
      <c r="AP1149" s="10"/>
      <c r="AQ1149" s="254" t="s">
        <v>15187</v>
      </c>
      <c r="AR1149" s="292">
        <v>45322</v>
      </c>
      <c r="AS1149" s="292">
        <v>45322</v>
      </c>
      <c r="AT1149" s="8" t="s">
        <v>15188</v>
      </c>
      <c r="AU1149" s="244">
        <v>45294</v>
      </c>
      <c r="AV1149" s="317" t="s">
        <v>8583</v>
      </c>
      <c r="AW1149" s="294" t="s">
        <v>6650</v>
      </c>
      <c r="AX1149" s="249"/>
      <c r="AY1149" s="323" t="s">
        <v>15174</v>
      </c>
    </row>
    <row r="1150" spans="1:51" ht="25.5" customHeight="1" x14ac:dyDescent="0.35">
      <c r="A1150" s="330">
        <v>1149</v>
      </c>
      <c r="B1150" s="293" t="s">
        <v>15189</v>
      </c>
      <c r="C1150" s="294" t="s">
        <v>15190</v>
      </c>
      <c r="D1150" s="253"/>
      <c r="E1150" s="253" t="s">
        <v>14</v>
      </c>
      <c r="F1150" s="251">
        <v>45117</v>
      </c>
      <c r="G1150" s="251">
        <v>45176</v>
      </c>
      <c r="H1150" s="251">
        <v>45177</v>
      </c>
      <c r="I1150" s="251">
        <v>45565</v>
      </c>
      <c r="J1150" s="231" t="s">
        <v>2085</v>
      </c>
      <c r="K1150" s="231" t="s">
        <v>40</v>
      </c>
      <c r="L1150" s="253" t="s">
        <v>41</v>
      </c>
      <c r="M1150" s="326" t="s">
        <v>2412</v>
      </c>
      <c r="N1150" s="252" t="s">
        <v>1933</v>
      </c>
      <c r="O1150" s="252" t="s">
        <v>1754</v>
      </c>
      <c r="P1150" s="252" t="s">
        <v>9492</v>
      </c>
      <c r="Q1150" s="253" t="s">
        <v>21</v>
      </c>
      <c r="R1150" s="293" t="s">
        <v>15191</v>
      </c>
      <c r="S1150" s="253" t="s">
        <v>1935</v>
      </c>
      <c r="T1150" s="253" t="s">
        <v>22</v>
      </c>
      <c r="U1150" s="295">
        <v>34040</v>
      </c>
      <c r="V1150" s="253" t="s">
        <v>2015</v>
      </c>
      <c r="W1150" s="253" t="s">
        <v>2015</v>
      </c>
      <c r="X1150" s="293" t="s">
        <v>1936</v>
      </c>
      <c r="Y1150" s="294" t="s">
        <v>15192</v>
      </c>
      <c r="Z1150" s="252">
        <v>44546</v>
      </c>
      <c r="AA1150" s="253" t="s">
        <v>1937</v>
      </c>
      <c r="AB1150" s="253" t="s">
        <v>1938</v>
      </c>
      <c r="AC1150" s="253" t="s">
        <v>1939</v>
      </c>
      <c r="AD1150" s="253" t="s">
        <v>2674</v>
      </c>
      <c r="AE1150" s="252" t="s">
        <v>15193</v>
      </c>
      <c r="AF1150" s="253" t="s">
        <v>15194</v>
      </c>
      <c r="AG1150" s="253" t="s">
        <v>15195</v>
      </c>
      <c r="AH1150" s="326" t="s">
        <v>15196</v>
      </c>
      <c r="AI1150" s="252" t="s">
        <v>15197</v>
      </c>
      <c r="AJ1150" s="253" t="s">
        <v>15198</v>
      </c>
      <c r="AK1150" s="253" t="s">
        <v>1743</v>
      </c>
      <c r="AL1150" s="293" t="s">
        <v>1941</v>
      </c>
      <c r="AM1150" s="296" t="s">
        <v>15199</v>
      </c>
      <c r="AN1150" s="321" t="s">
        <v>15200</v>
      </c>
      <c r="AO1150" s="10" t="s">
        <v>15201</v>
      </c>
      <c r="AP1150" s="10"/>
      <c r="AQ1150" s="254" t="s">
        <v>15202</v>
      </c>
      <c r="AR1150" s="292">
        <v>45321</v>
      </c>
      <c r="AS1150" s="292">
        <v>45329</v>
      </c>
      <c r="AT1150" s="8" t="s">
        <v>15203</v>
      </c>
      <c r="AU1150" s="244">
        <v>45310</v>
      </c>
      <c r="AV1150" s="317" t="s">
        <v>8583</v>
      </c>
      <c r="AW1150" s="294" t="s">
        <v>3783</v>
      </c>
      <c r="AX1150" s="249"/>
      <c r="AY1150" s="323" t="s">
        <v>15189</v>
      </c>
    </row>
    <row r="1151" spans="1:51" ht="25.5" customHeight="1" x14ac:dyDescent="0.35">
      <c r="A1151" s="330">
        <v>1150</v>
      </c>
      <c r="B1151" s="293" t="s">
        <v>15204</v>
      </c>
      <c r="C1151" s="294" t="s">
        <v>15205</v>
      </c>
      <c r="D1151" s="253"/>
      <c r="E1151" s="253" t="s">
        <v>14</v>
      </c>
      <c r="F1151" s="251">
        <v>44459</v>
      </c>
      <c r="G1151" s="251">
        <v>44518</v>
      </c>
      <c r="H1151" s="251">
        <v>44884</v>
      </c>
      <c r="I1151" s="251">
        <v>45979</v>
      </c>
      <c r="J1151" s="231" t="s">
        <v>2269</v>
      </c>
      <c r="K1151" s="231" t="s">
        <v>40</v>
      </c>
      <c r="L1151" s="253" t="s">
        <v>41</v>
      </c>
      <c r="M1151" s="326" t="s">
        <v>2412</v>
      </c>
      <c r="N1151" s="252" t="s">
        <v>1990</v>
      </c>
      <c r="O1151" s="252" t="s">
        <v>9746</v>
      </c>
      <c r="P1151" s="252" t="s">
        <v>9872</v>
      </c>
      <c r="Q1151" s="253" t="s">
        <v>21</v>
      </c>
      <c r="R1151" s="293" t="s">
        <v>15206</v>
      </c>
      <c r="S1151" s="253" t="s">
        <v>2252</v>
      </c>
      <c r="T1151" s="253" t="s">
        <v>22</v>
      </c>
      <c r="U1151" s="295">
        <v>33539</v>
      </c>
      <c r="V1151" s="253" t="s">
        <v>1045</v>
      </c>
      <c r="W1151" s="253" t="s">
        <v>501</v>
      </c>
      <c r="X1151" s="293" t="s">
        <v>1936</v>
      </c>
      <c r="Y1151" s="294" t="s">
        <v>15207</v>
      </c>
      <c r="Z1151" s="252">
        <v>43153</v>
      </c>
      <c r="AA1151" s="253" t="s">
        <v>1045</v>
      </c>
      <c r="AB1151" s="253" t="s">
        <v>1956</v>
      </c>
      <c r="AC1151" s="253" t="s">
        <v>1939</v>
      </c>
      <c r="AD1151" s="253" t="s">
        <v>2329</v>
      </c>
      <c r="AE1151" s="252" t="s">
        <v>15208</v>
      </c>
      <c r="AF1151" s="253" t="s">
        <v>15209</v>
      </c>
      <c r="AG1151" s="253" t="s">
        <v>15210</v>
      </c>
      <c r="AH1151" s="326" t="s">
        <v>15211</v>
      </c>
      <c r="AI1151" s="252" t="s">
        <v>15212</v>
      </c>
      <c r="AJ1151" s="253" t="s">
        <v>15213</v>
      </c>
      <c r="AK1151" s="253" t="s">
        <v>10816</v>
      </c>
      <c r="AL1151" s="293" t="s">
        <v>1958</v>
      </c>
      <c r="AM1151" s="296" t="s">
        <v>15214</v>
      </c>
      <c r="AN1151" s="321" t="s">
        <v>15215</v>
      </c>
      <c r="AO1151" s="10"/>
      <c r="AP1151" s="10"/>
      <c r="AQ1151" s="254" t="s">
        <v>15216</v>
      </c>
      <c r="AR1151" s="292">
        <v>45322</v>
      </c>
      <c r="AS1151" s="292">
        <v>45337</v>
      </c>
      <c r="AT1151" s="8" t="s">
        <v>15217</v>
      </c>
      <c r="AU1151" s="244">
        <v>45309</v>
      </c>
      <c r="AV1151" s="317" t="s">
        <v>8639</v>
      </c>
      <c r="AW1151" s="294" t="s">
        <v>6650</v>
      </c>
      <c r="AX1151" s="249"/>
      <c r="AY1151" s="323" t="s">
        <v>15204</v>
      </c>
    </row>
    <row r="1152" spans="1:51" ht="25.5" customHeight="1" x14ac:dyDescent="0.35">
      <c r="A1152" s="330">
        <v>1151</v>
      </c>
      <c r="B1152" s="293" t="s">
        <v>15218</v>
      </c>
      <c r="C1152" s="294" t="s">
        <v>15219</v>
      </c>
      <c r="D1152" s="253"/>
      <c r="E1152" s="253" t="s">
        <v>14</v>
      </c>
      <c r="F1152" s="251">
        <v>44914</v>
      </c>
      <c r="G1152" s="251">
        <v>44973</v>
      </c>
      <c r="H1152" s="251">
        <v>44974</v>
      </c>
      <c r="I1152" s="251">
        <v>45338</v>
      </c>
      <c r="J1152" s="231" t="s">
        <v>2085</v>
      </c>
      <c r="K1152" s="231" t="s">
        <v>34</v>
      </c>
      <c r="L1152" s="253" t="s">
        <v>115</v>
      </c>
      <c r="M1152" s="326" t="s">
        <v>2070</v>
      </c>
      <c r="N1152" s="252" t="s">
        <v>1984</v>
      </c>
      <c r="O1152" s="252" t="s">
        <v>493</v>
      </c>
      <c r="P1152" s="252" t="s">
        <v>2231</v>
      </c>
      <c r="Q1152" s="253" t="s">
        <v>21</v>
      </c>
      <c r="R1152" s="293" t="s">
        <v>15220</v>
      </c>
      <c r="S1152" s="253" t="s">
        <v>2145</v>
      </c>
      <c r="T1152" s="253" t="s">
        <v>22</v>
      </c>
      <c r="U1152" s="295">
        <v>30868</v>
      </c>
      <c r="V1152" s="253" t="s">
        <v>91</v>
      </c>
      <c r="W1152" s="253" t="s">
        <v>91</v>
      </c>
      <c r="X1152" s="293" t="s">
        <v>1936</v>
      </c>
      <c r="Y1152" s="294" t="s">
        <v>15221</v>
      </c>
      <c r="Z1152" s="252">
        <v>44641</v>
      </c>
      <c r="AA1152" s="253" t="s">
        <v>1937</v>
      </c>
      <c r="AB1152" s="253" t="s">
        <v>1956</v>
      </c>
      <c r="AC1152" s="253" t="s">
        <v>1939</v>
      </c>
      <c r="AD1152" s="253" t="s">
        <v>2189</v>
      </c>
      <c r="AE1152" s="252" t="s">
        <v>1962</v>
      </c>
      <c r="AF1152" s="253" t="s">
        <v>15222</v>
      </c>
      <c r="AG1152" s="253" t="s">
        <v>15223</v>
      </c>
      <c r="AH1152" s="326" t="s">
        <v>15222</v>
      </c>
      <c r="AI1152" s="252" t="s">
        <v>15223</v>
      </c>
      <c r="AJ1152" s="253"/>
      <c r="AK1152" s="253" t="s">
        <v>15224</v>
      </c>
      <c r="AL1152" s="293" t="s">
        <v>1958</v>
      </c>
      <c r="AM1152" s="296" t="s">
        <v>15225</v>
      </c>
      <c r="AN1152" s="321" t="s">
        <v>15226</v>
      </c>
      <c r="AO1152" s="10" t="s">
        <v>15227</v>
      </c>
      <c r="AP1152" s="10"/>
      <c r="AQ1152" s="254" t="s">
        <v>15228</v>
      </c>
      <c r="AR1152" s="292">
        <v>45329</v>
      </c>
      <c r="AS1152" s="292">
        <v>45333</v>
      </c>
      <c r="AT1152" s="8" t="s">
        <v>15229</v>
      </c>
      <c r="AU1152" s="244">
        <v>45302</v>
      </c>
      <c r="AV1152" s="317" t="s">
        <v>8583</v>
      </c>
      <c r="AW1152" s="294" t="s">
        <v>3783</v>
      </c>
      <c r="AX1152" s="249"/>
      <c r="AY1152" s="323" t="s">
        <v>15218</v>
      </c>
    </row>
    <row r="1153" spans="1:51" ht="25.5" customHeight="1" x14ac:dyDescent="0.35">
      <c r="A1153" s="330">
        <v>1152</v>
      </c>
      <c r="B1153" s="293" t="s">
        <v>15230</v>
      </c>
      <c r="C1153" s="294" t="s">
        <v>15231</v>
      </c>
      <c r="D1153" s="253"/>
      <c r="E1153" s="253" t="s">
        <v>293</v>
      </c>
      <c r="F1153" s="251">
        <v>44914</v>
      </c>
      <c r="G1153" s="251">
        <v>44973</v>
      </c>
      <c r="H1153" s="251">
        <v>44974</v>
      </c>
      <c r="I1153" s="251">
        <v>45338</v>
      </c>
      <c r="J1153" s="231" t="s">
        <v>2085</v>
      </c>
      <c r="K1153" s="231" t="s">
        <v>80</v>
      </c>
      <c r="L1153" s="253" t="s">
        <v>81</v>
      </c>
      <c r="M1153" s="326" t="s">
        <v>2151</v>
      </c>
      <c r="N1153" s="252" t="s">
        <v>2050</v>
      </c>
      <c r="O1153" s="252" t="s">
        <v>3187</v>
      </c>
      <c r="P1153" s="252" t="s">
        <v>2061</v>
      </c>
      <c r="Q1153" s="253" t="s">
        <v>83</v>
      </c>
      <c r="R1153" s="293" t="s">
        <v>15232</v>
      </c>
      <c r="S1153" s="253" t="s">
        <v>2234</v>
      </c>
      <c r="T1153" s="253" t="s">
        <v>53</v>
      </c>
      <c r="U1153" s="295">
        <v>33234</v>
      </c>
      <c r="V1153" s="253" t="s">
        <v>1866</v>
      </c>
      <c r="W1153" s="253" t="s">
        <v>1866</v>
      </c>
      <c r="X1153" s="293" t="s">
        <v>1936</v>
      </c>
      <c r="Y1153" s="294" t="s">
        <v>15233</v>
      </c>
      <c r="Z1153" s="252">
        <v>44300</v>
      </c>
      <c r="AA1153" s="253" t="s">
        <v>1937</v>
      </c>
      <c r="AB1153" s="253" t="s">
        <v>1938</v>
      </c>
      <c r="AC1153" s="253" t="s">
        <v>1939</v>
      </c>
      <c r="AD1153" s="253" t="s">
        <v>15234</v>
      </c>
      <c r="AE1153" s="252" t="s">
        <v>15235</v>
      </c>
      <c r="AF1153" s="253" t="s">
        <v>15236</v>
      </c>
      <c r="AG1153" s="253" t="s">
        <v>15237</v>
      </c>
      <c r="AH1153" s="326" t="s">
        <v>15238</v>
      </c>
      <c r="AI1153" s="252" t="s">
        <v>15239</v>
      </c>
      <c r="AJ1153" s="253" t="s">
        <v>15240</v>
      </c>
      <c r="AK1153" s="253" t="s">
        <v>15241</v>
      </c>
      <c r="AL1153" s="293" t="s">
        <v>1971</v>
      </c>
      <c r="AM1153" s="296" t="s">
        <v>15242</v>
      </c>
      <c r="AN1153" s="321" t="s">
        <v>15243</v>
      </c>
      <c r="AO1153" s="10" t="s">
        <v>15244</v>
      </c>
      <c r="AP1153" s="10"/>
      <c r="AQ1153" s="254" t="s">
        <v>15245</v>
      </c>
      <c r="AR1153" s="292">
        <v>45338</v>
      </c>
      <c r="AS1153" s="292">
        <v>45338</v>
      </c>
      <c r="AT1153" s="8" t="s">
        <v>15246</v>
      </c>
      <c r="AU1153" s="244" t="s">
        <v>45</v>
      </c>
      <c r="AV1153" s="317" t="s">
        <v>8639</v>
      </c>
      <c r="AW1153" s="294" t="s">
        <v>9696</v>
      </c>
      <c r="AX1153" s="249"/>
      <c r="AY1153" s="323" t="s">
        <v>15230</v>
      </c>
    </row>
    <row r="1154" spans="1:51" ht="25.5" customHeight="1" x14ac:dyDescent="0.35">
      <c r="A1154" s="330">
        <v>1153</v>
      </c>
      <c r="B1154" s="293" t="s">
        <v>15247</v>
      </c>
      <c r="C1154" s="294" t="s">
        <v>15248</v>
      </c>
      <c r="D1154" s="253"/>
      <c r="E1154" s="253" t="s">
        <v>14</v>
      </c>
      <c r="F1154" s="251">
        <v>44914</v>
      </c>
      <c r="G1154" s="251">
        <v>44973</v>
      </c>
      <c r="H1154" s="251">
        <v>44974</v>
      </c>
      <c r="I1154" s="251">
        <v>45338</v>
      </c>
      <c r="J1154" s="231" t="s">
        <v>2085</v>
      </c>
      <c r="K1154" s="231" t="s">
        <v>40</v>
      </c>
      <c r="L1154" s="253" t="s">
        <v>41</v>
      </c>
      <c r="M1154" s="326" t="s">
        <v>2564</v>
      </c>
      <c r="N1154" s="252" t="s">
        <v>1990</v>
      </c>
      <c r="O1154" s="252" t="s">
        <v>1709</v>
      </c>
      <c r="P1154" s="252" t="s">
        <v>2714</v>
      </c>
      <c r="Q1154" s="253" t="s">
        <v>21</v>
      </c>
      <c r="R1154" s="293" t="s">
        <v>15249</v>
      </c>
      <c r="S1154" s="253" t="s">
        <v>2135</v>
      </c>
      <c r="T1154" s="253" t="s">
        <v>22</v>
      </c>
      <c r="U1154" s="295">
        <v>32837</v>
      </c>
      <c r="V1154" s="253" t="s">
        <v>255</v>
      </c>
      <c r="W1154" s="253" t="s">
        <v>79</v>
      </c>
      <c r="X1154" s="293" t="s">
        <v>1936</v>
      </c>
      <c r="Y1154" s="294" t="s">
        <v>15250</v>
      </c>
      <c r="Z1154" s="252">
        <v>44573</v>
      </c>
      <c r="AA1154" s="253" t="s">
        <v>1937</v>
      </c>
      <c r="AB1154" s="253" t="s">
        <v>1938</v>
      </c>
      <c r="AC1154" s="253" t="s">
        <v>1968</v>
      </c>
      <c r="AD1154" s="253" t="s">
        <v>15251</v>
      </c>
      <c r="AE1154" s="252" t="s">
        <v>1948</v>
      </c>
      <c r="AF1154" s="253" t="s">
        <v>15252</v>
      </c>
      <c r="AG1154" s="253" t="s">
        <v>15253</v>
      </c>
      <c r="AH1154" s="326" t="s">
        <v>15252</v>
      </c>
      <c r="AI1154" s="252" t="s">
        <v>15253</v>
      </c>
      <c r="AJ1154" s="253" t="s">
        <v>15254</v>
      </c>
      <c r="AK1154" s="253" t="s">
        <v>15255</v>
      </c>
      <c r="AL1154" s="293" t="s">
        <v>1941</v>
      </c>
      <c r="AM1154" s="296" t="s">
        <v>15256</v>
      </c>
      <c r="AN1154" s="321" t="s">
        <v>15257</v>
      </c>
      <c r="AO1154" s="10"/>
      <c r="AP1154" s="10"/>
      <c r="AQ1154" s="254" t="s">
        <v>15258</v>
      </c>
      <c r="AR1154" s="292">
        <v>45338</v>
      </c>
      <c r="AS1154" s="292">
        <v>45338</v>
      </c>
      <c r="AT1154" s="8" t="s">
        <v>15259</v>
      </c>
      <c r="AU1154" s="244">
        <v>45313</v>
      </c>
      <c r="AV1154" s="317" t="s">
        <v>8583</v>
      </c>
      <c r="AW1154" s="294" t="s">
        <v>3783</v>
      </c>
      <c r="AX1154" s="249"/>
      <c r="AY1154" s="323" t="s">
        <v>15247</v>
      </c>
    </row>
    <row r="1155" spans="1:51" ht="25.5" customHeight="1" x14ac:dyDescent="0.35">
      <c r="A1155" s="330">
        <v>1154</v>
      </c>
      <c r="B1155" s="293" t="s">
        <v>15260</v>
      </c>
      <c r="C1155" s="294" t="s">
        <v>15261</v>
      </c>
      <c r="D1155" s="253"/>
      <c r="E1155" s="253" t="s">
        <v>14</v>
      </c>
      <c r="F1155" s="251">
        <v>44466</v>
      </c>
      <c r="G1155" s="251">
        <v>44525</v>
      </c>
      <c r="H1155" s="251">
        <v>44891</v>
      </c>
      <c r="I1155" s="251">
        <v>45986</v>
      </c>
      <c r="J1155" s="231" t="s">
        <v>2269</v>
      </c>
      <c r="K1155" s="231" t="s">
        <v>26</v>
      </c>
      <c r="L1155" s="253" t="s">
        <v>789</v>
      </c>
      <c r="M1155" s="326" t="s">
        <v>2383</v>
      </c>
      <c r="N1155" s="252" t="s">
        <v>1933</v>
      </c>
      <c r="O1155" s="252" t="s">
        <v>5552</v>
      </c>
      <c r="P1155" s="252" t="s">
        <v>9529</v>
      </c>
      <c r="Q1155" s="253" t="s">
        <v>21</v>
      </c>
      <c r="R1155" s="293" t="s">
        <v>15262</v>
      </c>
      <c r="S1155" s="253" t="s">
        <v>2485</v>
      </c>
      <c r="T1155" s="253" t="s">
        <v>22</v>
      </c>
      <c r="U1155" s="295">
        <v>32600</v>
      </c>
      <c r="V1155" s="253" t="s">
        <v>747</v>
      </c>
      <c r="W1155" s="253" t="s">
        <v>747</v>
      </c>
      <c r="X1155" s="293" t="s">
        <v>1936</v>
      </c>
      <c r="Y1155" s="294" t="s">
        <v>15263</v>
      </c>
      <c r="Z1155" s="252">
        <v>44547</v>
      </c>
      <c r="AA1155" s="253" t="s">
        <v>1937</v>
      </c>
      <c r="AB1155" s="253" t="s">
        <v>1938</v>
      </c>
      <c r="AC1155" s="253" t="s">
        <v>1939</v>
      </c>
      <c r="AD1155" s="253" t="s">
        <v>2329</v>
      </c>
      <c r="AE1155" s="252" t="s">
        <v>15264</v>
      </c>
      <c r="AF1155" s="253" t="s">
        <v>15265</v>
      </c>
      <c r="AG1155" s="253" t="s">
        <v>15266</v>
      </c>
      <c r="AH1155" s="326" t="s">
        <v>15267</v>
      </c>
      <c r="AI1155" s="252" t="s">
        <v>15268</v>
      </c>
      <c r="AJ1155" s="253" t="s">
        <v>15269</v>
      </c>
      <c r="AK1155" s="253" t="s">
        <v>15270</v>
      </c>
      <c r="AL1155" s="293" t="s">
        <v>1941</v>
      </c>
      <c r="AM1155" s="296" t="s">
        <v>15271</v>
      </c>
      <c r="AN1155" s="321" t="s">
        <v>15272</v>
      </c>
      <c r="AO1155" s="10" t="s">
        <v>15273</v>
      </c>
      <c r="AP1155" s="10"/>
      <c r="AQ1155" s="254" t="s">
        <v>15274</v>
      </c>
      <c r="AR1155" s="292">
        <v>45345</v>
      </c>
      <c r="AS1155" s="292">
        <v>45345</v>
      </c>
      <c r="AT1155" s="8" t="s">
        <v>15275</v>
      </c>
      <c r="AU1155" s="244">
        <v>45320</v>
      </c>
      <c r="AV1155" s="317" t="s">
        <v>8583</v>
      </c>
      <c r="AW1155" s="294" t="s">
        <v>6613</v>
      </c>
      <c r="AX1155" s="249"/>
      <c r="AY1155" s="323" t="s">
        <v>15260</v>
      </c>
    </row>
    <row r="1156" spans="1:51" ht="25.5" customHeight="1" x14ac:dyDescent="0.35">
      <c r="A1156" s="330">
        <v>1155</v>
      </c>
      <c r="B1156" s="293" t="s">
        <v>15276</v>
      </c>
      <c r="C1156" s="294" t="s">
        <v>15277</v>
      </c>
      <c r="D1156" s="253"/>
      <c r="E1156" s="253" t="s">
        <v>79</v>
      </c>
      <c r="F1156" s="251">
        <v>44438</v>
      </c>
      <c r="G1156" s="251">
        <v>44497</v>
      </c>
      <c r="H1156" s="251">
        <v>45228</v>
      </c>
      <c r="I1156" s="251"/>
      <c r="J1156" s="231" t="s">
        <v>1932</v>
      </c>
      <c r="K1156" s="231" t="s">
        <v>80</v>
      </c>
      <c r="L1156" s="253" t="s">
        <v>81</v>
      </c>
      <c r="M1156" s="242" t="s">
        <v>2151</v>
      </c>
      <c r="N1156" s="252" t="s">
        <v>1990</v>
      </c>
      <c r="O1156" s="252" t="s">
        <v>3187</v>
      </c>
      <c r="P1156" s="252" t="s">
        <v>2061</v>
      </c>
      <c r="Q1156" s="253" t="s">
        <v>83</v>
      </c>
      <c r="R1156" s="293" t="s">
        <v>15278</v>
      </c>
      <c r="S1156" s="253" t="s">
        <v>2135</v>
      </c>
      <c r="T1156" s="253" t="s">
        <v>53</v>
      </c>
      <c r="U1156" s="295">
        <v>33098</v>
      </c>
      <c r="V1156" s="253" t="s">
        <v>79</v>
      </c>
      <c r="W1156" s="253" t="s">
        <v>527</v>
      </c>
      <c r="X1156" s="293" t="s">
        <v>1936</v>
      </c>
      <c r="Y1156" s="294" t="s">
        <v>15279</v>
      </c>
      <c r="Z1156" s="252">
        <v>44032</v>
      </c>
      <c r="AA1156" s="253" t="s">
        <v>79</v>
      </c>
      <c r="AB1156" s="253" t="s">
        <v>1938</v>
      </c>
      <c r="AC1156" s="253" t="s">
        <v>1939</v>
      </c>
      <c r="AD1156" s="253" t="s">
        <v>15280</v>
      </c>
      <c r="AE1156" s="252" t="s">
        <v>2095</v>
      </c>
      <c r="AF1156" s="253" t="s">
        <v>15281</v>
      </c>
      <c r="AG1156" s="253" t="s">
        <v>15282</v>
      </c>
      <c r="AH1156" s="242" t="s">
        <v>15283</v>
      </c>
      <c r="AI1156" s="252" t="s">
        <v>15284</v>
      </c>
      <c r="AJ1156" s="253" t="s">
        <v>15285</v>
      </c>
      <c r="AK1156" s="253" t="s">
        <v>15286</v>
      </c>
      <c r="AL1156" s="293" t="s">
        <v>1971</v>
      </c>
      <c r="AM1156" s="296" t="s">
        <v>15287</v>
      </c>
      <c r="AN1156" s="321" t="s">
        <v>15288</v>
      </c>
      <c r="AO1156" s="10"/>
      <c r="AP1156" s="10"/>
      <c r="AQ1156" s="254" t="s">
        <v>15289</v>
      </c>
      <c r="AR1156" s="292">
        <v>45350</v>
      </c>
      <c r="AS1156" s="292">
        <v>45350</v>
      </c>
      <c r="AT1156" s="8" t="s">
        <v>15290</v>
      </c>
      <c r="AU1156" s="244">
        <v>45322</v>
      </c>
      <c r="AV1156" s="317" t="s">
        <v>8583</v>
      </c>
      <c r="AW1156" s="294" t="s">
        <v>6613</v>
      </c>
      <c r="AX1156" s="249"/>
      <c r="AY1156" s="250" t="s">
        <v>15276</v>
      </c>
    </row>
    <row r="1157" spans="1:51" ht="25.5" customHeight="1" x14ac:dyDescent="0.35">
      <c r="A1157" s="330">
        <v>1156</v>
      </c>
      <c r="B1157" s="293" t="s">
        <v>15291</v>
      </c>
      <c r="C1157" s="8" t="s">
        <v>15292</v>
      </c>
      <c r="D1157" s="10"/>
      <c r="E1157" s="10" t="s">
        <v>14</v>
      </c>
      <c r="F1157" s="9">
        <v>44991</v>
      </c>
      <c r="G1157" s="9">
        <v>45050</v>
      </c>
      <c r="H1157" s="251">
        <v>45051</v>
      </c>
      <c r="I1157" s="251">
        <v>45416</v>
      </c>
      <c r="J1157" s="7" t="s">
        <v>2085</v>
      </c>
      <c r="K1157" s="7" t="s">
        <v>34</v>
      </c>
      <c r="L1157" s="10" t="s">
        <v>35</v>
      </c>
      <c r="M1157" s="242" t="s">
        <v>2013</v>
      </c>
      <c r="N1157" s="252" t="s">
        <v>1990</v>
      </c>
      <c r="O1157" s="252" t="s">
        <v>805</v>
      </c>
      <c r="P1157" s="252" t="s">
        <v>12214</v>
      </c>
      <c r="Q1157" s="253" t="s">
        <v>21</v>
      </c>
      <c r="R1157" s="293" t="s">
        <v>15293</v>
      </c>
      <c r="S1157" s="253" t="s">
        <v>2174</v>
      </c>
      <c r="T1157" s="253" t="s">
        <v>22</v>
      </c>
      <c r="U1157" s="244">
        <v>34333</v>
      </c>
      <c r="V1157" s="253" t="s">
        <v>79</v>
      </c>
      <c r="W1157" s="10" t="s">
        <v>79</v>
      </c>
      <c r="X1157" s="241" t="s">
        <v>1936</v>
      </c>
      <c r="Y1157" s="319" t="s">
        <v>15294</v>
      </c>
      <c r="Z1157" s="243">
        <v>44727</v>
      </c>
      <c r="AA1157" s="10" t="s">
        <v>1937</v>
      </c>
      <c r="AB1157" s="10" t="s">
        <v>1956</v>
      </c>
      <c r="AC1157" s="10" t="s">
        <v>1939</v>
      </c>
      <c r="AD1157" s="10" t="s">
        <v>2591</v>
      </c>
      <c r="AE1157" s="243" t="s">
        <v>15295</v>
      </c>
      <c r="AF1157" s="253" t="s">
        <v>15296</v>
      </c>
      <c r="AG1157" s="253" t="s">
        <v>15297</v>
      </c>
      <c r="AH1157" s="242" t="s">
        <v>15296</v>
      </c>
      <c r="AI1157" s="252" t="s">
        <v>15297</v>
      </c>
      <c r="AJ1157" s="272" t="s">
        <v>15298</v>
      </c>
      <c r="AK1157" s="10" t="s">
        <v>5934</v>
      </c>
      <c r="AL1157" s="241" t="s">
        <v>2005</v>
      </c>
      <c r="AM1157" s="254" t="s">
        <v>15299</v>
      </c>
      <c r="AN1157" s="324" t="s">
        <v>15300</v>
      </c>
      <c r="AO1157" s="10"/>
      <c r="AP1157" s="10"/>
      <c r="AQ1157" s="254" t="s">
        <v>15301</v>
      </c>
      <c r="AR1157" s="292">
        <v>45351</v>
      </c>
      <c r="AS1157" s="292">
        <v>45351</v>
      </c>
      <c r="AT1157" s="8" t="s">
        <v>15302</v>
      </c>
      <c r="AU1157" s="244">
        <v>45320</v>
      </c>
      <c r="AV1157" s="317" t="s">
        <v>8583</v>
      </c>
      <c r="AW1157" s="294" t="s">
        <v>8334</v>
      </c>
      <c r="AX1157" s="249"/>
      <c r="AY1157" s="250" t="s">
        <v>15291</v>
      </c>
    </row>
    <row r="1158" spans="1:51" ht="25.5" customHeight="1" x14ac:dyDescent="0.35">
      <c r="A1158" s="330">
        <v>1157</v>
      </c>
      <c r="B1158" s="293" t="s">
        <v>15303</v>
      </c>
      <c r="C1158" s="8" t="s">
        <v>15304</v>
      </c>
      <c r="D1158" s="10"/>
      <c r="E1158" s="10" t="s">
        <v>14</v>
      </c>
      <c r="F1158" s="9">
        <v>45315</v>
      </c>
      <c r="G1158" s="9">
        <v>45374</v>
      </c>
      <c r="H1158" s="251"/>
      <c r="I1158" s="251"/>
      <c r="J1158" s="9"/>
      <c r="K1158" s="7" t="s">
        <v>40</v>
      </c>
      <c r="L1158" s="10" t="s">
        <v>41</v>
      </c>
      <c r="M1158" s="242" t="s">
        <v>1954</v>
      </c>
      <c r="N1158" s="252" t="s">
        <v>1990</v>
      </c>
      <c r="O1158" s="252" t="s">
        <v>14087</v>
      </c>
      <c r="P1158" s="252" t="s">
        <v>14088</v>
      </c>
      <c r="Q1158" s="253" t="s">
        <v>21</v>
      </c>
      <c r="R1158" s="350" t="s">
        <v>15305</v>
      </c>
      <c r="S1158" s="351" t="s">
        <v>2003</v>
      </c>
      <c r="T1158" s="253" t="s">
        <v>22</v>
      </c>
      <c r="U1158" s="244">
        <v>34481</v>
      </c>
      <c r="V1158" s="10" t="s">
        <v>351</v>
      </c>
      <c r="W1158" s="10" t="s">
        <v>351</v>
      </c>
      <c r="X1158" s="241" t="s">
        <v>1936</v>
      </c>
      <c r="Y1158" s="319" t="s">
        <v>15306</v>
      </c>
      <c r="Z1158" s="243">
        <v>44420</v>
      </c>
      <c r="AA1158" s="243" t="s">
        <v>1937</v>
      </c>
      <c r="AB1158" s="10" t="s">
        <v>1956</v>
      </c>
      <c r="AC1158" s="10" t="s">
        <v>1939</v>
      </c>
      <c r="AD1158" s="10" t="s">
        <v>1947</v>
      </c>
      <c r="AE1158" s="243" t="s">
        <v>2041</v>
      </c>
      <c r="AF1158" s="253" t="s">
        <v>15307</v>
      </c>
      <c r="AG1158" s="253" t="s">
        <v>15308</v>
      </c>
      <c r="AH1158" s="242" t="s">
        <v>15309</v>
      </c>
      <c r="AI1158" s="252" t="s">
        <v>15310</v>
      </c>
      <c r="AJ1158" s="272" t="s">
        <v>15311</v>
      </c>
      <c r="AK1158" s="10" t="s">
        <v>15312</v>
      </c>
      <c r="AL1158" s="241" t="s">
        <v>1993</v>
      </c>
      <c r="AM1158" s="327" t="s">
        <v>15313</v>
      </c>
      <c r="AN1158" s="324" t="s">
        <v>15314</v>
      </c>
      <c r="AO1158" s="322" t="s">
        <v>15315</v>
      </c>
      <c r="AP1158" s="10"/>
      <c r="AQ1158" s="254" t="s">
        <v>15316</v>
      </c>
      <c r="AR1158" s="292">
        <v>45359</v>
      </c>
      <c r="AS1158" s="292">
        <v>45361</v>
      </c>
      <c r="AT1158" s="8" t="s">
        <v>10529</v>
      </c>
      <c r="AU1158" s="244">
        <v>45361</v>
      </c>
      <c r="AV1158" s="317" t="s">
        <v>8583</v>
      </c>
      <c r="AW1158" s="294" t="s">
        <v>3783</v>
      </c>
      <c r="AX1158" s="249"/>
      <c r="AY1158" s="250" t="s">
        <v>15303</v>
      </c>
    </row>
    <row r="1159" spans="1:51" ht="25.5" customHeight="1" x14ac:dyDescent="0.35">
      <c r="A1159" s="330">
        <v>1158</v>
      </c>
      <c r="B1159" s="293" t="s">
        <v>15317</v>
      </c>
      <c r="C1159" s="294" t="s">
        <v>15318</v>
      </c>
      <c r="D1159" s="253"/>
      <c r="E1159" s="253" t="s">
        <v>14</v>
      </c>
      <c r="F1159" s="251">
        <v>44627</v>
      </c>
      <c r="G1159" s="251">
        <v>44686</v>
      </c>
      <c r="H1159" s="251">
        <v>45052</v>
      </c>
      <c r="I1159" s="251">
        <v>45443</v>
      </c>
      <c r="J1159" s="231" t="s">
        <v>2085</v>
      </c>
      <c r="K1159" s="231" t="s">
        <v>34</v>
      </c>
      <c r="L1159" s="253" t="s">
        <v>35</v>
      </c>
      <c r="M1159" s="242" t="s">
        <v>1989</v>
      </c>
      <c r="N1159" s="252" t="s">
        <v>2050</v>
      </c>
      <c r="O1159" s="252" t="s">
        <v>989</v>
      </c>
      <c r="P1159" s="252" t="s">
        <v>2430</v>
      </c>
      <c r="Q1159" s="253" t="s">
        <v>21</v>
      </c>
      <c r="R1159" s="293" t="s">
        <v>15319</v>
      </c>
      <c r="S1159" s="253" t="s">
        <v>1944</v>
      </c>
      <c r="T1159" s="253" t="s">
        <v>22</v>
      </c>
      <c r="U1159" s="295">
        <v>35504</v>
      </c>
      <c r="V1159" s="253" t="s">
        <v>255</v>
      </c>
      <c r="W1159" s="253" t="s">
        <v>2416</v>
      </c>
      <c r="X1159" s="293" t="s">
        <v>1936</v>
      </c>
      <c r="Y1159" s="294" t="s">
        <v>15320</v>
      </c>
      <c r="Z1159" s="252">
        <v>44311</v>
      </c>
      <c r="AA1159" s="253" t="s">
        <v>1937</v>
      </c>
      <c r="AB1159" s="253" t="s">
        <v>1938</v>
      </c>
      <c r="AC1159" s="253" t="s">
        <v>1974</v>
      </c>
      <c r="AD1159" s="253" t="s">
        <v>10193</v>
      </c>
      <c r="AE1159" s="252" t="s">
        <v>8925</v>
      </c>
      <c r="AF1159" s="253" t="s">
        <v>15321</v>
      </c>
      <c r="AG1159" s="253" t="s">
        <v>15322</v>
      </c>
      <c r="AH1159" s="242" t="s">
        <v>15321</v>
      </c>
      <c r="AI1159" s="252" t="s">
        <v>15322</v>
      </c>
      <c r="AJ1159" s="253" t="s">
        <v>15323</v>
      </c>
      <c r="AK1159" s="253" t="s">
        <v>15324</v>
      </c>
      <c r="AL1159" s="293" t="s">
        <v>1941</v>
      </c>
      <c r="AM1159" s="296" t="s">
        <v>15325</v>
      </c>
      <c r="AN1159" s="321" t="s">
        <v>15326</v>
      </c>
      <c r="AO1159" s="10" t="s">
        <v>15327</v>
      </c>
      <c r="AP1159" s="10"/>
      <c r="AQ1159" s="254" t="s">
        <v>15328</v>
      </c>
      <c r="AR1159" s="292">
        <v>45368</v>
      </c>
      <c r="AS1159" s="292">
        <v>45368</v>
      </c>
      <c r="AT1159" s="8" t="s">
        <v>15329</v>
      </c>
      <c r="AU1159" s="244">
        <v>45349</v>
      </c>
      <c r="AV1159" s="317" t="s">
        <v>8583</v>
      </c>
      <c r="AW1159" s="294" t="s">
        <v>3783</v>
      </c>
      <c r="AX1159" s="249"/>
      <c r="AY1159" s="250" t="s">
        <v>15317</v>
      </c>
    </row>
    <row r="1160" spans="1:51" ht="25.5" customHeight="1" x14ac:dyDescent="0.35">
      <c r="A1160" s="330">
        <v>1159</v>
      </c>
      <c r="B1160" s="293" t="s">
        <v>15330</v>
      </c>
      <c r="C1160" s="8" t="s">
        <v>15331</v>
      </c>
      <c r="D1160" s="10"/>
      <c r="E1160" s="10" t="s">
        <v>14</v>
      </c>
      <c r="F1160" s="9">
        <v>45313</v>
      </c>
      <c r="G1160" s="9">
        <v>45372</v>
      </c>
      <c r="H1160" s="251"/>
      <c r="I1160" s="251"/>
      <c r="J1160" s="9"/>
      <c r="K1160" s="7" t="s">
        <v>69</v>
      </c>
      <c r="L1160" s="10" t="s">
        <v>905</v>
      </c>
      <c r="M1160" s="242" t="s">
        <v>905</v>
      </c>
      <c r="N1160" s="252" t="s">
        <v>2126</v>
      </c>
      <c r="O1160" s="252" t="s">
        <v>1787</v>
      </c>
      <c r="P1160" s="252" t="s">
        <v>15332</v>
      </c>
      <c r="Q1160" s="253" t="s">
        <v>21</v>
      </c>
      <c r="R1160" s="350" t="s">
        <v>15333</v>
      </c>
      <c r="S1160" s="351" t="s">
        <v>2135</v>
      </c>
      <c r="T1160" s="253" t="s">
        <v>53</v>
      </c>
      <c r="U1160" s="244">
        <v>36527</v>
      </c>
      <c r="V1160" s="10" t="s">
        <v>2109</v>
      </c>
      <c r="W1160" s="10" t="s">
        <v>2109</v>
      </c>
      <c r="X1160" s="241" t="s">
        <v>1936</v>
      </c>
      <c r="Y1160" s="319" t="s">
        <v>15334</v>
      </c>
      <c r="Z1160" s="243">
        <v>44322</v>
      </c>
      <c r="AA1160" s="243" t="s">
        <v>1937</v>
      </c>
      <c r="AB1160" s="10" t="s">
        <v>1956</v>
      </c>
      <c r="AC1160" s="10" t="s">
        <v>1939</v>
      </c>
      <c r="AD1160" s="10" t="s">
        <v>1947</v>
      </c>
      <c r="AE1160" s="243" t="s">
        <v>15335</v>
      </c>
      <c r="AF1160" s="253" t="s">
        <v>15336</v>
      </c>
      <c r="AG1160" s="253" t="s">
        <v>15337</v>
      </c>
      <c r="AH1160" s="242" t="s">
        <v>15338</v>
      </c>
      <c r="AI1160" s="252" t="s">
        <v>15339</v>
      </c>
      <c r="AJ1160" s="272" t="s">
        <v>15340</v>
      </c>
      <c r="AK1160" s="10" t="s">
        <v>15341</v>
      </c>
      <c r="AL1160" s="241" t="s">
        <v>2425</v>
      </c>
      <c r="AM1160" s="327" t="s">
        <v>15342</v>
      </c>
      <c r="AN1160" s="324" t="s">
        <v>15343</v>
      </c>
      <c r="AO1160" s="322" t="s">
        <v>15344</v>
      </c>
      <c r="AP1160" s="10"/>
      <c r="AQ1160" s="254" t="s">
        <v>15345</v>
      </c>
      <c r="AR1160" s="292">
        <v>45366</v>
      </c>
      <c r="AS1160" s="292">
        <v>45366</v>
      </c>
      <c r="AT1160" s="8" t="s">
        <v>10529</v>
      </c>
      <c r="AU1160" s="244" t="s">
        <v>10529</v>
      </c>
      <c r="AV1160" s="317" t="s">
        <v>8639</v>
      </c>
      <c r="AW1160" s="294" t="s">
        <v>15104</v>
      </c>
      <c r="AX1160" s="249"/>
      <c r="AY1160" s="250" t="s">
        <v>15330</v>
      </c>
    </row>
    <row r="1161" spans="1:51" ht="25.5" customHeight="1" x14ac:dyDescent="0.35">
      <c r="A1161" s="330">
        <v>1160</v>
      </c>
      <c r="B1161" s="293" t="s">
        <v>15346</v>
      </c>
      <c r="C1161" s="8" t="s">
        <v>15347</v>
      </c>
      <c r="D1161" s="10"/>
      <c r="E1161" s="10" t="s">
        <v>255</v>
      </c>
      <c r="F1161" s="9">
        <v>45098</v>
      </c>
      <c r="G1161" s="9">
        <v>45157</v>
      </c>
      <c r="H1161" s="251">
        <v>45158</v>
      </c>
      <c r="I1161" s="251">
        <v>45535</v>
      </c>
      <c r="J1161" s="7" t="s">
        <v>2085</v>
      </c>
      <c r="K1161" s="7" t="s">
        <v>34</v>
      </c>
      <c r="L1161" s="10" t="s">
        <v>35</v>
      </c>
      <c r="M1161" s="242" t="s">
        <v>35</v>
      </c>
      <c r="N1161" s="252" t="s">
        <v>1990</v>
      </c>
      <c r="O1161" s="252" t="s">
        <v>92</v>
      </c>
      <c r="P1161" s="252" t="s">
        <v>2000</v>
      </c>
      <c r="Q1161" s="253" t="s">
        <v>21</v>
      </c>
      <c r="R1161" s="293" t="s">
        <v>15348</v>
      </c>
      <c r="S1161" s="351" t="s">
        <v>1944</v>
      </c>
      <c r="T1161" s="253" t="s">
        <v>22</v>
      </c>
      <c r="U1161" s="244">
        <v>33336</v>
      </c>
      <c r="V1161" s="253" t="s">
        <v>255</v>
      </c>
      <c r="W1161" s="241" t="s">
        <v>2007</v>
      </c>
      <c r="X1161" s="241" t="s">
        <v>1936</v>
      </c>
      <c r="Y1161" s="327" t="s">
        <v>15349</v>
      </c>
      <c r="Z1161" s="243">
        <v>44420</v>
      </c>
      <c r="AA1161" s="243" t="s">
        <v>1937</v>
      </c>
      <c r="AB1161" s="253" t="s">
        <v>1956</v>
      </c>
      <c r="AC1161" s="253" t="s">
        <v>1939</v>
      </c>
      <c r="AD1161" s="243" t="s">
        <v>2031</v>
      </c>
      <c r="AE1161" s="243" t="s">
        <v>2586</v>
      </c>
      <c r="AF1161" s="253" t="s">
        <v>15350</v>
      </c>
      <c r="AG1161" s="331" t="s">
        <v>15351</v>
      </c>
      <c r="AH1161" s="242" t="s">
        <v>15350</v>
      </c>
      <c r="AI1161" s="252" t="s">
        <v>15351</v>
      </c>
      <c r="AJ1161" s="272" t="s">
        <v>15352</v>
      </c>
      <c r="AK1161" s="241" t="s">
        <v>15353</v>
      </c>
      <c r="AL1161" s="241" t="s">
        <v>1958</v>
      </c>
      <c r="AM1161" s="327" t="s">
        <v>15354</v>
      </c>
      <c r="AN1161" s="328" t="s">
        <v>15355</v>
      </c>
      <c r="AO1161" s="10" t="s">
        <v>15356</v>
      </c>
      <c r="AP1161" s="10"/>
      <c r="AQ1161" s="292" t="s">
        <v>15357</v>
      </c>
      <c r="AR1161" s="292">
        <v>45373</v>
      </c>
      <c r="AS1161" s="292">
        <v>45373</v>
      </c>
      <c r="AT1161" s="8" t="s">
        <v>15358</v>
      </c>
      <c r="AU1161" s="244">
        <v>45345</v>
      </c>
      <c r="AV1161" s="317" t="s">
        <v>8583</v>
      </c>
      <c r="AW1161" s="294" t="s">
        <v>15359</v>
      </c>
      <c r="AX1161" s="249"/>
      <c r="AY1161" s="250" t="s">
        <v>15346</v>
      </c>
    </row>
    <row r="1162" spans="1:51" ht="25.5" customHeight="1" x14ac:dyDescent="0.35">
      <c r="A1162" s="330">
        <v>1161</v>
      </c>
      <c r="B1162" s="293" t="s">
        <v>15360</v>
      </c>
      <c r="C1162" s="8" t="s">
        <v>15361</v>
      </c>
      <c r="D1162" s="10" t="s">
        <v>15362</v>
      </c>
      <c r="E1162" s="10" t="s">
        <v>699</v>
      </c>
      <c r="F1162" s="9">
        <v>43525</v>
      </c>
      <c r="G1162" s="9">
        <v>43584</v>
      </c>
      <c r="H1162" s="251">
        <v>44316</v>
      </c>
      <c r="I1162" s="251"/>
      <c r="J1162" s="7" t="s">
        <v>1932</v>
      </c>
      <c r="K1162" s="7" t="s">
        <v>80</v>
      </c>
      <c r="L1162" s="10" t="s">
        <v>256</v>
      </c>
      <c r="M1162" s="242" t="s">
        <v>2129</v>
      </c>
      <c r="N1162" s="252" t="s">
        <v>1972</v>
      </c>
      <c r="O1162" s="252" t="s">
        <v>3187</v>
      </c>
      <c r="P1162" s="252" t="s">
        <v>2061</v>
      </c>
      <c r="Q1162" s="253" t="s">
        <v>83</v>
      </c>
      <c r="R1162" s="293" t="s">
        <v>15363</v>
      </c>
      <c r="S1162" s="351" t="s">
        <v>2145</v>
      </c>
      <c r="T1162" s="253" t="s">
        <v>53</v>
      </c>
      <c r="U1162" s="244">
        <v>31245</v>
      </c>
      <c r="V1162" s="253" t="s">
        <v>699</v>
      </c>
      <c r="W1162" s="241" t="s">
        <v>699</v>
      </c>
      <c r="X1162" s="241" t="s">
        <v>1936</v>
      </c>
      <c r="Y1162" s="327" t="s">
        <v>15364</v>
      </c>
      <c r="Z1162" s="243">
        <v>44419</v>
      </c>
      <c r="AA1162" s="243" t="s">
        <v>1937</v>
      </c>
      <c r="AB1162" s="253" t="s">
        <v>1938</v>
      </c>
      <c r="AC1162" s="253" t="s">
        <v>1939</v>
      </c>
      <c r="AD1162" s="243" t="s">
        <v>2098</v>
      </c>
      <c r="AE1162" s="243" t="s">
        <v>1948</v>
      </c>
      <c r="AF1162" s="253" t="s">
        <v>15365</v>
      </c>
      <c r="AG1162" s="331" t="s">
        <v>15366</v>
      </c>
      <c r="AH1162" s="242" t="s">
        <v>15367</v>
      </c>
      <c r="AI1162" s="252" t="s">
        <v>15368</v>
      </c>
      <c r="AJ1162" s="272" t="s">
        <v>15369</v>
      </c>
      <c r="AK1162" s="241" t="s">
        <v>15370</v>
      </c>
      <c r="AL1162" s="241" t="s">
        <v>1971</v>
      </c>
      <c r="AM1162" s="327" t="s">
        <v>15371</v>
      </c>
      <c r="AN1162" s="328" t="s">
        <v>15372</v>
      </c>
      <c r="AO1162" s="10" t="s">
        <v>15373</v>
      </c>
      <c r="AP1162" s="10"/>
      <c r="AQ1162" s="292" t="s">
        <v>15374</v>
      </c>
      <c r="AR1162" s="292">
        <v>45381</v>
      </c>
      <c r="AS1162" s="292">
        <v>45381</v>
      </c>
      <c r="AT1162" s="8" t="s">
        <v>15375</v>
      </c>
      <c r="AU1162" s="244">
        <v>45342</v>
      </c>
      <c r="AV1162" s="317" t="s">
        <v>8583</v>
      </c>
      <c r="AW1162" s="294" t="s">
        <v>6613</v>
      </c>
      <c r="AX1162" s="249"/>
      <c r="AY1162" s="250"/>
    </row>
    <row r="1163" spans="1:51" ht="25.5" customHeight="1" x14ac:dyDescent="0.35">
      <c r="A1163" s="330">
        <v>1162</v>
      </c>
      <c r="B1163" s="293" t="s">
        <v>15376</v>
      </c>
      <c r="C1163" s="8" t="s">
        <v>15377</v>
      </c>
      <c r="D1163" s="10"/>
      <c r="E1163" s="10" t="s">
        <v>699</v>
      </c>
      <c r="F1163" s="9">
        <v>44536</v>
      </c>
      <c r="G1163" s="9">
        <v>44595</v>
      </c>
      <c r="H1163" s="251">
        <v>44961</v>
      </c>
      <c r="I1163" s="251">
        <v>46056</v>
      </c>
      <c r="J1163" s="7" t="s">
        <v>2269</v>
      </c>
      <c r="K1163" s="7" t="s">
        <v>80</v>
      </c>
      <c r="L1163" s="10" t="s">
        <v>256</v>
      </c>
      <c r="M1163" s="242" t="s">
        <v>2129</v>
      </c>
      <c r="N1163" s="252" t="s">
        <v>2017</v>
      </c>
      <c r="O1163" s="252" t="s">
        <v>15378</v>
      </c>
      <c r="P1163" s="252" t="s">
        <v>15379</v>
      </c>
      <c r="Q1163" s="253" t="s">
        <v>21</v>
      </c>
      <c r="R1163" s="293" t="s">
        <v>15380</v>
      </c>
      <c r="S1163" s="351" t="s">
        <v>1944</v>
      </c>
      <c r="T1163" s="253" t="s">
        <v>22</v>
      </c>
      <c r="U1163" s="244">
        <v>33502</v>
      </c>
      <c r="V1163" s="253" t="s">
        <v>699</v>
      </c>
      <c r="W1163" s="241" t="s">
        <v>699</v>
      </c>
      <c r="X1163" s="241" t="s">
        <v>1936</v>
      </c>
      <c r="Y1163" s="327" t="s">
        <v>15381</v>
      </c>
      <c r="Z1163" s="243">
        <v>44422</v>
      </c>
      <c r="AA1163" s="243" t="s">
        <v>1937</v>
      </c>
      <c r="AB1163" s="253" t="s">
        <v>1938</v>
      </c>
      <c r="AC1163" s="253" t="s">
        <v>1939</v>
      </c>
      <c r="AD1163" s="243" t="s">
        <v>2189</v>
      </c>
      <c r="AE1163" s="243" t="s">
        <v>1948</v>
      </c>
      <c r="AF1163" s="253" t="s">
        <v>15382</v>
      </c>
      <c r="AG1163" s="331" t="s">
        <v>15383</v>
      </c>
      <c r="AH1163" s="242" t="s">
        <v>15382</v>
      </c>
      <c r="AI1163" s="252" t="s">
        <v>15383</v>
      </c>
      <c r="AJ1163" s="272" t="s">
        <v>15384</v>
      </c>
      <c r="AK1163" s="241" t="s">
        <v>15385</v>
      </c>
      <c r="AL1163" s="241" t="s">
        <v>1958</v>
      </c>
      <c r="AM1163" s="327" t="s">
        <v>15386</v>
      </c>
      <c r="AN1163" s="328" t="s">
        <v>15387</v>
      </c>
      <c r="AO1163" s="10" t="s">
        <v>15388</v>
      </c>
      <c r="AP1163" s="10"/>
      <c r="AQ1163" s="292" t="s">
        <v>15389</v>
      </c>
      <c r="AR1163" s="292">
        <v>45383</v>
      </c>
      <c r="AS1163" s="292">
        <v>45383</v>
      </c>
      <c r="AT1163" s="8" t="s">
        <v>15390</v>
      </c>
      <c r="AU1163" s="244">
        <v>45349</v>
      </c>
      <c r="AV1163" s="317" t="s">
        <v>8583</v>
      </c>
      <c r="AW1163" s="294" t="s">
        <v>15391</v>
      </c>
      <c r="AX1163" s="249"/>
      <c r="AY1163" s="250"/>
    </row>
    <row r="1164" spans="1:51" ht="25.5" customHeight="1" x14ac:dyDescent="0.35">
      <c r="A1164" s="330">
        <v>1163</v>
      </c>
      <c r="B1164" s="293" t="s">
        <v>15392</v>
      </c>
      <c r="C1164" s="8" t="s">
        <v>15393</v>
      </c>
      <c r="D1164" s="10"/>
      <c r="E1164" s="10" t="s">
        <v>14</v>
      </c>
      <c r="F1164" s="9">
        <v>44487</v>
      </c>
      <c r="G1164" s="9">
        <v>44546</v>
      </c>
      <c r="H1164" s="251">
        <v>44912</v>
      </c>
      <c r="I1164" s="251">
        <v>46007</v>
      </c>
      <c r="J1164" s="7" t="s">
        <v>2269</v>
      </c>
      <c r="K1164" s="7" t="s">
        <v>26</v>
      </c>
      <c r="L1164" s="10" t="s">
        <v>751</v>
      </c>
      <c r="M1164" s="242" t="s">
        <v>2495</v>
      </c>
      <c r="N1164" s="252" t="s">
        <v>2050</v>
      </c>
      <c r="O1164" s="252" t="s">
        <v>9625</v>
      </c>
      <c r="P1164" s="252" t="s">
        <v>9626</v>
      </c>
      <c r="Q1164" s="253" t="s">
        <v>21</v>
      </c>
      <c r="R1164" s="293" t="s">
        <v>15394</v>
      </c>
      <c r="S1164" s="351" t="s">
        <v>2259</v>
      </c>
      <c r="T1164" s="253" t="s">
        <v>22</v>
      </c>
      <c r="U1164" s="244">
        <v>33232</v>
      </c>
      <c r="V1164" s="253" t="s">
        <v>2297</v>
      </c>
      <c r="W1164" s="241" t="s">
        <v>2297</v>
      </c>
      <c r="X1164" s="241" t="s">
        <v>1936</v>
      </c>
      <c r="Y1164" s="327" t="s">
        <v>15395</v>
      </c>
      <c r="Z1164" s="243">
        <v>44960</v>
      </c>
      <c r="AA1164" s="243" t="s">
        <v>1937</v>
      </c>
      <c r="AB1164" s="253" t="s">
        <v>1956</v>
      </c>
      <c r="AC1164" s="253" t="s">
        <v>1939</v>
      </c>
      <c r="AD1164" s="243" t="s">
        <v>2188</v>
      </c>
      <c r="AE1164" s="243" t="s">
        <v>751</v>
      </c>
      <c r="AF1164" s="253" t="s">
        <v>15396</v>
      </c>
      <c r="AG1164" s="331" t="s">
        <v>15397</v>
      </c>
      <c r="AH1164" s="242" t="s">
        <v>15398</v>
      </c>
      <c r="AI1164" s="252" t="s">
        <v>15399</v>
      </c>
      <c r="AJ1164" s="272" t="s">
        <v>15400</v>
      </c>
      <c r="AK1164" s="241" t="s">
        <v>15401</v>
      </c>
      <c r="AL1164" s="241" t="s">
        <v>1963</v>
      </c>
      <c r="AM1164" s="327" t="s">
        <v>15402</v>
      </c>
      <c r="AN1164" s="328" t="s">
        <v>15403</v>
      </c>
      <c r="AO1164" s="10" t="s">
        <v>15404</v>
      </c>
      <c r="AP1164" s="10"/>
      <c r="AQ1164" s="292" t="s">
        <v>15405</v>
      </c>
      <c r="AR1164" s="292">
        <v>45380</v>
      </c>
      <c r="AS1164" s="292">
        <v>45380</v>
      </c>
      <c r="AT1164" s="8" t="s">
        <v>15406</v>
      </c>
      <c r="AU1164" s="244">
        <v>45357</v>
      </c>
      <c r="AV1164" s="317" t="s">
        <v>8583</v>
      </c>
      <c r="AW1164" s="294" t="s">
        <v>8334</v>
      </c>
      <c r="AX1164" s="249"/>
      <c r="AY1164" s="250"/>
    </row>
    <row r="1165" spans="1:51" ht="25.5" customHeight="1" x14ac:dyDescent="0.35">
      <c r="A1165" s="330">
        <v>1164</v>
      </c>
      <c r="B1165" s="293" t="s">
        <v>15407</v>
      </c>
      <c r="C1165" s="8" t="s">
        <v>15408</v>
      </c>
      <c r="D1165" s="10"/>
      <c r="E1165" s="10" t="s">
        <v>79</v>
      </c>
      <c r="F1165" s="9">
        <v>44510</v>
      </c>
      <c r="G1165" s="9">
        <v>44569</v>
      </c>
      <c r="H1165" s="251">
        <v>45300</v>
      </c>
      <c r="I1165" s="251"/>
      <c r="J1165" s="7" t="s">
        <v>1932</v>
      </c>
      <c r="K1165" s="7" t="s">
        <v>80</v>
      </c>
      <c r="L1165" s="10" t="s">
        <v>81</v>
      </c>
      <c r="M1165" s="242" t="s">
        <v>2151</v>
      </c>
      <c r="N1165" s="252" t="s">
        <v>2017</v>
      </c>
      <c r="O1165" s="252" t="s">
        <v>3187</v>
      </c>
      <c r="P1165" s="252" t="s">
        <v>2061</v>
      </c>
      <c r="Q1165" s="253" t="s">
        <v>83</v>
      </c>
      <c r="R1165" s="293" t="s">
        <v>15409</v>
      </c>
      <c r="S1165" s="351" t="s">
        <v>1935</v>
      </c>
      <c r="T1165" s="253" t="s">
        <v>53</v>
      </c>
      <c r="U1165" s="244">
        <v>34742</v>
      </c>
      <c r="V1165" s="253" t="s">
        <v>1558</v>
      </c>
      <c r="W1165" s="241" t="s">
        <v>1558</v>
      </c>
      <c r="X1165" s="241" t="s">
        <v>1936</v>
      </c>
      <c r="Y1165" s="327" t="s">
        <v>15410</v>
      </c>
      <c r="Z1165" s="243">
        <v>44825</v>
      </c>
      <c r="AA1165" s="243" t="s">
        <v>1937</v>
      </c>
      <c r="AB1165" s="253" t="s">
        <v>1938</v>
      </c>
      <c r="AC1165" s="253" t="s">
        <v>1939</v>
      </c>
      <c r="AD1165" s="243" t="s">
        <v>15411</v>
      </c>
      <c r="AE1165" s="243" t="s">
        <v>2095</v>
      </c>
      <c r="AF1165" s="253" t="s">
        <v>15412</v>
      </c>
      <c r="AG1165" s="331" t="s">
        <v>15413</v>
      </c>
      <c r="AH1165" s="242" t="s">
        <v>15414</v>
      </c>
      <c r="AI1165" s="252" t="s">
        <v>15415</v>
      </c>
      <c r="AJ1165" s="272" t="s">
        <v>15416</v>
      </c>
      <c r="AK1165" s="241" t="s">
        <v>15417</v>
      </c>
      <c r="AL1165" s="241" t="s">
        <v>2107</v>
      </c>
      <c r="AM1165" s="327" t="s">
        <v>15418</v>
      </c>
      <c r="AN1165" s="328" t="s">
        <v>15419</v>
      </c>
      <c r="AO1165" s="10" t="s">
        <v>15420</v>
      </c>
      <c r="AP1165" s="10"/>
      <c r="AQ1165" s="292" t="s">
        <v>15421</v>
      </c>
      <c r="AR1165" s="292">
        <v>45382</v>
      </c>
      <c r="AS1165" s="292">
        <v>45382</v>
      </c>
      <c r="AT1165" s="8" t="s">
        <v>15422</v>
      </c>
      <c r="AU1165" s="244">
        <v>45369</v>
      </c>
      <c r="AV1165" s="317" t="s">
        <v>8583</v>
      </c>
      <c r="AW1165" s="294" t="s">
        <v>3783</v>
      </c>
      <c r="AX1165" s="249"/>
      <c r="AY1165" s="250"/>
    </row>
    <row r="1166" spans="1:51" ht="25.5" customHeight="1" x14ac:dyDescent="0.35">
      <c r="A1166" s="330">
        <v>1165</v>
      </c>
      <c r="B1166" s="293" t="s">
        <v>15423</v>
      </c>
      <c r="C1166" s="8" t="s">
        <v>15424</v>
      </c>
      <c r="D1166" s="10"/>
      <c r="E1166" s="10" t="s">
        <v>14</v>
      </c>
      <c r="F1166" s="9">
        <v>45194</v>
      </c>
      <c r="G1166" s="9">
        <v>45253</v>
      </c>
      <c r="H1166" s="251">
        <v>45254</v>
      </c>
      <c r="I1166" s="251">
        <v>45626</v>
      </c>
      <c r="J1166" s="7" t="s">
        <v>2085</v>
      </c>
      <c r="K1166" s="7" t="s">
        <v>18</v>
      </c>
      <c r="L1166" s="10" t="s">
        <v>283</v>
      </c>
      <c r="M1166" s="242" t="s">
        <v>2168</v>
      </c>
      <c r="N1166" s="252" t="s">
        <v>1972</v>
      </c>
      <c r="O1166" s="252" t="s">
        <v>418</v>
      </c>
      <c r="P1166" s="252" t="s">
        <v>2186</v>
      </c>
      <c r="Q1166" s="253" t="s">
        <v>21</v>
      </c>
      <c r="R1166" s="293" t="s">
        <v>15425</v>
      </c>
      <c r="S1166" s="351" t="s">
        <v>2174</v>
      </c>
      <c r="T1166" s="253" t="s">
        <v>22</v>
      </c>
      <c r="U1166" s="244">
        <v>34720</v>
      </c>
      <c r="V1166" s="253" t="s">
        <v>255</v>
      </c>
      <c r="W1166" s="241" t="s">
        <v>79</v>
      </c>
      <c r="X1166" s="241" t="s">
        <v>1936</v>
      </c>
      <c r="Y1166" s="327" t="s">
        <v>15426</v>
      </c>
      <c r="Z1166" s="243">
        <v>44423</v>
      </c>
      <c r="AA1166" s="243" t="s">
        <v>1937</v>
      </c>
      <c r="AB1166" s="253" t="s">
        <v>1946</v>
      </c>
      <c r="AC1166" s="253" t="s">
        <v>1939</v>
      </c>
      <c r="AD1166" s="243" t="s">
        <v>15427</v>
      </c>
      <c r="AE1166" s="243" t="s">
        <v>751</v>
      </c>
      <c r="AF1166" s="253" t="s">
        <v>15428</v>
      </c>
      <c r="AG1166" s="331" t="s">
        <v>15429</v>
      </c>
      <c r="AH1166" s="242" t="s">
        <v>15428</v>
      </c>
      <c r="AI1166" s="252" t="s">
        <v>15429</v>
      </c>
      <c r="AJ1166" s="272" t="s">
        <v>15430</v>
      </c>
      <c r="AK1166" s="241" t="s">
        <v>15431</v>
      </c>
      <c r="AL1166" s="241" t="s">
        <v>1993</v>
      </c>
      <c r="AM1166" s="327" t="s">
        <v>15430</v>
      </c>
      <c r="AN1166" s="328" t="s">
        <v>15432</v>
      </c>
      <c r="AO1166" s="10" t="s">
        <v>15433</v>
      </c>
      <c r="AP1166" s="10"/>
      <c r="AQ1166" s="292" t="s">
        <v>15434</v>
      </c>
      <c r="AR1166" s="292">
        <v>45381</v>
      </c>
      <c r="AS1166" s="292">
        <v>45381</v>
      </c>
      <c r="AT1166" s="8" t="s">
        <v>15435</v>
      </c>
      <c r="AU1166" s="244">
        <v>45376</v>
      </c>
      <c r="AV1166" s="317" t="s">
        <v>8583</v>
      </c>
      <c r="AW1166" s="294" t="s">
        <v>6613</v>
      </c>
      <c r="AX1166" s="249"/>
      <c r="AY1166" s="250"/>
    </row>
    <row r="1167" spans="1:51" ht="25.5" customHeight="1" x14ac:dyDescent="0.35">
      <c r="A1167" s="330">
        <v>1166</v>
      </c>
      <c r="B1167" s="293" t="s">
        <v>15436</v>
      </c>
      <c r="C1167" s="8" t="s">
        <v>15437</v>
      </c>
      <c r="D1167" s="10"/>
      <c r="E1167" s="10" t="s">
        <v>14</v>
      </c>
      <c r="F1167" s="9">
        <v>45337</v>
      </c>
      <c r="G1167" s="9">
        <v>45396</v>
      </c>
      <c r="H1167" s="251"/>
      <c r="I1167" s="251"/>
      <c r="J1167" s="7"/>
      <c r="K1167" s="7" t="s">
        <v>40</v>
      </c>
      <c r="L1167" s="10" t="s">
        <v>41</v>
      </c>
      <c r="M1167" s="242" t="s">
        <v>2412</v>
      </c>
      <c r="N1167" s="252" t="s">
        <v>1933</v>
      </c>
      <c r="O1167" s="252" t="s">
        <v>1754</v>
      </c>
      <c r="P1167" s="252" t="s">
        <v>2730</v>
      </c>
      <c r="Q1167" s="253" t="s">
        <v>21</v>
      </c>
      <c r="R1167" s="293" t="s">
        <v>15438</v>
      </c>
      <c r="S1167" s="351" t="s">
        <v>2295</v>
      </c>
      <c r="T1167" s="253" t="s">
        <v>22</v>
      </c>
      <c r="U1167" s="244">
        <v>33375</v>
      </c>
      <c r="V1167" s="253" t="s">
        <v>255</v>
      </c>
      <c r="W1167" s="241" t="s">
        <v>255</v>
      </c>
      <c r="X1167" s="241" t="s">
        <v>1936</v>
      </c>
      <c r="Y1167" s="327" t="s">
        <v>15439</v>
      </c>
      <c r="Z1167" s="243">
        <v>44816</v>
      </c>
      <c r="AA1167" s="243" t="s">
        <v>1937</v>
      </c>
      <c r="AB1167" s="253" t="s">
        <v>1956</v>
      </c>
      <c r="AC1167" s="253" t="s">
        <v>1939</v>
      </c>
      <c r="AD1167" s="243" t="s">
        <v>2010</v>
      </c>
      <c r="AE1167" s="243" t="s">
        <v>1948</v>
      </c>
      <c r="AF1167" s="253" t="s">
        <v>15440</v>
      </c>
      <c r="AG1167" s="331" t="s">
        <v>15441</v>
      </c>
      <c r="AH1167" s="242" t="s">
        <v>15442</v>
      </c>
      <c r="AI1167" s="252" t="s">
        <v>15443</v>
      </c>
      <c r="AJ1167" s="272" t="s">
        <v>15444</v>
      </c>
      <c r="AK1167" s="241" t="s">
        <v>15445</v>
      </c>
      <c r="AL1167" s="241" t="s">
        <v>1958</v>
      </c>
      <c r="AM1167" s="327" t="s">
        <v>15446</v>
      </c>
      <c r="AN1167" s="328" t="s">
        <v>15447</v>
      </c>
      <c r="AO1167" s="10" t="s">
        <v>15448</v>
      </c>
      <c r="AP1167" s="10"/>
      <c r="AQ1167" s="292" t="s">
        <v>15449</v>
      </c>
      <c r="AR1167" s="292">
        <v>45380</v>
      </c>
      <c r="AS1167" s="292">
        <v>45380</v>
      </c>
      <c r="AT1167" s="8" t="s">
        <v>10529</v>
      </c>
      <c r="AU1167" s="244">
        <v>45379</v>
      </c>
      <c r="AV1167" s="317" t="s">
        <v>8639</v>
      </c>
      <c r="AW1167" s="294" t="s">
        <v>6650</v>
      </c>
      <c r="AX1167" s="249"/>
      <c r="AY1167" s="250"/>
    </row>
    <row r="1168" spans="1:51" ht="25.5" customHeight="1" x14ac:dyDescent="0.35">
      <c r="A1168" s="330">
        <v>1167</v>
      </c>
      <c r="B1168" s="293" t="s">
        <v>15450</v>
      </c>
      <c r="C1168" s="8" t="s">
        <v>15451</v>
      </c>
      <c r="D1168" s="10" t="s">
        <v>15452</v>
      </c>
      <c r="E1168" s="10" t="s">
        <v>14</v>
      </c>
      <c r="F1168" s="9">
        <v>44244</v>
      </c>
      <c r="G1168" s="9">
        <v>44303</v>
      </c>
      <c r="H1168" s="251">
        <v>44669</v>
      </c>
      <c r="I1168" s="251">
        <v>45399</v>
      </c>
      <c r="J1168" s="7" t="s">
        <v>1978</v>
      </c>
      <c r="K1168" s="7" t="s">
        <v>80</v>
      </c>
      <c r="L1168" s="10" t="s">
        <v>80</v>
      </c>
      <c r="M1168" s="242" t="s">
        <v>80</v>
      </c>
      <c r="N1168" s="252" t="s">
        <v>1979</v>
      </c>
      <c r="O1168" s="252" t="s">
        <v>1740</v>
      </c>
      <c r="P1168" s="252" t="s">
        <v>2726</v>
      </c>
      <c r="Q1168" s="253" t="s">
        <v>21</v>
      </c>
      <c r="R1168" s="293" t="s">
        <v>15453</v>
      </c>
      <c r="S1168" s="351" t="s">
        <v>1944</v>
      </c>
      <c r="T1168" s="253" t="s">
        <v>53</v>
      </c>
      <c r="U1168" s="244">
        <v>28275</v>
      </c>
      <c r="V1168" s="253" t="s">
        <v>527</v>
      </c>
      <c r="W1168" s="241" t="s">
        <v>544</v>
      </c>
      <c r="X1168" s="241" t="s">
        <v>1936</v>
      </c>
      <c r="Y1168" s="327" t="s">
        <v>15454</v>
      </c>
      <c r="Z1168" s="243">
        <v>44315</v>
      </c>
      <c r="AA1168" s="243" t="s">
        <v>1937</v>
      </c>
      <c r="AB1168" s="253" t="s">
        <v>1938</v>
      </c>
      <c r="AC1168" s="253" t="s">
        <v>1939</v>
      </c>
      <c r="AD1168" s="243" t="s">
        <v>2280</v>
      </c>
      <c r="AE1168" s="243" t="s">
        <v>1998</v>
      </c>
      <c r="AF1168" s="253" t="s">
        <v>15455</v>
      </c>
      <c r="AG1168" s="331" t="s">
        <v>15456</v>
      </c>
      <c r="AH1168" s="242" t="s">
        <v>15457</v>
      </c>
      <c r="AI1168" s="252" t="s">
        <v>15458</v>
      </c>
      <c r="AJ1168" s="272" t="s">
        <v>15459</v>
      </c>
      <c r="AK1168" s="241" t="s">
        <v>15460</v>
      </c>
      <c r="AL1168" s="241" t="s">
        <v>1971</v>
      </c>
      <c r="AM1168" s="327" t="s">
        <v>15461</v>
      </c>
      <c r="AN1168" s="328" t="s">
        <v>15462</v>
      </c>
      <c r="AO1168" s="10" t="s">
        <v>15463</v>
      </c>
      <c r="AP1168" s="10"/>
      <c r="AQ1168" s="292" t="s">
        <v>15464</v>
      </c>
      <c r="AR1168" s="292">
        <v>45382</v>
      </c>
      <c r="AS1168" s="292">
        <v>45382</v>
      </c>
      <c r="AT1168" s="8" t="s">
        <v>15465</v>
      </c>
      <c r="AU1168" s="244">
        <v>45367</v>
      </c>
      <c r="AV1168" s="317" t="s">
        <v>8639</v>
      </c>
      <c r="AW1168" s="294" t="s">
        <v>9696</v>
      </c>
      <c r="AX1168" s="249"/>
      <c r="AY1168" s="250"/>
    </row>
    <row r="1169" spans="1:51" ht="25.5" customHeight="1" x14ac:dyDescent="0.35">
      <c r="A1169" s="330">
        <v>1168</v>
      </c>
      <c r="B1169" s="293" t="s">
        <v>15466</v>
      </c>
      <c r="C1169" s="8" t="s">
        <v>6116</v>
      </c>
      <c r="D1169" s="10"/>
      <c r="E1169" s="10" t="s">
        <v>343</v>
      </c>
      <c r="F1169" s="9">
        <v>45261</v>
      </c>
      <c r="G1169" s="9">
        <v>45320</v>
      </c>
      <c r="H1169" s="251">
        <v>45321</v>
      </c>
      <c r="I1169" s="251">
        <v>45688</v>
      </c>
      <c r="J1169" s="7" t="s">
        <v>2085</v>
      </c>
      <c r="K1169" s="7" t="s">
        <v>80</v>
      </c>
      <c r="L1169" s="10" t="s">
        <v>297</v>
      </c>
      <c r="M1169" s="242" t="s">
        <v>2141</v>
      </c>
      <c r="N1169" s="252" t="s">
        <v>1942</v>
      </c>
      <c r="O1169" s="252" t="s">
        <v>7397</v>
      </c>
      <c r="P1169" s="252" t="s">
        <v>2039</v>
      </c>
      <c r="Q1169" s="253" t="s">
        <v>83</v>
      </c>
      <c r="R1169" s="293" t="s">
        <v>15467</v>
      </c>
      <c r="S1169" s="351" t="s">
        <v>1935</v>
      </c>
      <c r="T1169" s="253" t="s">
        <v>53</v>
      </c>
      <c r="U1169" s="244">
        <v>33138</v>
      </c>
      <c r="V1169" s="253" t="s">
        <v>6117</v>
      </c>
      <c r="W1169" s="241" t="s">
        <v>343</v>
      </c>
      <c r="X1169" s="241" t="s">
        <v>1936</v>
      </c>
      <c r="Y1169" s="327" t="s">
        <v>15468</v>
      </c>
      <c r="Z1169" s="243">
        <v>44670</v>
      </c>
      <c r="AA1169" s="243" t="s">
        <v>1937</v>
      </c>
      <c r="AB1169" s="253" t="s">
        <v>1956</v>
      </c>
      <c r="AC1169" s="253" t="s">
        <v>1939</v>
      </c>
      <c r="AD1169" s="243" t="s">
        <v>2137</v>
      </c>
      <c r="AE1169" s="243" t="s">
        <v>2672</v>
      </c>
      <c r="AF1169" s="253" t="s">
        <v>15469</v>
      </c>
      <c r="AG1169" s="331" t="s">
        <v>15470</v>
      </c>
      <c r="AH1169" s="242" t="s">
        <v>15471</v>
      </c>
      <c r="AI1169" s="252" t="s">
        <v>15470</v>
      </c>
      <c r="AJ1169" s="272" t="s">
        <v>15472</v>
      </c>
      <c r="AK1169" s="241" t="s">
        <v>15473</v>
      </c>
      <c r="AL1169" s="241" t="s">
        <v>1993</v>
      </c>
      <c r="AM1169" s="327" t="s">
        <v>15474</v>
      </c>
      <c r="AN1169" s="361" t="s">
        <v>15475</v>
      </c>
      <c r="AO1169" s="10" t="s">
        <v>15476</v>
      </c>
      <c r="AP1169" s="10"/>
      <c r="AQ1169" s="292" t="s">
        <v>15477</v>
      </c>
      <c r="AR1169" s="292">
        <v>45392</v>
      </c>
      <c r="AS1169" s="292">
        <v>45392</v>
      </c>
      <c r="AT1169" s="8" t="s">
        <v>15478</v>
      </c>
      <c r="AU1169" s="244">
        <v>45372</v>
      </c>
      <c r="AV1169" s="317" t="s">
        <v>8583</v>
      </c>
      <c r="AW1169" s="294" t="s">
        <v>11273</v>
      </c>
      <c r="AX1169" s="249"/>
      <c r="AY1169" s="250"/>
    </row>
    <row r="1170" spans="1:51" ht="25.5" customHeight="1" x14ac:dyDescent="0.35">
      <c r="A1170" s="330">
        <v>1169</v>
      </c>
      <c r="B1170" s="293" t="s">
        <v>15479</v>
      </c>
      <c r="C1170" s="8" t="s">
        <v>15480</v>
      </c>
      <c r="D1170" s="10"/>
      <c r="E1170" s="10" t="s">
        <v>14</v>
      </c>
      <c r="F1170" s="9">
        <v>45040</v>
      </c>
      <c r="G1170" s="9">
        <v>45099</v>
      </c>
      <c r="H1170" s="251">
        <v>45100</v>
      </c>
      <c r="I1170" s="251">
        <v>45473</v>
      </c>
      <c r="J1170" s="7" t="s">
        <v>2085</v>
      </c>
      <c r="K1170" s="7" t="s">
        <v>26</v>
      </c>
      <c r="L1170" s="10" t="s">
        <v>751</v>
      </c>
      <c r="M1170" s="242" t="s">
        <v>2343</v>
      </c>
      <c r="N1170" s="252" t="s">
        <v>1990</v>
      </c>
      <c r="O1170" s="252" t="s">
        <v>1874</v>
      </c>
      <c r="P1170" s="252" t="s">
        <v>13100</v>
      </c>
      <c r="Q1170" s="253" t="s">
        <v>21</v>
      </c>
      <c r="R1170" s="293" t="s">
        <v>15481</v>
      </c>
      <c r="S1170" s="351" t="s">
        <v>1986</v>
      </c>
      <c r="T1170" s="253" t="s">
        <v>53</v>
      </c>
      <c r="U1170" s="244">
        <v>35579</v>
      </c>
      <c r="V1170" s="253" t="s">
        <v>2228</v>
      </c>
      <c r="W1170" s="241" t="s">
        <v>2228</v>
      </c>
      <c r="X1170" s="241" t="s">
        <v>1936</v>
      </c>
      <c r="Y1170" s="327" t="s">
        <v>15482</v>
      </c>
      <c r="Z1170" s="243">
        <v>45138</v>
      </c>
      <c r="AA1170" s="243" t="s">
        <v>1937</v>
      </c>
      <c r="AB1170" s="253" t="s">
        <v>1956</v>
      </c>
      <c r="AC1170" s="253" t="s">
        <v>1939</v>
      </c>
      <c r="AD1170" s="243" t="s">
        <v>2699</v>
      </c>
      <c r="AE1170" s="243" t="s">
        <v>2637</v>
      </c>
      <c r="AF1170" s="253" t="s">
        <v>15483</v>
      </c>
      <c r="AG1170" s="331" t="s">
        <v>15484</v>
      </c>
      <c r="AH1170" s="242" t="s">
        <v>15483</v>
      </c>
      <c r="AI1170" s="252" t="s">
        <v>15484</v>
      </c>
      <c r="AJ1170" s="272" t="s">
        <v>15485</v>
      </c>
      <c r="AK1170" s="241" t="s">
        <v>15486</v>
      </c>
      <c r="AL1170" s="241" t="s">
        <v>2107</v>
      </c>
      <c r="AM1170" s="327" t="s">
        <v>15487</v>
      </c>
      <c r="AN1170" s="361" t="s">
        <v>15488</v>
      </c>
      <c r="AO1170" s="10" t="s">
        <v>15489</v>
      </c>
      <c r="AP1170" s="10"/>
      <c r="AQ1170" s="292" t="s">
        <v>15490</v>
      </c>
      <c r="AR1170" s="292">
        <v>45394</v>
      </c>
      <c r="AS1170" s="292">
        <v>45394</v>
      </c>
      <c r="AT1170" s="8" t="s">
        <v>15491</v>
      </c>
      <c r="AU1170" s="244">
        <v>45383</v>
      </c>
      <c r="AV1170" s="317" t="s">
        <v>8583</v>
      </c>
      <c r="AW1170" s="294" t="s">
        <v>8334</v>
      </c>
      <c r="AX1170" s="249"/>
      <c r="AY1170" s="250" t="s">
        <v>15479</v>
      </c>
    </row>
    <row r="1171" spans="1:51" ht="25.5" customHeight="1" x14ac:dyDescent="0.35">
      <c r="A1171" s="330">
        <v>1170</v>
      </c>
      <c r="B1171" s="293" t="s">
        <v>15492</v>
      </c>
      <c r="C1171" s="8" t="s">
        <v>15493</v>
      </c>
      <c r="D1171" s="10"/>
      <c r="E1171" s="10" t="s">
        <v>255</v>
      </c>
      <c r="F1171" s="9">
        <v>43291</v>
      </c>
      <c r="G1171" s="9">
        <v>43350</v>
      </c>
      <c r="H1171" s="251">
        <v>43716</v>
      </c>
      <c r="I1171" s="251"/>
      <c r="J1171" s="7" t="s">
        <v>1932</v>
      </c>
      <c r="K1171" s="7" t="s">
        <v>12858</v>
      </c>
      <c r="L1171" s="10" t="s">
        <v>146</v>
      </c>
      <c r="M1171" s="242" t="s">
        <v>2163</v>
      </c>
      <c r="N1171" s="252" t="s">
        <v>2017</v>
      </c>
      <c r="O1171" s="252" t="s">
        <v>1057</v>
      </c>
      <c r="P1171" s="252" t="s">
        <v>2463</v>
      </c>
      <c r="Q1171" s="253" t="s">
        <v>21</v>
      </c>
      <c r="R1171" s="293" t="s">
        <v>15494</v>
      </c>
      <c r="S1171" s="351" t="s">
        <v>1944</v>
      </c>
      <c r="T1171" s="253" t="s">
        <v>22</v>
      </c>
      <c r="U1171" s="244">
        <v>28563</v>
      </c>
      <c r="V1171" s="253" t="s">
        <v>255</v>
      </c>
      <c r="W1171" s="241" t="s">
        <v>79</v>
      </c>
      <c r="X1171" s="241" t="s">
        <v>1936</v>
      </c>
      <c r="Y1171" s="327" t="s">
        <v>15495</v>
      </c>
      <c r="Z1171" s="243">
        <v>40234</v>
      </c>
      <c r="AA1171" s="243" t="s">
        <v>255</v>
      </c>
      <c r="AB1171" s="253" t="s">
        <v>1938</v>
      </c>
      <c r="AC1171" s="253" t="s">
        <v>1939</v>
      </c>
      <c r="AD1171" s="243" t="s">
        <v>2199</v>
      </c>
      <c r="AE1171" s="243" t="s">
        <v>1962</v>
      </c>
      <c r="AF1171" s="253" t="s">
        <v>15496</v>
      </c>
      <c r="AG1171" s="331" t="s">
        <v>15497</v>
      </c>
      <c r="AH1171" s="242" t="s">
        <v>15498</v>
      </c>
      <c r="AI1171" s="252" t="s">
        <v>15499</v>
      </c>
      <c r="AJ1171" s="272" t="s">
        <v>15500</v>
      </c>
      <c r="AK1171" s="241" t="s">
        <v>15501</v>
      </c>
      <c r="AL1171" s="241" t="s">
        <v>1941</v>
      </c>
      <c r="AM1171" s="327" t="s">
        <v>15502</v>
      </c>
      <c r="AN1171" s="361" t="s">
        <v>15503</v>
      </c>
      <c r="AO1171" s="10"/>
      <c r="AP1171" s="10"/>
      <c r="AQ1171" s="292" t="s">
        <v>15504</v>
      </c>
      <c r="AR1171" s="292">
        <v>45387</v>
      </c>
      <c r="AS1171" s="292">
        <v>45387</v>
      </c>
      <c r="AT1171" s="8" t="s">
        <v>15505</v>
      </c>
      <c r="AU1171" s="244">
        <v>45352</v>
      </c>
      <c r="AV1171" s="317" t="s">
        <v>8583</v>
      </c>
      <c r="AW1171" s="294" t="s">
        <v>6613</v>
      </c>
      <c r="AX1171" s="249"/>
      <c r="AY1171" s="250" t="s">
        <v>15492</v>
      </c>
    </row>
    <row r="1172" spans="1:51" ht="25.5" customHeight="1" x14ac:dyDescent="0.35">
      <c r="A1172" s="330">
        <v>1171</v>
      </c>
      <c r="B1172" s="293" t="s">
        <v>15506</v>
      </c>
      <c r="C1172" s="8" t="s">
        <v>11657</v>
      </c>
      <c r="D1172" s="10"/>
      <c r="E1172" s="10" t="s">
        <v>781</v>
      </c>
      <c r="F1172" s="9">
        <v>45337</v>
      </c>
      <c r="G1172" s="9">
        <v>45396</v>
      </c>
      <c r="H1172" s="251"/>
      <c r="I1172" s="251"/>
      <c r="J1172" s="7"/>
      <c r="K1172" s="7" t="s">
        <v>80</v>
      </c>
      <c r="L1172" s="10" t="s">
        <v>163</v>
      </c>
      <c r="M1172" s="242" t="s">
        <v>2038</v>
      </c>
      <c r="N1172" s="252" t="s">
        <v>1990</v>
      </c>
      <c r="O1172" s="252" t="s">
        <v>3187</v>
      </c>
      <c r="P1172" s="252" t="s">
        <v>2061</v>
      </c>
      <c r="Q1172" s="253" t="s">
        <v>83</v>
      </c>
      <c r="R1172" s="293" t="s">
        <v>15507</v>
      </c>
      <c r="S1172" s="351" t="s">
        <v>2234</v>
      </c>
      <c r="T1172" s="253" t="s">
        <v>53</v>
      </c>
      <c r="U1172" s="244">
        <v>26959</v>
      </c>
      <c r="V1172" s="253" t="s">
        <v>781</v>
      </c>
      <c r="W1172" s="241" t="s">
        <v>781</v>
      </c>
      <c r="X1172" s="241" t="s">
        <v>1936</v>
      </c>
      <c r="Y1172" s="327" t="s">
        <v>15508</v>
      </c>
      <c r="Z1172" s="243">
        <v>44372</v>
      </c>
      <c r="AA1172" s="243" t="s">
        <v>1937</v>
      </c>
      <c r="AB1172" s="253" t="s">
        <v>1938</v>
      </c>
      <c r="AC1172" s="253" t="s">
        <v>1968</v>
      </c>
      <c r="AD1172" s="243" t="s">
        <v>2072</v>
      </c>
      <c r="AE1172" s="243" t="s">
        <v>2069</v>
      </c>
      <c r="AF1172" s="253" t="s">
        <v>15509</v>
      </c>
      <c r="AG1172" s="331" t="s">
        <v>15510</v>
      </c>
      <c r="AH1172" s="242" t="s">
        <v>15509</v>
      </c>
      <c r="AI1172" s="252" t="s">
        <v>15510</v>
      </c>
      <c r="AJ1172" s="272" t="s">
        <v>15511</v>
      </c>
      <c r="AK1172" s="241" t="s">
        <v>15512</v>
      </c>
      <c r="AL1172" s="241" t="s">
        <v>1971</v>
      </c>
      <c r="AM1172" s="327" t="s">
        <v>15513</v>
      </c>
      <c r="AN1172" s="361" t="s">
        <v>15514</v>
      </c>
      <c r="AO1172" s="10" t="s">
        <v>15515</v>
      </c>
      <c r="AP1172" s="10"/>
      <c r="AQ1172" s="292" t="s">
        <v>15516</v>
      </c>
      <c r="AR1172" s="292">
        <v>45395</v>
      </c>
      <c r="AS1172" s="292">
        <v>45396</v>
      </c>
      <c r="AT1172" s="8" t="s">
        <v>10529</v>
      </c>
      <c r="AU1172" s="244">
        <v>45388</v>
      </c>
      <c r="AV1172" s="317" t="s">
        <v>8583</v>
      </c>
      <c r="AW1172" s="294" t="s">
        <v>6613</v>
      </c>
      <c r="AX1172" s="249" t="s">
        <v>4920</v>
      </c>
      <c r="AY1172" s="250" t="s">
        <v>15506</v>
      </c>
    </row>
    <row r="1173" spans="1:51" ht="25.5" customHeight="1" x14ac:dyDescent="0.35">
      <c r="A1173" s="330">
        <v>1172</v>
      </c>
      <c r="B1173" s="293" t="s">
        <v>15517</v>
      </c>
      <c r="C1173" s="8" t="s">
        <v>15518</v>
      </c>
      <c r="D1173" s="10"/>
      <c r="E1173" s="10" t="s">
        <v>14</v>
      </c>
      <c r="F1173" s="9">
        <v>45145</v>
      </c>
      <c r="G1173" s="9">
        <v>45204</v>
      </c>
      <c r="H1173" s="251">
        <v>45205</v>
      </c>
      <c r="I1173" s="251">
        <v>45412</v>
      </c>
      <c r="J1173" s="9" t="s">
        <v>12310</v>
      </c>
      <c r="K1173" s="7" t="s">
        <v>40</v>
      </c>
      <c r="L1173" s="10" t="s">
        <v>47</v>
      </c>
      <c r="M1173" s="242" t="s">
        <v>2027</v>
      </c>
      <c r="N1173" s="252" t="s">
        <v>1984</v>
      </c>
      <c r="O1173" s="252" t="s">
        <v>1801</v>
      </c>
      <c r="P1173" s="252" t="s">
        <v>2748</v>
      </c>
      <c r="Q1173" s="253" t="s">
        <v>21</v>
      </c>
      <c r="R1173" s="350" t="s">
        <v>15519</v>
      </c>
      <c r="S1173" s="351" t="s">
        <v>1944</v>
      </c>
      <c r="T1173" s="253" t="s">
        <v>22</v>
      </c>
      <c r="U1173" s="244">
        <v>32486</v>
      </c>
      <c r="V1173" s="253" t="s">
        <v>79</v>
      </c>
      <c r="W1173" s="243" t="s">
        <v>1153</v>
      </c>
      <c r="X1173" s="241" t="s">
        <v>1936</v>
      </c>
      <c r="Y1173" s="319" t="s">
        <v>15520</v>
      </c>
      <c r="Z1173" s="243">
        <v>44645</v>
      </c>
      <c r="AA1173" s="243" t="s">
        <v>1937</v>
      </c>
      <c r="AB1173" s="10" t="s">
        <v>1938</v>
      </c>
      <c r="AC1173" s="10" t="s">
        <v>1939</v>
      </c>
      <c r="AD1173" s="10" t="s">
        <v>2577</v>
      </c>
      <c r="AE1173" s="243" t="s">
        <v>2606</v>
      </c>
      <c r="AF1173" s="253" t="s">
        <v>15521</v>
      </c>
      <c r="AG1173" s="253" t="s">
        <v>15522</v>
      </c>
      <c r="AH1173" s="242" t="s">
        <v>15521</v>
      </c>
      <c r="AI1173" s="252" t="s">
        <v>15522</v>
      </c>
      <c r="AJ1173" s="272" t="s">
        <v>15523</v>
      </c>
      <c r="AK1173" s="10" t="s">
        <v>15524</v>
      </c>
      <c r="AL1173" s="241" t="s">
        <v>1941</v>
      </c>
      <c r="AM1173" s="327" t="s">
        <v>15525</v>
      </c>
      <c r="AN1173" s="371" t="s">
        <v>15526</v>
      </c>
      <c r="AO1173" s="357" t="s">
        <v>15527</v>
      </c>
      <c r="AP1173" s="10"/>
      <c r="AQ1173" s="254" t="s">
        <v>15528</v>
      </c>
      <c r="AR1173" s="292">
        <v>45404</v>
      </c>
      <c r="AS1173" s="292">
        <v>45412</v>
      </c>
      <c r="AT1173" s="8" t="s">
        <v>15529</v>
      </c>
      <c r="AU1173" s="244" t="s">
        <v>10529</v>
      </c>
      <c r="AV1173" s="317" t="s">
        <v>8639</v>
      </c>
      <c r="AW1173" s="294" t="s">
        <v>9696</v>
      </c>
      <c r="AX1173" s="249"/>
      <c r="AY1173" s="250" t="s">
        <v>15517</v>
      </c>
    </row>
    <row r="1174" spans="1:51" ht="25.5" customHeight="1" x14ac:dyDescent="0.35">
      <c r="A1174" s="330">
        <v>1173</v>
      </c>
      <c r="B1174" s="293" t="s">
        <v>15530</v>
      </c>
      <c r="C1174" s="8" t="s">
        <v>15531</v>
      </c>
      <c r="D1174" s="10"/>
      <c r="E1174" s="10" t="s">
        <v>14</v>
      </c>
      <c r="F1174" s="9">
        <v>45112</v>
      </c>
      <c r="G1174" s="9">
        <v>45171</v>
      </c>
      <c r="H1174" s="251">
        <v>45172</v>
      </c>
      <c r="I1174" s="251">
        <v>45565</v>
      </c>
      <c r="J1174" s="9" t="s">
        <v>2085</v>
      </c>
      <c r="K1174" s="7" t="s">
        <v>109</v>
      </c>
      <c r="L1174" s="10" t="s">
        <v>1440</v>
      </c>
      <c r="M1174" s="242" t="s">
        <v>1440</v>
      </c>
      <c r="N1174" s="252" t="s">
        <v>1984</v>
      </c>
      <c r="O1174" s="252" t="s">
        <v>1441</v>
      </c>
      <c r="P1174" s="252" t="s">
        <v>2607</v>
      </c>
      <c r="Q1174" s="253" t="s">
        <v>21</v>
      </c>
      <c r="R1174" s="350" t="s">
        <v>15532</v>
      </c>
      <c r="S1174" s="351" t="s">
        <v>1986</v>
      </c>
      <c r="T1174" s="253" t="s">
        <v>53</v>
      </c>
      <c r="U1174" s="244">
        <v>32903</v>
      </c>
      <c r="V1174" s="253" t="s">
        <v>79</v>
      </c>
      <c r="W1174" s="243" t="s">
        <v>141</v>
      </c>
      <c r="X1174" s="241" t="s">
        <v>1936</v>
      </c>
      <c r="Y1174" s="319" t="s">
        <v>15533</v>
      </c>
      <c r="Z1174" s="243">
        <v>44387</v>
      </c>
      <c r="AA1174" s="243" t="s">
        <v>1937</v>
      </c>
      <c r="AB1174" s="10" t="s">
        <v>1956</v>
      </c>
      <c r="AC1174" s="253" t="s">
        <v>1968</v>
      </c>
      <c r="AD1174" s="10" t="s">
        <v>15534</v>
      </c>
      <c r="AE1174" s="243" t="s">
        <v>2219</v>
      </c>
      <c r="AF1174" s="253" t="s">
        <v>15535</v>
      </c>
      <c r="AG1174" s="253" t="s">
        <v>15536</v>
      </c>
      <c r="AH1174" s="242" t="s">
        <v>15537</v>
      </c>
      <c r="AI1174" s="252" t="s">
        <v>15538</v>
      </c>
      <c r="AJ1174" s="272" t="s">
        <v>15539</v>
      </c>
      <c r="AK1174" s="10" t="s">
        <v>15540</v>
      </c>
      <c r="AL1174" s="241" t="s">
        <v>2005</v>
      </c>
      <c r="AM1174" s="327" t="s">
        <v>15541</v>
      </c>
      <c r="AN1174" s="371" t="s">
        <v>15542</v>
      </c>
      <c r="AO1174" s="357" t="s">
        <v>15543</v>
      </c>
      <c r="AP1174" s="10"/>
      <c r="AQ1174" s="254" t="s">
        <v>15544</v>
      </c>
      <c r="AR1174" s="292">
        <v>45404</v>
      </c>
      <c r="AS1174" s="292">
        <v>45404</v>
      </c>
      <c r="AT1174" s="8" t="s">
        <v>15545</v>
      </c>
      <c r="AU1174" s="244">
        <v>45377</v>
      </c>
      <c r="AV1174" s="317" t="s">
        <v>8583</v>
      </c>
      <c r="AW1174" s="294" t="s">
        <v>6613</v>
      </c>
      <c r="AX1174" s="249" t="s">
        <v>15546</v>
      </c>
      <c r="AY1174" s="250" t="s">
        <v>15530</v>
      </c>
    </row>
    <row r="1175" spans="1:51" ht="25.5" customHeight="1" x14ac:dyDescent="0.35">
      <c r="A1175" s="330">
        <v>1174</v>
      </c>
      <c r="B1175" s="293" t="s">
        <v>15547</v>
      </c>
      <c r="C1175" s="8" t="s">
        <v>15548</v>
      </c>
      <c r="D1175" s="10"/>
      <c r="E1175" s="10" t="s">
        <v>14</v>
      </c>
      <c r="F1175" s="9">
        <v>45162</v>
      </c>
      <c r="G1175" s="9">
        <v>45221</v>
      </c>
      <c r="H1175" s="251">
        <v>45222</v>
      </c>
      <c r="I1175" s="251">
        <v>45412</v>
      </c>
      <c r="J1175" s="9" t="s">
        <v>12310</v>
      </c>
      <c r="K1175" s="7" t="s">
        <v>12858</v>
      </c>
      <c r="L1175" s="253" t="s">
        <v>680</v>
      </c>
      <c r="M1175" s="242" t="s">
        <v>680</v>
      </c>
      <c r="N1175" s="252" t="s">
        <v>1964</v>
      </c>
      <c r="O1175" s="252" t="s">
        <v>15549</v>
      </c>
      <c r="P1175" s="252" t="s">
        <v>15550</v>
      </c>
      <c r="Q1175" s="253" t="s">
        <v>21</v>
      </c>
      <c r="R1175" s="350" t="s">
        <v>15551</v>
      </c>
      <c r="S1175" s="351" t="s">
        <v>1944</v>
      </c>
      <c r="T1175" s="253" t="s">
        <v>53</v>
      </c>
      <c r="U1175" s="244">
        <v>26975</v>
      </c>
      <c r="V1175" s="253" t="s">
        <v>255</v>
      </c>
      <c r="W1175" s="243" t="s">
        <v>1045</v>
      </c>
      <c r="X1175" s="241" t="s">
        <v>1936</v>
      </c>
      <c r="Y1175" s="294" t="s">
        <v>15552</v>
      </c>
      <c r="Z1175" s="252">
        <v>44315</v>
      </c>
      <c r="AA1175" s="253" t="s">
        <v>1937</v>
      </c>
      <c r="AB1175" s="10" t="s">
        <v>1938</v>
      </c>
      <c r="AC1175" s="10" t="s">
        <v>1968</v>
      </c>
      <c r="AD1175" s="10" t="s">
        <v>15553</v>
      </c>
      <c r="AE1175" s="243" t="s">
        <v>1948</v>
      </c>
      <c r="AF1175" s="253" t="s">
        <v>15554</v>
      </c>
      <c r="AG1175" s="253" t="s">
        <v>15555</v>
      </c>
      <c r="AH1175" s="242" t="s">
        <v>15554</v>
      </c>
      <c r="AI1175" s="252" t="s">
        <v>15555</v>
      </c>
      <c r="AJ1175" s="253" t="s">
        <v>15556</v>
      </c>
      <c r="AK1175" s="253" t="s">
        <v>15557</v>
      </c>
      <c r="AL1175" s="293" t="s">
        <v>1971</v>
      </c>
      <c r="AM1175" s="296" t="s">
        <v>15558</v>
      </c>
      <c r="AN1175" s="372" t="s">
        <v>15559</v>
      </c>
      <c r="AO1175" s="328" t="s">
        <v>15560</v>
      </c>
      <c r="AP1175" s="10"/>
      <c r="AQ1175" s="254" t="s">
        <v>15561</v>
      </c>
      <c r="AR1175" s="292">
        <v>45407</v>
      </c>
      <c r="AS1175" s="292">
        <v>45407</v>
      </c>
      <c r="AT1175" s="8" t="s">
        <v>15562</v>
      </c>
      <c r="AU1175" s="244">
        <v>45377</v>
      </c>
      <c r="AV1175" s="317" t="s">
        <v>8583</v>
      </c>
      <c r="AW1175" s="294" t="s">
        <v>8334</v>
      </c>
      <c r="AX1175" s="249" t="s">
        <v>4504</v>
      </c>
      <c r="AY1175" s="250" t="s">
        <v>15547</v>
      </c>
    </row>
    <row r="1176" spans="1:51" ht="25.5" customHeight="1" x14ac:dyDescent="0.35">
      <c r="A1176" s="330">
        <v>1175</v>
      </c>
      <c r="B1176" s="293" t="s">
        <v>15563</v>
      </c>
      <c r="C1176" s="294" t="s">
        <v>15564</v>
      </c>
      <c r="D1176" s="253" t="s">
        <v>15565</v>
      </c>
      <c r="E1176" s="253" t="s">
        <v>14</v>
      </c>
      <c r="F1176" s="251">
        <v>44565</v>
      </c>
      <c r="G1176" s="251">
        <v>44624</v>
      </c>
      <c r="H1176" s="251">
        <v>45356</v>
      </c>
      <c r="I1176" s="251"/>
      <c r="J1176" s="231" t="s">
        <v>1932</v>
      </c>
      <c r="K1176" s="231" t="s">
        <v>12858</v>
      </c>
      <c r="L1176" s="253" t="s">
        <v>12858</v>
      </c>
      <c r="M1176" s="242" t="s">
        <v>12858</v>
      </c>
      <c r="N1176" s="252" t="s">
        <v>1995</v>
      </c>
      <c r="O1176" s="252" t="s">
        <v>15566</v>
      </c>
      <c r="P1176" s="252" t="s">
        <v>15567</v>
      </c>
      <c r="Q1176" s="253" t="s">
        <v>21</v>
      </c>
      <c r="R1176" s="293" t="s">
        <v>15568</v>
      </c>
      <c r="S1176" s="253" t="s">
        <v>1944</v>
      </c>
      <c r="T1176" s="253" t="s">
        <v>53</v>
      </c>
      <c r="U1176" s="295">
        <v>27092</v>
      </c>
      <c r="V1176" s="253" t="s">
        <v>79</v>
      </c>
      <c r="W1176" s="253" t="s">
        <v>255</v>
      </c>
      <c r="X1176" s="293" t="s">
        <v>1936</v>
      </c>
      <c r="Y1176" s="294" t="s">
        <v>15569</v>
      </c>
      <c r="Z1176" s="252">
        <v>43321</v>
      </c>
      <c r="AA1176" s="253" t="s">
        <v>2009</v>
      </c>
      <c r="AB1176" s="253" t="s">
        <v>1938</v>
      </c>
      <c r="AC1176" s="253" t="s">
        <v>1968</v>
      </c>
      <c r="AD1176" s="253" t="s">
        <v>15570</v>
      </c>
      <c r="AE1176" s="252" t="s">
        <v>2619</v>
      </c>
      <c r="AF1176" s="253" t="s">
        <v>15571</v>
      </c>
      <c r="AG1176" s="253" t="s">
        <v>15572</v>
      </c>
      <c r="AH1176" s="242" t="s">
        <v>15571</v>
      </c>
      <c r="AI1176" s="252" t="s">
        <v>15572</v>
      </c>
      <c r="AJ1176" s="253" t="s">
        <v>15573</v>
      </c>
      <c r="AK1176" s="253" t="s">
        <v>15574</v>
      </c>
      <c r="AL1176" s="293" t="s">
        <v>1971</v>
      </c>
      <c r="AM1176" s="296" t="s">
        <v>15575</v>
      </c>
      <c r="AN1176" s="321" t="s">
        <v>15576</v>
      </c>
      <c r="AO1176" s="10"/>
      <c r="AP1176" s="10"/>
      <c r="AQ1176" s="254" t="s">
        <v>15577</v>
      </c>
      <c r="AR1176" s="292">
        <v>45408</v>
      </c>
      <c r="AS1176" s="292">
        <v>45408</v>
      </c>
      <c r="AT1176" s="246" t="s">
        <v>15578</v>
      </c>
      <c r="AU1176" s="244">
        <v>45387</v>
      </c>
      <c r="AV1176" s="317" t="s">
        <v>8583</v>
      </c>
      <c r="AW1176" s="294" t="s">
        <v>6613</v>
      </c>
      <c r="AX1176" s="249" t="s">
        <v>5103</v>
      </c>
      <c r="AY1176" s="250" t="s">
        <v>15563</v>
      </c>
    </row>
    <row r="1177" spans="1:51" ht="25.5" customHeight="1" x14ac:dyDescent="0.35">
      <c r="A1177" s="330">
        <v>1176</v>
      </c>
      <c r="B1177" s="293" t="s">
        <v>15579</v>
      </c>
      <c r="C1177" s="294" t="s">
        <v>15580</v>
      </c>
      <c r="D1177" s="253"/>
      <c r="E1177" s="253" t="s">
        <v>14</v>
      </c>
      <c r="F1177" s="251">
        <v>44473</v>
      </c>
      <c r="G1177" s="251">
        <v>44532</v>
      </c>
      <c r="H1177" s="251">
        <v>44898</v>
      </c>
      <c r="I1177" s="251">
        <v>45993</v>
      </c>
      <c r="J1177" s="231" t="s">
        <v>2269</v>
      </c>
      <c r="K1177" s="231" t="s">
        <v>40</v>
      </c>
      <c r="L1177" s="253" t="s">
        <v>41</v>
      </c>
      <c r="M1177" s="242" t="s">
        <v>2412</v>
      </c>
      <c r="N1177" s="252" t="s">
        <v>2155</v>
      </c>
      <c r="O1177" s="252" t="s">
        <v>15581</v>
      </c>
      <c r="P1177" s="252" t="s">
        <v>15582</v>
      </c>
      <c r="Q1177" s="253" t="s">
        <v>21</v>
      </c>
      <c r="R1177" s="293" t="s">
        <v>15583</v>
      </c>
      <c r="S1177" s="253" t="s">
        <v>2485</v>
      </c>
      <c r="T1177" s="253" t="s">
        <v>22</v>
      </c>
      <c r="U1177" s="295">
        <v>36145</v>
      </c>
      <c r="V1177" s="253" t="s">
        <v>124</v>
      </c>
      <c r="W1177" s="253" t="s">
        <v>124</v>
      </c>
      <c r="X1177" s="293" t="s">
        <v>1936</v>
      </c>
      <c r="Y1177" s="294" t="s">
        <v>15584</v>
      </c>
      <c r="Z1177" s="252">
        <v>44375</v>
      </c>
      <c r="AA1177" s="253" t="s">
        <v>1937</v>
      </c>
      <c r="AB1177" s="253" t="s">
        <v>1956</v>
      </c>
      <c r="AC1177" s="253" t="s">
        <v>1939</v>
      </c>
      <c r="AD1177" s="253" t="s">
        <v>15585</v>
      </c>
      <c r="AE1177" s="252" t="s">
        <v>2398</v>
      </c>
      <c r="AF1177" s="253" t="s">
        <v>15586</v>
      </c>
      <c r="AG1177" s="253" t="s">
        <v>15587</v>
      </c>
      <c r="AH1177" s="242" t="s">
        <v>15588</v>
      </c>
      <c r="AI1177" s="252" t="s">
        <v>15589</v>
      </c>
      <c r="AJ1177" s="253" t="s">
        <v>15590</v>
      </c>
      <c r="AK1177" s="253" t="s">
        <v>15591</v>
      </c>
      <c r="AL1177" s="293" t="s">
        <v>1993</v>
      </c>
      <c r="AM1177" s="296" t="s">
        <v>15592</v>
      </c>
      <c r="AN1177" s="321" t="s">
        <v>15593</v>
      </c>
      <c r="AO1177" s="357" t="s">
        <v>15594</v>
      </c>
      <c r="AP1177" s="10"/>
      <c r="AQ1177" s="254" t="s">
        <v>15595</v>
      </c>
      <c r="AR1177" s="292">
        <v>45408</v>
      </c>
      <c r="AS1177" s="292">
        <v>45410</v>
      </c>
      <c r="AT1177" s="246" t="s">
        <v>15596</v>
      </c>
      <c r="AU1177" s="244">
        <v>45380</v>
      </c>
      <c r="AV1177" s="317" t="s">
        <v>8583</v>
      </c>
      <c r="AW1177" s="294" t="s">
        <v>6739</v>
      </c>
      <c r="AX1177" s="249"/>
      <c r="AY1177" s="250" t="s">
        <v>15579</v>
      </c>
    </row>
    <row r="1178" spans="1:51" ht="25.5" customHeight="1" x14ac:dyDescent="0.35">
      <c r="A1178" s="330">
        <v>1177</v>
      </c>
      <c r="B1178" s="293" t="s">
        <v>15597</v>
      </c>
      <c r="C1178" s="8" t="s">
        <v>15598</v>
      </c>
      <c r="D1178" s="10"/>
      <c r="E1178" s="10" t="s">
        <v>14</v>
      </c>
      <c r="F1178" s="9">
        <v>44986</v>
      </c>
      <c r="G1178" s="9">
        <v>45045</v>
      </c>
      <c r="H1178" s="251">
        <v>45046</v>
      </c>
      <c r="I1178" s="251">
        <v>45411</v>
      </c>
      <c r="J1178" s="7" t="s">
        <v>2085</v>
      </c>
      <c r="K1178" s="7" t="s">
        <v>34</v>
      </c>
      <c r="L1178" s="10" t="s">
        <v>35</v>
      </c>
      <c r="M1178" s="242" t="s">
        <v>35</v>
      </c>
      <c r="N1178" s="252" t="s">
        <v>1990</v>
      </c>
      <c r="O1178" s="252" t="s">
        <v>1798</v>
      </c>
      <c r="P1178" s="252" t="s">
        <v>15599</v>
      </c>
      <c r="Q1178" s="253" t="s">
        <v>21</v>
      </c>
      <c r="R1178" s="293" t="s">
        <v>15600</v>
      </c>
      <c r="S1178" s="253" t="s">
        <v>1935</v>
      </c>
      <c r="T1178" s="253" t="s">
        <v>22</v>
      </c>
      <c r="U1178" s="244">
        <v>35202</v>
      </c>
      <c r="V1178" s="253" t="s">
        <v>255</v>
      </c>
      <c r="W1178" s="10" t="s">
        <v>255</v>
      </c>
      <c r="X1178" s="241" t="s">
        <v>1936</v>
      </c>
      <c r="Y1178" s="319" t="s">
        <v>15601</v>
      </c>
      <c r="Z1178" s="243">
        <v>44552</v>
      </c>
      <c r="AA1178" s="10" t="s">
        <v>1937</v>
      </c>
      <c r="AB1178" s="10" t="s">
        <v>1956</v>
      </c>
      <c r="AC1178" s="253" t="s">
        <v>1974</v>
      </c>
      <c r="AD1178" s="10" t="s">
        <v>15602</v>
      </c>
      <c r="AE1178" s="243" t="s">
        <v>1948</v>
      </c>
      <c r="AF1178" s="253" t="s">
        <v>15603</v>
      </c>
      <c r="AG1178" s="253" t="s">
        <v>15604</v>
      </c>
      <c r="AH1178" s="242" t="s">
        <v>15605</v>
      </c>
      <c r="AI1178" s="252" t="s">
        <v>15606</v>
      </c>
      <c r="AJ1178" s="253" t="s">
        <v>15607</v>
      </c>
      <c r="AK1178" s="253" t="s">
        <v>15608</v>
      </c>
      <c r="AL1178" s="293" t="s">
        <v>1953</v>
      </c>
      <c r="AM1178" s="296" t="s">
        <v>15609</v>
      </c>
      <c r="AN1178" s="372" t="s">
        <v>15610</v>
      </c>
      <c r="AO1178" s="10" t="s">
        <v>15611</v>
      </c>
      <c r="AP1178" s="10"/>
      <c r="AQ1178" s="254" t="s">
        <v>15612</v>
      </c>
      <c r="AR1178" s="292">
        <v>45411</v>
      </c>
      <c r="AS1178" s="292">
        <v>45411</v>
      </c>
      <c r="AT1178" s="8" t="s">
        <v>15613</v>
      </c>
      <c r="AU1178" s="244" t="s">
        <v>10529</v>
      </c>
      <c r="AV1178" s="317" t="s">
        <v>8639</v>
      </c>
      <c r="AW1178" s="294" t="s">
        <v>9696</v>
      </c>
      <c r="AX1178" s="249"/>
      <c r="AY1178" s="250" t="s">
        <v>15597</v>
      </c>
    </row>
    <row r="1179" spans="1:51" ht="25.5" customHeight="1" x14ac:dyDescent="0.35">
      <c r="A1179" s="330">
        <v>1178</v>
      </c>
      <c r="B1179" s="293" t="s">
        <v>15614</v>
      </c>
      <c r="C1179" s="294" t="s">
        <v>15615</v>
      </c>
      <c r="D1179" s="253"/>
      <c r="E1179" s="253" t="s">
        <v>699</v>
      </c>
      <c r="F1179" s="251">
        <v>44621</v>
      </c>
      <c r="G1179" s="251">
        <v>44680</v>
      </c>
      <c r="H1179" s="251">
        <v>45046</v>
      </c>
      <c r="I1179" s="251">
        <v>45411</v>
      </c>
      <c r="J1179" s="231" t="s">
        <v>2085</v>
      </c>
      <c r="K1179" s="231" t="s">
        <v>80</v>
      </c>
      <c r="L1179" s="253" t="s">
        <v>256</v>
      </c>
      <c r="M1179" s="242" t="s">
        <v>2129</v>
      </c>
      <c r="N1179" s="252" t="s">
        <v>1933</v>
      </c>
      <c r="O1179" s="252" t="s">
        <v>3092</v>
      </c>
      <c r="P1179" s="252" t="s">
        <v>3093</v>
      </c>
      <c r="Q1179" s="253" t="s">
        <v>83</v>
      </c>
      <c r="R1179" s="293" t="s">
        <v>15616</v>
      </c>
      <c r="S1179" s="253" t="s">
        <v>1944</v>
      </c>
      <c r="T1179" s="253" t="s">
        <v>53</v>
      </c>
      <c r="U1179" s="295">
        <v>31146</v>
      </c>
      <c r="V1179" s="243" t="s">
        <v>699</v>
      </c>
      <c r="W1179" s="253" t="s">
        <v>699</v>
      </c>
      <c r="X1179" s="293" t="s">
        <v>1936</v>
      </c>
      <c r="Y1179" s="294" t="s">
        <v>15617</v>
      </c>
      <c r="Z1179" s="252">
        <v>31146</v>
      </c>
      <c r="AA1179" s="253" t="s">
        <v>1937</v>
      </c>
      <c r="AB1179" s="253" t="s">
        <v>1938</v>
      </c>
      <c r="AC1179" s="253" t="s">
        <v>1939</v>
      </c>
      <c r="AD1179" s="253" t="s">
        <v>2380</v>
      </c>
      <c r="AE1179" s="252" t="s">
        <v>1988</v>
      </c>
      <c r="AF1179" s="253" t="s">
        <v>15618</v>
      </c>
      <c r="AG1179" s="253" t="s">
        <v>15619</v>
      </c>
      <c r="AH1179" s="242" t="s">
        <v>15618</v>
      </c>
      <c r="AI1179" s="252" t="s">
        <v>15619</v>
      </c>
      <c r="AJ1179" s="253" t="s">
        <v>15620</v>
      </c>
      <c r="AK1179" s="253" t="s">
        <v>15621</v>
      </c>
      <c r="AL1179" s="293" t="s">
        <v>1971</v>
      </c>
      <c r="AM1179" s="296" t="s">
        <v>15622</v>
      </c>
      <c r="AN1179" s="321" t="s">
        <v>15623</v>
      </c>
      <c r="AO1179" s="10" t="s">
        <v>15624</v>
      </c>
      <c r="AP1179" s="10"/>
      <c r="AQ1179" s="254" t="s">
        <v>15625</v>
      </c>
      <c r="AR1179" s="292">
        <v>45411</v>
      </c>
      <c r="AS1179" s="292">
        <v>45411</v>
      </c>
      <c r="AT1179" s="8" t="s">
        <v>15626</v>
      </c>
      <c r="AU1179" s="244">
        <v>45377</v>
      </c>
      <c r="AV1179" s="317" t="s">
        <v>8583</v>
      </c>
      <c r="AW1179" s="294" t="s">
        <v>15359</v>
      </c>
      <c r="AX1179" s="249"/>
      <c r="AY1179" s="250" t="s">
        <v>15614</v>
      </c>
    </row>
    <row r="1180" spans="1:51" ht="25.5" customHeight="1" x14ac:dyDescent="0.35">
      <c r="A1180" s="330">
        <v>1179</v>
      </c>
      <c r="B1180" s="293" t="s">
        <v>15627</v>
      </c>
      <c r="C1180" s="8" t="s">
        <v>15628</v>
      </c>
      <c r="D1180" s="10"/>
      <c r="E1180" s="10" t="s">
        <v>2228</v>
      </c>
      <c r="F1180" s="9">
        <v>45236</v>
      </c>
      <c r="G1180" s="9">
        <v>45295</v>
      </c>
      <c r="H1180" s="251">
        <v>45296</v>
      </c>
      <c r="I1180" s="251">
        <v>45688</v>
      </c>
      <c r="J1180" s="9" t="s">
        <v>2085</v>
      </c>
      <c r="K1180" s="7" t="s">
        <v>80</v>
      </c>
      <c r="L1180" s="253" t="s">
        <v>297</v>
      </c>
      <c r="M1180" s="242" t="s">
        <v>2141</v>
      </c>
      <c r="N1180" s="252" t="s">
        <v>2017</v>
      </c>
      <c r="O1180" s="252" t="s">
        <v>3187</v>
      </c>
      <c r="P1180" s="252" t="s">
        <v>2061</v>
      </c>
      <c r="Q1180" s="253" t="s">
        <v>83</v>
      </c>
      <c r="R1180" s="350" t="s">
        <v>15629</v>
      </c>
      <c r="S1180" s="351" t="s">
        <v>2252</v>
      </c>
      <c r="T1180" s="253" t="s">
        <v>53</v>
      </c>
      <c r="U1180" s="244">
        <v>34997</v>
      </c>
      <c r="V1180" s="10" t="s">
        <v>2228</v>
      </c>
      <c r="W1180" s="10" t="s">
        <v>2228</v>
      </c>
      <c r="X1180" s="241" t="s">
        <v>1936</v>
      </c>
      <c r="Y1180" s="319" t="s">
        <v>15630</v>
      </c>
      <c r="Z1180" s="252">
        <v>44699</v>
      </c>
      <c r="AA1180" s="253" t="s">
        <v>1937</v>
      </c>
      <c r="AB1180" s="10" t="s">
        <v>1938</v>
      </c>
      <c r="AC1180" s="10" t="s">
        <v>1974</v>
      </c>
      <c r="AD1180" s="10" t="s">
        <v>15631</v>
      </c>
      <c r="AE1180" s="243" t="s">
        <v>13068</v>
      </c>
      <c r="AF1180" s="253" t="s">
        <v>15632</v>
      </c>
      <c r="AG1180" s="253" t="s">
        <v>15633</v>
      </c>
      <c r="AH1180" s="242" t="s">
        <v>15632</v>
      </c>
      <c r="AI1180" s="252" t="s">
        <v>15633</v>
      </c>
      <c r="AJ1180" s="272" t="s">
        <v>15634</v>
      </c>
      <c r="AK1180" s="10" t="s">
        <v>15635</v>
      </c>
      <c r="AL1180" s="241" t="s">
        <v>1993</v>
      </c>
      <c r="AM1180" s="327" t="s">
        <v>15636</v>
      </c>
      <c r="AN1180" s="372" t="s">
        <v>15637</v>
      </c>
      <c r="AO1180" s="357" t="s">
        <v>15638</v>
      </c>
      <c r="AP1180" s="10"/>
      <c r="AQ1180" s="254" t="s">
        <v>15639</v>
      </c>
      <c r="AR1180" s="292">
        <v>45411</v>
      </c>
      <c r="AS1180" s="292">
        <v>45412</v>
      </c>
      <c r="AT1180" s="8" t="s">
        <v>15640</v>
      </c>
      <c r="AU1180" s="244">
        <v>45399</v>
      </c>
      <c r="AV1180" s="317" t="s">
        <v>8583</v>
      </c>
      <c r="AW1180" s="294" t="s">
        <v>8334</v>
      </c>
      <c r="AX1180" s="249"/>
      <c r="AY1180" s="250" t="s">
        <v>15627</v>
      </c>
    </row>
    <row r="1181" spans="1:51" ht="25.5" customHeight="1" x14ac:dyDescent="0.35">
      <c r="A1181" s="330">
        <v>1180</v>
      </c>
      <c r="B1181" s="293" t="s">
        <v>15641</v>
      </c>
      <c r="C1181" s="294" t="s">
        <v>15642</v>
      </c>
      <c r="D1181" s="253"/>
      <c r="E1181" s="253" t="s">
        <v>255</v>
      </c>
      <c r="F1181" s="251">
        <v>43654</v>
      </c>
      <c r="G1181" s="251">
        <v>43713</v>
      </c>
      <c r="H1181" s="251">
        <v>43714</v>
      </c>
      <c r="I1181" s="251"/>
      <c r="J1181" s="231" t="s">
        <v>1932</v>
      </c>
      <c r="K1181" s="231" t="s">
        <v>80</v>
      </c>
      <c r="L1181" s="253" t="s">
        <v>256</v>
      </c>
      <c r="M1181" s="242" t="s">
        <v>2731</v>
      </c>
      <c r="N1181" s="252" t="s">
        <v>2097</v>
      </c>
      <c r="O1181" s="252" t="s">
        <v>15643</v>
      </c>
      <c r="P1181" s="252" t="s">
        <v>1996</v>
      </c>
      <c r="Q1181" s="253" t="s">
        <v>83</v>
      </c>
      <c r="R1181" s="293" t="s">
        <v>15644</v>
      </c>
      <c r="S1181" s="253" t="s">
        <v>1944</v>
      </c>
      <c r="T1181" s="253" t="s">
        <v>53</v>
      </c>
      <c r="U1181" s="295">
        <v>27671</v>
      </c>
      <c r="V1181" s="253" t="s">
        <v>1153</v>
      </c>
      <c r="W1181" s="253" t="s">
        <v>1153</v>
      </c>
      <c r="X1181" s="293" t="s">
        <v>1936</v>
      </c>
      <c r="Y1181" s="294" t="s">
        <v>15645</v>
      </c>
      <c r="Z1181" s="252">
        <v>44825</v>
      </c>
      <c r="AA1181" s="253" t="s">
        <v>1937</v>
      </c>
      <c r="AB1181" s="253" t="s">
        <v>1938</v>
      </c>
      <c r="AC1181" s="253" t="s">
        <v>1968</v>
      </c>
      <c r="AD1181" s="253" t="s">
        <v>2072</v>
      </c>
      <c r="AE1181" s="252" t="s">
        <v>1948</v>
      </c>
      <c r="AF1181" s="253" t="s">
        <v>15646</v>
      </c>
      <c r="AG1181" s="253" t="s">
        <v>15647</v>
      </c>
      <c r="AH1181" s="242" t="s">
        <v>15646</v>
      </c>
      <c r="AI1181" s="252" t="s">
        <v>15647</v>
      </c>
      <c r="AJ1181" s="253" t="s">
        <v>15648</v>
      </c>
      <c r="AK1181" s="253" t="s">
        <v>15649</v>
      </c>
      <c r="AL1181" s="293" t="s">
        <v>1971</v>
      </c>
      <c r="AM1181" s="296" t="s">
        <v>15650</v>
      </c>
      <c r="AN1181" s="321" t="s">
        <v>15651</v>
      </c>
      <c r="AO1181" s="10" t="s">
        <v>15652</v>
      </c>
      <c r="AP1181" s="10"/>
      <c r="AQ1181" s="254" t="s">
        <v>15653</v>
      </c>
      <c r="AR1181" s="292">
        <v>45411</v>
      </c>
      <c r="AS1181" s="292">
        <v>45412</v>
      </c>
      <c r="AT1181" s="8" t="s">
        <v>15654</v>
      </c>
      <c r="AU1181" s="244">
        <v>45394</v>
      </c>
      <c r="AV1181" s="317" t="s">
        <v>8639</v>
      </c>
      <c r="AW1181" s="294" t="s">
        <v>6650</v>
      </c>
      <c r="AX1181" s="249"/>
      <c r="AY1181" s="250" t="s">
        <v>15641</v>
      </c>
    </row>
    <row r="1182" spans="1:51" ht="25.5" customHeight="1" x14ac:dyDescent="0.35">
      <c r="A1182" s="330">
        <v>1181</v>
      </c>
      <c r="B1182" s="293" t="s">
        <v>15655</v>
      </c>
      <c r="C1182" s="294" t="s">
        <v>15656</v>
      </c>
      <c r="D1182" s="253"/>
      <c r="E1182" s="253" t="s">
        <v>14</v>
      </c>
      <c r="F1182" s="251">
        <v>44501</v>
      </c>
      <c r="G1182" s="251">
        <v>44560</v>
      </c>
      <c r="H1182" s="251">
        <v>44926</v>
      </c>
      <c r="I1182" s="251">
        <v>46021</v>
      </c>
      <c r="J1182" s="231" t="s">
        <v>2269</v>
      </c>
      <c r="K1182" s="231" t="s">
        <v>34</v>
      </c>
      <c r="L1182" s="253" t="s">
        <v>35</v>
      </c>
      <c r="M1182" s="242" t="s">
        <v>2225</v>
      </c>
      <c r="N1182" s="252" t="s">
        <v>2126</v>
      </c>
      <c r="O1182" s="252" t="s">
        <v>762</v>
      </c>
      <c r="P1182" s="252" t="s">
        <v>2347</v>
      </c>
      <c r="Q1182" s="253" t="s">
        <v>21</v>
      </c>
      <c r="R1182" s="293" t="s">
        <v>15657</v>
      </c>
      <c r="S1182" s="253" t="s">
        <v>1944</v>
      </c>
      <c r="T1182" s="253" t="s">
        <v>22</v>
      </c>
      <c r="U1182" s="295">
        <v>35449</v>
      </c>
      <c r="V1182" s="253" t="s">
        <v>455</v>
      </c>
      <c r="W1182" s="253" t="s">
        <v>1725</v>
      </c>
      <c r="X1182" s="293" t="s">
        <v>1936</v>
      </c>
      <c r="Y1182" s="294" t="s">
        <v>15658</v>
      </c>
      <c r="Z1182" s="252">
        <v>44914</v>
      </c>
      <c r="AA1182" s="253" t="s">
        <v>1937</v>
      </c>
      <c r="AB1182" s="253" t="s">
        <v>1956</v>
      </c>
      <c r="AC1182" s="253" t="s">
        <v>1939</v>
      </c>
      <c r="AD1182" s="253" t="s">
        <v>2395</v>
      </c>
      <c r="AE1182" s="252" t="s">
        <v>751</v>
      </c>
      <c r="AF1182" s="253" t="s">
        <v>15659</v>
      </c>
      <c r="AG1182" s="253" t="s">
        <v>15660</v>
      </c>
      <c r="AH1182" s="242" t="s">
        <v>15661</v>
      </c>
      <c r="AI1182" s="252" t="s">
        <v>15662</v>
      </c>
      <c r="AJ1182" s="253" t="s">
        <v>15663</v>
      </c>
      <c r="AK1182" s="253" t="s">
        <v>15664</v>
      </c>
      <c r="AL1182" s="293" t="s">
        <v>1993</v>
      </c>
      <c r="AM1182" s="296" t="s">
        <v>15665</v>
      </c>
      <c r="AN1182" s="321" t="s">
        <v>15666</v>
      </c>
      <c r="AO1182" s="10" t="s">
        <v>15667</v>
      </c>
      <c r="AP1182" s="10"/>
      <c r="AQ1182" s="254" t="s">
        <v>15668</v>
      </c>
      <c r="AR1182" s="292">
        <v>45414</v>
      </c>
      <c r="AS1182" s="292">
        <v>45414</v>
      </c>
      <c r="AT1182" s="8" t="s">
        <v>15669</v>
      </c>
      <c r="AU1182" s="244">
        <v>45385</v>
      </c>
      <c r="AV1182" s="317" t="s">
        <v>8583</v>
      </c>
      <c r="AW1182" s="294" t="s">
        <v>6739</v>
      </c>
      <c r="AX1182" s="249"/>
      <c r="AY1182" s="250" t="s">
        <v>15655</v>
      </c>
    </row>
    <row r="1183" spans="1:51" ht="25.5" customHeight="1" x14ac:dyDescent="0.35">
      <c r="A1183" s="330">
        <v>1182</v>
      </c>
      <c r="B1183" s="293" t="s">
        <v>15670</v>
      </c>
      <c r="C1183" s="294" t="s">
        <v>15671</v>
      </c>
      <c r="D1183" s="253"/>
      <c r="E1183" s="253" t="s">
        <v>14</v>
      </c>
      <c r="F1183" s="251">
        <v>44888</v>
      </c>
      <c r="G1183" s="251">
        <v>44947</v>
      </c>
      <c r="H1183" s="251">
        <v>45313</v>
      </c>
      <c r="I1183" s="251">
        <v>45688</v>
      </c>
      <c r="J1183" s="231" t="s">
        <v>2085</v>
      </c>
      <c r="K1183" s="231" t="s">
        <v>64</v>
      </c>
      <c r="L1183" s="253" t="s">
        <v>96</v>
      </c>
      <c r="M1183" s="242" t="s">
        <v>2001</v>
      </c>
      <c r="N1183" s="252" t="s">
        <v>1984</v>
      </c>
      <c r="O1183" s="252" t="s">
        <v>97</v>
      </c>
      <c r="P1183" s="252" t="s">
        <v>11950</v>
      </c>
      <c r="Q1183" s="253" t="s">
        <v>21</v>
      </c>
      <c r="R1183" s="293" t="s">
        <v>15672</v>
      </c>
      <c r="S1183" s="253" t="s">
        <v>1986</v>
      </c>
      <c r="T1183" s="253" t="s">
        <v>22</v>
      </c>
      <c r="U1183" s="295">
        <v>34072</v>
      </c>
      <c r="V1183" s="253" t="s">
        <v>141</v>
      </c>
      <c r="W1183" s="253" t="s">
        <v>141</v>
      </c>
      <c r="X1183" s="293" t="s">
        <v>1936</v>
      </c>
      <c r="Y1183" s="294" t="s">
        <v>15673</v>
      </c>
      <c r="Z1183" s="252">
        <v>44781</v>
      </c>
      <c r="AA1183" s="253" t="s">
        <v>1937</v>
      </c>
      <c r="AB1183" s="253" t="s">
        <v>1956</v>
      </c>
      <c r="AC1183" s="253" t="s">
        <v>1939</v>
      </c>
      <c r="AD1183" s="253" t="s">
        <v>15674</v>
      </c>
      <c r="AE1183" s="252" t="s">
        <v>1948</v>
      </c>
      <c r="AF1183" s="253" t="s">
        <v>15675</v>
      </c>
      <c r="AG1183" s="253" t="s">
        <v>15676</v>
      </c>
      <c r="AH1183" s="242" t="s">
        <v>15677</v>
      </c>
      <c r="AI1183" s="252" t="s">
        <v>15678</v>
      </c>
      <c r="AJ1183" s="253" t="s">
        <v>15679</v>
      </c>
      <c r="AK1183" s="253" t="s">
        <v>15680</v>
      </c>
      <c r="AL1183" s="293" t="s">
        <v>1993</v>
      </c>
      <c r="AM1183" s="296" t="s">
        <v>15681</v>
      </c>
      <c r="AN1183" s="321" t="s">
        <v>15682</v>
      </c>
      <c r="AO1183" s="253"/>
      <c r="AP1183" s="253"/>
      <c r="AQ1183" s="313" t="s">
        <v>15683</v>
      </c>
      <c r="AR1183" s="292">
        <v>45415</v>
      </c>
      <c r="AS1183" s="292">
        <v>45415</v>
      </c>
      <c r="AT1183" s="8" t="s">
        <v>15684</v>
      </c>
      <c r="AU1183" s="244">
        <v>45386</v>
      </c>
      <c r="AV1183" s="317" t="s">
        <v>8583</v>
      </c>
      <c r="AW1183" s="294" t="s">
        <v>11273</v>
      </c>
      <c r="AX1183" s="249"/>
      <c r="AY1183" s="250" t="s">
        <v>15670</v>
      </c>
    </row>
    <row r="1184" spans="1:51" ht="25.5" customHeight="1" x14ac:dyDescent="0.35">
      <c r="A1184" s="330">
        <v>1183</v>
      </c>
      <c r="B1184" s="293" t="s">
        <v>15685</v>
      </c>
      <c r="C1184" s="294" t="s">
        <v>15686</v>
      </c>
      <c r="D1184" s="253"/>
      <c r="E1184" s="253" t="s">
        <v>14</v>
      </c>
      <c r="F1184" s="251">
        <v>44809</v>
      </c>
      <c r="G1184" s="251">
        <v>44868</v>
      </c>
      <c r="H1184" s="251">
        <v>45234</v>
      </c>
      <c r="I1184" s="251">
        <v>45626</v>
      </c>
      <c r="J1184" s="231" t="s">
        <v>2085</v>
      </c>
      <c r="K1184" s="231" t="s">
        <v>64</v>
      </c>
      <c r="L1184" s="253" t="s">
        <v>96</v>
      </c>
      <c r="M1184" s="242" t="s">
        <v>15687</v>
      </c>
      <c r="N1184" s="252" t="s">
        <v>2017</v>
      </c>
      <c r="O1184" s="252" t="s">
        <v>97</v>
      </c>
      <c r="P1184" s="252" t="s">
        <v>11950</v>
      </c>
      <c r="Q1184" s="253" t="s">
        <v>21</v>
      </c>
      <c r="R1184" s="293" t="s">
        <v>15688</v>
      </c>
      <c r="S1184" s="253" t="s">
        <v>1944</v>
      </c>
      <c r="T1184" s="253" t="s">
        <v>22</v>
      </c>
      <c r="U1184" s="295">
        <v>33910</v>
      </c>
      <c r="V1184" s="253" t="s">
        <v>1658</v>
      </c>
      <c r="W1184" s="253" t="s">
        <v>1658</v>
      </c>
      <c r="X1184" s="293" t="s">
        <v>1936</v>
      </c>
      <c r="Y1184" s="294" t="s">
        <v>15689</v>
      </c>
      <c r="Z1184" s="252">
        <v>44636</v>
      </c>
      <c r="AA1184" s="253" t="s">
        <v>1937</v>
      </c>
      <c r="AB1184" s="253" t="s">
        <v>1956</v>
      </c>
      <c r="AC1184" s="253" t="s">
        <v>1939</v>
      </c>
      <c r="AD1184" s="253" t="s">
        <v>1987</v>
      </c>
      <c r="AE1184" s="252" t="s">
        <v>15690</v>
      </c>
      <c r="AF1184" s="253" t="s">
        <v>15691</v>
      </c>
      <c r="AG1184" s="253" t="s">
        <v>15692</v>
      </c>
      <c r="AH1184" s="242" t="s">
        <v>15693</v>
      </c>
      <c r="AI1184" s="252" t="s">
        <v>15694</v>
      </c>
      <c r="AJ1184" s="253" t="s">
        <v>15695</v>
      </c>
      <c r="AK1184" s="253" t="s">
        <v>15696</v>
      </c>
      <c r="AL1184" s="293" t="s">
        <v>1958</v>
      </c>
      <c r="AM1184" s="296" t="s">
        <v>15697</v>
      </c>
      <c r="AN1184" s="321" t="s">
        <v>15698</v>
      </c>
      <c r="AO1184" s="10"/>
      <c r="AP1184" s="10"/>
      <c r="AQ1184" s="254" t="s">
        <v>15699</v>
      </c>
      <c r="AR1184" s="292">
        <v>45415</v>
      </c>
      <c r="AS1184" s="292">
        <v>45415</v>
      </c>
      <c r="AT1184" s="8" t="s">
        <v>15700</v>
      </c>
      <c r="AU1184" s="244">
        <v>45385</v>
      </c>
      <c r="AV1184" s="317" t="s">
        <v>8583</v>
      </c>
      <c r="AW1184" s="294" t="s">
        <v>3783</v>
      </c>
      <c r="AX1184" s="249"/>
      <c r="AY1184" s="250" t="s">
        <v>15685</v>
      </c>
    </row>
    <row r="1185" spans="1:51" s="4" customFormat="1" ht="25" customHeight="1" x14ac:dyDescent="0.35">
      <c r="A1185" s="330">
        <v>1184</v>
      </c>
      <c r="B1185" s="293" t="s">
        <v>15701</v>
      </c>
      <c r="C1185" s="294" t="s">
        <v>15702</v>
      </c>
      <c r="D1185" s="253"/>
      <c r="E1185" s="253" t="s">
        <v>14</v>
      </c>
      <c r="F1185" s="251">
        <v>44753</v>
      </c>
      <c r="G1185" s="251">
        <v>44812</v>
      </c>
      <c r="H1185" s="251">
        <v>45178</v>
      </c>
      <c r="I1185" s="251">
        <v>45565</v>
      </c>
      <c r="J1185" s="231" t="s">
        <v>2085</v>
      </c>
      <c r="K1185" s="231" t="s">
        <v>26</v>
      </c>
      <c r="L1185" s="253" t="s">
        <v>751</v>
      </c>
      <c r="M1185" s="242" t="s">
        <v>2343</v>
      </c>
      <c r="N1185" s="252" t="s">
        <v>1990</v>
      </c>
      <c r="O1185" s="252" t="s">
        <v>15703</v>
      </c>
      <c r="P1185" s="252" t="s">
        <v>15704</v>
      </c>
      <c r="Q1185" s="253" t="s">
        <v>21</v>
      </c>
      <c r="R1185" s="293" t="s">
        <v>15705</v>
      </c>
      <c r="S1185" s="253" t="s">
        <v>2485</v>
      </c>
      <c r="T1185" s="253" t="s">
        <v>22</v>
      </c>
      <c r="U1185" s="295">
        <v>33921</v>
      </c>
      <c r="V1185" s="253" t="s">
        <v>1382</v>
      </c>
      <c r="W1185" s="253" t="s">
        <v>1382</v>
      </c>
      <c r="X1185" s="293" t="s">
        <v>1936</v>
      </c>
      <c r="Y1185" s="294" t="s">
        <v>15706</v>
      </c>
      <c r="Z1185" s="252">
        <v>44896</v>
      </c>
      <c r="AA1185" s="253" t="s">
        <v>1937</v>
      </c>
      <c r="AB1185" s="253" t="s">
        <v>1956</v>
      </c>
      <c r="AC1185" s="253" t="s">
        <v>1939</v>
      </c>
      <c r="AD1185" s="253" t="s">
        <v>2303</v>
      </c>
      <c r="AE1185" s="252" t="s">
        <v>11794</v>
      </c>
      <c r="AF1185" s="253" t="s">
        <v>15707</v>
      </c>
      <c r="AG1185" s="253" t="s">
        <v>15708</v>
      </c>
      <c r="AH1185" s="242" t="s">
        <v>15709</v>
      </c>
      <c r="AI1185" s="252" t="s">
        <v>15710</v>
      </c>
      <c r="AJ1185" s="253" t="s">
        <v>15711</v>
      </c>
      <c r="AK1185" s="253" t="s">
        <v>8049</v>
      </c>
      <c r="AL1185" s="293" t="s">
        <v>1993</v>
      </c>
      <c r="AM1185" s="296" t="s">
        <v>15712</v>
      </c>
      <c r="AN1185" s="321" t="s">
        <v>15713</v>
      </c>
      <c r="AO1185" s="10" t="s">
        <v>15714</v>
      </c>
      <c r="AP1185" s="10"/>
      <c r="AQ1185" s="254" t="s">
        <v>15715</v>
      </c>
      <c r="AR1185" s="292">
        <v>45420</v>
      </c>
      <c r="AS1185" s="292">
        <v>45420</v>
      </c>
      <c r="AT1185" s="8" t="s">
        <v>15716</v>
      </c>
      <c r="AU1185" s="244">
        <v>45411</v>
      </c>
      <c r="AV1185" s="317" t="s">
        <v>8583</v>
      </c>
      <c r="AW1185" s="294" t="s">
        <v>3783</v>
      </c>
      <c r="AX1185" s="249"/>
      <c r="AY1185" s="373" t="s">
        <v>15701</v>
      </c>
    </row>
    <row r="1186" spans="1:51" ht="25.5" customHeight="1" x14ac:dyDescent="0.35">
      <c r="A1186" s="330">
        <v>1185</v>
      </c>
      <c r="B1186" s="293" t="s">
        <v>15717</v>
      </c>
      <c r="C1186" s="294" t="s">
        <v>8169</v>
      </c>
      <c r="D1186" s="253"/>
      <c r="E1186" s="253" t="s">
        <v>14</v>
      </c>
      <c r="F1186" s="251">
        <v>44606</v>
      </c>
      <c r="G1186" s="251">
        <v>44665</v>
      </c>
      <c r="H1186" s="251">
        <v>45031</v>
      </c>
      <c r="I1186" s="251">
        <v>46126</v>
      </c>
      <c r="J1186" s="231" t="s">
        <v>2269</v>
      </c>
      <c r="K1186" s="231" t="s">
        <v>69</v>
      </c>
      <c r="L1186" s="253" t="s">
        <v>70</v>
      </c>
      <c r="M1186" s="242" t="s">
        <v>1983</v>
      </c>
      <c r="N1186" s="252" t="s">
        <v>1984</v>
      </c>
      <c r="O1186" s="252" t="s">
        <v>1868</v>
      </c>
      <c r="P1186" s="252" t="s">
        <v>15718</v>
      </c>
      <c r="Q1186" s="253" t="s">
        <v>21</v>
      </c>
      <c r="R1186" s="293" t="s">
        <v>15719</v>
      </c>
      <c r="S1186" s="253" t="s">
        <v>1944</v>
      </c>
      <c r="T1186" s="253" t="s">
        <v>53</v>
      </c>
      <c r="U1186" s="295">
        <v>30787</v>
      </c>
      <c r="V1186" s="253" t="s">
        <v>255</v>
      </c>
      <c r="W1186" s="253" t="s">
        <v>781</v>
      </c>
      <c r="X1186" s="293" t="s">
        <v>1936</v>
      </c>
      <c r="Y1186" s="294" t="s">
        <v>8170</v>
      </c>
      <c r="Z1186" s="252">
        <v>39806</v>
      </c>
      <c r="AA1186" s="253" t="s">
        <v>255</v>
      </c>
      <c r="AB1186" s="253" t="s">
        <v>1938</v>
      </c>
      <c r="AC1186" s="253" t="s">
        <v>1939</v>
      </c>
      <c r="AD1186" s="253" t="s">
        <v>2429</v>
      </c>
      <c r="AE1186" s="252" t="s">
        <v>1988</v>
      </c>
      <c r="AF1186" s="253" t="s">
        <v>15720</v>
      </c>
      <c r="AG1186" s="253" t="s">
        <v>15721</v>
      </c>
      <c r="AH1186" s="242" t="s">
        <v>15720</v>
      </c>
      <c r="AI1186" s="252" t="s">
        <v>15721</v>
      </c>
      <c r="AJ1186" s="253" t="s">
        <v>8173</v>
      </c>
      <c r="AK1186" s="253" t="s">
        <v>8174</v>
      </c>
      <c r="AL1186" s="293" t="s">
        <v>1971</v>
      </c>
      <c r="AM1186" s="296" t="s">
        <v>8175</v>
      </c>
      <c r="AN1186" s="321" t="s">
        <v>15722</v>
      </c>
      <c r="AO1186" s="10"/>
      <c r="AP1186" s="10"/>
      <c r="AQ1186" s="254" t="s">
        <v>15723</v>
      </c>
      <c r="AR1186" s="292">
        <v>45426</v>
      </c>
      <c r="AS1186" s="292">
        <v>45433</v>
      </c>
      <c r="AT1186" s="8" t="s">
        <v>15724</v>
      </c>
      <c r="AU1186" s="244">
        <v>45415</v>
      </c>
      <c r="AV1186" s="317" t="s">
        <v>8583</v>
      </c>
      <c r="AW1186" s="294" t="s">
        <v>6613</v>
      </c>
      <c r="AX1186" s="249" t="s">
        <v>15725</v>
      </c>
      <c r="AY1186" s="250" t="s">
        <v>15717</v>
      </c>
    </row>
    <row r="1187" spans="1:51" ht="25.5" customHeight="1" x14ac:dyDescent="0.35">
      <c r="A1187" s="330">
        <v>1186</v>
      </c>
      <c r="B1187" s="293" t="s">
        <v>15726</v>
      </c>
      <c r="C1187" s="294" t="s">
        <v>15727</v>
      </c>
      <c r="D1187" s="253"/>
      <c r="E1187" s="253" t="s">
        <v>57</v>
      </c>
      <c r="F1187" s="251">
        <v>43451</v>
      </c>
      <c r="G1187" s="251">
        <v>43510</v>
      </c>
      <c r="H1187" s="251">
        <v>43876</v>
      </c>
      <c r="I1187" s="251"/>
      <c r="J1187" s="231" t="s">
        <v>1932</v>
      </c>
      <c r="K1187" s="231" t="s">
        <v>34</v>
      </c>
      <c r="L1187" s="253" t="s">
        <v>35</v>
      </c>
      <c r="M1187" s="242" t="s">
        <v>35</v>
      </c>
      <c r="N1187" s="252" t="s">
        <v>2126</v>
      </c>
      <c r="O1187" s="252" t="s">
        <v>307</v>
      </c>
      <c r="P1187" s="252" t="s">
        <v>2127</v>
      </c>
      <c r="Q1187" s="253" t="s">
        <v>21</v>
      </c>
      <c r="R1187" s="293" t="s">
        <v>15728</v>
      </c>
      <c r="S1187" s="253" t="s">
        <v>1944</v>
      </c>
      <c r="T1187" s="253" t="s">
        <v>22</v>
      </c>
      <c r="U1187" s="295">
        <v>33831</v>
      </c>
      <c r="V1187" s="253" t="s">
        <v>57</v>
      </c>
      <c r="W1187" s="253" t="s">
        <v>141</v>
      </c>
      <c r="X1187" s="293" t="s">
        <v>1936</v>
      </c>
      <c r="Y1187" s="374" t="s">
        <v>15729</v>
      </c>
      <c r="Z1187" s="252">
        <v>39631</v>
      </c>
      <c r="AA1187" s="253" t="s">
        <v>57</v>
      </c>
      <c r="AB1187" s="253" t="s">
        <v>1956</v>
      </c>
      <c r="AC1187" s="253" t="s">
        <v>1974</v>
      </c>
      <c r="AD1187" s="253"/>
      <c r="AE1187" s="252"/>
      <c r="AF1187" s="253" t="s">
        <v>15730</v>
      </c>
      <c r="AG1187" s="253" t="s">
        <v>15731</v>
      </c>
      <c r="AH1187" s="242" t="s">
        <v>15730</v>
      </c>
      <c r="AI1187" s="252" t="s">
        <v>15731</v>
      </c>
      <c r="AJ1187" s="293" t="s">
        <v>15732</v>
      </c>
      <c r="AK1187" s="253" t="s">
        <v>15733</v>
      </c>
      <c r="AL1187" s="293" t="s">
        <v>2005</v>
      </c>
      <c r="AM1187" s="296" t="s">
        <v>15734</v>
      </c>
      <c r="AN1187" s="321" t="s">
        <v>15735</v>
      </c>
      <c r="AO1187" s="10"/>
      <c r="AP1187" s="10"/>
      <c r="AQ1187" s="254" t="s">
        <v>15736</v>
      </c>
      <c r="AR1187" s="292">
        <v>45442</v>
      </c>
      <c r="AS1187" s="292">
        <v>45442</v>
      </c>
      <c r="AT1187" s="8" t="s">
        <v>15737</v>
      </c>
      <c r="AU1187" s="244">
        <v>45415</v>
      </c>
      <c r="AV1187" s="317" t="s">
        <v>8583</v>
      </c>
      <c r="AW1187" s="294" t="s">
        <v>3783</v>
      </c>
      <c r="AX1187" s="249"/>
      <c r="AY1187" s="250" t="s">
        <v>15726</v>
      </c>
    </row>
    <row r="1188" spans="1:51" ht="25.5" customHeight="1" x14ac:dyDescent="0.35">
      <c r="A1188" s="330">
        <v>1187</v>
      </c>
      <c r="B1188" s="293" t="s">
        <v>15738</v>
      </c>
      <c r="C1188" s="294" t="s">
        <v>11928</v>
      </c>
      <c r="D1188" s="253"/>
      <c r="E1188" s="253" t="s">
        <v>14</v>
      </c>
      <c r="F1188" s="251">
        <v>44385</v>
      </c>
      <c r="G1188" s="251">
        <v>44444</v>
      </c>
      <c r="H1188" s="251">
        <v>44810</v>
      </c>
      <c r="I1188" s="251">
        <v>45905</v>
      </c>
      <c r="J1188" s="231" t="s">
        <v>2269</v>
      </c>
      <c r="K1188" s="231" t="s">
        <v>40</v>
      </c>
      <c r="L1188" s="253" t="s">
        <v>41</v>
      </c>
      <c r="M1188" s="242" t="s">
        <v>1954</v>
      </c>
      <c r="N1188" s="252" t="s">
        <v>2050</v>
      </c>
      <c r="O1188" s="252" t="s">
        <v>14072</v>
      </c>
      <c r="P1188" s="252" t="s">
        <v>14073</v>
      </c>
      <c r="Q1188" s="253" t="s">
        <v>21</v>
      </c>
      <c r="R1188" s="293" t="s">
        <v>15739</v>
      </c>
      <c r="S1188" s="253" t="s">
        <v>1935</v>
      </c>
      <c r="T1188" s="253" t="s">
        <v>22</v>
      </c>
      <c r="U1188" s="295">
        <v>35440</v>
      </c>
      <c r="V1188" s="253" t="s">
        <v>1382</v>
      </c>
      <c r="W1188" s="253" t="s">
        <v>1382</v>
      </c>
      <c r="X1188" s="293" t="s">
        <v>1936</v>
      </c>
      <c r="Y1188" s="374" t="s">
        <v>15740</v>
      </c>
      <c r="Z1188" s="252">
        <v>44677</v>
      </c>
      <c r="AA1188" s="253" t="s">
        <v>1937</v>
      </c>
      <c r="AB1188" s="253" t="s">
        <v>1938</v>
      </c>
      <c r="AC1188" s="253" t="s">
        <v>1939</v>
      </c>
      <c r="AD1188" s="253" t="s">
        <v>2303</v>
      </c>
      <c r="AE1188" s="252" t="s">
        <v>2073</v>
      </c>
      <c r="AF1188" s="253" t="s">
        <v>15741</v>
      </c>
      <c r="AG1188" s="253" t="s">
        <v>15742</v>
      </c>
      <c r="AH1188" s="242" t="s">
        <v>15743</v>
      </c>
      <c r="AI1188" s="252" t="s">
        <v>15744</v>
      </c>
      <c r="AJ1188" s="293" t="s">
        <v>15745</v>
      </c>
      <c r="AK1188" s="253" t="s">
        <v>15746</v>
      </c>
      <c r="AL1188" s="293" t="s">
        <v>1941</v>
      </c>
      <c r="AM1188" s="296" t="s">
        <v>15747</v>
      </c>
      <c r="AN1188" s="321" t="s">
        <v>15748</v>
      </c>
      <c r="AO1188" s="10"/>
      <c r="AP1188" s="10"/>
      <c r="AQ1188" s="254" t="s">
        <v>15749</v>
      </c>
      <c r="AR1188" s="292">
        <v>45442</v>
      </c>
      <c r="AS1188" s="292">
        <v>45442</v>
      </c>
      <c r="AT1188" s="8" t="s">
        <v>15750</v>
      </c>
      <c r="AU1188" s="244">
        <v>45396</v>
      </c>
      <c r="AV1188" s="317" t="s">
        <v>8583</v>
      </c>
      <c r="AW1188" s="294" t="s">
        <v>3783</v>
      </c>
      <c r="AX1188" s="249"/>
      <c r="AY1188" s="250" t="s">
        <v>15738</v>
      </c>
    </row>
    <row r="1189" spans="1:51" ht="25.5" customHeight="1" x14ac:dyDescent="0.35">
      <c r="A1189" s="330">
        <v>1188</v>
      </c>
      <c r="B1189" s="293" t="s">
        <v>15751</v>
      </c>
      <c r="C1189" s="8" t="s">
        <v>643</v>
      </c>
      <c r="D1189" s="10"/>
      <c r="E1189" s="10" t="s">
        <v>14</v>
      </c>
      <c r="F1189" s="9">
        <v>45383</v>
      </c>
      <c r="G1189" s="9">
        <v>45442</v>
      </c>
      <c r="H1189" s="251"/>
      <c r="I1189" s="251"/>
      <c r="J1189" s="9"/>
      <c r="K1189" s="231" t="s">
        <v>26</v>
      </c>
      <c r="L1189" s="253" t="s">
        <v>27</v>
      </c>
      <c r="M1189" s="242" t="s">
        <v>27</v>
      </c>
      <c r="N1189" s="252" t="s">
        <v>2050</v>
      </c>
      <c r="O1189" s="252" t="s">
        <v>1078</v>
      </c>
      <c r="P1189" s="252" t="s">
        <v>2471</v>
      </c>
      <c r="Q1189" s="253" t="s">
        <v>21</v>
      </c>
      <c r="R1189" s="350" t="s">
        <v>15752</v>
      </c>
      <c r="S1189" s="351" t="s">
        <v>2003</v>
      </c>
      <c r="T1189" s="253" t="s">
        <v>22</v>
      </c>
      <c r="U1189" s="244">
        <v>35409</v>
      </c>
      <c r="V1189" s="10" t="s">
        <v>2297</v>
      </c>
      <c r="W1189" s="10" t="s">
        <v>2297</v>
      </c>
      <c r="X1189" s="241" t="s">
        <v>1936</v>
      </c>
      <c r="Y1189" s="375" t="s">
        <v>15753</v>
      </c>
      <c r="Z1189" s="243">
        <v>44580</v>
      </c>
      <c r="AA1189" s="243" t="s">
        <v>1937</v>
      </c>
      <c r="AB1189" s="10" t="s">
        <v>1956</v>
      </c>
      <c r="AC1189" s="10" t="s">
        <v>1939</v>
      </c>
      <c r="AD1189" s="10" t="s">
        <v>2154</v>
      </c>
      <c r="AE1189" s="243" t="s">
        <v>1998</v>
      </c>
      <c r="AF1189" s="358" t="s">
        <v>15754</v>
      </c>
      <c r="AG1189" s="358" t="s">
        <v>15755</v>
      </c>
      <c r="AH1189" s="242" t="s">
        <v>15756</v>
      </c>
      <c r="AI1189" s="243" t="s">
        <v>15757</v>
      </c>
      <c r="AJ1189" s="290" t="s">
        <v>15758</v>
      </c>
      <c r="AK1189" s="10" t="s">
        <v>15759</v>
      </c>
      <c r="AL1189" s="241" t="s">
        <v>1993</v>
      </c>
      <c r="AM1189" s="327" t="s">
        <v>15760</v>
      </c>
      <c r="AN1189" s="372" t="s">
        <v>15761</v>
      </c>
      <c r="AO1189" s="357" t="s">
        <v>15762</v>
      </c>
      <c r="AP1189" s="10"/>
      <c r="AQ1189" s="254" t="s">
        <v>2290</v>
      </c>
      <c r="AR1189" s="292">
        <v>45442</v>
      </c>
      <c r="AS1189" s="292">
        <v>45442</v>
      </c>
      <c r="AT1189" s="8" t="s">
        <v>10529</v>
      </c>
      <c r="AU1189" s="244" t="s">
        <v>10529</v>
      </c>
      <c r="AV1189" s="317" t="s">
        <v>8639</v>
      </c>
      <c r="AW1189" s="294" t="s">
        <v>6650</v>
      </c>
      <c r="AX1189" s="249"/>
      <c r="AY1189" s="250" t="s">
        <v>15751</v>
      </c>
    </row>
    <row r="1190" spans="1:51" ht="25.5" customHeight="1" x14ac:dyDescent="0.35">
      <c r="A1190" s="330">
        <v>1189</v>
      </c>
      <c r="B1190" s="293" t="s">
        <v>15763</v>
      </c>
      <c r="C1190" s="294" t="s">
        <v>1615</v>
      </c>
      <c r="D1190" s="253"/>
      <c r="E1190" s="253" t="s">
        <v>14</v>
      </c>
      <c r="F1190" s="251">
        <v>44746</v>
      </c>
      <c r="G1190" s="251">
        <v>44805</v>
      </c>
      <c r="H1190" s="251">
        <v>45171</v>
      </c>
      <c r="I1190" s="251">
        <v>45565</v>
      </c>
      <c r="J1190" s="231" t="s">
        <v>2085</v>
      </c>
      <c r="K1190" s="231" t="s">
        <v>18</v>
      </c>
      <c r="L1190" s="253" t="s">
        <v>283</v>
      </c>
      <c r="M1190" s="242" t="s">
        <v>2168</v>
      </c>
      <c r="N1190" s="252" t="s">
        <v>1984</v>
      </c>
      <c r="O1190" s="252" t="s">
        <v>15764</v>
      </c>
      <c r="P1190" s="252" t="s">
        <v>15765</v>
      </c>
      <c r="Q1190" s="253" t="s">
        <v>21</v>
      </c>
      <c r="R1190" s="350" t="s">
        <v>15766</v>
      </c>
      <c r="S1190" s="253" t="s">
        <v>1944</v>
      </c>
      <c r="T1190" s="253" t="s">
        <v>22</v>
      </c>
      <c r="U1190" s="295">
        <v>31466</v>
      </c>
      <c r="V1190" s="253" t="s">
        <v>57</v>
      </c>
      <c r="W1190" s="253" t="s">
        <v>2007</v>
      </c>
      <c r="X1190" s="293" t="s">
        <v>1936</v>
      </c>
      <c r="Y1190" s="374" t="s">
        <v>15767</v>
      </c>
      <c r="Z1190" s="252">
        <v>44522</v>
      </c>
      <c r="AA1190" s="253" t="s">
        <v>1937</v>
      </c>
      <c r="AB1190" s="253" t="s">
        <v>1938</v>
      </c>
      <c r="AC1190" s="253" t="s">
        <v>1939</v>
      </c>
      <c r="AD1190" s="253" t="s">
        <v>2303</v>
      </c>
      <c r="AE1190" s="252" t="s">
        <v>2095</v>
      </c>
      <c r="AF1190" s="253" t="s">
        <v>15768</v>
      </c>
      <c r="AG1190" s="253" t="s">
        <v>15769</v>
      </c>
      <c r="AH1190" s="242" t="s">
        <v>15768</v>
      </c>
      <c r="AI1190" s="252" t="s">
        <v>15769</v>
      </c>
      <c r="AJ1190" s="293" t="s">
        <v>15770</v>
      </c>
      <c r="AK1190" s="253" t="s">
        <v>15771</v>
      </c>
      <c r="AL1190" s="293" t="s">
        <v>1941</v>
      </c>
      <c r="AM1190" s="296" t="s">
        <v>15772</v>
      </c>
      <c r="AN1190" s="321" t="s">
        <v>15773</v>
      </c>
      <c r="AO1190" s="10" t="s">
        <v>15774</v>
      </c>
      <c r="AP1190" s="10"/>
      <c r="AQ1190" s="254" t="s">
        <v>2695</v>
      </c>
      <c r="AR1190" s="292">
        <v>45443</v>
      </c>
      <c r="AS1190" s="292">
        <v>45443</v>
      </c>
      <c r="AT1190" s="8" t="s">
        <v>15775</v>
      </c>
      <c r="AU1190" s="244">
        <v>45408</v>
      </c>
      <c r="AV1190" s="317" t="s">
        <v>8583</v>
      </c>
      <c r="AW1190" s="294" t="s">
        <v>3783</v>
      </c>
      <c r="AX1190" s="249" t="s">
        <v>15776</v>
      </c>
      <c r="AY1190" s="250" t="s">
        <v>15763</v>
      </c>
    </row>
    <row r="1191" spans="1:51" ht="25.5" customHeight="1" x14ac:dyDescent="0.35">
      <c r="A1191" s="330">
        <v>1190</v>
      </c>
      <c r="B1191" s="293" t="s">
        <v>15777</v>
      </c>
      <c r="C1191" s="294" t="s">
        <v>15778</v>
      </c>
      <c r="D1191" s="253"/>
      <c r="E1191" s="253" t="s">
        <v>14</v>
      </c>
      <c r="F1191" s="251">
        <v>45007</v>
      </c>
      <c r="G1191" s="251">
        <v>45066</v>
      </c>
      <c r="H1191" s="251">
        <v>45067</v>
      </c>
      <c r="I1191" s="251">
        <v>45443</v>
      </c>
      <c r="J1191" s="231" t="s">
        <v>2085</v>
      </c>
      <c r="K1191" s="231" t="s">
        <v>109</v>
      </c>
      <c r="L1191" s="253" t="s">
        <v>110</v>
      </c>
      <c r="M1191" s="242" t="s">
        <v>2330</v>
      </c>
      <c r="N1191" s="252" t="s">
        <v>2050</v>
      </c>
      <c r="O1191" s="252" t="s">
        <v>8828</v>
      </c>
      <c r="P1191" s="252" t="s">
        <v>15779</v>
      </c>
      <c r="Q1191" s="253" t="s">
        <v>21</v>
      </c>
      <c r="R1191" s="293" t="s">
        <v>15780</v>
      </c>
      <c r="S1191" s="253" t="s">
        <v>1986</v>
      </c>
      <c r="T1191" s="253" t="s">
        <v>22</v>
      </c>
      <c r="U1191" s="295">
        <v>35115</v>
      </c>
      <c r="V1191" s="243" t="s">
        <v>501</v>
      </c>
      <c r="W1191" s="253" t="s">
        <v>501</v>
      </c>
      <c r="X1191" s="293" t="s">
        <v>1936</v>
      </c>
      <c r="Y1191" s="374" t="s">
        <v>15781</v>
      </c>
      <c r="Z1191" s="252">
        <v>44304</v>
      </c>
      <c r="AA1191" s="253" t="s">
        <v>1937</v>
      </c>
      <c r="AB1191" s="253" t="s">
        <v>1938</v>
      </c>
      <c r="AC1191" s="253" t="s">
        <v>1939</v>
      </c>
      <c r="AD1191" s="253" t="s">
        <v>6529</v>
      </c>
      <c r="AE1191" s="252" t="s">
        <v>2041</v>
      </c>
      <c r="AF1191" s="253" t="s">
        <v>15782</v>
      </c>
      <c r="AG1191" s="253" t="s">
        <v>15783</v>
      </c>
      <c r="AH1191" s="242" t="s">
        <v>15784</v>
      </c>
      <c r="AI1191" s="252" t="s">
        <v>15785</v>
      </c>
      <c r="AJ1191" s="293" t="s">
        <v>15786</v>
      </c>
      <c r="AK1191" s="253" t="s">
        <v>15787</v>
      </c>
      <c r="AL1191" s="293" t="s">
        <v>1958</v>
      </c>
      <c r="AM1191" s="296" t="s">
        <v>15788</v>
      </c>
      <c r="AN1191" s="321" t="s">
        <v>15789</v>
      </c>
      <c r="AO1191" s="10"/>
      <c r="AP1191" s="10"/>
      <c r="AQ1191" s="254" t="s">
        <v>15790</v>
      </c>
      <c r="AR1191" s="292">
        <v>45443</v>
      </c>
      <c r="AS1191" s="292">
        <v>45443</v>
      </c>
      <c r="AT1191" s="8" t="s">
        <v>15791</v>
      </c>
      <c r="AU1191" s="244" t="s">
        <v>10529</v>
      </c>
      <c r="AV1191" s="317" t="s">
        <v>8639</v>
      </c>
      <c r="AW1191" s="294" t="s">
        <v>9696</v>
      </c>
      <c r="AX1191" s="249"/>
      <c r="AY1191" s="250" t="s">
        <v>15777</v>
      </c>
    </row>
    <row r="1192" spans="1:51" ht="25.5" customHeight="1" x14ac:dyDescent="0.35">
      <c r="A1192" s="330">
        <v>1191</v>
      </c>
      <c r="B1192" s="293" t="s">
        <v>15792</v>
      </c>
      <c r="C1192" s="294" t="s">
        <v>1854</v>
      </c>
      <c r="D1192" s="253"/>
      <c r="E1192" s="253" t="s">
        <v>14</v>
      </c>
      <c r="F1192" s="251">
        <v>44641</v>
      </c>
      <c r="G1192" s="251">
        <v>44700</v>
      </c>
      <c r="H1192" s="251">
        <v>45066</v>
      </c>
      <c r="I1192" s="251">
        <v>45443</v>
      </c>
      <c r="J1192" s="231" t="s">
        <v>2085</v>
      </c>
      <c r="K1192" s="231" t="s">
        <v>109</v>
      </c>
      <c r="L1192" s="253" t="s">
        <v>1440</v>
      </c>
      <c r="M1192" s="242" t="s">
        <v>1440</v>
      </c>
      <c r="N1192" s="252" t="s">
        <v>1933</v>
      </c>
      <c r="O1192" s="252" t="s">
        <v>1855</v>
      </c>
      <c r="P1192" s="252" t="s">
        <v>15793</v>
      </c>
      <c r="Q1192" s="253" t="s">
        <v>21</v>
      </c>
      <c r="R1192" s="350" t="s">
        <v>15794</v>
      </c>
      <c r="S1192" s="253" t="s">
        <v>2029</v>
      </c>
      <c r="T1192" s="253" t="s">
        <v>53</v>
      </c>
      <c r="U1192" s="295">
        <v>31518</v>
      </c>
      <c r="V1192" s="253" t="s">
        <v>15795</v>
      </c>
      <c r="W1192" s="253" t="s">
        <v>334</v>
      </c>
      <c r="X1192" s="293" t="s">
        <v>1936</v>
      </c>
      <c r="Y1192" s="374" t="s">
        <v>15796</v>
      </c>
      <c r="Z1192" s="252">
        <v>45016</v>
      </c>
      <c r="AA1192" s="253" t="s">
        <v>1937</v>
      </c>
      <c r="AB1192" s="253" t="s">
        <v>1938</v>
      </c>
      <c r="AC1192" s="253" t="s">
        <v>1939</v>
      </c>
      <c r="AD1192" s="253" t="s">
        <v>2303</v>
      </c>
      <c r="AE1192" s="252" t="s">
        <v>2095</v>
      </c>
      <c r="AF1192" s="253" t="s">
        <v>15797</v>
      </c>
      <c r="AG1192" s="253" t="s">
        <v>15798</v>
      </c>
      <c r="AH1192" s="242" t="s">
        <v>15799</v>
      </c>
      <c r="AI1192" s="252" t="s">
        <v>15800</v>
      </c>
      <c r="AJ1192" s="293" t="s">
        <v>15801</v>
      </c>
      <c r="AK1192" s="253" t="s">
        <v>15802</v>
      </c>
      <c r="AL1192" s="293" t="s">
        <v>1971</v>
      </c>
      <c r="AM1192" s="296" t="s">
        <v>15803</v>
      </c>
      <c r="AN1192" s="321" t="s">
        <v>2820</v>
      </c>
      <c r="AO1192" s="10" t="s">
        <v>15804</v>
      </c>
      <c r="AP1192" s="10"/>
      <c r="AQ1192" s="254" t="s">
        <v>15805</v>
      </c>
      <c r="AR1192" s="292">
        <v>45443</v>
      </c>
      <c r="AS1192" s="292">
        <v>45443</v>
      </c>
      <c r="AT1192" s="8" t="s">
        <v>15806</v>
      </c>
      <c r="AU1192" s="244" t="s">
        <v>10529</v>
      </c>
      <c r="AV1192" s="317" t="s">
        <v>8639</v>
      </c>
      <c r="AW1192" s="294" t="s">
        <v>9696</v>
      </c>
      <c r="AX1192" s="249"/>
      <c r="AY1192" s="250" t="s">
        <v>15792</v>
      </c>
    </row>
    <row r="1193" spans="1:51" ht="25.5" customHeight="1" x14ac:dyDescent="0.35">
      <c r="A1193" s="330">
        <v>1192</v>
      </c>
      <c r="B1193" s="293" t="s">
        <v>15807</v>
      </c>
      <c r="C1193" s="294" t="s">
        <v>15808</v>
      </c>
      <c r="D1193" s="253"/>
      <c r="E1193" s="253" t="s">
        <v>176</v>
      </c>
      <c r="F1193" s="251">
        <v>42425</v>
      </c>
      <c r="G1193" s="251">
        <v>42484</v>
      </c>
      <c r="H1193" s="251">
        <v>42850</v>
      </c>
      <c r="I1193" s="251"/>
      <c r="J1193" s="231" t="s">
        <v>1932</v>
      </c>
      <c r="K1193" s="231" t="s">
        <v>80</v>
      </c>
      <c r="L1193" s="253" t="s">
        <v>297</v>
      </c>
      <c r="M1193" s="242" t="s">
        <v>2122</v>
      </c>
      <c r="N1193" s="252" t="s">
        <v>1942</v>
      </c>
      <c r="O1193" s="252" t="s">
        <v>164</v>
      </c>
      <c r="P1193" s="252" t="s">
        <v>2053</v>
      </c>
      <c r="Q1193" s="253" t="s">
        <v>83</v>
      </c>
      <c r="R1193" s="293" t="s">
        <v>15809</v>
      </c>
      <c r="S1193" s="253" t="s">
        <v>1944</v>
      </c>
      <c r="T1193" s="253" t="s">
        <v>53</v>
      </c>
      <c r="U1193" s="295">
        <v>31067</v>
      </c>
      <c r="V1193" s="253" t="s">
        <v>176</v>
      </c>
      <c r="W1193" s="253" t="s">
        <v>2048</v>
      </c>
      <c r="X1193" s="293" t="s">
        <v>1936</v>
      </c>
      <c r="Y1193" s="374" t="s">
        <v>15810</v>
      </c>
      <c r="Z1193" s="252">
        <v>44438</v>
      </c>
      <c r="AA1193" s="253" t="s">
        <v>2009</v>
      </c>
      <c r="AB1193" s="253" t="s">
        <v>1938</v>
      </c>
      <c r="AC1193" s="253" t="s">
        <v>1939</v>
      </c>
      <c r="AD1193" s="253" t="s">
        <v>2309</v>
      </c>
      <c r="AE1193" s="252" t="s">
        <v>1948</v>
      </c>
      <c r="AF1193" s="253" t="s">
        <v>15811</v>
      </c>
      <c r="AG1193" s="253" t="s">
        <v>15812</v>
      </c>
      <c r="AH1193" s="242" t="s">
        <v>15811</v>
      </c>
      <c r="AI1193" s="252" t="s">
        <v>15812</v>
      </c>
      <c r="AJ1193" s="293" t="s">
        <v>15813</v>
      </c>
      <c r="AK1193" s="253" t="s">
        <v>15814</v>
      </c>
      <c r="AL1193" s="293" t="s">
        <v>1971</v>
      </c>
      <c r="AM1193" s="296" t="s">
        <v>15815</v>
      </c>
      <c r="AN1193" s="321" t="s">
        <v>15816</v>
      </c>
      <c r="AO1193" s="10" t="s">
        <v>15817</v>
      </c>
      <c r="AP1193" s="10"/>
      <c r="AQ1193" s="254" t="s">
        <v>15818</v>
      </c>
      <c r="AR1193" s="292">
        <v>45443</v>
      </c>
      <c r="AS1193" s="292">
        <v>45443</v>
      </c>
      <c r="AT1193" s="8" t="s">
        <v>15819</v>
      </c>
      <c r="AU1193" s="244">
        <v>45428</v>
      </c>
      <c r="AV1193" s="317" t="s">
        <v>8639</v>
      </c>
      <c r="AW1193" s="294" t="s">
        <v>6650</v>
      </c>
      <c r="AX1193" s="249"/>
      <c r="AY1193" s="250" t="s">
        <v>15807</v>
      </c>
    </row>
    <row r="1194" spans="1:51" ht="25.5" customHeight="1" x14ac:dyDescent="0.35">
      <c r="A1194" s="330">
        <v>1193</v>
      </c>
      <c r="B1194" s="293" t="s">
        <v>15820</v>
      </c>
      <c r="C1194" s="8" t="s">
        <v>15821</v>
      </c>
      <c r="D1194" s="10"/>
      <c r="E1194" s="253" t="s">
        <v>2048</v>
      </c>
      <c r="F1194" s="9">
        <v>45110</v>
      </c>
      <c r="G1194" s="9">
        <v>45169</v>
      </c>
      <c r="H1194" s="251">
        <v>45170</v>
      </c>
      <c r="I1194" s="251">
        <v>45535</v>
      </c>
      <c r="J1194" s="9" t="s">
        <v>2085</v>
      </c>
      <c r="K1194" s="376" t="s">
        <v>80</v>
      </c>
      <c r="L1194" s="253" t="s">
        <v>297</v>
      </c>
      <c r="M1194" s="242" t="s">
        <v>2122</v>
      </c>
      <c r="N1194" s="252" t="s">
        <v>1933</v>
      </c>
      <c r="O1194" s="252" t="s">
        <v>196</v>
      </c>
      <c r="P1194" s="252" t="s">
        <v>2061</v>
      </c>
      <c r="Q1194" s="253" t="s">
        <v>83</v>
      </c>
      <c r="R1194" s="350" t="s">
        <v>15822</v>
      </c>
      <c r="S1194" s="351" t="s">
        <v>2234</v>
      </c>
      <c r="T1194" s="253" t="s">
        <v>53</v>
      </c>
      <c r="U1194" s="244">
        <v>32696</v>
      </c>
      <c r="V1194" s="243" t="s">
        <v>2048</v>
      </c>
      <c r="W1194" s="243" t="s">
        <v>781</v>
      </c>
      <c r="X1194" s="241" t="s">
        <v>1936</v>
      </c>
      <c r="Y1194" s="375" t="s">
        <v>15823</v>
      </c>
      <c r="Z1194" s="243">
        <v>44511</v>
      </c>
      <c r="AA1194" s="243" t="s">
        <v>1937</v>
      </c>
      <c r="AB1194" s="10" t="s">
        <v>1938</v>
      </c>
      <c r="AC1194" s="253" t="s">
        <v>1939</v>
      </c>
      <c r="AD1194" s="10" t="s">
        <v>9985</v>
      </c>
      <c r="AE1194" s="243" t="s">
        <v>15824</v>
      </c>
      <c r="AF1194" s="253" t="s">
        <v>15825</v>
      </c>
      <c r="AG1194" s="253" t="s">
        <v>15826</v>
      </c>
      <c r="AH1194" s="242" t="s">
        <v>15825</v>
      </c>
      <c r="AI1194" s="252" t="s">
        <v>15826</v>
      </c>
      <c r="AJ1194" s="293" t="s">
        <v>15827</v>
      </c>
      <c r="AK1194" s="253" t="s">
        <v>15828</v>
      </c>
      <c r="AL1194" s="293" t="s">
        <v>1971</v>
      </c>
      <c r="AM1194" s="327" t="s">
        <v>15829</v>
      </c>
      <c r="AN1194" s="372" t="s">
        <v>15830</v>
      </c>
      <c r="AO1194" s="357" t="s">
        <v>15831</v>
      </c>
      <c r="AP1194" s="10"/>
      <c r="AQ1194" s="254" t="s">
        <v>15832</v>
      </c>
      <c r="AR1194" s="292">
        <v>45443</v>
      </c>
      <c r="AS1194" s="292">
        <v>45443</v>
      </c>
      <c r="AT1194" s="8" t="s">
        <v>15833</v>
      </c>
      <c r="AU1194" s="244">
        <v>45426</v>
      </c>
      <c r="AV1194" s="317" t="s">
        <v>8583</v>
      </c>
      <c r="AW1194" s="294" t="s">
        <v>8334</v>
      </c>
      <c r="AX1194" s="249"/>
      <c r="AY1194" s="250" t="s">
        <v>15820</v>
      </c>
    </row>
    <row r="1195" spans="1:51" ht="25.5" customHeight="1" x14ac:dyDescent="0.35">
      <c r="A1195" s="330">
        <v>1194</v>
      </c>
      <c r="B1195" s="293" t="s">
        <v>15834</v>
      </c>
      <c r="C1195" s="8" t="s">
        <v>15835</v>
      </c>
      <c r="D1195" s="10"/>
      <c r="E1195" s="10" t="s">
        <v>14</v>
      </c>
      <c r="F1195" s="9">
        <v>45385</v>
      </c>
      <c r="G1195" s="9">
        <v>45444</v>
      </c>
      <c r="H1195" s="251"/>
      <c r="I1195" s="251"/>
      <c r="J1195" s="9"/>
      <c r="K1195" s="231" t="s">
        <v>40</v>
      </c>
      <c r="L1195" s="253" t="s">
        <v>41</v>
      </c>
      <c r="M1195" s="242" t="s">
        <v>2412</v>
      </c>
      <c r="N1195" s="252" t="s">
        <v>1933</v>
      </c>
      <c r="O1195" s="252" t="s">
        <v>1754</v>
      </c>
      <c r="P1195" s="252" t="s">
        <v>2730</v>
      </c>
      <c r="Q1195" s="253" t="s">
        <v>21</v>
      </c>
      <c r="R1195" s="350" t="s">
        <v>15836</v>
      </c>
      <c r="S1195" s="351" t="s">
        <v>2135</v>
      </c>
      <c r="T1195" s="253" t="s">
        <v>22</v>
      </c>
      <c r="U1195" s="244">
        <v>33406</v>
      </c>
      <c r="V1195" s="10" t="s">
        <v>293</v>
      </c>
      <c r="W1195" s="10" t="s">
        <v>293</v>
      </c>
      <c r="X1195" s="241" t="s">
        <v>1936</v>
      </c>
      <c r="Y1195" s="375" t="s">
        <v>15837</v>
      </c>
      <c r="Z1195" s="243">
        <v>44606</v>
      </c>
      <c r="AA1195" s="243" t="s">
        <v>1937</v>
      </c>
      <c r="AB1195" s="10" t="s">
        <v>1956</v>
      </c>
      <c r="AC1195" s="10" t="s">
        <v>1939</v>
      </c>
      <c r="AD1195" s="10" t="s">
        <v>2221</v>
      </c>
      <c r="AE1195" s="243" t="s">
        <v>2350</v>
      </c>
      <c r="AF1195" s="358" t="s">
        <v>15838</v>
      </c>
      <c r="AG1195" s="358" t="s">
        <v>15839</v>
      </c>
      <c r="AH1195" s="242" t="s">
        <v>15840</v>
      </c>
      <c r="AI1195" s="243" t="s">
        <v>15841</v>
      </c>
      <c r="AJ1195" s="290" t="s">
        <v>15842</v>
      </c>
      <c r="AK1195" s="10" t="s">
        <v>15843</v>
      </c>
      <c r="AL1195" s="241" t="s">
        <v>1993</v>
      </c>
      <c r="AM1195" s="327" t="s">
        <v>15844</v>
      </c>
      <c r="AN1195" s="372" t="s">
        <v>15845</v>
      </c>
      <c r="AO1195" s="357" t="s">
        <v>15846</v>
      </c>
      <c r="AP1195" s="10"/>
      <c r="AQ1195" s="254" t="s">
        <v>15847</v>
      </c>
      <c r="AR1195" s="292">
        <v>45443</v>
      </c>
      <c r="AS1195" s="292">
        <v>45443</v>
      </c>
      <c r="AT1195" s="8" t="s">
        <v>10529</v>
      </c>
      <c r="AU1195" s="244">
        <v>45439</v>
      </c>
      <c r="AV1195" s="317" t="s">
        <v>8583</v>
      </c>
      <c r="AW1195" s="294" t="s">
        <v>6613</v>
      </c>
      <c r="AX1195" s="249" t="s">
        <v>15848</v>
      </c>
      <c r="AY1195" s="250" t="s">
        <v>15834</v>
      </c>
    </row>
    <row r="1196" spans="1:51" ht="25.5" customHeight="1" x14ac:dyDescent="0.35">
      <c r="A1196" s="330">
        <v>1195</v>
      </c>
      <c r="B1196" s="241" t="s">
        <v>15849</v>
      </c>
      <c r="C1196" s="8" t="s">
        <v>15850</v>
      </c>
      <c r="D1196" s="10"/>
      <c r="E1196" s="10" t="s">
        <v>1866</v>
      </c>
      <c r="F1196" s="9">
        <v>45427</v>
      </c>
      <c r="G1196" s="9">
        <v>45486</v>
      </c>
      <c r="H1196" s="251"/>
      <c r="I1196" s="251"/>
      <c r="J1196" s="9"/>
      <c r="K1196" s="7" t="s">
        <v>80</v>
      </c>
      <c r="L1196" s="10" t="s">
        <v>15851</v>
      </c>
      <c r="M1196" s="242" t="s">
        <v>2151</v>
      </c>
      <c r="N1196" s="252" t="s">
        <v>2017</v>
      </c>
      <c r="O1196" s="252" t="s">
        <v>196</v>
      </c>
      <c r="P1196" s="252" t="s">
        <v>2735</v>
      </c>
      <c r="Q1196" s="253" t="s">
        <v>83</v>
      </c>
      <c r="R1196" s="293" t="s">
        <v>15852</v>
      </c>
      <c r="S1196" s="253" t="s">
        <v>2003</v>
      </c>
      <c r="T1196" s="253" t="s">
        <v>53</v>
      </c>
      <c r="U1196" s="244">
        <v>34073</v>
      </c>
      <c r="V1196" s="10" t="s">
        <v>79</v>
      </c>
      <c r="W1196" s="10" t="s">
        <v>79</v>
      </c>
      <c r="X1196" s="241" t="s">
        <v>1936</v>
      </c>
      <c r="Y1196" s="375" t="s">
        <v>15853</v>
      </c>
      <c r="Z1196" s="243">
        <v>45222</v>
      </c>
      <c r="AA1196" s="10" t="s">
        <v>1937</v>
      </c>
      <c r="AB1196" s="10" t="s">
        <v>1946</v>
      </c>
      <c r="AC1196" s="10" t="s">
        <v>1939</v>
      </c>
      <c r="AD1196" s="10" t="s">
        <v>15854</v>
      </c>
      <c r="AE1196" s="243" t="s">
        <v>1948</v>
      </c>
      <c r="AF1196" s="10" t="s">
        <v>15855</v>
      </c>
      <c r="AG1196" s="10" t="s">
        <v>15856</v>
      </c>
      <c r="AH1196" s="242" t="s">
        <v>15855</v>
      </c>
      <c r="AI1196" s="243" t="s">
        <v>15856</v>
      </c>
      <c r="AJ1196" s="241" t="s">
        <v>15857</v>
      </c>
      <c r="AK1196" s="10" t="s">
        <v>15858</v>
      </c>
      <c r="AL1196" s="241" t="s">
        <v>15859</v>
      </c>
      <c r="AM1196" s="254" t="s">
        <v>15860</v>
      </c>
      <c r="AN1196" s="356" t="s">
        <v>15861</v>
      </c>
      <c r="AO1196" s="328" t="s">
        <v>15862</v>
      </c>
      <c r="AP1196" s="10"/>
      <c r="AQ1196" s="254" t="s">
        <v>15863</v>
      </c>
      <c r="AR1196" s="292">
        <v>45443</v>
      </c>
      <c r="AS1196" s="292">
        <v>45443</v>
      </c>
      <c r="AT1196" s="8" t="s">
        <v>10529</v>
      </c>
      <c r="AU1196" s="244">
        <v>45439</v>
      </c>
      <c r="AV1196" s="317" t="s">
        <v>8583</v>
      </c>
      <c r="AW1196" s="294" t="s">
        <v>15359</v>
      </c>
      <c r="AX1196" s="249"/>
      <c r="AY1196" s="250" t="s">
        <v>15849</v>
      </c>
    </row>
    <row r="1197" spans="1:51" ht="25.5" customHeight="1" x14ac:dyDescent="0.35">
      <c r="A1197" s="330">
        <v>1196</v>
      </c>
      <c r="B1197" s="293" t="s">
        <v>15864</v>
      </c>
      <c r="C1197" s="294" t="s">
        <v>15865</v>
      </c>
      <c r="D1197" s="253"/>
      <c r="E1197" s="253" t="s">
        <v>1869</v>
      </c>
      <c r="F1197" s="251">
        <v>44046</v>
      </c>
      <c r="G1197" s="251">
        <v>44105</v>
      </c>
      <c r="H1197" s="251">
        <v>44471</v>
      </c>
      <c r="I1197" s="251">
        <v>45566</v>
      </c>
      <c r="J1197" s="231" t="s">
        <v>2269</v>
      </c>
      <c r="K1197" s="231" t="s">
        <v>80</v>
      </c>
      <c r="L1197" s="253" t="s">
        <v>81</v>
      </c>
      <c r="M1197" s="242" t="s">
        <v>2298</v>
      </c>
      <c r="N1197" s="252" t="s">
        <v>2017</v>
      </c>
      <c r="O1197" s="252" t="s">
        <v>196</v>
      </c>
      <c r="P1197" s="252" t="s">
        <v>2061</v>
      </c>
      <c r="Q1197" s="253" t="s">
        <v>83</v>
      </c>
      <c r="R1197" s="293" t="s">
        <v>15866</v>
      </c>
      <c r="S1197" s="253" t="s">
        <v>2234</v>
      </c>
      <c r="T1197" s="253" t="s">
        <v>53</v>
      </c>
      <c r="U1197" s="295">
        <v>33087</v>
      </c>
      <c r="V1197" s="253" t="s">
        <v>2099</v>
      </c>
      <c r="W1197" s="253" t="s">
        <v>2099</v>
      </c>
      <c r="X1197" s="293" t="s">
        <v>1936</v>
      </c>
      <c r="Y1197" s="374" t="s">
        <v>15867</v>
      </c>
      <c r="Z1197" s="252">
        <v>44568</v>
      </c>
      <c r="AA1197" s="253" t="s">
        <v>1937</v>
      </c>
      <c r="AB1197" s="253" t="s">
        <v>1938</v>
      </c>
      <c r="AC1197" s="253" t="s">
        <v>1939</v>
      </c>
      <c r="AD1197" s="253" t="s">
        <v>2170</v>
      </c>
      <c r="AE1197" s="252" t="s">
        <v>1948</v>
      </c>
      <c r="AF1197" s="253" t="s">
        <v>15868</v>
      </c>
      <c r="AG1197" s="253" t="s">
        <v>15869</v>
      </c>
      <c r="AH1197" s="242" t="s">
        <v>15868</v>
      </c>
      <c r="AI1197" s="252" t="s">
        <v>15869</v>
      </c>
      <c r="AJ1197" s="293" t="s">
        <v>15870</v>
      </c>
      <c r="AK1197" s="253" t="s">
        <v>15871</v>
      </c>
      <c r="AL1197" s="293" t="s">
        <v>1971</v>
      </c>
      <c r="AM1197" s="296" t="s">
        <v>15872</v>
      </c>
      <c r="AN1197" s="321" t="s">
        <v>15873</v>
      </c>
      <c r="AO1197" s="10"/>
      <c r="AP1197" s="10"/>
      <c r="AQ1197" s="254" t="s">
        <v>15874</v>
      </c>
      <c r="AR1197" s="292">
        <v>45443</v>
      </c>
      <c r="AS1197" s="292">
        <v>45443</v>
      </c>
      <c r="AT1197" s="8" t="s">
        <v>15875</v>
      </c>
      <c r="AU1197" s="244">
        <v>45440</v>
      </c>
      <c r="AV1197" s="317" t="s">
        <v>8583</v>
      </c>
      <c r="AW1197" s="294" t="s">
        <v>15359</v>
      </c>
      <c r="AX1197" s="249"/>
      <c r="AY1197" s="250" t="s">
        <v>15864</v>
      </c>
    </row>
    <row r="1198" spans="1:51" ht="25.5" customHeight="1" x14ac:dyDescent="0.35">
      <c r="A1198" s="330">
        <v>1197</v>
      </c>
      <c r="B1198" s="293" t="s">
        <v>15876</v>
      </c>
      <c r="C1198" s="294" t="s">
        <v>15877</v>
      </c>
      <c r="D1198" s="253"/>
      <c r="E1198" s="253" t="s">
        <v>2019</v>
      </c>
      <c r="F1198" s="251">
        <v>44713</v>
      </c>
      <c r="G1198" s="251">
        <v>44772</v>
      </c>
      <c r="H1198" s="251">
        <v>45138</v>
      </c>
      <c r="I1198" s="251">
        <v>45504</v>
      </c>
      <c r="J1198" s="231" t="s">
        <v>1978</v>
      </c>
      <c r="K1198" s="231" t="s">
        <v>80</v>
      </c>
      <c r="L1198" s="253" t="s">
        <v>195</v>
      </c>
      <c r="M1198" s="242" t="s">
        <v>2060</v>
      </c>
      <c r="N1198" s="252" t="s">
        <v>1984</v>
      </c>
      <c r="O1198" s="252" t="s">
        <v>196</v>
      </c>
      <c r="P1198" s="252" t="s">
        <v>2061</v>
      </c>
      <c r="Q1198" s="253" t="s">
        <v>83</v>
      </c>
      <c r="R1198" s="293" t="s">
        <v>15878</v>
      </c>
      <c r="S1198" s="253" t="s">
        <v>2234</v>
      </c>
      <c r="T1198" s="253" t="s">
        <v>53</v>
      </c>
      <c r="U1198" s="295">
        <v>30735</v>
      </c>
      <c r="V1198" s="243" t="s">
        <v>343</v>
      </c>
      <c r="W1198" s="253" t="s">
        <v>343</v>
      </c>
      <c r="X1198" s="293" t="s">
        <v>1936</v>
      </c>
      <c r="Y1198" s="374" t="s">
        <v>15879</v>
      </c>
      <c r="Z1198" s="252">
        <v>44895</v>
      </c>
      <c r="AA1198" s="253" t="s">
        <v>1937</v>
      </c>
      <c r="AB1198" s="253" t="s">
        <v>1938</v>
      </c>
      <c r="AC1198" s="253" t="s">
        <v>1974</v>
      </c>
      <c r="AD1198" s="253" t="s">
        <v>15880</v>
      </c>
      <c r="AE1198" s="252" t="s">
        <v>15881</v>
      </c>
      <c r="AF1198" s="253" t="s">
        <v>15882</v>
      </c>
      <c r="AG1198" s="253" t="s">
        <v>15883</v>
      </c>
      <c r="AH1198" s="242" t="s">
        <v>15882</v>
      </c>
      <c r="AI1198" s="252" t="s">
        <v>15883</v>
      </c>
      <c r="AJ1198" s="293" t="s">
        <v>15884</v>
      </c>
      <c r="AK1198" s="253" t="s">
        <v>15885</v>
      </c>
      <c r="AL1198" s="293" t="s">
        <v>1971</v>
      </c>
      <c r="AM1198" s="296" t="s">
        <v>15886</v>
      </c>
      <c r="AN1198" s="321" t="s">
        <v>15887</v>
      </c>
      <c r="AO1198" s="10" t="s">
        <v>15888</v>
      </c>
      <c r="AP1198" s="10"/>
      <c r="AQ1198" s="254" t="s">
        <v>15889</v>
      </c>
      <c r="AR1198" s="292">
        <v>45443</v>
      </c>
      <c r="AS1198" s="292">
        <v>45443</v>
      </c>
      <c r="AT1198" s="8" t="s">
        <v>15890</v>
      </c>
      <c r="AU1198" s="244">
        <v>45433</v>
      </c>
      <c r="AV1198" s="317" t="s">
        <v>8583</v>
      </c>
      <c r="AW1198" s="294" t="s">
        <v>3783</v>
      </c>
      <c r="AX1198" s="249"/>
      <c r="AY1198" s="250" t="s">
        <v>15876</v>
      </c>
    </row>
    <row r="1199" spans="1:51" ht="25.5" customHeight="1" x14ac:dyDescent="0.35">
      <c r="A1199" s="330">
        <v>1198</v>
      </c>
      <c r="B1199" s="293" t="s">
        <v>15891</v>
      </c>
      <c r="C1199" s="294" t="s">
        <v>15892</v>
      </c>
      <c r="D1199" s="253"/>
      <c r="E1199" s="253" t="s">
        <v>14</v>
      </c>
      <c r="F1199" s="251">
        <v>44663</v>
      </c>
      <c r="G1199" s="251">
        <v>44722</v>
      </c>
      <c r="H1199" s="251">
        <v>45088</v>
      </c>
      <c r="I1199" s="251">
        <v>45473</v>
      </c>
      <c r="J1199" s="231" t="s">
        <v>2085</v>
      </c>
      <c r="K1199" s="231" t="s">
        <v>80</v>
      </c>
      <c r="L1199" s="253" t="s">
        <v>146</v>
      </c>
      <c r="M1199" s="242" t="s">
        <v>2130</v>
      </c>
      <c r="N1199" s="252" t="s">
        <v>1972</v>
      </c>
      <c r="O1199" s="252" t="s">
        <v>15893</v>
      </c>
      <c r="P1199" s="252" t="s">
        <v>15894</v>
      </c>
      <c r="Q1199" s="253" t="s">
        <v>21</v>
      </c>
      <c r="R1199" s="350" t="s">
        <v>15895</v>
      </c>
      <c r="S1199" s="253" t="s">
        <v>1986</v>
      </c>
      <c r="T1199" s="253" t="s">
        <v>22</v>
      </c>
      <c r="U1199" s="295">
        <v>32617</v>
      </c>
      <c r="V1199" s="253" t="s">
        <v>707</v>
      </c>
      <c r="W1199" s="253" t="s">
        <v>255</v>
      </c>
      <c r="X1199" s="293" t="s">
        <v>1936</v>
      </c>
      <c r="Y1199" s="374" t="s">
        <v>15896</v>
      </c>
      <c r="Z1199" s="252">
        <v>44419</v>
      </c>
      <c r="AA1199" s="253" t="s">
        <v>1937</v>
      </c>
      <c r="AB1199" s="253" t="s">
        <v>1946</v>
      </c>
      <c r="AC1199" s="253" t="s">
        <v>1939</v>
      </c>
      <c r="AD1199" s="253" t="s">
        <v>2098</v>
      </c>
      <c r="AE1199" s="252" t="s">
        <v>15335</v>
      </c>
      <c r="AF1199" s="253" t="s">
        <v>15897</v>
      </c>
      <c r="AG1199" s="253" t="s">
        <v>15898</v>
      </c>
      <c r="AH1199" s="242" t="s">
        <v>15899</v>
      </c>
      <c r="AI1199" s="252" t="s">
        <v>15900</v>
      </c>
      <c r="AJ1199" s="293" t="s">
        <v>15901</v>
      </c>
      <c r="AK1199" s="253" t="s">
        <v>15902</v>
      </c>
      <c r="AL1199" s="293" t="s">
        <v>1958</v>
      </c>
      <c r="AM1199" s="296" t="s">
        <v>15903</v>
      </c>
      <c r="AN1199" s="321" t="s">
        <v>15904</v>
      </c>
      <c r="AO1199" s="10" t="s">
        <v>15905</v>
      </c>
      <c r="AP1199" s="10"/>
      <c r="AQ1199" s="254" t="s">
        <v>15906</v>
      </c>
      <c r="AR1199" s="292">
        <v>45448</v>
      </c>
      <c r="AS1199" s="292">
        <v>45448</v>
      </c>
      <c r="AT1199" s="8" t="s">
        <v>15907</v>
      </c>
      <c r="AU1199" s="244">
        <v>45441</v>
      </c>
      <c r="AV1199" s="317" t="s">
        <v>8639</v>
      </c>
      <c r="AW1199" s="294" t="s">
        <v>9696</v>
      </c>
      <c r="AX1199" s="249"/>
      <c r="AY1199" s="250" t="s">
        <v>15891</v>
      </c>
    </row>
    <row r="1200" spans="1:51" ht="25.5" customHeight="1" x14ac:dyDescent="0.35">
      <c r="A1200" s="330">
        <v>1199</v>
      </c>
      <c r="B1200" s="293" t="s">
        <v>15908</v>
      </c>
      <c r="C1200" s="8" t="s">
        <v>15909</v>
      </c>
      <c r="D1200" s="10"/>
      <c r="E1200" s="253" t="s">
        <v>501</v>
      </c>
      <c r="F1200" s="9">
        <v>45208</v>
      </c>
      <c r="G1200" s="9">
        <v>45267</v>
      </c>
      <c r="H1200" s="251">
        <v>45268</v>
      </c>
      <c r="I1200" s="251">
        <v>45657</v>
      </c>
      <c r="J1200" s="9" t="s">
        <v>2085</v>
      </c>
      <c r="K1200" s="376" t="s">
        <v>80</v>
      </c>
      <c r="L1200" s="331" t="s">
        <v>163</v>
      </c>
      <c r="M1200" s="242" t="s">
        <v>2754</v>
      </c>
      <c r="N1200" s="252" t="s">
        <v>2097</v>
      </c>
      <c r="O1200" s="252" t="s">
        <v>82</v>
      </c>
      <c r="P1200" s="252" t="s">
        <v>1996</v>
      </c>
      <c r="Q1200" s="253" t="s">
        <v>83</v>
      </c>
      <c r="R1200" s="350" t="s">
        <v>15910</v>
      </c>
      <c r="S1200" s="351" t="s">
        <v>1944</v>
      </c>
      <c r="T1200" s="253" t="s">
        <v>53</v>
      </c>
      <c r="U1200" s="244">
        <v>28043</v>
      </c>
      <c r="V1200" s="10" t="s">
        <v>501</v>
      </c>
      <c r="W1200" s="10" t="s">
        <v>501</v>
      </c>
      <c r="X1200" s="241" t="s">
        <v>1936</v>
      </c>
      <c r="Y1200" s="375" t="s">
        <v>15911</v>
      </c>
      <c r="Z1200" s="243">
        <v>44422</v>
      </c>
      <c r="AA1200" s="243" t="s">
        <v>1937</v>
      </c>
      <c r="AB1200" s="10" t="s">
        <v>1938</v>
      </c>
      <c r="AC1200" s="10" t="s">
        <v>1939</v>
      </c>
      <c r="AD1200" s="10" t="s">
        <v>2437</v>
      </c>
      <c r="AE1200" s="243" t="s">
        <v>2711</v>
      </c>
      <c r="AF1200" s="253" t="s">
        <v>15912</v>
      </c>
      <c r="AG1200" s="253" t="s">
        <v>15913</v>
      </c>
      <c r="AH1200" s="242" t="s">
        <v>15912</v>
      </c>
      <c r="AI1200" s="252" t="s">
        <v>15913</v>
      </c>
      <c r="AJ1200" s="293" t="s">
        <v>15914</v>
      </c>
      <c r="AK1200" s="253" t="s">
        <v>15915</v>
      </c>
      <c r="AL1200" s="293" t="s">
        <v>1971</v>
      </c>
      <c r="AM1200" s="327" t="s">
        <v>15916</v>
      </c>
      <c r="AN1200" s="372" t="s">
        <v>15917</v>
      </c>
      <c r="AO1200" s="357" t="s">
        <v>15918</v>
      </c>
      <c r="AP1200" s="10"/>
      <c r="AQ1200" s="254" t="s">
        <v>15919</v>
      </c>
      <c r="AR1200" s="292">
        <v>45450</v>
      </c>
      <c r="AS1200" s="292">
        <v>45473</v>
      </c>
      <c r="AT1200" s="8" t="s">
        <v>15920</v>
      </c>
      <c r="AU1200" s="244">
        <v>45446</v>
      </c>
      <c r="AV1200" s="317" t="s">
        <v>8639</v>
      </c>
      <c r="AW1200" s="294" t="s">
        <v>6650</v>
      </c>
      <c r="AX1200" s="249"/>
      <c r="AY1200" s="250" t="s">
        <v>15908</v>
      </c>
    </row>
    <row r="1201" spans="1:51" ht="25.5" customHeight="1" x14ac:dyDescent="0.35">
      <c r="A1201" s="330">
        <v>1200</v>
      </c>
      <c r="B1201" s="293" t="s">
        <v>15921</v>
      </c>
      <c r="C1201" s="294" t="s">
        <v>15922</v>
      </c>
      <c r="D1201" s="253" t="s">
        <v>15923</v>
      </c>
      <c r="E1201" s="253" t="s">
        <v>14</v>
      </c>
      <c r="F1201" s="251">
        <v>44249</v>
      </c>
      <c r="G1201" s="251">
        <v>44308</v>
      </c>
      <c r="H1201" s="251">
        <v>45405</v>
      </c>
      <c r="I1201" s="251"/>
      <c r="J1201" s="231" t="s">
        <v>1932</v>
      </c>
      <c r="K1201" s="231" t="s">
        <v>26</v>
      </c>
      <c r="L1201" s="253" t="s">
        <v>789</v>
      </c>
      <c r="M1201" s="242" t="s">
        <v>789</v>
      </c>
      <c r="N1201" s="252" t="s">
        <v>2097</v>
      </c>
      <c r="O1201" s="252" t="s">
        <v>1870</v>
      </c>
      <c r="P1201" s="252" t="s">
        <v>15924</v>
      </c>
      <c r="Q1201" s="253" t="s">
        <v>21</v>
      </c>
      <c r="R1201" s="293" t="s">
        <v>15925</v>
      </c>
      <c r="S1201" s="253" t="s">
        <v>1944</v>
      </c>
      <c r="T1201" s="253" t="s">
        <v>22</v>
      </c>
      <c r="U1201" s="295">
        <v>28523</v>
      </c>
      <c r="V1201" s="253" t="s">
        <v>2007</v>
      </c>
      <c r="W1201" s="253" t="s">
        <v>2007</v>
      </c>
      <c r="X1201" s="293" t="s">
        <v>1936</v>
      </c>
      <c r="Y1201" s="374" t="s">
        <v>15926</v>
      </c>
      <c r="Z1201" s="252">
        <v>44587</v>
      </c>
      <c r="AA1201" s="253" t="s">
        <v>1937</v>
      </c>
      <c r="AB1201" s="253" t="s">
        <v>1938</v>
      </c>
      <c r="AC1201" s="253" t="s">
        <v>1939</v>
      </c>
      <c r="AD1201" s="253" t="s">
        <v>15927</v>
      </c>
      <c r="AE1201" s="252" t="s">
        <v>15928</v>
      </c>
      <c r="AF1201" s="253" t="s">
        <v>15929</v>
      </c>
      <c r="AG1201" s="253" t="s">
        <v>15930</v>
      </c>
      <c r="AH1201" s="242" t="s">
        <v>15931</v>
      </c>
      <c r="AI1201" s="252" t="s">
        <v>15932</v>
      </c>
      <c r="AJ1201" s="293" t="s">
        <v>15933</v>
      </c>
      <c r="AK1201" s="253" t="s">
        <v>15934</v>
      </c>
      <c r="AL1201" s="293" t="s">
        <v>1941</v>
      </c>
      <c r="AM1201" s="296" t="s">
        <v>15935</v>
      </c>
      <c r="AN1201" s="321" t="s">
        <v>15936</v>
      </c>
      <c r="AO1201" s="10" t="s">
        <v>15936</v>
      </c>
      <c r="AP1201" s="10"/>
      <c r="AQ1201" s="254" t="s">
        <v>15937</v>
      </c>
      <c r="AR1201" s="292">
        <v>45456</v>
      </c>
      <c r="AS1201" s="292">
        <v>45456</v>
      </c>
      <c r="AT1201" s="8" t="s">
        <v>15938</v>
      </c>
      <c r="AU1201" s="244">
        <v>45411</v>
      </c>
      <c r="AV1201" s="317" t="s">
        <v>8583</v>
      </c>
      <c r="AW1201" s="294" t="s">
        <v>6613</v>
      </c>
      <c r="AX1201" s="249"/>
      <c r="AY1201" s="250" t="s">
        <v>15921</v>
      </c>
    </row>
    <row r="1202" spans="1:51" ht="25.5" customHeight="1" x14ac:dyDescent="0.35">
      <c r="A1202" s="330">
        <v>1201</v>
      </c>
      <c r="B1202" s="293" t="s">
        <v>15939</v>
      </c>
      <c r="C1202" s="8" t="s">
        <v>15940</v>
      </c>
      <c r="D1202" s="10" t="s">
        <v>15941</v>
      </c>
      <c r="E1202" s="10" t="s">
        <v>14</v>
      </c>
      <c r="F1202" s="9">
        <v>45264</v>
      </c>
      <c r="G1202" s="9">
        <v>45323</v>
      </c>
      <c r="H1202" s="251">
        <v>45324</v>
      </c>
      <c r="I1202" s="251">
        <v>45716</v>
      </c>
      <c r="J1202" s="9" t="s">
        <v>2085</v>
      </c>
      <c r="K1202" s="231" t="s">
        <v>34</v>
      </c>
      <c r="L1202" s="253" t="s">
        <v>35</v>
      </c>
      <c r="M1202" s="242" t="s">
        <v>2292</v>
      </c>
      <c r="N1202" s="252" t="s">
        <v>1984</v>
      </c>
      <c r="O1202" s="252" t="s">
        <v>1873</v>
      </c>
      <c r="P1202" s="252" t="s">
        <v>12701</v>
      </c>
      <c r="Q1202" s="253" t="s">
        <v>21</v>
      </c>
      <c r="R1202" s="350" t="s">
        <v>15942</v>
      </c>
      <c r="S1202" s="351" t="s">
        <v>2252</v>
      </c>
      <c r="T1202" s="253" t="s">
        <v>22</v>
      </c>
      <c r="U1202" s="244">
        <v>30541</v>
      </c>
      <c r="V1202" s="10" t="s">
        <v>255</v>
      </c>
      <c r="W1202" s="10" t="s">
        <v>255</v>
      </c>
      <c r="X1202" s="241" t="s">
        <v>1936</v>
      </c>
      <c r="Y1202" s="375" t="s">
        <v>15943</v>
      </c>
      <c r="Z1202" s="243">
        <v>45197</v>
      </c>
      <c r="AA1202" s="243" t="s">
        <v>1937</v>
      </c>
      <c r="AB1202" s="10" t="s">
        <v>1946</v>
      </c>
      <c r="AC1202" s="10" t="s">
        <v>1939</v>
      </c>
      <c r="AD1202" s="10" t="s">
        <v>15944</v>
      </c>
      <c r="AE1202" s="243" t="s">
        <v>1988</v>
      </c>
      <c r="AF1202" s="253" t="s">
        <v>15945</v>
      </c>
      <c r="AG1202" s="253" t="s">
        <v>15946</v>
      </c>
      <c r="AH1202" s="242" t="s">
        <v>15945</v>
      </c>
      <c r="AI1202" s="252" t="s">
        <v>15946</v>
      </c>
      <c r="AJ1202" s="293" t="s">
        <v>15947</v>
      </c>
      <c r="AK1202" s="253" t="s">
        <v>15948</v>
      </c>
      <c r="AL1202" s="293" t="s">
        <v>1953</v>
      </c>
      <c r="AM1202" s="327" t="s">
        <v>15949</v>
      </c>
      <c r="AN1202" s="377" t="s">
        <v>15950</v>
      </c>
      <c r="AO1202" s="357" t="s">
        <v>15951</v>
      </c>
      <c r="AP1202" s="10"/>
      <c r="AQ1202" s="254" t="s">
        <v>15952</v>
      </c>
      <c r="AR1202" s="292">
        <v>45458</v>
      </c>
      <c r="AS1202" s="292">
        <v>45458</v>
      </c>
      <c r="AT1202" s="8" t="s">
        <v>15953</v>
      </c>
      <c r="AU1202" s="244">
        <v>45427</v>
      </c>
      <c r="AV1202" s="317" t="s">
        <v>8583</v>
      </c>
      <c r="AW1202" s="294" t="s">
        <v>8334</v>
      </c>
      <c r="AX1202" s="249"/>
      <c r="AY1202" s="250" t="s">
        <v>15939</v>
      </c>
    </row>
    <row r="1203" spans="1:51" ht="25.5" customHeight="1" x14ac:dyDescent="0.35">
      <c r="A1203" s="330">
        <v>1202</v>
      </c>
      <c r="B1203" s="293" t="s">
        <v>15954</v>
      </c>
      <c r="C1203" s="294" t="s">
        <v>15955</v>
      </c>
      <c r="D1203" s="253"/>
      <c r="E1203" s="253" t="s">
        <v>14</v>
      </c>
      <c r="F1203" s="251">
        <v>44788</v>
      </c>
      <c r="G1203" s="251">
        <v>44847</v>
      </c>
      <c r="H1203" s="251">
        <v>45213</v>
      </c>
      <c r="I1203" s="251">
        <v>45596</v>
      </c>
      <c r="J1203" s="231" t="s">
        <v>2085</v>
      </c>
      <c r="K1203" s="231" t="s">
        <v>34</v>
      </c>
      <c r="L1203" s="253" t="s">
        <v>35</v>
      </c>
      <c r="M1203" s="242" t="s">
        <v>2225</v>
      </c>
      <c r="N1203" s="252" t="s">
        <v>2126</v>
      </c>
      <c r="O1203" s="252" t="s">
        <v>762</v>
      </c>
      <c r="P1203" s="252" t="s">
        <v>2347</v>
      </c>
      <c r="Q1203" s="253" t="s">
        <v>21</v>
      </c>
      <c r="R1203" s="293" t="s">
        <v>15956</v>
      </c>
      <c r="S1203" s="253" t="s">
        <v>1986</v>
      </c>
      <c r="T1203" s="253" t="s">
        <v>22</v>
      </c>
      <c r="U1203" s="295">
        <v>35222</v>
      </c>
      <c r="V1203" s="243" t="s">
        <v>255</v>
      </c>
      <c r="W1203" s="253" t="s">
        <v>255</v>
      </c>
      <c r="X1203" s="293" t="s">
        <v>1936</v>
      </c>
      <c r="Y1203" s="374" t="s">
        <v>15957</v>
      </c>
      <c r="Z1203" s="252">
        <v>44522</v>
      </c>
      <c r="AA1203" s="253" t="s">
        <v>1937</v>
      </c>
      <c r="AB1203" s="253" t="s">
        <v>1956</v>
      </c>
      <c r="AC1203" s="253" t="s">
        <v>1939</v>
      </c>
      <c r="AD1203" s="253" t="s">
        <v>5463</v>
      </c>
      <c r="AE1203" s="252" t="s">
        <v>2073</v>
      </c>
      <c r="AF1203" s="253" t="s">
        <v>15958</v>
      </c>
      <c r="AG1203" s="253" t="s">
        <v>15959</v>
      </c>
      <c r="AH1203" s="242" t="s">
        <v>15958</v>
      </c>
      <c r="AI1203" s="252" t="s">
        <v>15959</v>
      </c>
      <c r="AJ1203" s="293" t="s">
        <v>15960</v>
      </c>
      <c r="AK1203" s="253" t="s">
        <v>15961</v>
      </c>
      <c r="AL1203" s="293" t="s">
        <v>2005</v>
      </c>
      <c r="AM1203" s="296" t="s">
        <v>15962</v>
      </c>
      <c r="AN1203" s="321" t="s">
        <v>15963</v>
      </c>
      <c r="AO1203" s="10"/>
      <c r="AP1203" s="10"/>
      <c r="AQ1203" s="254" t="s">
        <v>15964</v>
      </c>
      <c r="AR1203" s="292">
        <v>45459</v>
      </c>
      <c r="AS1203" s="292">
        <v>45459</v>
      </c>
      <c r="AT1203" s="8" t="s">
        <v>15965</v>
      </c>
      <c r="AU1203" s="244">
        <v>45429</v>
      </c>
      <c r="AV1203" s="317" t="s">
        <v>8583</v>
      </c>
      <c r="AW1203" s="294" t="s">
        <v>3783</v>
      </c>
      <c r="AX1203" s="249"/>
      <c r="AY1203" s="250" t="s">
        <v>15954</v>
      </c>
    </row>
    <row r="1204" spans="1:51" ht="25.5" customHeight="1" x14ac:dyDescent="0.35">
      <c r="A1204" s="330">
        <v>1203</v>
      </c>
      <c r="B1204" s="293" t="s">
        <v>15966</v>
      </c>
      <c r="C1204" s="294" t="s">
        <v>15967</v>
      </c>
      <c r="D1204" s="253"/>
      <c r="E1204" s="253" t="s">
        <v>14</v>
      </c>
      <c r="F1204" s="251">
        <v>44361</v>
      </c>
      <c r="G1204" s="251">
        <v>44420</v>
      </c>
      <c r="H1204" s="251">
        <v>44786</v>
      </c>
      <c r="I1204" s="251">
        <v>45881</v>
      </c>
      <c r="J1204" s="231" t="s">
        <v>2269</v>
      </c>
      <c r="K1204" s="231" t="s">
        <v>34</v>
      </c>
      <c r="L1204" s="253" t="s">
        <v>35</v>
      </c>
      <c r="M1204" s="242" t="s">
        <v>2225</v>
      </c>
      <c r="N1204" s="252" t="s">
        <v>2126</v>
      </c>
      <c r="O1204" s="252" t="s">
        <v>762</v>
      </c>
      <c r="P1204" s="252" t="s">
        <v>2347</v>
      </c>
      <c r="Q1204" s="253" t="s">
        <v>21</v>
      </c>
      <c r="R1204" s="293" t="s">
        <v>15968</v>
      </c>
      <c r="S1204" s="253" t="s">
        <v>1986</v>
      </c>
      <c r="T1204" s="253" t="s">
        <v>22</v>
      </c>
      <c r="U1204" s="295">
        <v>35027</v>
      </c>
      <c r="V1204" s="253" t="s">
        <v>501</v>
      </c>
      <c r="W1204" s="253" t="s">
        <v>501</v>
      </c>
      <c r="X1204" s="293" t="s">
        <v>1936</v>
      </c>
      <c r="Y1204" s="374" t="s">
        <v>15969</v>
      </c>
      <c r="Z1204" s="252">
        <v>44167</v>
      </c>
      <c r="AA1204" s="253" t="s">
        <v>3088</v>
      </c>
      <c r="AB1204" s="253" t="s">
        <v>1956</v>
      </c>
      <c r="AC1204" s="253" t="s">
        <v>1974</v>
      </c>
      <c r="AD1204" s="253" t="s">
        <v>2574</v>
      </c>
      <c r="AE1204" s="252" t="s">
        <v>6684</v>
      </c>
      <c r="AF1204" s="253" t="s">
        <v>15970</v>
      </c>
      <c r="AG1204" s="253" t="s">
        <v>15971</v>
      </c>
      <c r="AH1204" s="242" t="s">
        <v>15972</v>
      </c>
      <c r="AI1204" s="252" t="s">
        <v>15973</v>
      </c>
      <c r="AJ1204" s="293" t="s">
        <v>15974</v>
      </c>
      <c r="AK1204" s="253" t="s">
        <v>15975</v>
      </c>
      <c r="AL1204" s="293" t="s">
        <v>1971</v>
      </c>
      <c r="AM1204" s="296" t="s">
        <v>15976</v>
      </c>
      <c r="AN1204" s="321" t="s">
        <v>15977</v>
      </c>
      <c r="AO1204" s="10"/>
      <c r="AP1204" s="10"/>
      <c r="AQ1204" s="254" t="s">
        <v>15978</v>
      </c>
      <c r="AR1204" s="292">
        <v>45462</v>
      </c>
      <c r="AS1204" s="292">
        <v>45462</v>
      </c>
      <c r="AT1204" s="8" t="s">
        <v>15979</v>
      </c>
      <c r="AU1204" s="244">
        <v>45432</v>
      </c>
      <c r="AV1204" s="317" t="s">
        <v>8583</v>
      </c>
      <c r="AW1204" s="294" t="s">
        <v>3783</v>
      </c>
      <c r="AX1204" s="249"/>
      <c r="AY1204" s="250" t="s">
        <v>15966</v>
      </c>
    </row>
    <row r="1205" spans="1:51" ht="25.5" customHeight="1" x14ac:dyDescent="0.35">
      <c r="A1205" s="330">
        <v>1204</v>
      </c>
      <c r="B1205" s="293" t="s">
        <v>15980</v>
      </c>
      <c r="C1205" s="294" t="s">
        <v>15981</v>
      </c>
      <c r="D1205" s="253"/>
      <c r="E1205" s="253" t="s">
        <v>14</v>
      </c>
      <c r="F1205" s="251">
        <v>42667</v>
      </c>
      <c r="G1205" s="251">
        <v>42726</v>
      </c>
      <c r="H1205" s="251">
        <v>43457</v>
      </c>
      <c r="I1205" s="251"/>
      <c r="J1205" s="231" t="s">
        <v>1932</v>
      </c>
      <c r="K1205" s="231" t="s">
        <v>80</v>
      </c>
      <c r="L1205" s="253" t="s">
        <v>1220</v>
      </c>
      <c r="M1205" s="242" t="s">
        <v>2540</v>
      </c>
      <c r="N1205" s="252" t="s">
        <v>2017</v>
      </c>
      <c r="O1205" s="252" t="s">
        <v>1820</v>
      </c>
      <c r="P1205" s="252" t="s">
        <v>2407</v>
      </c>
      <c r="Q1205" s="253" t="s">
        <v>21</v>
      </c>
      <c r="R1205" s="293" t="s">
        <v>15982</v>
      </c>
      <c r="S1205" s="253" t="s">
        <v>1944</v>
      </c>
      <c r="T1205" s="253" t="s">
        <v>22</v>
      </c>
      <c r="U1205" s="295">
        <v>28957</v>
      </c>
      <c r="V1205" s="253" t="s">
        <v>2114</v>
      </c>
      <c r="W1205" s="253" t="s">
        <v>2114</v>
      </c>
      <c r="X1205" s="293" t="s">
        <v>1936</v>
      </c>
      <c r="Y1205" s="374" t="s">
        <v>15983</v>
      </c>
      <c r="Z1205" s="252">
        <v>44765</v>
      </c>
      <c r="AA1205" s="253" t="s">
        <v>1937</v>
      </c>
      <c r="AB1205" s="253" t="s">
        <v>1956</v>
      </c>
      <c r="AC1205" s="253" t="s">
        <v>1939</v>
      </c>
      <c r="AD1205" s="253" t="s">
        <v>2030</v>
      </c>
      <c r="AE1205" s="252" t="s">
        <v>1948</v>
      </c>
      <c r="AF1205" s="253" t="s">
        <v>15984</v>
      </c>
      <c r="AG1205" s="253" t="s">
        <v>15985</v>
      </c>
      <c r="AH1205" s="242" t="s">
        <v>15986</v>
      </c>
      <c r="AI1205" s="252" t="s">
        <v>15987</v>
      </c>
      <c r="AJ1205" s="293" t="s">
        <v>15988</v>
      </c>
      <c r="AK1205" s="253" t="s">
        <v>15989</v>
      </c>
      <c r="AL1205" s="293" t="s">
        <v>1963</v>
      </c>
      <c r="AM1205" s="296" t="s">
        <v>15990</v>
      </c>
      <c r="AN1205" s="321" t="s">
        <v>15991</v>
      </c>
      <c r="AO1205" s="10" t="s">
        <v>15992</v>
      </c>
      <c r="AP1205" s="10"/>
      <c r="AQ1205" s="254" t="s">
        <v>15993</v>
      </c>
      <c r="AR1205" s="292">
        <v>45471</v>
      </c>
      <c r="AS1205" s="292">
        <v>45473</v>
      </c>
      <c r="AT1205" s="8" t="s">
        <v>15994</v>
      </c>
      <c r="AU1205" s="244">
        <v>45426</v>
      </c>
      <c r="AV1205" s="317" t="s">
        <v>8583</v>
      </c>
      <c r="AW1205" s="294" t="s">
        <v>15359</v>
      </c>
      <c r="AX1205" s="249"/>
      <c r="AY1205" s="250" t="s">
        <v>15980</v>
      </c>
    </row>
    <row r="1206" spans="1:51" ht="25.5" customHeight="1" x14ac:dyDescent="0.35">
      <c r="A1206" s="330">
        <v>1205</v>
      </c>
      <c r="B1206" s="293" t="s">
        <v>15995</v>
      </c>
      <c r="C1206" s="294" t="s">
        <v>15996</v>
      </c>
      <c r="D1206" s="253"/>
      <c r="E1206" s="253" t="s">
        <v>255</v>
      </c>
      <c r="F1206" s="251">
        <v>44781</v>
      </c>
      <c r="G1206" s="251">
        <v>44840</v>
      </c>
      <c r="H1206" s="251">
        <v>45206</v>
      </c>
      <c r="I1206" s="251">
        <v>45596</v>
      </c>
      <c r="J1206" s="231" t="s">
        <v>2085</v>
      </c>
      <c r="K1206" s="231" t="s">
        <v>80</v>
      </c>
      <c r="L1206" s="253" t="s">
        <v>146</v>
      </c>
      <c r="M1206" s="242" t="s">
        <v>2316</v>
      </c>
      <c r="N1206" s="252" t="s">
        <v>1990</v>
      </c>
      <c r="O1206" s="252" t="s">
        <v>410</v>
      </c>
      <c r="P1206" s="252" t="s">
        <v>2182</v>
      </c>
      <c r="Q1206" s="253" t="s">
        <v>148</v>
      </c>
      <c r="R1206" s="293" t="s">
        <v>15997</v>
      </c>
      <c r="S1206" s="253" t="s">
        <v>1935</v>
      </c>
      <c r="T1206" s="253" t="s">
        <v>22</v>
      </c>
      <c r="U1206" s="295">
        <v>32451</v>
      </c>
      <c r="V1206" s="253" t="s">
        <v>2521</v>
      </c>
      <c r="W1206" s="253" t="s">
        <v>2064</v>
      </c>
      <c r="X1206" s="293" t="s">
        <v>1936</v>
      </c>
      <c r="Y1206" s="374" t="s">
        <v>15998</v>
      </c>
      <c r="Z1206" s="252">
        <v>44538</v>
      </c>
      <c r="AA1206" s="253" t="s">
        <v>1937</v>
      </c>
      <c r="AB1206" s="253" t="s">
        <v>1956</v>
      </c>
      <c r="AC1206" s="253" t="s">
        <v>1939</v>
      </c>
      <c r="AD1206" s="253" t="s">
        <v>2115</v>
      </c>
      <c r="AE1206" s="252" t="s">
        <v>2095</v>
      </c>
      <c r="AF1206" s="253" t="s">
        <v>15999</v>
      </c>
      <c r="AG1206" s="253" t="s">
        <v>16000</v>
      </c>
      <c r="AH1206" s="242" t="s">
        <v>16001</v>
      </c>
      <c r="AI1206" s="252" t="s">
        <v>16002</v>
      </c>
      <c r="AJ1206" s="293" t="s">
        <v>16003</v>
      </c>
      <c r="AK1206" s="253" t="s">
        <v>16004</v>
      </c>
      <c r="AL1206" s="293" t="s">
        <v>2005</v>
      </c>
      <c r="AM1206" s="296" t="s">
        <v>16005</v>
      </c>
      <c r="AN1206" s="321" t="s">
        <v>16006</v>
      </c>
      <c r="AO1206" s="10" t="s">
        <v>16007</v>
      </c>
      <c r="AP1206" s="10"/>
      <c r="AQ1206" s="254" t="s">
        <v>16008</v>
      </c>
      <c r="AR1206" s="292">
        <v>45472</v>
      </c>
      <c r="AS1206" s="292">
        <v>45472</v>
      </c>
      <c r="AT1206" s="8" t="s">
        <v>16009</v>
      </c>
      <c r="AU1206" s="244">
        <v>45440</v>
      </c>
      <c r="AV1206" s="317" t="s">
        <v>8583</v>
      </c>
      <c r="AW1206" s="294" t="s">
        <v>6613</v>
      </c>
      <c r="AX1206" s="249"/>
      <c r="AY1206" s="250" t="s">
        <v>15995</v>
      </c>
    </row>
    <row r="1207" spans="1:51" ht="25.5" customHeight="1" x14ac:dyDescent="0.35">
      <c r="A1207" s="330">
        <v>1206</v>
      </c>
      <c r="B1207" s="293" t="s">
        <v>16010</v>
      </c>
      <c r="C1207" s="294" t="s">
        <v>16011</v>
      </c>
      <c r="D1207" s="253"/>
      <c r="E1207" s="253" t="s">
        <v>32</v>
      </c>
      <c r="F1207" s="251">
        <v>45278</v>
      </c>
      <c r="G1207" s="251">
        <v>45337</v>
      </c>
      <c r="H1207" s="251">
        <v>45338</v>
      </c>
      <c r="I1207" s="251">
        <v>45535</v>
      </c>
      <c r="J1207" s="231" t="s">
        <v>12310</v>
      </c>
      <c r="K1207" s="231" t="s">
        <v>80</v>
      </c>
      <c r="L1207" s="253" t="s">
        <v>81</v>
      </c>
      <c r="M1207" s="242" t="s">
        <v>79</v>
      </c>
      <c r="N1207" s="252" t="s">
        <v>1964</v>
      </c>
      <c r="O1207" s="252" t="s">
        <v>164</v>
      </c>
      <c r="P1207" s="252" t="s">
        <v>2053</v>
      </c>
      <c r="Q1207" s="253" t="s">
        <v>83</v>
      </c>
      <c r="R1207" s="293" t="s">
        <v>16012</v>
      </c>
      <c r="S1207" s="253" t="s">
        <v>1935</v>
      </c>
      <c r="T1207" s="253" t="s">
        <v>53</v>
      </c>
      <c r="U1207" s="295">
        <v>27024</v>
      </c>
      <c r="V1207" s="253" t="s">
        <v>79</v>
      </c>
      <c r="W1207" s="253" t="s">
        <v>343</v>
      </c>
      <c r="X1207" s="293" t="s">
        <v>1936</v>
      </c>
      <c r="Y1207" s="374" t="s">
        <v>16013</v>
      </c>
      <c r="Z1207" s="252">
        <v>44931</v>
      </c>
      <c r="AA1207" s="253" t="s">
        <v>1937</v>
      </c>
      <c r="AB1207" s="253" t="s">
        <v>1938</v>
      </c>
      <c r="AC1207" s="253" t="s">
        <v>1939</v>
      </c>
      <c r="AD1207" s="253" t="s">
        <v>2072</v>
      </c>
      <c r="AE1207" s="252" t="s">
        <v>2069</v>
      </c>
      <c r="AF1207" s="253" t="s">
        <v>16014</v>
      </c>
      <c r="AG1207" s="253" t="s">
        <v>16015</v>
      </c>
      <c r="AH1207" s="242" t="s">
        <v>16016</v>
      </c>
      <c r="AI1207" s="252" t="s">
        <v>16017</v>
      </c>
      <c r="AJ1207" s="293" t="s">
        <v>16018</v>
      </c>
      <c r="AK1207" s="253" t="s">
        <v>16019</v>
      </c>
      <c r="AL1207" s="293" t="s">
        <v>1971</v>
      </c>
      <c r="AM1207" s="296" t="s">
        <v>16020</v>
      </c>
      <c r="AN1207" s="321" t="s">
        <v>16021</v>
      </c>
      <c r="AO1207" s="10" t="s">
        <v>16022</v>
      </c>
      <c r="AP1207" s="10"/>
      <c r="AQ1207" s="254" t="s">
        <v>16023</v>
      </c>
      <c r="AR1207" s="292">
        <v>45472</v>
      </c>
      <c r="AS1207" s="292">
        <v>45473</v>
      </c>
      <c r="AT1207" s="8" t="s">
        <v>16024</v>
      </c>
      <c r="AU1207" s="244">
        <v>45446</v>
      </c>
      <c r="AV1207" s="317" t="s">
        <v>8583</v>
      </c>
      <c r="AW1207" s="294" t="s">
        <v>10798</v>
      </c>
      <c r="AX1207" s="249"/>
      <c r="AY1207" s="250" t="s">
        <v>16010</v>
      </c>
    </row>
    <row r="1208" spans="1:51" ht="25.5" customHeight="1" x14ac:dyDescent="0.35">
      <c r="A1208" s="330">
        <v>1207</v>
      </c>
      <c r="B1208" s="293" t="s">
        <v>16025</v>
      </c>
      <c r="C1208" s="294" t="s">
        <v>16026</v>
      </c>
      <c r="D1208" s="253"/>
      <c r="E1208" s="253" t="s">
        <v>14</v>
      </c>
      <c r="F1208" s="251">
        <v>44879</v>
      </c>
      <c r="G1208" s="251">
        <v>44938</v>
      </c>
      <c r="H1208" s="251">
        <v>45304</v>
      </c>
      <c r="I1208" s="251">
        <v>45688</v>
      </c>
      <c r="J1208" s="231" t="s">
        <v>2085</v>
      </c>
      <c r="K1208" s="231" t="s">
        <v>109</v>
      </c>
      <c r="L1208" s="253" t="s">
        <v>1440</v>
      </c>
      <c r="M1208" s="242" t="s">
        <v>1440</v>
      </c>
      <c r="N1208" s="252" t="s">
        <v>1972</v>
      </c>
      <c r="O1208" s="252" t="s">
        <v>11873</v>
      </c>
      <c r="P1208" s="252" t="s">
        <v>16027</v>
      </c>
      <c r="Q1208" s="253" t="s">
        <v>21</v>
      </c>
      <c r="R1208" s="293" t="s">
        <v>16028</v>
      </c>
      <c r="S1208" s="253" t="s">
        <v>2509</v>
      </c>
      <c r="T1208" s="253" t="s">
        <v>22</v>
      </c>
      <c r="U1208" s="295">
        <v>34366</v>
      </c>
      <c r="V1208" s="253" t="s">
        <v>747</v>
      </c>
      <c r="W1208" s="253" t="s">
        <v>747</v>
      </c>
      <c r="X1208" s="293" t="s">
        <v>1936</v>
      </c>
      <c r="Y1208" s="374" t="s">
        <v>16029</v>
      </c>
      <c r="Z1208" s="252">
        <v>44522</v>
      </c>
      <c r="AA1208" s="253" t="s">
        <v>1937</v>
      </c>
      <c r="AB1208" s="253" t="s">
        <v>1956</v>
      </c>
      <c r="AC1208" s="253" t="s">
        <v>1939</v>
      </c>
      <c r="AD1208" s="253" t="s">
        <v>2010</v>
      </c>
      <c r="AE1208" s="252" t="s">
        <v>2041</v>
      </c>
      <c r="AF1208" s="253" t="s">
        <v>16030</v>
      </c>
      <c r="AG1208" s="253" t="s">
        <v>16031</v>
      </c>
      <c r="AH1208" s="242" t="s">
        <v>16032</v>
      </c>
      <c r="AI1208" s="252" t="s">
        <v>16033</v>
      </c>
      <c r="AJ1208" s="293" t="s">
        <v>16034</v>
      </c>
      <c r="AK1208" s="253" t="s">
        <v>2778</v>
      </c>
      <c r="AL1208" s="293" t="s">
        <v>1953</v>
      </c>
      <c r="AM1208" s="296" t="s">
        <v>16035</v>
      </c>
      <c r="AN1208" s="321" t="s">
        <v>16036</v>
      </c>
      <c r="AO1208" s="10" t="s">
        <v>16037</v>
      </c>
      <c r="AP1208" s="10"/>
      <c r="AQ1208" s="254" t="s">
        <v>16038</v>
      </c>
      <c r="AR1208" s="292">
        <v>45471</v>
      </c>
      <c r="AS1208" s="292">
        <v>45473</v>
      </c>
      <c r="AT1208" s="8" t="s">
        <v>16039</v>
      </c>
      <c r="AU1208" s="244">
        <v>45442</v>
      </c>
      <c r="AV1208" s="317" t="s">
        <v>8583</v>
      </c>
      <c r="AW1208" s="294" t="s">
        <v>6613</v>
      </c>
      <c r="AX1208" s="249"/>
      <c r="AY1208" s="250" t="s">
        <v>16025</v>
      </c>
    </row>
    <row r="1209" spans="1:51" ht="25.5" customHeight="1" x14ac:dyDescent="0.35">
      <c r="A1209" s="330">
        <v>1208</v>
      </c>
      <c r="B1209" s="293" t="s">
        <v>16040</v>
      </c>
      <c r="C1209" s="294" t="s">
        <v>16041</v>
      </c>
      <c r="D1209" s="253"/>
      <c r="E1209" s="253" t="s">
        <v>14</v>
      </c>
      <c r="F1209" s="251">
        <v>44935</v>
      </c>
      <c r="G1209" s="251">
        <v>44994</v>
      </c>
      <c r="H1209" s="251">
        <v>45361</v>
      </c>
      <c r="I1209" s="251">
        <v>45747</v>
      </c>
      <c r="J1209" s="231" t="s">
        <v>2085</v>
      </c>
      <c r="K1209" s="231" t="s">
        <v>26</v>
      </c>
      <c r="L1209" s="253" t="s">
        <v>27</v>
      </c>
      <c r="M1209" s="242" t="s">
        <v>27</v>
      </c>
      <c r="N1209" s="252" t="s">
        <v>2050</v>
      </c>
      <c r="O1209" s="252" t="s">
        <v>1078</v>
      </c>
      <c r="P1209" s="252" t="s">
        <v>2471</v>
      </c>
      <c r="Q1209" s="253" t="s">
        <v>21</v>
      </c>
      <c r="R1209" s="350" t="s">
        <v>16042</v>
      </c>
      <c r="S1209" s="253" t="s">
        <v>2234</v>
      </c>
      <c r="T1209" s="253" t="s">
        <v>53</v>
      </c>
      <c r="U1209" s="295">
        <v>33720</v>
      </c>
      <c r="V1209" s="253" t="s">
        <v>129</v>
      </c>
      <c r="W1209" s="253" t="s">
        <v>129</v>
      </c>
      <c r="X1209" s="293" t="s">
        <v>1936</v>
      </c>
      <c r="Y1209" s="374" t="s">
        <v>16043</v>
      </c>
      <c r="Z1209" s="252">
        <v>44434</v>
      </c>
      <c r="AA1209" s="253" t="s">
        <v>1937</v>
      </c>
      <c r="AB1209" s="253" t="s">
        <v>1956</v>
      </c>
      <c r="AC1209" s="253" t="s">
        <v>1968</v>
      </c>
      <c r="AD1209" s="253" t="s">
        <v>2154</v>
      </c>
      <c r="AE1209" s="252" t="s">
        <v>2073</v>
      </c>
      <c r="AF1209" s="253" t="s">
        <v>16044</v>
      </c>
      <c r="AG1209" s="253" t="s">
        <v>16045</v>
      </c>
      <c r="AH1209" s="242" t="s">
        <v>16046</v>
      </c>
      <c r="AI1209" s="252" t="s">
        <v>16047</v>
      </c>
      <c r="AJ1209" s="293" t="s">
        <v>16048</v>
      </c>
      <c r="AK1209" s="253" t="s">
        <v>16049</v>
      </c>
      <c r="AL1209" s="293" t="s">
        <v>1958</v>
      </c>
      <c r="AM1209" s="296" t="s">
        <v>16050</v>
      </c>
      <c r="AN1209" s="321" t="s">
        <v>16051</v>
      </c>
      <c r="AO1209" s="10"/>
      <c r="AP1209" s="10"/>
      <c r="AQ1209" s="254" t="s">
        <v>16052</v>
      </c>
      <c r="AR1209" s="292">
        <v>45471</v>
      </c>
      <c r="AS1209" s="292">
        <v>45471</v>
      </c>
      <c r="AT1209" s="8" t="s">
        <v>16053</v>
      </c>
      <c r="AU1209" s="244">
        <v>45447</v>
      </c>
      <c r="AV1209" s="317" t="s">
        <v>8583</v>
      </c>
      <c r="AW1209" s="294" t="s">
        <v>6739</v>
      </c>
      <c r="AX1209" s="249"/>
      <c r="AY1209" s="250" t="s">
        <v>16040</v>
      </c>
    </row>
    <row r="1210" spans="1:51" ht="25.5" customHeight="1" x14ac:dyDescent="0.35">
      <c r="A1210" s="330">
        <v>1209</v>
      </c>
      <c r="B1210" s="293" t="s">
        <v>16054</v>
      </c>
      <c r="C1210" s="294" t="s">
        <v>7542</v>
      </c>
      <c r="D1210" s="253"/>
      <c r="E1210" s="253" t="s">
        <v>1658</v>
      </c>
      <c r="F1210" s="251">
        <v>45019</v>
      </c>
      <c r="G1210" s="251">
        <v>45078</v>
      </c>
      <c r="H1210" s="251">
        <v>45079</v>
      </c>
      <c r="I1210" s="251">
        <v>45473</v>
      </c>
      <c r="J1210" s="231" t="s">
        <v>2085</v>
      </c>
      <c r="K1210" s="231" t="s">
        <v>80</v>
      </c>
      <c r="L1210" s="253" t="s">
        <v>256</v>
      </c>
      <c r="M1210" s="242" t="s">
        <v>2129</v>
      </c>
      <c r="N1210" s="252" t="s">
        <v>1972</v>
      </c>
      <c r="O1210" s="252" t="s">
        <v>196</v>
      </c>
      <c r="P1210" s="252" t="s">
        <v>2061</v>
      </c>
      <c r="Q1210" s="253" t="s">
        <v>83</v>
      </c>
      <c r="R1210" s="350" t="s">
        <v>16055</v>
      </c>
      <c r="S1210" s="253" t="s">
        <v>1944</v>
      </c>
      <c r="T1210" s="253" t="s">
        <v>53</v>
      </c>
      <c r="U1210" s="295">
        <v>30620</v>
      </c>
      <c r="V1210" s="253" t="s">
        <v>129</v>
      </c>
      <c r="W1210" s="253" t="s">
        <v>129</v>
      </c>
      <c r="X1210" s="293" t="s">
        <v>1936</v>
      </c>
      <c r="Y1210" s="374" t="s">
        <v>16056</v>
      </c>
      <c r="Z1210" s="252">
        <v>40478</v>
      </c>
      <c r="AA1210" s="253" t="s">
        <v>2297</v>
      </c>
      <c r="AB1210" s="253" t="s">
        <v>1938</v>
      </c>
      <c r="AC1210" s="253" t="s">
        <v>1939</v>
      </c>
      <c r="AD1210" s="253" t="s">
        <v>2154</v>
      </c>
      <c r="AE1210" s="252" t="s">
        <v>1948</v>
      </c>
      <c r="AF1210" s="253" t="s">
        <v>16057</v>
      </c>
      <c r="AG1210" s="253" t="s">
        <v>16058</v>
      </c>
      <c r="AH1210" s="242" t="s">
        <v>16057</v>
      </c>
      <c r="AI1210" s="252" t="s">
        <v>16058</v>
      </c>
      <c r="AJ1210" s="293" t="s">
        <v>16059</v>
      </c>
      <c r="AK1210" s="253" t="s">
        <v>16060</v>
      </c>
      <c r="AL1210" s="293" t="s">
        <v>1971</v>
      </c>
      <c r="AM1210" s="296" t="s">
        <v>16061</v>
      </c>
      <c r="AN1210" s="321" t="s">
        <v>16062</v>
      </c>
      <c r="AO1210" s="10" t="s">
        <v>16063</v>
      </c>
      <c r="AP1210" s="10"/>
      <c r="AQ1210" s="254" t="s">
        <v>16064</v>
      </c>
      <c r="AR1210" s="292">
        <v>45472</v>
      </c>
      <c r="AS1210" s="292">
        <v>45473</v>
      </c>
      <c r="AT1210" s="8" t="s">
        <v>16065</v>
      </c>
      <c r="AU1210" s="244">
        <v>45454</v>
      </c>
      <c r="AV1210" s="317" t="s">
        <v>8583</v>
      </c>
      <c r="AW1210" s="294" t="s">
        <v>6739</v>
      </c>
      <c r="AX1210" s="249"/>
      <c r="AY1210" s="250" t="s">
        <v>16054</v>
      </c>
    </row>
    <row r="1211" spans="1:51" ht="25.5" customHeight="1" x14ac:dyDescent="0.35">
      <c r="A1211" s="330">
        <v>1210</v>
      </c>
      <c r="B1211" s="293" t="s">
        <v>16066</v>
      </c>
      <c r="C1211" s="8" t="s">
        <v>16067</v>
      </c>
      <c r="D1211" s="10"/>
      <c r="E1211" s="10" t="s">
        <v>255</v>
      </c>
      <c r="F1211" s="9">
        <v>45078</v>
      </c>
      <c r="G1211" s="9">
        <v>45137</v>
      </c>
      <c r="H1211" s="251" t="e">
        <v>#VALUE!</v>
      </c>
      <c r="I1211" s="251">
        <v>45504</v>
      </c>
      <c r="J1211" s="7" t="s">
        <v>2085</v>
      </c>
      <c r="K1211" s="376" t="s">
        <v>80</v>
      </c>
      <c r="L1211" s="331" t="s">
        <v>256</v>
      </c>
      <c r="M1211" s="242" t="s">
        <v>2096</v>
      </c>
      <c r="N1211" s="252" t="s">
        <v>1942</v>
      </c>
      <c r="O1211" s="252" t="s">
        <v>164</v>
      </c>
      <c r="P1211" s="252" t="s">
        <v>2053</v>
      </c>
      <c r="Q1211" s="253" t="s">
        <v>83</v>
      </c>
      <c r="R1211" s="293" t="s">
        <v>16068</v>
      </c>
      <c r="S1211" s="351" t="s">
        <v>2029</v>
      </c>
      <c r="T1211" s="253" t="s">
        <v>22</v>
      </c>
      <c r="U1211" s="244">
        <v>30484</v>
      </c>
      <c r="V1211" s="10" t="s">
        <v>6117</v>
      </c>
      <c r="W1211" s="10" t="s">
        <v>343</v>
      </c>
      <c r="X1211" s="241" t="s">
        <v>1936</v>
      </c>
      <c r="Y1211" s="375" t="s">
        <v>16069</v>
      </c>
      <c r="Z1211" s="252">
        <v>44905</v>
      </c>
      <c r="AA1211" s="253" t="s">
        <v>2009</v>
      </c>
      <c r="AB1211" s="10" t="s">
        <v>1946</v>
      </c>
      <c r="AC1211" s="253" t="s">
        <v>1939</v>
      </c>
      <c r="AD1211" s="253" t="s">
        <v>2539</v>
      </c>
      <c r="AE1211" s="243" t="s">
        <v>2421</v>
      </c>
      <c r="AF1211" s="253" t="s">
        <v>16070</v>
      </c>
      <c r="AG1211" s="253" t="s">
        <v>16071</v>
      </c>
      <c r="AH1211" s="242" t="s">
        <v>16070</v>
      </c>
      <c r="AI1211" s="252" t="s">
        <v>16071</v>
      </c>
      <c r="AJ1211" s="293" t="s">
        <v>16072</v>
      </c>
      <c r="AK1211" s="253" t="s">
        <v>16073</v>
      </c>
      <c r="AL1211" s="293" t="s">
        <v>2160</v>
      </c>
      <c r="AM1211" s="254" t="s">
        <v>16074</v>
      </c>
      <c r="AN1211" s="377" t="s">
        <v>16075</v>
      </c>
      <c r="AO1211" s="10" t="s">
        <v>16076</v>
      </c>
      <c r="AP1211" s="10"/>
      <c r="AQ1211" s="254" t="s">
        <v>16077</v>
      </c>
      <c r="AR1211" s="292">
        <v>45472</v>
      </c>
      <c r="AS1211" s="292">
        <v>45473</v>
      </c>
      <c r="AT1211" s="8" t="s">
        <v>16078</v>
      </c>
      <c r="AU1211" s="244">
        <v>45456</v>
      </c>
      <c r="AV1211" s="317" t="s">
        <v>8639</v>
      </c>
      <c r="AW1211" s="294" t="s">
        <v>6650</v>
      </c>
      <c r="AX1211" s="249"/>
      <c r="AY1211" s="250" t="s">
        <v>16066</v>
      </c>
    </row>
    <row r="1212" spans="1:51" ht="25.5" customHeight="1" x14ac:dyDescent="0.35">
      <c r="A1212" s="330">
        <v>1211</v>
      </c>
      <c r="B1212" s="293" t="s">
        <v>16079</v>
      </c>
      <c r="C1212" s="8" t="s">
        <v>16080</v>
      </c>
      <c r="D1212" s="10"/>
      <c r="E1212" s="10" t="s">
        <v>14</v>
      </c>
      <c r="F1212" s="9">
        <v>45418</v>
      </c>
      <c r="G1212" s="9">
        <v>45477</v>
      </c>
      <c r="H1212" s="251"/>
      <c r="I1212" s="251"/>
      <c r="J1212" s="9"/>
      <c r="K1212" s="376" t="s">
        <v>26</v>
      </c>
      <c r="L1212" s="331" t="s">
        <v>789</v>
      </c>
      <c r="M1212" s="242" t="s">
        <v>2383</v>
      </c>
      <c r="N1212" s="252" t="s">
        <v>1972</v>
      </c>
      <c r="O1212" s="252" t="s">
        <v>1825</v>
      </c>
      <c r="P1212" s="252" t="s">
        <v>2753</v>
      </c>
      <c r="Q1212" s="253" t="s">
        <v>21</v>
      </c>
      <c r="R1212" s="350" t="s">
        <v>16081</v>
      </c>
      <c r="S1212" s="351" t="s">
        <v>1944</v>
      </c>
      <c r="T1212" s="253" t="s">
        <v>53</v>
      </c>
      <c r="U1212" s="244">
        <v>32724</v>
      </c>
      <c r="V1212" s="10" t="s">
        <v>79</v>
      </c>
      <c r="W1212" s="10" t="s">
        <v>79</v>
      </c>
      <c r="X1212" s="241" t="s">
        <v>1936</v>
      </c>
      <c r="Y1212" s="375" t="s">
        <v>16082</v>
      </c>
      <c r="Z1212" s="243">
        <v>44778</v>
      </c>
      <c r="AA1212" s="243" t="s">
        <v>1937</v>
      </c>
      <c r="AB1212" s="10" t="s">
        <v>1938</v>
      </c>
      <c r="AC1212" s="10" t="s">
        <v>1939</v>
      </c>
      <c r="AD1212" s="10" t="s">
        <v>2139</v>
      </c>
      <c r="AE1212" s="243" t="s">
        <v>1998</v>
      </c>
      <c r="AF1212" s="358" t="s">
        <v>16083</v>
      </c>
      <c r="AG1212" s="358" t="s">
        <v>16084</v>
      </c>
      <c r="AH1212" s="242" t="s">
        <v>16085</v>
      </c>
      <c r="AI1212" s="243" t="s">
        <v>16086</v>
      </c>
      <c r="AJ1212" s="290" t="s">
        <v>16087</v>
      </c>
      <c r="AK1212" s="10" t="s">
        <v>16088</v>
      </c>
      <c r="AL1212" s="241" t="s">
        <v>1971</v>
      </c>
      <c r="AM1212" s="327" t="s">
        <v>16089</v>
      </c>
      <c r="AN1212" s="378" t="s">
        <v>16090</v>
      </c>
      <c r="AO1212" s="357" t="s">
        <v>16091</v>
      </c>
      <c r="AP1212" s="10"/>
      <c r="AQ1212" s="254" t="s">
        <v>16092</v>
      </c>
      <c r="AR1212" s="292">
        <v>45471</v>
      </c>
      <c r="AS1212" s="292">
        <v>45471</v>
      </c>
      <c r="AT1212" s="8" t="s">
        <v>16</v>
      </c>
      <c r="AU1212" s="244">
        <v>45448</v>
      </c>
      <c r="AV1212" s="317" t="s">
        <v>8583</v>
      </c>
      <c r="AW1212" s="294" t="s">
        <v>3783</v>
      </c>
      <c r="AX1212" s="249"/>
      <c r="AY1212" s="250" t="s">
        <v>16079</v>
      </c>
    </row>
    <row r="1213" spans="1:51" ht="25.5" customHeight="1" x14ac:dyDescent="0.35">
      <c r="A1213" s="330">
        <v>1212</v>
      </c>
      <c r="B1213" s="293" t="s">
        <v>16093</v>
      </c>
      <c r="C1213" s="294" t="s">
        <v>16094</v>
      </c>
      <c r="D1213" s="253"/>
      <c r="E1213" s="253" t="s">
        <v>1967</v>
      </c>
      <c r="F1213" s="251">
        <v>44907</v>
      </c>
      <c r="G1213" s="251">
        <v>44966</v>
      </c>
      <c r="H1213" s="251">
        <v>45332</v>
      </c>
      <c r="I1213" s="251">
        <v>45716</v>
      </c>
      <c r="J1213" s="231" t="s">
        <v>2085</v>
      </c>
      <c r="K1213" s="231" t="s">
        <v>80</v>
      </c>
      <c r="L1213" s="253" t="s">
        <v>81</v>
      </c>
      <c r="M1213" s="242" t="s">
        <v>2151</v>
      </c>
      <c r="N1213" s="252" t="s">
        <v>2017</v>
      </c>
      <c r="O1213" s="252" t="s">
        <v>196</v>
      </c>
      <c r="P1213" s="252" t="s">
        <v>2061</v>
      </c>
      <c r="Q1213" s="253" t="s">
        <v>83</v>
      </c>
      <c r="R1213" s="350" t="s">
        <v>16095</v>
      </c>
      <c r="S1213" s="253" t="s">
        <v>2252</v>
      </c>
      <c r="T1213" s="253" t="s">
        <v>53</v>
      </c>
      <c r="U1213" s="295">
        <v>34123</v>
      </c>
      <c r="V1213" s="253" t="s">
        <v>1967</v>
      </c>
      <c r="W1213" s="253" t="s">
        <v>1967</v>
      </c>
      <c r="X1213" s="293" t="s">
        <v>1936</v>
      </c>
      <c r="Y1213" s="374" t="s">
        <v>16096</v>
      </c>
      <c r="Z1213" s="252">
        <v>44374</v>
      </c>
      <c r="AA1213" s="253" t="s">
        <v>1937</v>
      </c>
      <c r="AB1213" s="253" t="s">
        <v>1938</v>
      </c>
      <c r="AC1213" s="253" t="s">
        <v>1939</v>
      </c>
      <c r="AD1213" s="253" t="s">
        <v>16097</v>
      </c>
      <c r="AE1213" s="252" t="s">
        <v>1948</v>
      </c>
      <c r="AF1213" s="253" t="s">
        <v>16098</v>
      </c>
      <c r="AG1213" s="253" t="s">
        <v>16099</v>
      </c>
      <c r="AH1213" s="242" t="s">
        <v>16098</v>
      </c>
      <c r="AI1213" s="252" t="s">
        <v>16099</v>
      </c>
      <c r="AJ1213" s="293" t="s">
        <v>16100</v>
      </c>
      <c r="AK1213" s="253" t="s">
        <v>16101</v>
      </c>
      <c r="AL1213" s="293" t="s">
        <v>1971</v>
      </c>
      <c r="AM1213" s="296" t="s">
        <v>16102</v>
      </c>
      <c r="AN1213" s="321" t="s">
        <v>16103</v>
      </c>
      <c r="AO1213" s="10"/>
      <c r="AP1213" s="10"/>
      <c r="AQ1213" s="254" t="s">
        <v>16104</v>
      </c>
      <c r="AR1213" s="292">
        <v>45472</v>
      </c>
      <c r="AS1213" s="292">
        <v>45473</v>
      </c>
      <c r="AT1213" s="8" t="s">
        <v>16105</v>
      </c>
      <c r="AU1213" s="244">
        <v>45456</v>
      </c>
      <c r="AV1213" s="317" t="s">
        <v>8583</v>
      </c>
      <c r="AW1213" s="294" t="s">
        <v>6613</v>
      </c>
      <c r="AX1213" s="249"/>
      <c r="AY1213" s="250" t="s">
        <v>16093</v>
      </c>
    </row>
    <row r="1214" spans="1:51" ht="25.5" customHeight="1" x14ac:dyDescent="0.35">
      <c r="A1214" s="330">
        <v>1213</v>
      </c>
      <c r="B1214" s="293" t="s">
        <v>16106</v>
      </c>
      <c r="C1214" s="294" t="s">
        <v>16107</v>
      </c>
      <c r="D1214" s="253"/>
      <c r="E1214" s="253" t="s">
        <v>2099</v>
      </c>
      <c r="F1214" s="251">
        <v>43836</v>
      </c>
      <c r="G1214" s="251">
        <v>43895</v>
      </c>
      <c r="H1214" s="251">
        <v>44261</v>
      </c>
      <c r="I1214" s="251"/>
      <c r="J1214" s="231" t="s">
        <v>1932</v>
      </c>
      <c r="K1214" s="231" t="s">
        <v>80</v>
      </c>
      <c r="L1214" s="253" t="s">
        <v>81</v>
      </c>
      <c r="M1214" s="242" t="s">
        <v>2298</v>
      </c>
      <c r="N1214" s="252" t="s">
        <v>2017</v>
      </c>
      <c r="O1214" s="252" t="s">
        <v>196</v>
      </c>
      <c r="P1214" s="252" t="s">
        <v>2061</v>
      </c>
      <c r="Q1214" s="253" t="s">
        <v>83</v>
      </c>
      <c r="R1214" s="293" t="s">
        <v>16108</v>
      </c>
      <c r="S1214" s="253" t="s">
        <v>2234</v>
      </c>
      <c r="T1214" s="253" t="s">
        <v>53</v>
      </c>
      <c r="U1214" s="295">
        <v>31959</v>
      </c>
      <c r="V1214" s="253" t="s">
        <v>878</v>
      </c>
      <c r="W1214" s="253" t="s">
        <v>1725</v>
      </c>
      <c r="X1214" s="293" t="s">
        <v>1936</v>
      </c>
      <c r="Y1214" s="374" t="s">
        <v>16109</v>
      </c>
      <c r="Z1214" s="252">
        <v>44284</v>
      </c>
      <c r="AA1214" s="253" t="s">
        <v>1937</v>
      </c>
      <c r="AB1214" s="253" t="s">
        <v>1938</v>
      </c>
      <c r="AC1214" s="253" t="s">
        <v>1939</v>
      </c>
      <c r="AD1214" s="253" t="s">
        <v>16110</v>
      </c>
      <c r="AE1214" s="252" t="s">
        <v>1948</v>
      </c>
      <c r="AF1214" s="253" t="s">
        <v>16111</v>
      </c>
      <c r="AG1214" s="253" t="s">
        <v>16112</v>
      </c>
      <c r="AH1214" s="242" t="s">
        <v>16113</v>
      </c>
      <c r="AI1214" s="252" t="s">
        <v>16114</v>
      </c>
      <c r="AJ1214" s="293" t="s">
        <v>16115</v>
      </c>
      <c r="AK1214" s="253" t="s">
        <v>16116</v>
      </c>
      <c r="AL1214" s="293" t="s">
        <v>1971</v>
      </c>
      <c r="AM1214" s="296" t="s">
        <v>16117</v>
      </c>
      <c r="AN1214" s="321" t="s">
        <v>16118</v>
      </c>
      <c r="AO1214" s="10" t="s">
        <v>16119</v>
      </c>
      <c r="AP1214" s="10"/>
      <c r="AQ1214" s="254" t="s">
        <v>16120</v>
      </c>
      <c r="AR1214" s="292">
        <v>45472</v>
      </c>
      <c r="AS1214" s="292">
        <v>45473</v>
      </c>
      <c r="AT1214" s="8" t="s">
        <v>16121</v>
      </c>
      <c r="AU1214" s="244">
        <v>45467</v>
      </c>
      <c r="AV1214" s="317" t="s">
        <v>8583</v>
      </c>
      <c r="AW1214" s="294" t="s">
        <v>8334</v>
      </c>
      <c r="AX1214" s="249"/>
      <c r="AY1214" s="250" t="s">
        <v>16106</v>
      </c>
    </row>
    <row r="1215" spans="1:51" ht="25.5" customHeight="1" x14ac:dyDescent="0.35">
      <c r="A1215" s="330">
        <v>1214</v>
      </c>
      <c r="B1215" s="293" t="s">
        <v>16122</v>
      </c>
      <c r="C1215" s="294" t="s">
        <v>16123</v>
      </c>
      <c r="D1215" s="253" t="s">
        <v>11453</v>
      </c>
      <c r="E1215" s="253" t="s">
        <v>141</v>
      </c>
      <c r="F1215" s="251">
        <v>44327</v>
      </c>
      <c r="G1215" s="251">
        <v>44386</v>
      </c>
      <c r="H1215" s="251">
        <v>44752</v>
      </c>
      <c r="I1215" s="251">
        <v>45847</v>
      </c>
      <c r="J1215" s="231" t="s">
        <v>2269</v>
      </c>
      <c r="K1215" s="231" t="s">
        <v>80</v>
      </c>
      <c r="L1215" s="253" t="s">
        <v>163</v>
      </c>
      <c r="M1215" s="242" t="s">
        <v>2138</v>
      </c>
      <c r="N1215" s="252" t="s">
        <v>1964</v>
      </c>
      <c r="O1215" s="252" t="s">
        <v>164</v>
      </c>
      <c r="P1215" s="252" t="s">
        <v>2053</v>
      </c>
      <c r="Q1215" s="253" t="s">
        <v>83</v>
      </c>
      <c r="R1215" s="293" t="s">
        <v>16124</v>
      </c>
      <c r="S1215" s="253" t="s">
        <v>2234</v>
      </c>
      <c r="T1215" s="253" t="s">
        <v>53</v>
      </c>
      <c r="U1215" s="295">
        <v>31293</v>
      </c>
      <c r="V1215" s="253" t="s">
        <v>141</v>
      </c>
      <c r="W1215" s="253" t="s">
        <v>141</v>
      </c>
      <c r="X1215" s="293" t="s">
        <v>1936</v>
      </c>
      <c r="Y1215" s="374" t="s">
        <v>16125</v>
      </c>
      <c r="Z1215" s="252">
        <v>44825</v>
      </c>
      <c r="AA1215" s="253" t="s">
        <v>1937</v>
      </c>
      <c r="AB1215" s="253" t="s">
        <v>1938</v>
      </c>
      <c r="AC1215" s="253" t="s">
        <v>1939</v>
      </c>
      <c r="AD1215" s="253" t="s">
        <v>2139</v>
      </c>
      <c r="AE1215" s="252" t="s">
        <v>1948</v>
      </c>
      <c r="AF1215" s="253" t="s">
        <v>16126</v>
      </c>
      <c r="AG1215" s="253" t="s">
        <v>16127</v>
      </c>
      <c r="AH1215" s="242" t="s">
        <v>16128</v>
      </c>
      <c r="AI1215" s="252" t="s">
        <v>16129</v>
      </c>
      <c r="AJ1215" s="293" t="s">
        <v>16130</v>
      </c>
      <c r="AK1215" s="253" t="s">
        <v>16131</v>
      </c>
      <c r="AL1215" s="293" t="s">
        <v>1971</v>
      </c>
      <c r="AM1215" s="296" t="s">
        <v>16132</v>
      </c>
      <c r="AN1215" s="321" t="s">
        <v>16133</v>
      </c>
      <c r="AO1215" s="10" t="s">
        <v>16134</v>
      </c>
      <c r="AP1215" s="10"/>
      <c r="AQ1215" s="254" t="s">
        <v>16135</v>
      </c>
      <c r="AR1215" s="292">
        <v>45472</v>
      </c>
      <c r="AS1215" s="292">
        <v>45473</v>
      </c>
      <c r="AT1215" s="8" t="s">
        <v>16136</v>
      </c>
      <c r="AU1215" s="244">
        <v>45467</v>
      </c>
      <c r="AV1215" s="317" t="s">
        <v>8583</v>
      </c>
      <c r="AW1215" s="294" t="s">
        <v>6613</v>
      </c>
      <c r="AX1215" s="249"/>
      <c r="AY1215" s="250" t="s">
        <v>16122</v>
      </c>
    </row>
    <row r="1216" spans="1:51" ht="25.5" customHeight="1" x14ac:dyDescent="0.35">
      <c r="A1216" s="330">
        <v>1215</v>
      </c>
      <c r="B1216" s="293" t="s">
        <v>16137</v>
      </c>
      <c r="C1216" s="294" t="s">
        <v>16138</v>
      </c>
      <c r="D1216" s="253"/>
      <c r="E1216" s="253" t="s">
        <v>14</v>
      </c>
      <c r="F1216" s="251">
        <v>44725</v>
      </c>
      <c r="G1216" s="251">
        <v>44784</v>
      </c>
      <c r="H1216" s="251">
        <v>45150</v>
      </c>
      <c r="I1216" s="251">
        <v>45535</v>
      </c>
      <c r="J1216" s="231" t="s">
        <v>2085</v>
      </c>
      <c r="K1216" s="231" t="s">
        <v>80</v>
      </c>
      <c r="L1216" s="253" t="s">
        <v>680</v>
      </c>
      <c r="M1216" s="242" t="s">
        <v>2301</v>
      </c>
      <c r="N1216" s="252" t="s">
        <v>1990</v>
      </c>
      <c r="O1216" s="252" t="s">
        <v>16139</v>
      </c>
      <c r="P1216" s="252" t="s">
        <v>16140</v>
      </c>
      <c r="Q1216" s="253" t="s">
        <v>21</v>
      </c>
      <c r="R1216" s="350" t="s">
        <v>16141</v>
      </c>
      <c r="S1216" s="253" t="s">
        <v>2174</v>
      </c>
      <c r="T1216" s="253" t="s">
        <v>22</v>
      </c>
      <c r="U1216" s="295">
        <v>32555</v>
      </c>
      <c r="V1216" s="253" t="s">
        <v>2015</v>
      </c>
      <c r="W1216" s="253" t="s">
        <v>2015</v>
      </c>
      <c r="X1216" s="293" t="s">
        <v>1936</v>
      </c>
      <c r="Y1216" s="374" t="s">
        <v>16142</v>
      </c>
      <c r="Z1216" s="252">
        <v>44522</v>
      </c>
      <c r="AA1216" s="253" t="s">
        <v>1937</v>
      </c>
      <c r="AB1216" s="253" t="s">
        <v>1938</v>
      </c>
      <c r="AC1216" s="253" t="s">
        <v>1939</v>
      </c>
      <c r="AD1216" s="253" t="s">
        <v>2010</v>
      </c>
      <c r="AE1216" s="252" t="s">
        <v>2095</v>
      </c>
      <c r="AF1216" s="253" t="s">
        <v>16143</v>
      </c>
      <c r="AG1216" s="253" t="s">
        <v>16144</v>
      </c>
      <c r="AH1216" s="242" t="s">
        <v>16145</v>
      </c>
      <c r="AI1216" s="252" t="s">
        <v>16146</v>
      </c>
      <c r="AJ1216" s="293" t="s">
        <v>16147</v>
      </c>
      <c r="AK1216" s="253" t="s">
        <v>16148</v>
      </c>
      <c r="AL1216" s="293" t="s">
        <v>2160</v>
      </c>
      <c r="AM1216" s="296" t="s">
        <v>16149</v>
      </c>
      <c r="AN1216" s="321" t="s">
        <v>16150</v>
      </c>
      <c r="AO1216" s="10" t="s">
        <v>16151</v>
      </c>
      <c r="AP1216" s="10"/>
      <c r="AQ1216" s="254" t="s">
        <v>16152</v>
      </c>
      <c r="AR1216" s="292">
        <v>45478</v>
      </c>
      <c r="AS1216" s="292">
        <v>45478</v>
      </c>
      <c r="AT1216" s="8" t="s">
        <v>16153</v>
      </c>
      <c r="AU1216" s="244">
        <v>45463</v>
      </c>
      <c r="AV1216" s="317" t="s">
        <v>8583</v>
      </c>
      <c r="AW1216" s="294" t="s">
        <v>6613</v>
      </c>
      <c r="AX1216" s="249"/>
      <c r="AY1216" s="250" t="s">
        <v>16137</v>
      </c>
    </row>
    <row r="1217" spans="1:51" ht="25.5" customHeight="1" x14ac:dyDescent="0.35">
      <c r="A1217" s="330">
        <v>1216</v>
      </c>
      <c r="B1217" s="293" t="s">
        <v>16154</v>
      </c>
      <c r="C1217" s="294" t="s">
        <v>16155</v>
      </c>
      <c r="D1217" s="253"/>
      <c r="E1217" s="253" t="s">
        <v>14</v>
      </c>
      <c r="F1217" s="251">
        <v>44410</v>
      </c>
      <c r="G1217" s="251">
        <v>44469</v>
      </c>
      <c r="H1217" s="251">
        <v>44835</v>
      </c>
      <c r="I1217" s="251">
        <v>45930</v>
      </c>
      <c r="J1217" s="231" t="s">
        <v>2269</v>
      </c>
      <c r="K1217" s="231" t="s">
        <v>34</v>
      </c>
      <c r="L1217" s="253" t="s">
        <v>35</v>
      </c>
      <c r="M1217" s="242" t="s">
        <v>2225</v>
      </c>
      <c r="N1217" s="252" t="s">
        <v>2126</v>
      </c>
      <c r="O1217" s="252" t="s">
        <v>762</v>
      </c>
      <c r="P1217" s="252" t="s">
        <v>2347</v>
      </c>
      <c r="Q1217" s="253" t="s">
        <v>21</v>
      </c>
      <c r="R1217" s="293" t="s">
        <v>16156</v>
      </c>
      <c r="S1217" s="253" t="s">
        <v>1944</v>
      </c>
      <c r="T1217" s="253" t="s">
        <v>22</v>
      </c>
      <c r="U1217" s="295">
        <v>35499</v>
      </c>
      <c r="V1217" s="253" t="s">
        <v>255</v>
      </c>
      <c r="W1217" s="253" t="s">
        <v>255</v>
      </c>
      <c r="X1217" s="293" t="s">
        <v>1936</v>
      </c>
      <c r="Y1217" s="374" t="s">
        <v>16157</v>
      </c>
      <c r="Z1217" s="252">
        <v>44326</v>
      </c>
      <c r="AA1217" s="253" t="s">
        <v>3088</v>
      </c>
      <c r="AB1217" s="253" t="s">
        <v>1956</v>
      </c>
      <c r="AC1217" s="253" t="s">
        <v>1939</v>
      </c>
      <c r="AD1217" s="253" t="s">
        <v>2031</v>
      </c>
      <c r="AE1217" s="252" t="s">
        <v>2680</v>
      </c>
      <c r="AF1217" s="253" t="s">
        <v>16158</v>
      </c>
      <c r="AG1217" s="253" t="s">
        <v>16159</v>
      </c>
      <c r="AH1217" s="242" t="s">
        <v>16158</v>
      </c>
      <c r="AI1217" s="252" t="s">
        <v>16159</v>
      </c>
      <c r="AJ1217" s="293" t="s">
        <v>16160</v>
      </c>
      <c r="AK1217" s="253" t="s">
        <v>16161</v>
      </c>
      <c r="AL1217" s="293" t="s">
        <v>2005</v>
      </c>
      <c r="AM1217" s="296" t="s">
        <v>16162</v>
      </c>
      <c r="AN1217" s="321" t="s">
        <v>16163</v>
      </c>
      <c r="AO1217" s="10"/>
      <c r="AP1217" s="10"/>
      <c r="AQ1217" s="254" t="s">
        <v>16164</v>
      </c>
      <c r="AR1217" s="292">
        <v>45482</v>
      </c>
      <c r="AS1217" s="292">
        <v>45482</v>
      </c>
      <c r="AT1217" s="8" t="s">
        <v>16165</v>
      </c>
      <c r="AU1217" s="244">
        <v>45453</v>
      </c>
      <c r="AV1217" s="317" t="s">
        <v>8583</v>
      </c>
      <c r="AW1217" s="294" t="s">
        <v>3783</v>
      </c>
      <c r="AX1217" s="249"/>
      <c r="AY1217" s="250" t="s">
        <v>16154</v>
      </c>
    </row>
    <row r="1218" spans="1:51" ht="25.5" customHeight="1" x14ac:dyDescent="0.35">
      <c r="A1218" s="330">
        <v>1217</v>
      </c>
      <c r="B1218" s="293" t="s">
        <v>16166</v>
      </c>
      <c r="C1218" s="294" t="s">
        <v>16167</v>
      </c>
      <c r="D1218" s="253" t="s">
        <v>16168</v>
      </c>
      <c r="E1218" s="253" t="s">
        <v>32</v>
      </c>
      <c r="F1218" s="251">
        <v>44473</v>
      </c>
      <c r="G1218" s="251">
        <v>44532</v>
      </c>
      <c r="H1218" s="251">
        <v>45263</v>
      </c>
      <c r="I1218" s="251"/>
      <c r="J1218" s="231" t="s">
        <v>1932</v>
      </c>
      <c r="K1218" s="231" t="s">
        <v>80</v>
      </c>
      <c r="L1218" s="253" t="s">
        <v>81</v>
      </c>
      <c r="M1218" s="242" t="s">
        <v>2151</v>
      </c>
      <c r="N1218" s="252" t="s">
        <v>1964</v>
      </c>
      <c r="O1218" s="252" t="s">
        <v>164</v>
      </c>
      <c r="P1218" s="252" t="s">
        <v>2053</v>
      </c>
      <c r="Q1218" s="253" t="s">
        <v>83</v>
      </c>
      <c r="R1218" s="293" t="s">
        <v>16169</v>
      </c>
      <c r="S1218" s="253" t="s">
        <v>2234</v>
      </c>
      <c r="T1218" s="253" t="s">
        <v>53</v>
      </c>
      <c r="U1218" s="295">
        <v>29527</v>
      </c>
      <c r="V1218" s="253" t="s">
        <v>544</v>
      </c>
      <c r="W1218" s="253" t="s">
        <v>544</v>
      </c>
      <c r="X1218" s="293" t="s">
        <v>1936</v>
      </c>
      <c r="Y1218" s="374" t="s">
        <v>16170</v>
      </c>
      <c r="Z1218" s="252">
        <v>44553</v>
      </c>
      <c r="AA1218" s="253" t="s">
        <v>1937</v>
      </c>
      <c r="AB1218" s="253" t="s">
        <v>1938</v>
      </c>
      <c r="AC1218" s="253" t="s">
        <v>1939</v>
      </c>
      <c r="AD1218" s="253" t="s">
        <v>2072</v>
      </c>
      <c r="AE1218" s="252" t="s">
        <v>2041</v>
      </c>
      <c r="AF1218" s="253" t="s">
        <v>16171</v>
      </c>
      <c r="AG1218" s="253" t="s">
        <v>16172</v>
      </c>
      <c r="AH1218" s="242" t="s">
        <v>16173</v>
      </c>
      <c r="AI1218" s="252" t="s">
        <v>16174</v>
      </c>
      <c r="AJ1218" s="293" t="s">
        <v>16175</v>
      </c>
      <c r="AK1218" s="253" t="s">
        <v>16116</v>
      </c>
      <c r="AL1218" s="293" t="s">
        <v>1971</v>
      </c>
      <c r="AM1218" s="296" t="s">
        <v>16176</v>
      </c>
      <c r="AN1218" s="321" t="s">
        <v>16177</v>
      </c>
      <c r="AO1218" s="10" t="s">
        <v>16178</v>
      </c>
      <c r="AP1218" s="10"/>
      <c r="AQ1218" s="254" t="s">
        <v>16179</v>
      </c>
      <c r="AR1218" s="292">
        <v>45482</v>
      </c>
      <c r="AS1218" s="292">
        <v>45482</v>
      </c>
      <c r="AT1218" s="8" t="s">
        <v>16180</v>
      </c>
      <c r="AU1218" s="244">
        <v>45478</v>
      </c>
      <c r="AV1218" s="317" t="s">
        <v>8583</v>
      </c>
      <c r="AW1218" s="294" t="s">
        <v>6613</v>
      </c>
      <c r="AX1218" s="249"/>
      <c r="AY1218" s="250" t="s">
        <v>16166</v>
      </c>
    </row>
    <row r="1219" spans="1:51" ht="25.5" customHeight="1" x14ac:dyDescent="0.35">
      <c r="A1219" s="330">
        <v>1218</v>
      </c>
      <c r="B1219" s="293" t="s">
        <v>16181</v>
      </c>
      <c r="C1219" s="294" t="s">
        <v>16182</v>
      </c>
      <c r="D1219" s="253"/>
      <c r="E1219" s="253" t="s">
        <v>343</v>
      </c>
      <c r="F1219" s="251">
        <v>44522</v>
      </c>
      <c r="G1219" s="251">
        <v>44581</v>
      </c>
      <c r="H1219" s="251">
        <v>44947</v>
      </c>
      <c r="I1219" s="251">
        <v>46042</v>
      </c>
      <c r="J1219" s="231" t="s">
        <v>2269</v>
      </c>
      <c r="K1219" s="231" t="s">
        <v>80</v>
      </c>
      <c r="L1219" s="253" t="s">
        <v>146</v>
      </c>
      <c r="M1219" s="242" t="s">
        <v>2032</v>
      </c>
      <c r="N1219" s="252" t="s">
        <v>1990</v>
      </c>
      <c r="O1219" s="252" t="s">
        <v>410</v>
      </c>
      <c r="P1219" s="252" t="s">
        <v>2182</v>
      </c>
      <c r="Q1219" s="253" t="s">
        <v>148</v>
      </c>
      <c r="R1219" s="293" t="s">
        <v>16183</v>
      </c>
      <c r="S1219" s="253" t="s">
        <v>1944</v>
      </c>
      <c r="T1219" s="253" t="s">
        <v>53</v>
      </c>
      <c r="U1219" s="295">
        <v>30667</v>
      </c>
      <c r="V1219" s="253" t="s">
        <v>311</v>
      </c>
      <c r="W1219" s="253" t="s">
        <v>311</v>
      </c>
      <c r="X1219" s="293" t="s">
        <v>1936</v>
      </c>
      <c r="Y1219" s="374" t="s">
        <v>16184</v>
      </c>
      <c r="Z1219" s="252">
        <v>44778</v>
      </c>
      <c r="AA1219" s="253" t="s">
        <v>1937</v>
      </c>
      <c r="AB1219" s="253" t="s">
        <v>1946</v>
      </c>
      <c r="AC1219" s="253" t="s">
        <v>1939</v>
      </c>
      <c r="AD1219" s="253" t="s">
        <v>2154</v>
      </c>
      <c r="AE1219" s="252" t="s">
        <v>2397</v>
      </c>
      <c r="AF1219" s="253" t="s">
        <v>16185</v>
      </c>
      <c r="AG1219" s="253" t="s">
        <v>16186</v>
      </c>
      <c r="AH1219" s="242" t="s">
        <v>16187</v>
      </c>
      <c r="AI1219" s="252" t="s">
        <v>16188</v>
      </c>
      <c r="AJ1219" s="293" t="s">
        <v>16189</v>
      </c>
      <c r="AK1219" s="253" t="s">
        <v>16190</v>
      </c>
      <c r="AL1219" s="293" t="s">
        <v>2160</v>
      </c>
      <c r="AM1219" s="296" t="s">
        <v>16191</v>
      </c>
      <c r="AN1219" s="321" t="s">
        <v>16192</v>
      </c>
      <c r="AO1219" s="10" t="s">
        <v>16193</v>
      </c>
      <c r="AP1219" s="10"/>
      <c r="AQ1219" s="254" t="s">
        <v>16194</v>
      </c>
      <c r="AR1219" s="292">
        <v>45484</v>
      </c>
      <c r="AS1219" s="292">
        <v>45484</v>
      </c>
      <c r="AT1219" s="8" t="s">
        <v>16195</v>
      </c>
      <c r="AU1219" s="244">
        <v>45461</v>
      </c>
      <c r="AV1219" s="317" t="s">
        <v>8583</v>
      </c>
      <c r="AW1219" s="294" t="s">
        <v>6770</v>
      </c>
      <c r="AX1219" s="249"/>
      <c r="AY1219" s="250" t="s">
        <v>16181</v>
      </c>
    </row>
    <row r="1220" spans="1:51" ht="25.5" customHeight="1" x14ac:dyDescent="0.35">
      <c r="A1220" s="330">
        <v>1219</v>
      </c>
      <c r="B1220" s="241" t="s">
        <v>16196</v>
      </c>
      <c r="C1220" s="8" t="s">
        <v>16197</v>
      </c>
      <c r="D1220" s="10"/>
      <c r="E1220" s="10" t="s">
        <v>14</v>
      </c>
      <c r="F1220" s="9">
        <v>45425</v>
      </c>
      <c r="G1220" s="9">
        <v>45484</v>
      </c>
      <c r="H1220" s="251"/>
      <c r="I1220" s="251"/>
      <c r="J1220" s="9"/>
      <c r="K1220" s="376" t="s">
        <v>109</v>
      </c>
      <c r="L1220" s="331" t="s">
        <v>1440</v>
      </c>
      <c r="M1220" s="242" t="s">
        <v>1440</v>
      </c>
      <c r="N1220" s="252" t="s">
        <v>1984</v>
      </c>
      <c r="O1220" s="252" t="s">
        <v>1441</v>
      </c>
      <c r="P1220" s="252" t="s">
        <v>2756</v>
      </c>
      <c r="Q1220" s="253" t="s">
        <v>21</v>
      </c>
      <c r="R1220" s="293" t="s">
        <v>16198</v>
      </c>
      <c r="S1220" s="351" t="s">
        <v>1944</v>
      </c>
      <c r="T1220" s="253" t="s">
        <v>53</v>
      </c>
      <c r="U1220" s="244">
        <v>33919</v>
      </c>
      <c r="V1220" s="10" t="s">
        <v>79</v>
      </c>
      <c r="W1220" s="10" t="s">
        <v>79</v>
      </c>
      <c r="X1220" s="241" t="s">
        <v>1936</v>
      </c>
      <c r="Y1220" s="375" t="s">
        <v>16199</v>
      </c>
      <c r="Z1220" s="243">
        <v>44315</v>
      </c>
      <c r="AA1220" s="10" t="s">
        <v>1937</v>
      </c>
      <c r="AB1220" s="10" t="s">
        <v>1956</v>
      </c>
      <c r="AC1220" s="10" t="s">
        <v>1939</v>
      </c>
      <c r="AD1220" s="10" t="s">
        <v>2010</v>
      </c>
      <c r="AE1220" s="243" t="s">
        <v>2219</v>
      </c>
      <c r="AF1220" s="10" t="s">
        <v>16200</v>
      </c>
      <c r="AG1220" s="10" t="s">
        <v>16201</v>
      </c>
      <c r="AH1220" s="242" t="s">
        <v>16202</v>
      </c>
      <c r="AI1220" s="243" t="s">
        <v>16203</v>
      </c>
      <c r="AJ1220" s="290" t="s">
        <v>16204</v>
      </c>
      <c r="AK1220" s="10" t="s">
        <v>2816</v>
      </c>
      <c r="AL1220" s="241" t="s">
        <v>2005</v>
      </c>
      <c r="AM1220" s="327" t="s">
        <v>16205</v>
      </c>
      <c r="AN1220" s="7" t="s">
        <v>16206</v>
      </c>
      <c r="AO1220" s="357" t="s">
        <v>16207</v>
      </c>
      <c r="AP1220" s="10"/>
      <c r="AQ1220" s="254" t="s">
        <v>16208</v>
      </c>
      <c r="AR1220" s="292">
        <v>45484</v>
      </c>
      <c r="AS1220" s="292">
        <v>45484</v>
      </c>
      <c r="AT1220" s="8" t="s">
        <v>16209</v>
      </c>
      <c r="AU1220" s="244">
        <v>45482</v>
      </c>
      <c r="AV1220" s="317" t="s">
        <v>8583</v>
      </c>
      <c r="AW1220" s="294" t="s">
        <v>6613</v>
      </c>
      <c r="AX1220" s="249"/>
      <c r="AY1220" s="250" t="s">
        <v>16196</v>
      </c>
    </row>
    <row r="1221" spans="1:51" ht="25.5" customHeight="1" x14ac:dyDescent="0.35">
      <c r="A1221" s="330">
        <v>1220</v>
      </c>
      <c r="B1221" s="293" t="s">
        <v>16210</v>
      </c>
      <c r="C1221" s="294" t="s">
        <v>16211</v>
      </c>
      <c r="D1221" s="253"/>
      <c r="E1221" s="253" t="s">
        <v>14</v>
      </c>
      <c r="F1221" s="251">
        <v>44621</v>
      </c>
      <c r="G1221" s="251">
        <v>44680</v>
      </c>
      <c r="H1221" s="251">
        <v>45412</v>
      </c>
      <c r="I1221" s="251"/>
      <c r="J1221" s="231" t="s">
        <v>1932</v>
      </c>
      <c r="K1221" s="231" t="s">
        <v>26</v>
      </c>
      <c r="L1221" s="253" t="s">
        <v>1630</v>
      </c>
      <c r="M1221" s="242" t="s">
        <v>1630</v>
      </c>
      <c r="N1221" s="252" t="s">
        <v>2017</v>
      </c>
      <c r="O1221" s="252" t="s">
        <v>1631</v>
      </c>
      <c r="P1221" s="252" t="s">
        <v>2698</v>
      </c>
      <c r="Q1221" s="253" t="s">
        <v>21</v>
      </c>
      <c r="R1221" s="350" t="s">
        <v>16212</v>
      </c>
      <c r="S1221" s="253" t="s">
        <v>2135</v>
      </c>
      <c r="T1221" s="253" t="s">
        <v>22</v>
      </c>
      <c r="U1221" s="295">
        <v>34416</v>
      </c>
      <c r="V1221" s="253" t="s">
        <v>255</v>
      </c>
      <c r="W1221" s="253" t="s">
        <v>255</v>
      </c>
      <c r="X1221" s="293" t="s">
        <v>1936</v>
      </c>
      <c r="Y1221" s="374" t="s">
        <v>16213</v>
      </c>
      <c r="Z1221" s="252">
        <v>44565</v>
      </c>
      <c r="AA1221" s="253" t="s">
        <v>1937</v>
      </c>
      <c r="AB1221" s="253" t="s">
        <v>1956</v>
      </c>
      <c r="AC1221" s="253" t="s">
        <v>1939</v>
      </c>
      <c r="AD1221" s="253" t="s">
        <v>1992</v>
      </c>
      <c r="AE1221" s="252" t="s">
        <v>2408</v>
      </c>
      <c r="AF1221" s="253" t="s">
        <v>16214</v>
      </c>
      <c r="AG1221" s="253" t="s">
        <v>16215</v>
      </c>
      <c r="AH1221" s="242" t="s">
        <v>16216</v>
      </c>
      <c r="AI1221" s="252" t="s">
        <v>16217</v>
      </c>
      <c r="AJ1221" s="293" t="s">
        <v>16218</v>
      </c>
      <c r="AK1221" s="253" t="s">
        <v>16219</v>
      </c>
      <c r="AL1221" s="293" t="s">
        <v>2425</v>
      </c>
      <c r="AM1221" s="296" t="s">
        <v>16220</v>
      </c>
      <c r="AN1221" s="321" t="s">
        <v>16221</v>
      </c>
      <c r="AO1221" s="10" t="s">
        <v>16222</v>
      </c>
      <c r="AP1221" s="10"/>
      <c r="AQ1221" s="254" t="s">
        <v>16223</v>
      </c>
      <c r="AR1221" s="292">
        <v>45484</v>
      </c>
      <c r="AS1221" s="292">
        <v>45484</v>
      </c>
      <c r="AT1221" s="8" t="s">
        <v>16224</v>
      </c>
      <c r="AU1221" s="244">
        <v>45482</v>
      </c>
      <c r="AV1221" s="317" t="s">
        <v>8583</v>
      </c>
      <c r="AW1221" s="294" t="s">
        <v>16225</v>
      </c>
      <c r="AX1221" s="249"/>
      <c r="AY1221" s="250" t="s">
        <v>16210</v>
      </c>
    </row>
    <row r="1222" spans="1:51" ht="25.5" customHeight="1" x14ac:dyDescent="0.35">
      <c r="A1222" s="330">
        <v>1221</v>
      </c>
      <c r="B1222" s="293" t="s">
        <v>16226</v>
      </c>
      <c r="C1222" s="294" t="s">
        <v>771</v>
      </c>
      <c r="D1222" s="253"/>
      <c r="E1222" s="253" t="s">
        <v>14</v>
      </c>
      <c r="F1222" s="251">
        <v>44375</v>
      </c>
      <c r="G1222" s="251">
        <v>44434</v>
      </c>
      <c r="H1222" s="251">
        <v>44800</v>
      </c>
      <c r="I1222" s="251">
        <v>45895</v>
      </c>
      <c r="J1222" s="231" t="s">
        <v>2269</v>
      </c>
      <c r="K1222" s="231" t="s">
        <v>69</v>
      </c>
      <c r="L1222" s="253" t="s">
        <v>70</v>
      </c>
      <c r="M1222" s="242" t="s">
        <v>2147</v>
      </c>
      <c r="N1222" s="252" t="s">
        <v>1990</v>
      </c>
      <c r="O1222" s="252" t="s">
        <v>505</v>
      </c>
      <c r="P1222" s="252" t="s">
        <v>2236</v>
      </c>
      <c r="Q1222" s="253" t="s">
        <v>21</v>
      </c>
      <c r="R1222" s="293" t="s">
        <v>16227</v>
      </c>
      <c r="S1222" s="253" t="s">
        <v>1986</v>
      </c>
      <c r="T1222" s="253" t="s">
        <v>53</v>
      </c>
      <c r="U1222" s="295">
        <v>31656</v>
      </c>
      <c r="V1222" s="253" t="s">
        <v>343</v>
      </c>
      <c r="W1222" s="253" t="s">
        <v>343</v>
      </c>
      <c r="X1222" s="293" t="s">
        <v>1936</v>
      </c>
      <c r="Y1222" s="374" t="s">
        <v>2349</v>
      </c>
      <c r="Z1222" s="252">
        <v>44820</v>
      </c>
      <c r="AA1222" s="253" t="s">
        <v>1937</v>
      </c>
      <c r="AB1222" s="253" t="s">
        <v>1938</v>
      </c>
      <c r="AC1222" s="253" t="s">
        <v>1939</v>
      </c>
      <c r="AD1222" s="253" t="s">
        <v>2271</v>
      </c>
      <c r="AE1222" s="252" t="s">
        <v>2350</v>
      </c>
      <c r="AF1222" s="253" t="s">
        <v>2351</v>
      </c>
      <c r="AG1222" s="253" t="s">
        <v>2352</v>
      </c>
      <c r="AH1222" s="242" t="s">
        <v>2351</v>
      </c>
      <c r="AI1222" s="252" t="s">
        <v>2352</v>
      </c>
      <c r="AJ1222" s="293" t="s">
        <v>2353</v>
      </c>
      <c r="AK1222" s="253" t="s">
        <v>2354</v>
      </c>
      <c r="AL1222" s="293" t="s">
        <v>1971</v>
      </c>
      <c r="AM1222" s="296" t="s">
        <v>772</v>
      </c>
      <c r="AN1222" s="321" t="s">
        <v>773</v>
      </c>
      <c r="AO1222" s="10" t="s">
        <v>2355</v>
      </c>
      <c r="AP1222" s="10"/>
      <c r="AQ1222" s="254" t="s">
        <v>2356</v>
      </c>
      <c r="AR1222" s="292">
        <v>45498</v>
      </c>
      <c r="AS1222" s="292">
        <v>45498</v>
      </c>
      <c r="AT1222" s="8" t="s">
        <v>16228</v>
      </c>
      <c r="AU1222" s="244">
        <v>45488</v>
      </c>
      <c r="AV1222" s="317" t="s">
        <v>8583</v>
      </c>
      <c r="AW1222" s="294" t="s">
        <v>3783</v>
      </c>
      <c r="AX1222" s="249"/>
      <c r="AY1222" s="250" t="s">
        <v>16226</v>
      </c>
    </row>
    <row r="1223" spans="1:51" ht="25.5" customHeight="1" x14ac:dyDescent="0.35">
      <c r="A1223" s="330">
        <v>1222</v>
      </c>
      <c r="B1223" s="293" t="s">
        <v>16229</v>
      </c>
      <c r="C1223" s="294" t="s">
        <v>403</v>
      </c>
      <c r="D1223" s="253"/>
      <c r="E1223" s="253" t="s">
        <v>32</v>
      </c>
      <c r="F1223" s="251">
        <v>43535</v>
      </c>
      <c r="G1223" s="251"/>
      <c r="H1223" s="251">
        <v>43901</v>
      </c>
      <c r="I1223" s="251"/>
      <c r="J1223" s="231" t="s">
        <v>1932</v>
      </c>
      <c r="K1223" s="231" t="s">
        <v>80</v>
      </c>
      <c r="L1223" s="253" t="s">
        <v>146</v>
      </c>
      <c r="M1223" s="242" t="s">
        <v>2163</v>
      </c>
      <c r="N1223" s="252" t="s">
        <v>2050</v>
      </c>
      <c r="O1223" s="252" t="s">
        <v>381</v>
      </c>
      <c r="P1223" s="252" t="s">
        <v>2164</v>
      </c>
      <c r="Q1223" s="253" t="s">
        <v>21</v>
      </c>
      <c r="R1223" s="293" t="s">
        <v>16230</v>
      </c>
      <c r="S1223" s="253" t="s">
        <v>1935</v>
      </c>
      <c r="T1223" s="253" t="s">
        <v>22</v>
      </c>
      <c r="U1223" s="295">
        <v>32683</v>
      </c>
      <c r="V1223" s="253" t="s">
        <v>669</v>
      </c>
      <c r="W1223" s="253" t="s">
        <v>669</v>
      </c>
      <c r="X1223" s="293" t="s">
        <v>1936</v>
      </c>
      <c r="Y1223" s="374" t="s">
        <v>2175</v>
      </c>
      <c r="Z1223" s="252">
        <v>44552</v>
      </c>
      <c r="AA1223" s="253" t="s">
        <v>1937</v>
      </c>
      <c r="AB1223" s="253" t="s">
        <v>1938</v>
      </c>
      <c r="AC1223" s="253" t="s">
        <v>1939</v>
      </c>
      <c r="AD1223" s="253" t="s">
        <v>2176</v>
      </c>
      <c r="AE1223" s="252" t="s">
        <v>2069</v>
      </c>
      <c r="AF1223" s="253" t="s">
        <v>2177</v>
      </c>
      <c r="AG1223" s="253" t="s">
        <v>2178</v>
      </c>
      <c r="AH1223" s="242" t="s">
        <v>2177</v>
      </c>
      <c r="AI1223" s="252" t="s">
        <v>2178</v>
      </c>
      <c r="AJ1223" s="293" t="s">
        <v>2179</v>
      </c>
      <c r="AK1223" s="253" t="s">
        <v>2180</v>
      </c>
      <c r="AL1223" s="293" t="s">
        <v>1941</v>
      </c>
      <c r="AM1223" s="296" t="s">
        <v>404</v>
      </c>
      <c r="AN1223" s="321" t="s">
        <v>405</v>
      </c>
      <c r="AO1223" s="10" t="s">
        <v>405</v>
      </c>
      <c r="AP1223" s="10"/>
      <c r="AQ1223" s="254" t="s">
        <v>2181</v>
      </c>
      <c r="AR1223" s="292">
        <v>45503</v>
      </c>
      <c r="AS1223" s="292">
        <v>45503</v>
      </c>
      <c r="AT1223" s="8" t="s">
        <v>16231</v>
      </c>
      <c r="AU1223" s="244">
        <v>45474</v>
      </c>
      <c r="AV1223" s="317" t="s">
        <v>8583</v>
      </c>
      <c r="AW1223" s="294" t="s">
        <v>3783</v>
      </c>
      <c r="AX1223" s="249"/>
      <c r="AY1223" s="250" t="s">
        <v>16229</v>
      </c>
    </row>
    <row r="1224" spans="1:51" ht="25.5" customHeight="1" x14ac:dyDescent="0.35">
      <c r="A1224" s="330">
        <v>1223</v>
      </c>
      <c r="B1224" s="293" t="s">
        <v>16232</v>
      </c>
      <c r="C1224" s="294" t="s">
        <v>1503</v>
      </c>
      <c r="D1224" s="253"/>
      <c r="E1224" s="253" t="s">
        <v>14</v>
      </c>
      <c r="F1224" s="251">
        <v>45068</v>
      </c>
      <c r="G1224" s="251">
        <v>45127</v>
      </c>
      <c r="H1224" s="251">
        <v>45128</v>
      </c>
      <c r="I1224" s="251">
        <v>45504</v>
      </c>
      <c r="J1224" s="231" t="s">
        <v>2085</v>
      </c>
      <c r="K1224" s="231" t="s">
        <v>18</v>
      </c>
      <c r="L1224" s="253" t="s">
        <v>218</v>
      </c>
      <c r="M1224" s="242" t="s">
        <v>2406</v>
      </c>
      <c r="N1224" s="252" t="s">
        <v>2050</v>
      </c>
      <c r="O1224" s="252" t="s">
        <v>1504</v>
      </c>
      <c r="P1224" s="252" t="s">
        <v>2626</v>
      </c>
      <c r="Q1224" s="253" t="s">
        <v>21</v>
      </c>
      <c r="R1224" s="350" t="s">
        <v>16233</v>
      </c>
      <c r="S1224" s="253" t="s">
        <v>1935</v>
      </c>
      <c r="T1224" s="253" t="s">
        <v>53</v>
      </c>
      <c r="U1224" s="295">
        <v>36014</v>
      </c>
      <c r="V1224" s="253" t="s">
        <v>255</v>
      </c>
      <c r="W1224" s="253" t="s">
        <v>79</v>
      </c>
      <c r="X1224" s="293" t="s">
        <v>1936</v>
      </c>
      <c r="Y1224" s="374" t="s">
        <v>2627</v>
      </c>
      <c r="Z1224" s="252">
        <v>44551</v>
      </c>
      <c r="AA1224" s="253" t="s">
        <v>1937</v>
      </c>
      <c r="AB1224" s="253" t="s">
        <v>1956</v>
      </c>
      <c r="AC1224" s="253" t="s">
        <v>1939</v>
      </c>
      <c r="AD1224" s="253" t="s">
        <v>2539</v>
      </c>
      <c r="AE1224" s="252" t="s">
        <v>2404</v>
      </c>
      <c r="AF1224" s="253" t="s">
        <v>2628</v>
      </c>
      <c r="AG1224" s="253" t="s">
        <v>2629</v>
      </c>
      <c r="AH1224" s="242" t="s">
        <v>2630</v>
      </c>
      <c r="AI1224" s="252" t="s">
        <v>2631</v>
      </c>
      <c r="AJ1224" s="293" t="s">
        <v>2632</v>
      </c>
      <c r="AK1224" s="253" t="s">
        <v>2633</v>
      </c>
      <c r="AL1224" s="293" t="s">
        <v>1953</v>
      </c>
      <c r="AM1224" s="296" t="s">
        <v>1505</v>
      </c>
      <c r="AN1224" s="321" t="s">
        <v>1506</v>
      </c>
      <c r="AO1224" s="10" t="s">
        <v>2634</v>
      </c>
      <c r="AP1224" s="10"/>
      <c r="AQ1224" s="254" t="s">
        <v>2635</v>
      </c>
      <c r="AR1224" s="292">
        <v>45504</v>
      </c>
      <c r="AS1224" s="292">
        <v>45504</v>
      </c>
      <c r="AT1224" s="8" t="s">
        <v>16234</v>
      </c>
      <c r="AU1224" s="244" t="s">
        <v>9696</v>
      </c>
      <c r="AV1224" s="317" t="s">
        <v>8639</v>
      </c>
      <c r="AW1224" s="294" t="s">
        <v>9696</v>
      </c>
      <c r="AX1224" s="249"/>
      <c r="AY1224" s="250" t="s">
        <v>16232</v>
      </c>
    </row>
    <row r="1225" spans="1:51" ht="25.5" customHeight="1" x14ac:dyDescent="0.35">
      <c r="A1225" s="330">
        <v>1224</v>
      </c>
      <c r="B1225" s="293" t="s">
        <v>16235</v>
      </c>
      <c r="C1225" s="8" t="s">
        <v>1545</v>
      </c>
      <c r="D1225" s="10"/>
      <c r="E1225" s="10" t="s">
        <v>14</v>
      </c>
      <c r="F1225" s="9">
        <v>45089</v>
      </c>
      <c r="G1225" s="9">
        <v>45148</v>
      </c>
      <c r="H1225" s="251">
        <v>45149</v>
      </c>
      <c r="I1225" s="251">
        <v>45535</v>
      </c>
      <c r="J1225" s="7" t="s">
        <v>2085</v>
      </c>
      <c r="K1225" s="376" t="s">
        <v>18</v>
      </c>
      <c r="L1225" s="331" t="s">
        <v>283</v>
      </c>
      <c r="M1225" s="242" t="s">
        <v>2116</v>
      </c>
      <c r="N1225" s="252" t="s">
        <v>2017</v>
      </c>
      <c r="O1225" s="252" t="s">
        <v>284</v>
      </c>
      <c r="P1225" s="252" t="s">
        <v>12821</v>
      </c>
      <c r="Q1225" s="253" t="s">
        <v>285</v>
      </c>
      <c r="R1225" s="350" t="s">
        <v>16236</v>
      </c>
      <c r="S1225" s="351" t="s">
        <v>2485</v>
      </c>
      <c r="T1225" s="253" t="s">
        <v>53</v>
      </c>
      <c r="U1225" s="244">
        <v>34475</v>
      </c>
      <c r="V1225" s="253" t="s">
        <v>2114</v>
      </c>
      <c r="W1225" s="243" t="s">
        <v>2114</v>
      </c>
      <c r="X1225" s="241" t="s">
        <v>1936</v>
      </c>
      <c r="Y1225" s="375" t="s">
        <v>2662</v>
      </c>
      <c r="Z1225" s="243">
        <v>44908</v>
      </c>
      <c r="AA1225" s="243" t="s">
        <v>1937</v>
      </c>
      <c r="AB1225" s="253" t="s">
        <v>1956</v>
      </c>
      <c r="AC1225" s="253" t="s">
        <v>1939</v>
      </c>
      <c r="AD1225" s="253" t="s">
        <v>2188</v>
      </c>
      <c r="AE1225" s="243" t="s">
        <v>1948</v>
      </c>
      <c r="AF1225" s="253" t="s">
        <v>2663</v>
      </c>
      <c r="AG1225" s="253" t="s">
        <v>2664</v>
      </c>
      <c r="AH1225" s="242" t="s">
        <v>2665</v>
      </c>
      <c r="AI1225" s="252" t="s">
        <v>2666</v>
      </c>
      <c r="AJ1225" s="290" t="s">
        <v>2667</v>
      </c>
      <c r="AK1225" s="10" t="s">
        <v>2668</v>
      </c>
      <c r="AL1225" s="293" t="s">
        <v>2005</v>
      </c>
      <c r="AM1225" s="296" t="s">
        <v>1546</v>
      </c>
      <c r="AN1225" s="377" t="s">
        <v>1547</v>
      </c>
      <c r="AO1225" s="10" t="s">
        <v>2669</v>
      </c>
      <c r="AP1225" s="10"/>
      <c r="AQ1225" s="254" t="s">
        <v>2670</v>
      </c>
      <c r="AR1225" s="292">
        <v>45504</v>
      </c>
      <c r="AS1225" s="292">
        <v>45504</v>
      </c>
      <c r="AT1225" s="8" t="s">
        <v>16237</v>
      </c>
      <c r="AU1225" s="244">
        <v>45448</v>
      </c>
      <c r="AV1225" s="317" t="s">
        <v>8583</v>
      </c>
      <c r="AW1225" s="294" t="s">
        <v>6770</v>
      </c>
      <c r="AX1225" s="249"/>
      <c r="AY1225" s="250" t="s">
        <v>16235</v>
      </c>
    </row>
    <row r="1226" spans="1:51" ht="25.5" customHeight="1" x14ac:dyDescent="0.35">
      <c r="A1226" s="330">
        <v>1225</v>
      </c>
      <c r="B1226" s="293" t="s">
        <v>16238</v>
      </c>
      <c r="C1226" s="294" t="s">
        <v>2549</v>
      </c>
      <c r="D1226" s="253"/>
      <c r="E1226" s="253" t="s">
        <v>14</v>
      </c>
      <c r="F1226" s="251">
        <v>44813</v>
      </c>
      <c r="G1226" s="251">
        <v>44872</v>
      </c>
      <c r="H1226" s="251">
        <v>45238</v>
      </c>
      <c r="I1226" s="251">
        <v>45626</v>
      </c>
      <c r="J1226" s="231" t="s">
        <v>2085</v>
      </c>
      <c r="K1226" s="231" t="s">
        <v>34</v>
      </c>
      <c r="L1226" s="253" t="s">
        <v>115</v>
      </c>
      <c r="M1226" s="242" t="s">
        <v>2070</v>
      </c>
      <c r="N1226" s="252" t="s">
        <v>1942</v>
      </c>
      <c r="O1226" s="252" t="s">
        <v>2550</v>
      </c>
      <c r="P1226" s="252" t="s">
        <v>2551</v>
      </c>
      <c r="Q1226" s="253" t="s">
        <v>21</v>
      </c>
      <c r="R1226" s="293" t="s">
        <v>16239</v>
      </c>
      <c r="S1226" s="253" t="s">
        <v>1944</v>
      </c>
      <c r="T1226" s="253" t="s">
        <v>53</v>
      </c>
      <c r="U1226" s="295">
        <v>28336</v>
      </c>
      <c r="V1226" s="243" t="s">
        <v>2297</v>
      </c>
      <c r="W1226" s="253" t="s">
        <v>2228</v>
      </c>
      <c r="X1226" s="293" t="s">
        <v>1936</v>
      </c>
      <c r="Y1226" s="374" t="s">
        <v>2552</v>
      </c>
      <c r="Z1226" s="252">
        <v>44791</v>
      </c>
      <c r="AA1226" s="253" t="s">
        <v>2009</v>
      </c>
      <c r="AB1226" s="253" t="s">
        <v>1938</v>
      </c>
      <c r="AC1226" s="253" t="s">
        <v>1939</v>
      </c>
      <c r="AD1226" s="253" t="s">
        <v>2010</v>
      </c>
      <c r="AE1226" s="252" t="s">
        <v>2508</v>
      </c>
      <c r="AF1226" s="253" t="s">
        <v>2553</v>
      </c>
      <c r="AG1226" s="253" t="s">
        <v>2554</v>
      </c>
      <c r="AH1226" s="242" t="s">
        <v>2555</v>
      </c>
      <c r="AI1226" s="252" t="s">
        <v>2554</v>
      </c>
      <c r="AJ1226" s="293" t="s">
        <v>2556</v>
      </c>
      <c r="AK1226" s="253" t="s">
        <v>2557</v>
      </c>
      <c r="AL1226" s="293" t="s">
        <v>1971</v>
      </c>
      <c r="AM1226" s="296" t="s">
        <v>2558</v>
      </c>
      <c r="AN1226" s="321" t="s">
        <v>2559</v>
      </c>
      <c r="AO1226" s="10" t="s">
        <v>2560</v>
      </c>
      <c r="AP1226" s="10"/>
      <c r="AQ1226" s="254" t="s">
        <v>2561</v>
      </c>
      <c r="AR1226" s="292">
        <v>45504</v>
      </c>
      <c r="AS1226" s="292">
        <v>45504</v>
      </c>
      <c r="AT1226" s="8" t="s">
        <v>16240</v>
      </c>
      <c r="AU1226" s="244">
        <v>45474</v>
      </c>
      <c r="AV1226" s="317" t="s">
        <v>8583</v>
      </c>
      <c r="AW1226" s="294" t="s">
        <v>6770</v>
      </c>
      <c r="AX1226" s="249"/>
      <c r="AY1226" s="250" t="s">
        <v>16238</v>
      </c>
    </row>
    <row r="1227" spans="1:51" ht="25.5" customHeight="1" x14ac:dyDescent="0.35">
      <c r="A1227" s="330">
        <v>1226</v>
      </c>
      <c r="B1227" s="293" t="s">
        <v>16241</v>
      </c>
      <c r="C1227" s="294" t="s">
        <v>1514</v>
      </c>
      <c r="D1227" s="253"/>
      <c r="E1227" s="253" t="s">
        <v>14</v>
      </c>
      <c r="F1227" s="251">
        <v>45075</v>
      </c>
      <c r="G1227" s="251">
        <v>45134</v>
      </c>
      <c r="H1227" s="251">
        <v>45505</v>
      </c>
      <c r="I1227" s="251">
        <v>45869</v>
      </c>
      <c r="J1227" s="231" t="s">
        <v>2085</v>
      </c>
      <c r="K1227" s="231" t="s">
        <v>109</v>
      </c>
      <c r="L1227" s="253" t="s">
        <v>110</v>
      </c>
      <c r="M1227" s="242" t="s">
        <v>2112</v>
      </c>
      <c r="N1227" s="252" t="s">
        <v>1984</v>
      </c>
      <c r="O1227" s="252" t="s">
        <v>711</v>
      </c>
      <c r="P1227" s="252" t="s">
        <v>2318</v>
      </c>
      <c r="Q1227" s="253" t="s">
        <v>21</v>
      </c>
      <c r="R1227" s="293" t="s">
        <v>16242</v>
      </c>
      <c r="S1227" s="253" t="s">
        <v>1966</v>
      </c>
      <c r="T1227" s="253" t="s">
        <v>53</v>
      </c>
      <c r="U1227" s="295">
        <v>29898</v>
      </c>
      <c r="V1227" s="243" t="s">
        <v>255</v>
      </c>
      <c r="W1227" s="253" t="s">
        <v>162</v>
      </c>
      <c r="X1227" s="293" t="s">
        <v>1936</v>
      </c>
      <c r="Y1227" s="374" t="s">
        <v>2638</v>
      </c>
      <c r="Z1227" s="252">
        <v>44808</v>
      </c>
      <c r="AA1227" s="253" t="s">
        <v>1937</v>
      </c>
      <c r="AB1227" s="253" t="s">
        <v>1938</v>
      </c>
      <c r="AC1227" s="253" t="s">
        <v>1939</v>
      </c>
      <c r="AD1227" s="253" t="s">
        <v>2539</v>
      </c>
      <c r="AE1227" s="252" t="s">
        <v>2041</v>
      </c>
      <c r="AF1227" s="253" t="s">
        <v>2639</v>
      </c>
      <c r="AG1227" s="253" t="s">
        <v>2640</v>
      </c>
      <c r="AH1227" s="242" t="s">
        <v>2641</v>
      </c>
      <c r="AI1227" s="252" t="s">
        <v>2642</v>
      </c>
      <c r="AJ1227" s="293" t="s">
        <v>2643</v>
      </c>
      <c r="AK1227" s="253" t="s">
        <v>2644</v>
      </c>
      <c r="AL1227" s="293" t="s">
        <v>1971</v>
      </c>
      <c r="AM1227" s="296" t="s">
        <v>1515</v>
      </c>
      <c r="AN1227" s="321" t="s">
        <v>1516</v>
      </c>
      <c r="AO1227" s="10" t="s">
        <v>2645</v>
      </c>
      <c r="AP1227" s="10"/>
      <c r="AQ1227" s="254" t="s">
        <v>2646</v>
      </c>
      <c r="AR1227" s="292">
        <v>45504</v>
      </c>
      <c r="AS1227" s="292">
        <v>45504</v>
      </c>
      <c r="AT1227" s="8" t="s">
        <v>16243</v>
      </c>
      <c r="AU1227" s="244">
        <v>45488</v>
      </c>
      <c r="AV1227" s="317" t="s">
        <v>8583</v>
      </c>
      <c r="AW1227" s="294" t="s">
        <v>15359</v>
      </c>
      <c r="AX1227" s="249"/>
      <c r="AY1227" s="250" t="s">
        <v>16241</v>
      </c>
    </row>
    <row r="1228" spans="1:51" ht="25.5" customHeight="1" x14ac:dyDescent="0.35">
      <c r="A1228" s="330">
        <v>1227</v>
      </c>
      <c r="B1228" s="293" t="s">
        <v>16244</v>
      </c>
      <c r="C1228" s="8" t="s">
        <v>1535</v>
      </c>
      <c r="D1228" s="10"/>
      <c r="E1228" s="10" t="s">
        <v>32</v>
      </c>
      <c r="F1228" s="9">
        <v>45078</v>
      </c>
      <c r="G1228" s="9">
        <v>45137</v>
      </c>
      <c r="H1228" s="251">
        <v>45505</v>
      </c>
      <c r="I1228" s="251">
        <v>45869</v>
      </c>
      <c r="J1228" s="231" t="s">
        <v>2085</v>
      </c>
      <c r="K1228" s="376" t="s">
        <v>34</v>
      </c>
      <c r="L1228" s="331" t="s">
        <v>35</v>
      </c>
      <c r="M1228" s="242" t="s">
        <v>35</v>
      </c>
      <c r="N1228" s="252" t="s">
        <v>2155</v>
      </c>
      <c r="O1228" s="252" t="s">
        <v>626</v>
      </c>
      <c r="P1228" s="252" t="s">
        <v>2285</v>
      </c>
      <c r="Q1228" s="253" t="s">
        <v>21</v>
      </c>
      <c r="R1228" s="350" t="s">
        <v>16245</v>
      </c>
      <c r="S1228" s="351" t="s">
        <v>2003</v>
      </c>
      <c r="T1228" s="253" t="s">
        <v>22</v>
      </c>
      <c r="U1228" s="244">
        <v>36143</v>
      </c>
      <c r="V1228" s="253" t="s">
        <v>501</v>
      </c>
      <c r="W1228" s="243" t="s">
        <v>501</v>
      </c>
      <c r="X1228" s="241" t="s">
        <v>1936</v>
      </c>
      <c r="Y1228" s="375" t="s">
        <v>2651</v>
      </c>
      <c r="Z1228" s="243">
        <v>44422</v>
      </c>
      <c r="AA1228" s="243" t="s">
        <v>1937</v>
      </c>
      <c r="AB1228" s="253" t="s">
        <v>1956</v>
      </c>
      <c r="AC1228" s="253" t="s">
        <v>1939</v>
      </c>
      <c r="AD1228" s="10" t="s">
        <v>2072</v>
      </c>
      <c r="AE1228" s="243" t="s">
        <v>2421</v>
      </c>
      <c r="AF1228" s="253" t="s">
        <v>2652</v>
      </c>
      <c r="AG1228" s="253" t="s">
        <v>2653</v>
      </c>
      <c r="AH1228" s="242" t="s">
        <v>2654</v>
      </c>
      <c r="AI1228" s="252" t="s">
        <v>2655</v>
      </c>
      <c r="AJ1228" s="290" t="s">
        <v>2656</v>
      </c>
      <c r="AK1228" s="10" t="s">
        <v>2657</v>
      </c>
      <c r="AL1228" s="293" t="s">
        <v>1993</v>
      </c>
      <c r="AM1228" s="254" t="s">
        <v>1536</v>
      </c>
      <c r="AN1228" s="377" t="s">
        <v>1537</v>
      </c>
      <c r="AO1228" s="10" t="s">
        <v>2658</v>
      </c>
      <c r="AP1228" s="10"/>
      <c r="AQ1228" s="254" t="s">
        <v>2659</v>
      </c>
      <c r="AR1228" s="292">
        <v>45503</v>
      </c>
      <c r="AS1228" s="292">
        <v>45503</v>
      </c>
      <c r="AT1228" s="8" t="s">
        <v>16246</v>
      </c>
      <c r="AU1228" s="244">
        <v>45490</v>
      </c>
      <c r="AV1228" s="317" t="s">
        <v>8583</v>
      </c>
      <c r="AW1228" s="294" t="s">
        <v>3783</v>
      </c>
      <c r="AX1228" s="249"/>
      <c r="AY1228" s="250" t="s">
        <v>16244</v>
      </c>
    </row>
    <row r="1229" spans="1:51" ht="25.5" customHeight="1" x14ac:dyDescent="0.35">
      <c r="A1229" s="11">
        <v>1228</v>
      </c>
      <c r="B1229" s="241" t="s">
        <v>16247</v>
      </c>
      <c r="C1229" s="8" t="s">
        <v>1795</v>
      </c>
      <c r="D1229" s="10"/>
      <c r="E1229" s="10" t="s">
        <v>162</v>
      </c>
      <c r="F1229" s="9">
        <v>45446</v>
      </c>
      <c r="G1229" s="9" t="e">
        <v>#VALUE!</v>
      </c>
      <c r="H1229" s="251"/>
      <c r="I1229" s="251"/>
      <c r="J1229" s="9"/>
      <c r="K1229" s="7" t="s">
        <v>80</v>
      </c>
      <c r="L1229" s="253" t="s">
        <v>81</v>
      </c>
      <c r="M1229" s="242" t="s">
        <v>2038</v>
      </c>
      <c r="N1229" s="252" t="s">
        <v>1972</v>
      </c>
      <c r="O1229" s="252" t="s">
        <v>196</v>
      </c>
      <c r="P1229" s="252" t="s">
        <v>2735</v>
      </c>
      <c r="Q1229" s="253" t="s">
        <v>83</v>
      </c>
      <c r="R1229" s="293" t="s">
        <v>16248</v>
      </c>
      <c r="S1229" s="351" t="s">
        <v>1944</v>
      </c>
      <c r="T1229" s="253" t="s">
        <v>22</v>
      </c>
      <c r="U1229" s="244">
        <v>30039</v>
      </c>
      <c r="V1229" s="10" t="s">
        <v>162</v>
      </c>
      <c r="W1229" s="10" t="s">
        <v>162</v>
      </c>
      <c r="X1229" s="241" t="s">
        <v>1936</v>
      </c>
      <c r="Y1229" s="375" t="s">
        <v>16249</v>
      </c>
      <c r="Z1229" s="243">
        <v>45036</v>
      </c>
      <c r="AA1229" s="10" t="s">
        <v>1937</v>
      </c>
      <c r="AB1229" s="10" t="s">
        <v>1938</v>
      </c>
      <c r="AC1229" s="10" t="s">
        <v>1939</v>
      </c>
      <c r="AD1229" s="10" t="s">
        <v>2741</v>
      </c>
      <c r="AE1229" s="243" t="s">
        <v>2312</v>
      </c>
      <c r="AF1229" s="10" t="s">
        <v>2742</v>
      </c>
      <c r="AG1229" s="10" t="s">
        <v>2743</v>
      </c>
      <c r="AH1229" s="242" t="s">
        <v>2742</v>
      </c>
      <c r="AI1229" s="243" t="s">
        <v>2743</v>
      </c>
      <c r="AJ1229" s="290" t="s">
        <v>16250</v>
      </c>
      <c r="AK1229" s="10" t="s">
        <v>2744</v>
      </c>
      <c r="AL1229" s="293" t="s">
        <v>1958</v>
      </c>
      <c r="AM1229" s="254" t="s">
        <v>16251</v>
      </c>
      <c r="AN1229" s="371" t="s">
        <v>1796</v>
      </c>
      <c r="AO1229" s="357" t="s">
        <v>2745</v>
      </c>
      <c r="AP1229" s="10"/>
      <c r="AQ1229" s="254" t="s">
        <v>2746</v>
      </c>
      <c r="AR1229" s="292">
        <v>45504</v>
      </c>
      <c r="AS1229" s="292">
        <v>45504</v>
      </c>
      <c r="AT1229" s="8" t="s">
        <v>16252</v>
      </c>
      <c r="AU1229" s="244">
        <v>45503</v>
      </c>
      <c r="AV1229" s="317" t="s">
        <v>8583</v>
      </c>
      <c r="AW1229" s="294" t="s">
        <v>6770</v>
      </c>
      <c r="AX1229" s="249"/>
      <c r="AY1229" s="250" t="s">
        <v>16247</v>
      </c>
    </row>
    <row r="1230" spans="1:51" ht="25.5" customHeight="1" x14ac:dyDescent="0.35">
      <c r="A1230" s="330">
        <v>1229</v>
      </c>
      <c r="B1230" s="293" t="s">
        <v>16253</v>
      </c>
      <c r="C1230" s="294" t="s">
        <v>1156</v>
      </c>
      <c r="D1230" s="253"/>
      <c r="E1230" s="253" t="s">
        <v>14</v>
      </c>
      <c r="F1230" s="251">
        <v>44767</v>
      </c>
      <c r="G1230" s="251">
        <v>44826</v>
      </c>
      <c r="H1230" s="251">
        <v>45192</v>
      </c>
      <c r="I1230" s="251">
        <v>45565</v>
      </c>
      <c r="J1230" s="231" t="s">
        <v>2085</v>
      </c>
      <c r="K1230" s="231" t="s">
        <v>34</v>
      </c>
      <c r="L1230" s="253" t="s">
        <v>35</v>
      </c>
      <c r="M1230" s="242" t="s">
        <v>2225</v>
      </c>
      <c r="N1230" s="252" t="s">
        <v>2126</v>
      </c>
      <c r="O1230" s="252" t="s">
        <v>762</v>
      </c>
      <c r="P1230" s="252" t="s">
        <v>2347</v>
      </c>
      <c r="Q1230" s="253" t="s">
        <v>21</v>
      </c>
      <c r="R1230" s="293" t="s">
        <v>16254</v>
      </c>
      <c r="S1230" s="253" t="s">
        <v>2234</v>
      </c>
      <c r="T1230" s="253" t="s">
        <v>22</v>
      </c>
      <c r="U1230" s="295">
        <v>34227</v>
      </c>
      <c r="V1230" s="243" t="s">
        <v>501</v>
      </c>
      <c r="W1230" s="253" t="s">
        <v>501</v>
      </c>
      <c r="X1230" s="293" t="s">
        <v>1936</v>
      </c>
      <c r="Y1230" s="374" t="s">
        <v>2499</v>
      </c>
      <c r="Z1230" s="252">
        <v>44816</v>
      </c>
      <c r="AA1230" s="253" t="s">
        <v>1937</v>
      </c>
      <c r="AB1230" s="253" t="s">
        <v>1938</v>
      </c>
      <c r="AC1230" s="253" t="s">
        <v>1974</v>
      </c>
      <c r="AD1230" s="253" t="s">
        <v>2500</v>
      </c>
      <c r="AE1230" s="252" t="s">
        <v>2398</v>
      </c>
      <c r="AF1230" s="253" t="s">
        <v>2501</v>
      </c>
      <c r="AG1230" s="253" t="s">
        <v>2502</v>
      </c>
      <c r="AH1230" s="242" t="s">
        <v>2503</v>
      </c>
      <c r="AI1230" s="252" t="s">
        <v>2504</v>
      </c>
      <c r="AJ1230" s="293" t="s">
        <v>506</v>
      </c>
      <c r="AK1230" s="253" t="s">
        <v>504</v>
      </c>
      <c r="AL1230" s="293" t="s">
        <v>1941</v>
      </c>
      <c r="AM1230" s="296" t="s">
        <v>1157</v>
      </c>
      <c r="AN1230" s="321" t="s">
        <v>1158</v>
      </c>
      <c r="AO1230" s="10" t="s">
        <v>2505</v>
      </c>
      <c r="AP1230" s="10"/>
      <c r="AQ1230" s="254" t="s">
        <v>2506</v>
      </c>
      <c r="AR1230" s="292">
        <v>45505</v>
      </c>
      <c r="AS1230" s="292">
        <v>45505</v>
      </c>
      <c r="AT1230" s="8" t="s">
        <v>16255</v>
      </c>
      <c r="AU1230" s="244">
        <v>45499</v>
      </c>
      <c r="AV1230" s="317" t="s">
        <v>8583</v>
      </c>
      <c r="AW1230" s="294" t="s">
        <v>3783</v>
      </c>
      <c r="AX1230" s="249"/>
      <c r="AY1230" s="250" t="s">
        <v>16253</v>
      </c>
    </row>
    <row r="1231" spans="1:51" ht="25.5" customHeight="1" x14ac:dyDescent="0.35">
      <c r="A1231" s="11">
        <v>1230</v>
      </c>
      <c r="B1231" s="241" t="s">
        <v>16256</v>
      </c>
      <c r="C1231" s="8" t="s">
        <v>1181</v>
      </c>
      <c r="D1231" s="10"/>
      <c r="E1231" s="10" t="s">
        <v>14</v>
      </c>
      <c r="F1231" s="9">
        <v>44781</v>
      </c>
      <c r="G1231" s="9">
        <v>44840</v>
      </c>
      <c r="H1231" s="251">
        <v>45206</v>
      </c>
      <c r="I1231" s="251">
        <v>45596</v>
      </c>
      <c r="J1231" s="9" t="s">
        <v>2085</v>
      </c>
      <c r="K1231" s="7" t="s">
        <v>26</v>
      </c>
      <c r="L1231" s="253" t="s">
        <v>789</v>
      </c>
      <c r="M1231" s="242" t="s">
        <v>2359</v>
      </c>
      <c r="N1231" s="252" t="s">
        <v>1933</v>
      </c>
      <c r="O1231" s="252" t="s">
        <v>1182</v>
      </c>
      <c r="P1231" s="252" t="s">
        <v>2510</v>
      </c>
      <c r="Q1231" s="253" t="s">
        <v>21</v>
      </c>
      <c r="R1231" s="293" t="s">
        <v>16257</v>
      </c>
      <c r="S1231" s="351" t="s">
        <v>2212</v>
      </c>
      <c r="T1231" s="253" t="s">
        <v>22</v>
      </c>
      <c r="U1231" s="244">
        <v>33239</v>
      </c>
      <c r="V1231" s="10" t="s">
        <v>2297</v>
      </c>
      <c r="W1231" s="10" t="s">
        <v>2297</v>
      </c>
      <c r="X1231" s="241" t="s">
        <v>1936</v>
      </c>
      <c r="Y1231" s="375" t="s">
        <v>2511</v>
      </c>
      <c r="Z1231" s="243">
        <v>44955</v>
      </c>
      <c r="AA1231" s="10" t="s">
        <v>1937</v>
      </c>
      <c r="AB1231" s="10" t="s">
        <v>1956</v>
      </c>
      <c r="AC1231" s="10" t="s">
        <v>1968</v>
      </c>
      <c r="AD1231" s="10" t="s">
        <v>2172</v>
      </c>
      <c r="AE1231" s="243" t="s">
        <v>2073</v>
      </c>
      <c r="AF1231" s="10" t="s">
        <v>2512</v>
      </c>
      <c r="AG1231" s="10" t="s">
        <v>2513</v>
      </c>
      <c r="AH1231" s="242" t="s">
        <v>2514</v>
      </c>
      <c r="AI1231" s="243" t="s">
        <v>2515</v>
      </c>
      <c r="AJ1231" s="290" t="s">
        <v>2516</v>
      </c>
      <c r="AK1231" s="10" t="s">
        <v>2517</v>
      </c>
      <c r="AL1231" s="293" t="s">
        <v>2107</v>
      </c>
      <c r="AM1231" s="254" t="s">
        <v>1183</v>
      </c>
      <c r="AN1231" s="371" t="s">
        <v>1184</v>
      </c>
      <c r="AO1231" s="357" t="s">
        <v>2518</v>
      </c>
      <c r="AP1231" s="10"/>
      <c r="AQ1231" s="254" t="s">
        <v>2519</v>
      </c>
      <c r="AR1231" s="292">
        <v>45511</v>
      </c>
      <c r="AS1231" s="292">
        <v>45516</v>
      </c>
      <c r="AT1231" s="8"/>
      <c r="AU1231" s="244"/>
      <c r="AV1231" s="317"/>
      <c r="AW1231" s="294"/>
      <c r="AX1231" s="249"/>
      <c r="AY1231" s="250" t="s">
        <v>16256</v>
      </c>
    </row>
    <row r="1232" spans="1:51" ht="25.5" customHeight="1" x14ac:dyDescent="0.35">
      <c r="A1232" s="11">
        <v>517</v>
      </c>
      <c r="B1232" s="241" t="s">
        <v>16801</v>
      </c>
      <c r="C1232" s="8" t="s">
        <v>16802</v>
      </c>
      <c r="D1232" s="10"/>
      <c r="E1232" s="10" t="s">
        <v>1869</v>
      </c>
      <c r="F1232" s="9">
        <v>45495</v>
      </c>
      <c r="G1232" s="9">
        <v>45554</v>
      </c>
      <c r="H1232" s="251"/>
      <c r="I1232" s="251"/>
      <c r="J1232" s="9"/>
      <c r="K1232" s="7" t="s">
        <v>80</v>
      </c>
      <c r="L1232" s="253" t="s">
        <v>81</v>
      </c>
      <c r="M1232" s="242" t="s">
        <v>2298</v>
      </c>
      <c r="N1232" s="252" t="s">
        <v>2017</v>
      </c>
      <c r="O1232" s="252" t="s">
        <v>196</v>
      </c>
      <c r="P1232" s="252" t="s">
        <v>2735</v>
      </c>
      <c r="Q1232" s="253" t="s">
        <v>83</v>
      </c>
      <c r="R1232" s="293" t="s">
        <v>16803</v>
      </c>
      <c r="S1232" s="351" t="s">
        <v>1944</v>
      </c>
      <c r="T1232" s="253" t="s">
        <v>22</v>
      </c>
      <c r="U1232" s="244">
        <v>31393</v>
      </c>
      <c r="V1232" s="10" t="s">
        <v>79</v>
      </c>
      <c r="W1232" s="10" t="s">
        <v>79</v>
      </c>
      <c r="X1232" s="241" t="s">
        <v>1936</v>
      </c>
      <c r="Y1232" s="375" t="s">
        <v>16804</v>
      </c>
      <c r="Z1232" s="243">
        <v>44994</v>
      </c>
      <c r="AA1232" s="10" t="s">
        <v>1937</v>
      </c>
      <c r="AB1232" s="10" t="s">
        <v>1938</v>
      </c>
      <c r="AC1232" s="10" t="s">
        <v>1939</v>
      </c>
      <c r="AD1232" s="10" t="s">
        <v>2272</v>
      </c>
      <c r="AE1232" s="243" t="s">
        <v>2190</v>
      </c>
      <c r="AF1232" s="10" t="s">
        <v>16805</v>
      </c>
      <c r="AG1232" s="10" t="s">
        <v>16806</v>
      </c>
      <c r="AH1232" s="242" t="s">
        <v>16805</v>
      </c>
      <c r="AI1232" s="243" t="s">
        <v>16806</v>
      </c>
      <c r="AJ1232" s="290" t="s">
        <v>16807</v>
      </c>
      <c r="AK1232" s="10" t="s">
        <v>16808</v>
      </c>
      <c r="AL1232" s="293" t="s">
        <v>1941</v>
      </c>
      <c r="AM1232" s="254" t="s">
        <v>16809</v>
      </c>
      <c r="AN1232" s="371" t="s">
        <v>16810</v>
      </c>
      <c r="AO1232" s="357" t="s">
        <v>16811</v>
      </c>
      <c r="AP1232" s="10"/>
      <c r="AQ1232" s="254" t="s">
        <v>16812</v>
      </c>
      <c r="AR1232" s="292">
        <v>45516</v>
      </c>
      <c r="AS1232" s="292">
        <v>45516</v>
      </c>
      <c r="AT1232" s="8"/>
      <c r="AU1232" s="244"/>
      <c r="AV1232" s="317"/>
      <c r="AW1232" s="294"/>
      <c r="AX1232" s="249"/>
      <c r="AY1232" s="250"/>
    </row>
    <row r="1233" spans="1:51" ht="25.5" customHeight="1" x14ac:dyDescent="0.35">
      <c r="A1233" s="330">
        <f t="shared" ref="A1233" si="0">ROW()-1</f>
        <v>1232</v>
      </c>
      <c r="B1233" s="293" t="s">
        <v>16432</v>
      </c>
      <c r="C1233" s="294" t="s">
        <v>710</v>
      </c>
      <c r="D1233" s="253"/>
      <c r="E1233" s="253" t="s">
        <v>14</v>
      </c>
      <c r="F1233" s="251">
        <v>44263</v>
      </c>
      <c r="G1233" s="251">
        <v>44322</v>
      </c>
      <c r="H1233" s="251">
        <v>44688</v>
      </c>
      <c r="I1233" s="251">
        <v>45783</v>
      </c>
      <c r="J1233" s="231" t="s">
        <v>2269</v>
      </c>
      <c r="K1233" s="231" t="s">
        <v>109</v>
      </c>
      <c r="L1233" s="253" t="s">
        <v>110</v>
      </c>
      <c r="M1233" s="242" t="s">
        <v>2112</v>
      </c>
      <c r="N1233" s="252" t="s">
        <v>1984</v>
      </c>
      <c r="O1233" s="252" t="s">
        <v>711</v>
      </c>
      <c r="P1233" s="252" t="s">
        <v>2318</v>
      </c>
      <c r="Q1233" s="253" t="s">
        <v>21</v>
      </c>
      <c r="R1233" s="293" t="s">
        <v>16764</v>
      </c>
      <c r="S1233" s="253" t="s">
        <v>1935</v>
      </c>
      <c r="T1233" s="253" t="s">
        <v>53</v>
      </c>
      <c r="U1233" s="295">
        <v>31671</v>
      </c>
      <c r="V1233" s="243" t="s">
        <v>255</v>
      </c>
      <c r="W1233" s="253" t="s">
        <v>255</v>
      </c>
      <c r="X1233" s="293" t="s">
        <v>1936</v>
      </c>
      <c r="Y1233" s="374" t="s">
        <v>2319</v>
      </c>
      <c r="Z1233" s="252">
        <v>44550</v>
      </c>
      <c r="AA1233" s="253" t="s">
        <v>1937</v>
      </c>
      <c r="AB1233" s="253" t="s">
        <v>1938</v>
      </c>
      <c r="AC1233" s="253" t="s">
        <v>1939</v>
      </c>
      <c r="AD1233" s="253" t="s">
        <v>2320</v>
      </c>
      <c r="AE1233" s="252" t="s">
        <v>2041</v>
      </c>
      <c r="AF1233" s="253" t="s">
        <v>2321</v>
      </c>
      <c r="AG1233" s="253" t="s">
        <v>2322</v>
      </c>
      <c r="AH1233" s="242" t="s">
        <v>2321</v>
      </c>
      <c r="AI1233" s="252" t="s">
        <v>2322</v>
      </c>
      <c r="AJ1233" s="293" t="s">
        <v>2323</v>
      </c>
      <c r="AK1233" s="253" t="s">
        <v>2324</v>
      </c>
      <c r="AL1233" s="293" t="s">
        <v>1971</v>
      </c>
      <c r="AM1233" s="296" t="s">
        <v>712</v>
      </c>
      <c r="AN1233" s="321" t="s">
        <v>713</v>
      </c>
      <c r="AO1233" s="10" t="s">
        <v>2325</v>
      </c>
      <c r="AP1233" s="10"/>
      <c r="AQ1233" s="254" t="s">
        <v>2326</v>
      </c>
      <c r="AR1233" s="292">
        <v>45514</v>
      </c>
      <c r="AS1233" s="292">
        <v>45514</v>
      </c>
      <c r="AT1233" s="8"/>
      <c r="AU1233" s="244"/>
      <c r="AV1233" s="317"/>
      <c r="AW1233" s="294"/>
      <c r="AX1233" s="249"/>
      <c r="AY1233" s="250" t="e">
        <f>[1]!Table5[[#This Row],[Employee Code]]</f>
        <v>#REF!</v>
      </c>
    </row>
    <row r="1234" spans="1:51" ht="25.5" customHeight="1" x14ac:dyDescent="0.35">
      <c r="A1234" s="11"/>
      <c r="B1234" s="434" t="s">
        <v>16398</v>
      </c>
      <c r="C1234" s="3" t="s">
        <v>587</v>
      </c>
      <c r="D1234" s="10"/>
      <c r="E1234" s="10"/>
      <c r="F1234" s="9"/>
      <c r="G1234" s="9"/>
      <c r="H1234" s="9"/>
      <c r="I1234" s="9"/>
      <c r="J1234" s="7"/>
      <c r="K1234" s="7"/>
      <c r="L1234" s="10"/>
      <c r="M1234" s="270"/>
      <c r="N1234" s="243"/>
      <c r="O1234" s="243"/>
      <c r="P1234" s="243"/>
      <c r="Q1234" s="10"/>
      <c r="R1234" s="241"/>
      <c r="S1234" s="10"/>
      <c r="T1234" s="10"/>
      <c r="U1234" s="244"/>
      <c r="V1234" s="243"/>
      <c r="W1234" s="10"/>
      <c r="X1234" s="241"/>
      <c r="Y1234" s="255"/>
      <c r="Z1234" s="243"/>
      <c r="AA1234" s="10"/>
      <c r="AB1234" s="10"/>
      <c r="AC1234" s="10"/>
      <c r="AD1234" s="10"/>
      <c r="AE1234" s="243"/>
      <c r="AF1234" s="10"/>
      <c r="AG1234" s="10"/>
      <c r="AH1234" s="270"/>
      <c r="AI1234" s="243"/>
      <c r="AJ1234" s="241"/>
      <c r="AK1234" s="10"/>
      <c r="AL1234" s="241"/>
      <c r="AM1234" s="254"/>
      <c r="AN1234" s="7"/>
      <c r="AO1234" s="10"/>
      <c r="AP1234" s="10"/>
      <c r="AQ1234" s="254"/>
      <c r="AR1234" s="258">
        <v>45513</v>
      </c>
      <c r="AS1234" s="258">
        <v>45514</v>
      </c>
      <c r="AT1234" s="8"/>
      <c r="AU1234" s="244"/>
      <c r="AV1234" s="249"/>
      <c r="AW1234" s="8"/>
      <c r="AX1234" s="249"/>
      <c r="AY1234" s="250"/>
    </row>
    <row r="1235" spans="1:51" ht="25.5" customHeight="1" x14ac:dyDescent="0.35">
      <c r="A1235" s="11"/>
      <c r="B1235" s="434" t="s">
        <v>16504</v>
      </c>
      <c r="C1235" s="3" t="s">
        <v>963</v>
      </c>
      <c r="D1235" s="10"/>
      <c r="E1235" s="10"/>
      <c r="F1235" s="9"/>
      <c r="G1235" s="9"/>
      <c r="H1235" s="9"/>
      <c r="I1235" s="9"/>
      <c r="J1235" s="7"/>
      <c r="K1235" s="7"/>
      <c r="L1235" s="10"/>
      <c r="M1235" s="270"/>
      <c r="N1235" s="243"/>
      <c r="O1235" s="243"/>
      <c r="P1235" s="243"/>
      <c r="Q1235" s="10"/>
      <c r="R1235" s="241"/>
      <c r="S1235" s="10"/>
      <c r="T1235" s="10"/>
      <c r="U1235" s="244"/>
      <c r="V1235" s="243"/>
      <c r="W1235" s="10"/>
      <c r="X1235" s="241"/>
      <c r="Y1235" s="255"/>
      <c r="Z1235" s="243"/>
      <c r="AA1235" s="10"/>
      <c r="AB1235" s="10"/>
      <c r="AC1235" s="10"/>
      <c r="AD1235" s="10"/>
      <c r="AE1235" s="243"/>
      <c r="AF1235" s="10"/>
      <c r="AG1235" s="10"/>
      <c r="AH1235" s="270"/>
      <c r="AI1235" s="243"/>
      <c r="AJ1235" s="241"/>
      <c r="AK1235" s="10"/>
      <c r="AL1235" s="241"/>
      <c r="AM1235" s="254"/>
      <c r="AN1235" s="7"/>
      <c r="AO1235" s="10"/>
      <c r="AP1235" s="10"/>
      <c r="AQ1235" s="254"/>
      <c r="AR1235" s="258">
        <v>45524</v>
      </c>
      <c r="AS1235" s="258">
        <v>45524</v>
      </c>
      <c r="AT1235" s="8"/>
      <c r="AU1235" s="244"/>
      <c r="AV1235" s="249"/>
      <c r="AW1235" s="8"/>
      <c r="AX1235" s="249"/>
      <c r="AY1235" s="250"/>
    </row>
    <row r="1236" spans="1:51" ht="25.5" customHeight="1" x14ac:dyDescent="0.35">
      <c r="A1236" s="11"/>
      <c r="B1236" s="434" t="s">
        <v>16630</v>
      </c>
      <c r="C1236" s="3" t="s">
        <v>1401</v>
      </c>
      <c r="D1236" s="10"/>
      <c r="E1236" s="10"/>
      <c r="F1236" s="9"/>
      <c r="G1236" s="9"/>
      <c r="H1236" s="9"/>
      <c r="I1236" s="9"/>
      <c r="J1236" s="7"/>
      <c r="K1236" s="7"/>
      <c r="L1236" s="10"/>
      <c r="M1236" s="270"/>
      <c r="N1236" s="243"/>
      <c r="O1236" s="243"/>
      <c r="P1236" s="243"/>
      <c r="Q1236" s="10"/>
      <c r="R1236" s="241"/>
      <c r="S1236" s="10"/>
      <c r="T1236" s="10"/>
      <c r="U1236" s="244"/>
      <c r="V1236" s="243"/>
      <c r="W1236" s="10"/>
      <c r="X1236" s="241"/>
      <c r="Y1236" s="255"/>
      <c r="Z1236" s="243"/>
      <c r="AA1236" s="10"/>
      <c r="AB1236" s="10"/>
      <c r="AC1236" s="10"/>
      <c r="AD1236" s="10"/>
      <c r="AE1236" s="243"/>
      <c r="AF1236" s="10"/>
      <c r="AG1236" s="10"/>
      <c r="AH1236" s="270"/>
      <c r="AI1236" s="243"/>
      <c r="AJ1236" s="241"/>
      <c r="AK1236" s="10"/>
      <c r="AL1236" s="241"/>
      <c r="AM1236" s="254"/>
      <c r="AN1236" s="7"/>
      <c r="AO1236" s="10"/>
      <c r="AP1236" s="10"/>
      <c r="AQ1236" s="254"/>
      <c r="AR1236" s="258">
        <v>45523</v>
      </c>
      <c r="AS1236" s="258">
        <v>45523</v>
      </c>
      <c r="AT1236" s="8"/>
      <c r="AU1236" s="244"/>
      <c r="AV1236" s="249"/>
      <c r="AW1236" s="8"/>
      <c r="AX1236" s="249"/>
      <c r="AY1236" s="250"/>
    </row>
    <row r="1237" spans="1:51" ht="25.5" customHeight="1" x14ac:dyDescent="0.35">
      <c r="A1237" s="11"/>
      <c r="B1237" s="434" t="s">
        <v>16523</v>
      </c>
      <c r="C1237" s="3" t="s">
        <v>1026</v>
      </c>
      <c r="D1237" s="10"/>
      <c r="E1237" s="10"/>
      <c r="F1237" s="9"/>
      <c r="G1237" s="9"/>
      <c r="H1237" s="9"/>
      <c r="I1237" s="9"/>
      <c r="J1237" s="7"/>
      <c r="K1237" s="7"/>
      <c r="L1237" s="10"/>
      <c r="M1237" s="270"/>
      <c r="N1237" s="243"/>
      <c r="O1237" s="243"/>
      <c r="P1237" s="243"/>
      <c r="Q1237" s="10"/>
      <c r="R1237" s="241"/>
      <c r="S1237" s="10"/>
      <c r="T1237" s="10"/>
      <c r="U1237" s="244"/>
      <c r="V1237" s="243"/>
      <c r="W1237" s="10"/>
      <c r="X1237" s="241"/>
      <c r="Y1237" s="255"/>
      <c r="Z1237" s="243"/>
      <c r="AA1237" s="10"/>
      <c r="AB1237" s="10"/>
      <c r="AC1237" s="10"/>
      <c r="AD1237" s="10"/>
      <c r="AE1237" s="243"/>
      <c r="AF1237" s="10"/>
      <c r="AG1237" s="10"/>
      <c r="AH1237" s="270"/>
      <c r="AI1237" s="243"/>
      <c r="AJ1237" s="241"/>
      <c r="AK1237" s="10"/>
      <c r="AL1237" s="241"/>
      <c r="AM1237" s="254"/>
      <c r="AN1237" s="7"/>
      <c r="AO1237" s="10"/>
      <c r="AP1237" s="10"/>
      <c r="AQ1237" s="254"/>
      <c r="AR1237" s="258">
        <v>45526</v>
      </c>
      <c r="AS1237" s="258">
        <v>45526</v>
      </c>
      <c r="AT1237" s="8"/>
      <c r="AU1237" s="244"/>
      <c r="AV1237" s="249"/>
      <c r="AW1237" s="8"/>
      <c r="AX1237" s="249"/>
      <c r="AY1237" s="250"/>
    </row>
    <row r="1238" spans="1:51" ht="25.5" customHeight="1" x14ac:dyDescent="0.35">
      <c r="A1238" s="11"/>
      <c r="B1238" s="434" t="s">
        <v>16324</v>
      </c>
      <c r="C1238" s="3" t="s">
        <v>314</v>
      </c>
      <c r="D1238" s="10"/>
      <c r="E1238" s="10"/>
      <c r="F1238" s="9"/>
      <c r="G1238" s="9"/>
      <c r="H1238" s="9"/>
      <c r="I1238" s="9"/>
      <c r="J1238" s="7"/>
      <c r="K1238" s="7"/>
      <c r="L1238" s="10"/>
      <c r="M1238" s="270"/>
      <c r="N1238" s="243"/>
      <c r="O1238" s="243"/>
      <c r="P1238" s="243"/>
      <c r="Q1238" s="10"/>
      <c r="R1238" s="241"/>
      <c r="S1238" s="10"/>
      <c r="T1238" s="10"/>
      <c r="U1238" s="244"/>
      <c r="V1238" s="243"/>
      <c r="W1238" s="10"/>
      <c r="X1238" s="241"/>
      <c r="Y1238" s="255"/>
      <c r="Z1238" s="243"/>
      <c r="AA1238" s="10"/>
      <c r="AB1238" s="10"/>
      <c r="AC1238" s="10"/>
      <c r="AD1238" s="10"/>
      <c r="AE1238" s="243"/>
      <c r="AF1238" s="10"/>
      <c r="AG1238" s="10"/>
      <c r="AH1238" s="270"/>
      <c r="AI1238" s="243"/>
      <c r="AJ1238" s="241"/>
      <c r="AK1238" s="10"/>
      <c r="AL1238" s="241"/>
      <c r="AM1238" s="254"/>
      <c r="AN1238" s="7"/>
      <c r="AO1238" s="10"/>
      <c r="AP1238" s="10"/>
      <c r="AQ1238" s="254"/>
      <c r="AR1238" s="258">
        <v>45530</v>
      </c>
      <c r="AS1238" s="258">
        <v>45530</v>
      </c>
      <c r="AT1238" s="8"/>
      <c r="AU1238" s="244"/>
      <c r="AV1238" s="249"/>
      <c r="AW1238" s="8"/>
      <c r="AX1238" s="249"/>
      <c r="AY1238" s="250"/>
    </row>
    <row r="1239" spans="1:51" ht="25.5" customHeight="1" x14ac:dyDescent="0.35">
      <c r="A1239" s="11"/>
      <c r="B1239" s="434" t="s">
        <v>16457</v>
      </c>
      <c r="C1239" s="3" t="s">
        <v>804</v>
      </c>
      <c r="D1239" s="10"/>
      <c r="E1239" s="10"/>
      <c r="F1239" s="9"/>
      <c r="G1239" s="9"/>
      <c r="H1239" s="9"/>
      <c r="I1239" s="9"/>
      <c r="J1239" s="7"/>
      <c r="K1239" s="7"/>
      <c r="L1239" s="10"/>
      <c r="M1239" s="270"/>
      <c r="N1239" s="243"/>
      <c r="O1239" s="243"/>
      <c r="P1239" s="243"/>
      <c r="Q1239" s="10"/>
      <c r="R1239" s="241"/>
      <c r="S1239" s="10"/>
      <c r="T1239" s="10"/>
      <c r="U1239" s="244"/>
      <c r="V1239" s="243"/>
      <c r="W1239" s="10"/>
      <c r="X1239" s="241"/>
      <c r="Y1239" s="255"/>
      <c r="Z1239" s="243"/>
      <c r="AA1239" s="10"/>
      <c r="AB1239" s="10"/>
      <c r="AC1239" s="10"/>
      <c r="AD1239" s="10"/>
      <c r="AE1239" s="243"/>
      <c r="AF1239" s="10"/>
      <c r="AG1239" s="10"/>
      <c r="AH1239" s="270"/>
      <c r="AI1239" s="243"/>
      <c r="AJ1239" s="241"/>
      <c r="AK1239" s="10"/>
      <c r="AL1239" s="241"/>
      <c r="AM1239" s="254"/>
      <c r="AN1239" s="7"/>
      <c r="AO1239" s="10"/>
      <c r="AP1239" s="10"/>
      <c r="AQ1239" s="254"/>
      <c r="AR1239" s="258">
        <v>45532</v>
      </c>
      <c r="AS1239" s="258">
        <v>45532</v>
      </c>
      <c r="AT1239" s="8"/>
      <c r="AU1239" s="244"/>
      <c r="AV1239" s="249"/>
      <c r="AW1239" s="8"/>
      <c r="AX1239" s="249"/>
      <c r="AY1239" s="250"/>
    </row>
    <row r="1240" spans="1:51" ht="25.5" customHeight="1" x14ac:dyDescent="0.35">
      <c r="A1240" s="11"/>
      <c r="B1240" s="434" t="s">
        <v>16548</v>
      </c>
      <c r="C1240" s="3" t="s">
        <v>1116</v>
      </c>
      <c r="D1240" s="10"/>
      <c r="E1240" s="10"/>
      <c r="F1240" s="9"/>
      <c r="G1240" s="9"/>
      <c r="H1240" s="9"/>
      <c r="I1240" s="9"/>
      <c r="J1240" s="7"/>
      <c r="K1240" s="7"/>
      <c r="L1240" s="10"/>
      <c r="M1240" s="270"/>
      <c r="N1240" s="243"/>
      <c r="O1240" s="243"/>
      <c r="P1240" s="243"/>
      <c r="Q1240" s="10"/>
      <c r="R1240" s="241"/>
      <c r="S1240" s="10"/>
      <c r="T1240" s="10"/>
      <c r="U1240" s="244"/>
      <c r="V1240" s="243"/>
      <c r="W1240" s="10"/>
      <c r="X1240" s="241"/>
      <c r="Y1240" s="255"/>
      <c r="Z1240" s="243"/>
      <c r="AA1240" s="10"/>
      <c r="AB1240" s="10"/>
      <c r="AC1240" s="10"/>
      <c r="AD1240" s="10"/>
      <c r="AE1240" s="243"/>
      <c r="AF1240" s="10"/>
      <c r="AG1240" s="10"/>
      <c r="AH1240" s="270"/>
      <c r="AI1240" s="243"/>
      <c r="AJ1240" s="241"/>
      <c r="AK1240" s="10"/>
      <c r="AL1240" s="241"/>
      <c r="AM1240" s="254"/>
      <c r="AN1240" s="7"/>
      <c r="AO1240" s="10"/>
      <c r="AP1240" s="10"/>
      <c r="AQ1240" s="254"/>
      <c r="AR1240" s="258">
        <v>45532</v>
      </c>
      <c r="AS1240" s="258">
        <v>45532</v>
      </c>
      <c r="AT1240" s="8"/>
      <c r="AU1240" s="244"/>
      <c r="AV1240" s="249"/>
      <c r="AW1240" s="8"/>
      <c r="AX1240" s="249"/>
      <c r="AY1240" s="250"/>
    </row>
    <row r="1241" spans="1:51" ht="25.5" customHeight="1" x14ac:dyDescent="0.35">
      <c r="A1241" s="11"/>
      <c r="B1241" s="434" t="s">
        <v>16675</v>
      </c>
      <c r="C1241" s="3" t="s">
        <v>1561</v>
      </c>
      <c r="D1241" s="10"/>
      <c r="E1241" s="10"/>
      <c r="F1241" s="9"/>
      <c r="G1241" s="9"/>
      <c r="H1241" s="9"/>
      <c r="I1241" s="9"/>
      <c r="J1241" s="7"/>
      <c r="K1241" s="7"/>
      <c r="L1241" s="10"/>
      <c r="M1241" s="270"/>
      <c r="N1241" s="243"/>
      <c r="O1241" s="243"/>
      <c r="P1241" s="243"/>
      <c r="Q1241" s="10"/>
      <c r="R1241" s="241"/>
      <c r="S1241" s="10"/>
      <c r="T1241" s="10"/>
      <c r="U1241" s="244"/>
      <c r="V1241" s="243"/>
      <c r="W1241" s="10"/>
      <c r="X1241" s="241"/>
      <c r="Y1241" s="255"/>
      <c r="Z1241" s="243"/>
      <c r="AA1241" s="10"/>
      <c r="AB1241" s="10"/>
      <c r="AC1241" s="10"/>
      <c r="AD1241" s="10"/>
      <c r="AE1241" s="243"/>
      <c r="AF1241" s="10"/>
      <c r="AG1241" s="10"/>
      <c r="AH1241" s="270"/>
      <c r="AI1241" s="243"/>
      <c r="AJ1241" s="241"/>
      <c r="AK1241" s="10"/>
      <c r="AL1241" s="241"/>
      <c r="AM1241" s="254"/>
      <c r="AN1241" s="7"/>
      <c r="AO1241" s="10"/>
      <c r="AP1241" s="10"/>
      <c r="AQ1241" s="254"/>
      <c r="AR1241" s="258">
        <v>45534</v>
      </c>
      <c r="AS1241" s="258">
        <v>45534</v>
      </c>
      <c r="AT1241" s="8"/>
      <c r="AU1241" s="244"/>
      <c r="AV1241" s="249"/>
      <c r="AW1241" s="8"/>
      <c r="AX1241" s="249"/>
      <c r="AY1241" s="250"/>
    </row>
    <row r="1242" spans="1:51" ht="25.5" customHeight="1" x14ac:dyDescent="0.35">
      <c r="A1242" s="11"/>
      <c r="B1242" s="434" t="s">
        <v>16665</v>
      </c>
      <c r="C1242" s="3" t="s">
        <v>1524</v>
      </c>
      <c r="D1242" s="10"/>
      <c r="E1242" s="10"/>
      <c r="F1242" s="9"/>
      <c r="G1242" s="9"/>
      <c r="H1242" s="9"/>
      <c r="I1242" s="9"/>
      <c r="J1242" s="7"/>
      <c r="K1242" s="7"/>
      <c r="L1242" s="10"/>
      <c r="M1242" s="270"/>
      <c r="N1242" s="243"/>
      <c r="O1242" s="243"/>
      <c r="P1242" s="243"/>
      <c r="Q1242" s="10"/>
      <c r="R1242" s="241"/>
      <c r="S1242" s="10"/>
      <c r="T1242" s="10"/>
      <c r="U1242" s="244"/>
      <c r="V1242" s="243"/>
      <c r="W1242" s="10"/>
      <c r="X1242" s="241"/>
      <c r="Y1242" s="255"/>
      <c r="Z1242" s="243"/>
      <c r="AA1242" s="10"/>
      <c r="AB1242" s="10"/>
      <c r="AC1242" s="10"/>
      <c r="AD1242" s="10"/>
      <c r="AE1242" s="243"/>
      <c r="AF1242" s="10"/>
      <c r="AG1242" s="10"/>
      <c r="AH1242" s="270"/>
      <c r="AI1242" s="243"/>
      <c r="AJ1242" s="241"/>
      <c r="AK1242" s="10"/>
      <c r="AL1242" s="241"/>
      <c r="AM1242" s="254"/>
      <c r="AN1242" s="7"/>
      <c r="AO1242" s="10"/>
      <c r="AP1242" s="10"/>
      <c r="AQ1242" s="254"/>
      <c r="AR1242" s="258">
        <v>45534</v>
      </c>
      <c r="AS1242" s="258">
        <v>45534</v>
      </c>
      <c r="AT1242" s="8"/>
      <c r="AU1242" s="244"/>
      <c r="AV1242" s="249"/>
      <c r="AW1242" s="8"/>
      <c r="AX1242" s="249"/>
      <c r="AY1242" s="250"/>
    </row>
    <row r="1243" spans="1:51" ht="25.5" customHeight="1" x14ac:dyDescent="0.35">
      <c r="A1243" s="11"/>
      <c r="B1243" s="434" t="s">
        <v>16369</v>
      </c>
      <c r="C1243" s="3" t="s">
        <v>487</v>
      </c>
      <c r="D1243" s="10"/>
      <c r="E1243" s="10"/>
      <c r="F1243" s="9"/>
      <c r="G1243" s="9"/>
      <c r="H1243" s="9"/>
      <c r="I1243" s="9"/>
      <c r="J1243" s="7"/>
      <c r="K1243" s="7"/>
      <c r="L1243" s="10"/>
      <c r="M1243" s="270"/>
      <c r="N1243" s="243"/>
      <c r="O1243" s="243"/>
      <c r="P1243" s="243"/>
      <c r="Q1243" s="10"/>
      <c r="R1243" s="241"/>
      <c r="S1243" s="10"/>
      <c r="T1243" s="10"/>
      <c r="U1243" s="244"/>
      <c r="V1243" s="243"/>
      <c r="W1243" s="10"/>
      <c r="X1243" s="241"/>
      <c r="Y1243" s="255"/>
      <c r="Z1243" s="243"/>
      <c r="AA1243" s="10"/>
      <c r="AB1243" s="10"/>
      <c r="AC1243" s="10"/>
      <c r="AD1243" s="10"/>
      <c r="AE1243" s="243"/>
      <c r="AF1243" s="10"/>
      <c r="AG1243" s="10"/>
      <c r="AH1243" s="270"/>
      <c r="AI1243" s="243"/>
      <c r="AJ1243" s="241"/>
      <c r="AK1243" s="10"/>
      <c r="AL1243" s="241"/>
      <c r="AM1243" s="254"/>
      <c r="AN1243" s="7"/>
      <c r="AO1243" s="10"/>
      <c r="AP1243" s="10"/>
      <c r="AQ1243" s="254"/>
      <c r="AR1243" s="258">
        <v>45541</v>
      </c>
      <c r="AS1243" s="258">
        <v>45541</v>
      </c>
      <c r="AT1243" s="8"/>
      <c r="AU1243" s="244"/>
      <c r="AV1243" s="249"/>
      <c r="AW1243" s="8"/>
      <c r="AX1243" s="249"/>
      <c r="AY1243" s="250"/>
    </row>
    <row r="1244" spans="1:51" ht="25.5" customHeight="1" x14ac:dyDescent="0.35">
      <c r="A1244" s="330">
        <f t="shared" ref="A1244:A1249" si="1">ROW()-1</f>
        <v>1243</v>
      </c>
      <c r="B1244" s="293" t="s">
        <v>16440</v>
      </c>
      <c r="C1244" s="294" t="s">
        <v>740</v>
      </c>
      <c r="D1244" s="253"/>
      <c r="E1244" s="253" t="s">
        <v>91</v>
      </c>
      <c r="F1244" s="251">
        <v>44326</v>
      </c>
      <c r="G1244" s="251">
        <v>44385</v>
      </c>
      <c r="H1244" s="251">
        <v>44751</v>
      </c>
      <c r="I1244" s="251">
        <v>45846</v>
      </c>
      <c r="J1244" s="231" t="s">
        <v>2269</v>
      </c>
      <c r="K1244" s="231" t="s">
        <v>80</v>
      </c>
      <c r="L1244" s="253" t="s">
        <v>256</v>
      </c>
      <c r="M1244" s="242" t="s">
        <v>2207</v>
      </c>
      <c r="N1244" s="252" t="s">
        <v>2017</v>
      </c>
      <c r="O1244" s="252" t="s">
        <v>196</v>
      </c>
      <c r="P1244" s="252" t="s">
        <v>2333</v>
      </c>
      <c r="Q1244" s="253" t="s">
        <v>83</v>
      </c>
      <c r="R1244" s="293" t="s">
        <v>16765</v>
      </c>
      <c r="S1244" s="253" t="s">
        <v>2252</v>
      </c>
      <c r="T1244" s="253" t="s">
        <v>22</v>
      </c>
      <c r="U1244" s="295">
        <v>33051</v>
      </c>
      <c r="V1244" s="253" t="s">
        <v>1045</v>
      </c>
      <c r="W1244" s="253" t="s">
        <v>141</v>
      </c>
      <c r="X1244" s="293" t="s">
        <v>1936</v>
      </c>
      <c r="Y1244" s="374" t="s">
        <v>2334</v>
      </c>
      <c r="Z1244" s="252">
        <v>44621</v>
      </c>
      <c r="AA1244" s="253" t="s">
        <v>1937</v>
      </c>
      <c r="AB1244" s="253" t="s">
        <v>1956</v>
      </c>
      <c r="AC1244" s="253" t="s">
        <v>1939</v>
      </c>
      <c r="AD1244" s="253" t="s">
        <v>2010</v>
      </c>
      <c r="AE1244" s="252" t="s">
        <v>1948</v>
      </c>
      <c r="AF1244" s="253" t="s">
        <v>2335</v>
      </c>
      <c r="AG1244" s="253" t="s">
        <v>2336</v>
      </c>
      <c r="AH1244" s="242" t="s">
        <v>2337</v>
      </c>
      <c r="AI1244" s="252" t="s">
        <v>2338</v>
      </c>
      <c r="AJ1244" s="293" t="s">
        <v>2339</v>
      </c>
      <c r="AK1244" s="253" t="s">
        <v>2340</v>
      </c>
      <c r="AL1244" s="293" t="s">
        <v>2107</v>
      </c>
      <c r="AM1244" s="296" t="s">
        <v>741</v>
      </c>
      <c r="AN1244" s="321" t="s">
        <v>742</v>
      </c>
      <c r="AO1244" s="10" t="s">
        <v>2341</v>
      </c>
      <c r="AP1244" s="10"/>
      <c r="AQ1244" s="254" t="s">
        <v>2342</v>
      </c>
      <c r="AR1244" s="292">
        <v>45534</v>
      </c>
      <c r="AS1244" s="292">
        <v>45534</v>
      </c>
      <c r="AT1244" s="8" t="s">
        <v>16959</v>
      </c>
      <c r="AU1244" s="244">
        <v>45524</v>
      </c>
      <c r="AV1244" s="317" t="s">
        <v>8583</v>
      </c>
      <c r="AW1244" s="294" t="s">
        <v>3783</v>
      </c>
      <c r="AX1244" s="249" t="s">
        <v>15776</v>
      </c>
      <c r="AY1244" s="250" t="e">
        <f>[1]!Table5[[#This Row],[Employee Code]]</f>
        <v>#REF!</v>
      </c>
    </row>
    <row r="1245" spans="1:51" ht="25.5" customHeight="1" x14ac:dyDescent="0.35">
      <c r="A1245" s="330">
        <f t="shared" si="1"/>
        <v>1244</v>
      </c>
      <c r="B1245" s="293" t="s">
        <v>16528</v>
      </c>
      <c r="C1245" s="294" t="s">
        <v>1044</v>
      </c>
      <c r="D1245" s="253"/>
      <c r="E1245" s="253" t="s">
        <v>1045</v>
      </c>
      <c r="F1245" s="251">
        <v>44671</v>
      </c>
      <c r="G1245" s="251">
        <v>44730</v>
      </c>
      <c r="H1245" s="251">
        <v>45474</v>
      </c>
      <c r="I1245" s="251"/>
      <c r="J1245" s="231" t="s">
        <v>1932</v>
      </c>
      <c r="K1245" s="231" t="s">
        <v>80</v>
      </c>
      <c r="L1245" s="253" t="s">
        <v>195</v>
      </c>
      <c r="M1245" s="242" t="s">
        <v>2060</v>
      </c>
      <c r="N1245" s="252" t="s">
        <v>2050</v>
      </c>
      <c r="O1245" s="252" t="s">
        <v>196</v>
      </c>
      <c r="P1245" s="252" t="s">
        <v>2061</v>
      </c>
      <c r="Q1245" s="253" t="s">
        <v>83</v>
      </c>
      <c r="R1245" s="350" t="s">
        <v>16771</v>
      </c>
      <c r="S1245" s="253" t="s">
        <v>1944</v>
      </c>
      <c r="T1245" s="253" t="s">
        <v>53</v>
      </c>
      <c r="U1245" s="295">
        <v>33487</v>
      </c>
      <c r="V1245" s="253" t="s">
        <v>57</v>
      </c>
      <c r="W1245" s="253" t="s">
        <v>1382</v>
      </c>
      <c r="X1245" s="293" t="s">
        <v>1936</v>
      </c>
      <c r="Y1245" s="374" t="s">
        <v>2449</v>
      </c>
      <c r="Z1245" s="252">
        <v>44375</v>
      </c>
      <c r="AA1245" s="253" t="s">
        <v>1937</v>
      </c>
      <c r="AB1245" s="253" t="s">
        <v>1956</v>
      </c>
      <c r="AC1245" s="253" t="s">
        <v>1974</v>
      </c>
      <c r="AD1245" s="253" t="s">
        <v>2450</v>
      </c>
      <c r="AE1245" s="252" t="s">
        <v>2451</v>
      </c>
      <c r="AF1245" s="253" t="s">
        <v>2452</v>
      </c>
      <c r="AG1245" s="253" t="s">
        <v>2453</v>
      </c>
      <c r="AH1245" s="242" t="s">
        <v>2454</v>
      </c>
      <c r="AI1245" s="252" t="s">
        <v>2455</v>
      </c>
      <c r="AJ1245" s="293" t="s">
        <v>2456</v>
      </c>
      <c r="AK1245" s="253" t="s">
        <v>2457</v>
      </c>
      <c r="AL1245" s="293" t="s">
        <v>2005</v>
      </c>
      <c r="AM1245" s="296" t="s">
        <v>1046</v>
      </c>
      <c r="AN1245" s="321" t="s">
        <v>1047</v>
      </c>
      <c r="AO1245" s="10"/>
      <c r="AP1245" s="10"/>
      <c r="AQ1245" s="254" t="s">
        <v>2458</v>
      </c>
      <c r="AR1245" s="292">
        <v>45535</v>
      </c>
      <c r="AS1245" s="292">
        <v>45535</v>
      </c>
      <c r="AT1245" s="8" t="s">
        <v>16960</v>
      </c>
      <c r="AU1245" s="244">
        <v>45521</v>
      </c>
      <c r="AV1245" s="317" t="s">
        <v>8583</v>
      </c>
      <c r="AW1245" s="294" t="s">
        <v>3783</v>
      </c>
      <c r="AX1245" s="249"/>
      <c r="AY1245" s="250" t="e">
        <f>[1]!Table5[[#This Row],[Employee Code]]</f>
        <v>#REF!</v>
      </c>
    </row>
    <row r="1246" spans="1:51" ht="25.5" customHeight="1" x14ac:dyDescent="0.35">
      <c r="A1246" s="330">
        <f t="shared" si="1"/>
        <v>1245</v>
      </c>
      <c r="B1246" s="293" t="s">
        <v>16725</v>
      </c>
      <c r="C1246" s="8" t="s">
        <v>1734</v>
      </c>
      <c r="D1246" s="10"/>
      <c r="E1246" s="10" t="s">
        <v>1679</v>
      </c>
      <c r="F1246" s="9">
        <v>45366</v>
      </c>
      <c r="G1246" s="9">
        <v>45425</v>
      </c>
      <c r="H1246" s="251">
        <v>45426</v>
      </c>
      <c r="I1246" s="251">
        <v>45808</v>
      </c>
      <c r="J1246" s="9" t="s">
        <v>2085</v>
      </c>
      <c r="K1246" s="231" t="s">
        <v>80</v>
      </c>
      <c r="L1246" s="253" t="s">
        <v>195</v>
      </c>
      <c r="M1246" s="242" t="s">
        <v>2141</v>
      </c>
      <c r="N1246" s="252" t="s">
        <v>1990</v>
      </c>
      <c r="O1246" s="252" t="s">
        <v>196</v>
      </c>
      <c r="P1246" s="252" t="s">
        <v>2061</v>
      </c>
      <c r="Q1246" s="253" t="s">
        <v>83</v>
      </c>
      <c r="R1246" s="350" t="s">
        <v>16777</v>
      </c>
      <c r="S1246" s="351" t="s">
        <v>2234</v>
      </c>
      <c r="T1246" s="253" t="s">
        <v>53</v>
      </c>
      <c r="U1246" s="244">
        <v>33539</v>
      </c>
      <c r="V1246" s="10" t="s">
        <v>343</v>
      </c>
      <c r="W1246" s="10" t="s">
        <v>343</v>
      </c>
      <c r="X1246" s="241" t="s">
        <v>1936</v>
      </c>
      <c r="Y1246" s="375" t="s">
        <v>2719</v>
      </c>
      <c r="Z1246" s="243">
        <v>44817</v>
      </c>
      <c r="AA1246" s="243" t="s">
        <v>1937</v>
      </c>
      <c r="AB1246" s="10" t="s">
        <v>1938</v>
      </c>
      <c r="AC1246" s="10" t="s">
        <v>1939</v>
      </c>
      <c r="AD1246" s="10" t="s">
        <v>2062</v>
      </c>
      <c r="AE1246" s="243" t="s">
        <v>2190</v>
      </c>
      <c r="AF1246" s="358" t="s">
        <v>2720</v>
      </c>
      <c r="AG1246" s="358" t="s">
        <v>2721</v>
      </c>
      <c r="AH1246" s="242" t="s">
        <v>2720</v>
      </c>
      <c r="AI1246" s="243" t="s">
        <v>2721</v>
      </c>
      <c r="AJ1246" s="290" t="s">
        <v>2722</v>
      </c>
      <c r="AK1246" s="10" t="s">
        <v>2723</v>
      </c>
      <c r="AL1246" s="241" t="s">
        <v>1971</v>
      </c>
      <c r="AM1246" s="327" t="s">
        <v>1735</v>
      </c>
      <c r="AN1246" s="377" t="s">
        <v>1736</v>
      </c>
      <c r="AO1246" s="357" t="s">
        <v>2724</v>
      </c>
      <c r="AP1246" s="10"/>
      <c r="AQ1246" s="254" t="s">
        <v>2725</v>
      </c>
      <c r="AR1246" s="292">
        <v>45535</v>
      </c>
      <c r="AS1246" s="292">
        <v>45535</v>
      </c>
      <c r="AT1246" s="8" t="s">
        <v>16961</v>
      </c>
      <c r="AU1246" s="244">
        <v>45504</v>
      </c>
      <c r="AV1246" s="317" t="s">
        <v>8583</v>
      </c>
      <c r="AW1246" s="294" t="s">
        <v>3783</v>
      </c>
      <c r="AX1246" s="249" t="s">
        <v>15776</v>
      </c>
      <c r="AY1246" s="250" t="e">
        <f>[1]!Table5[[#This Row],[Employee Code]]</f>
        <v>#REF!</v>
      </c>
    </row>
    <row r="1247" spans="1:51" ht="25.5" customHeight="1" x14ac:dyDescent="0.35">
      <c r="A1247" s="11">
        <f t="shared" si="1"/>
        <v>1246</v>
      </c>
      <c r="B1247" s="241" t="s">
        <v>16761</v>
      </c>
      <c r="C1247" s="8" t="s">
        <v>1843</v>
      </c>
      <c r="D1247" s="10"/>
      <c r="E1247" s="10" t="s">
        <v>14</v>
      </c>
      <c r="F1247" s="9">
        <v>45483</v>
      </c>
      <c r="G1247" s="9">
        <v>45542</v>
      </c>
      <c r="H1247" s="251"/>
      <c r="I1247" s="275"/>
      <c r="J1247" s="9"/>
      <c r="K1247" s="7" t="s">
        <v>26</v>
      </c>
      <c r="L1247" s="10" t="s">
        <v>751</v>
      </c>
      <c r="M1247" s="242" t="s">
        <v>2757</v>
      </c>
      <c r="N1247" s="252" t="s">
        <v>1990</v>
      </c>
      <c r="O1247" s="252" t="s">
        <v>1844</v>
      </c>
      <c r="P1247" s="252" t="s">
        <v>2758</v>
      </c>
      <c r="Q1247" s="253" t="s">
        <v>21</v>
      </c>
      <c r="R1247" s="293" t="s">
        <v>16780</v>
      </c>
      <c r="S1247" s="351" t="s">
        <v>1944</v>
      </c>
      <c r="T1247" s="253" t="s">
        <v>22</v>
      </c>
      <c r="U1247" s="244">
        <v>34079</v>
      </c>
      <c r="V1247" s="10" t="s">
        <v>57</v>
      </c>
      <c r="W1247" s="10" t="s">
        <v>1382</v>
      </c>
      <c r="X1247" s="241" t="s">
        <v>1936</v>
      </c>
      <c r="Y1247" s="375" t="s">
        <v>16962</v>
      </c>
      <c r="Z1247" s="243">
        <v>44937</v>
      </c>
      <c r="AA1247" s="10" t="s">
        <v>1937</v>
      </c>
      <c r="AB1247" s="10" t="s">
        <v>1956</v>
      </c>
      <c r="AC1247" s="10" t="s">
        <v>1939</v>
      </c>
      <c r="AD1247" s="10" t="s">
        <v>2132</v>
      </c>
      <c r="AE1247" s="243" t="s">
        <v>2759</v>
      </c>
      <c r="AF1247" s="10" t="s">
        <v>2760</v>
      </c>
      <c r="AG1247" s="10" t="s">
        <v>2761</v>
      </c>
      <c r="AH1247" s="242" t="s">
        <v>2762</v>
      </c>
      <c r="AI1247" s="243" t="s">
        <v>2763</v>
      </c>
      <c r="AJ1247" s="290" t="s">
        <v>16781</v>
      </c>
      <c r="AK1247" s="241" t="s">
        <v>2764</v>
      </c>
      <c r="AL1247" s="241" t="s">
        <v>1958</v>
      </c>
      <c r="AM1247" s="254" t="s">
        <v>16963</v>
      </c>
      <c r="AN1247" s="368" t="s">
        <v>1845</v>
      </c>
      <c r="AO1247" s="361" t="s">
        <v>2765</v>
      </c>
      <c r="AP1247" s="10"/>
      <c r="AQ1247" s="254" t="s">
        <v>2766</v>
      </c>
      <c r="AR1247" s="292">
        <v>45532</v>
      </c>
      <c r="AS1247" s="292">
        <v>45532</v>
      </c>
      <c r="AT1247" s="8" t="s">
        <v>16209</v>
      </c>
      <c r="AU1247" s="254" t="s">
        <v>16964</v>
      </c>
      <c r="AV1247" s="247" t="s">
        <v>8639</v>
      </c>
      <c r="AW1247" s="248" t="s">
        <v>14215</v>
      </c>
      <c r="AX1247" s="249">
        <v>0</v>
      </c>
      <c r="AY1247" s="250" t="e">
        <f>[1]!Table5[[#This Row],[Employee Code]]</f>
        <v>#REF!</v>
      </c>
    </row>
    <row r="1248" spans="1:51" ht="25.5" customHeight="1" x14ac:dyDescent="0.35">
      <c r="A1248" s="11">
        <f t="shared" si="1"/>
        <v>1247</v>
      </c>
      <c r="B1248" s="241" t="s">
        <v>16782</v>
      </c>
      <c r="C1248" s="8" t="s">
        <v>16783</v>
      </c>
      <c r="D1248" s="10"/>
      <c r="E1248" s="10" t="s">
        <v>12455</v>
      </c>
      <c r="F1248" s="9">
        <v>45488</v>
      </c>
      <c r="G1248" s="9">
        <v>45547</v>
      </c>
      <c r="H1248" s="251"/>
      <c r="I1248" s="251"/>
      <c r="J1248" s="9"/>
      <c r="K1248" s="7" t="s">
        <v>80</v>
      </c>
      <c r="L1248" s="10" t="s">
        <v>81</v>
      </c>
      <c r="M1248" s="242" t="s">
        <v>2151</v>
      </c>
      <c r="N1248" s="243" t="s">
        <v>1972</v>
      </c>
      <c r="O1248" s="243" t="s">
        <v>196</v>
      </c>
      <c r="P1248" s="243" t="s">
        <v>2735</v>
      </c>
      <c r="Q1248" s="10" t="s">
        <v>83</v>
      </c>
      <c r="R1248" s="241" t="s">
        <v>16784</v>
      </c>
      <c r="S1248" s="259" t="s">
        <v>2234</v>
      </c>
      <c r="T1248" s="10" t="s">
        <v>53</v>
      </c>
      <c r="U1248" s="244">
        <v>28902</v>
      </c>
      <c r="V1248" s="10" t="s">
        <v>2007</v>
      </c>
      <c r="W1248" s="10" t="s">
        <v>2007</v>
      </c>
      <c r="X1248" s="241" t="s">
        <v>1936</v>
      </c>
      <c r="Y1248" s="375" t="s">
        <v>16965</v>
      </c>
      <c r="Z1248" s="243">
        <v>45223</v>
      </c>
      <c r="AA1248" s="10" t="s">
        <v>1937</v>
      </c>
      <c r="AB1248" s="10" t="s">
        <v>1938</v>
      </c>
      <c r="AC1248" s="10" t="s">
        <v>1939</v>
      </c>
      <c r="AD1248" s="10" t="s">
        <v>2072</v>
      </c>
      <c r="AE1248" s="243" t="s">
        <v>2190</v>
      </c>
      <c r="AF1248" s="10" t="s">
        <v>16785</v>
      </c>
      <c r="AG1248" s="10" t="s">
        <v>16786</v>
      </c>
      <c r="AH1248" s="270" t="s">
        <v>16787</v>
      </c>
      <c r="AI1248" s="243" t="s">
        <v>16788</v>
      </c>
      <c r="AJ1248" s="290" t="s">
        <v>16789</v>
      </c>
      <c r="AK1248" s="241" t="s">
        <v>16790</v>
      </c>
      <c r="AL1248" s="241" t="s">
        <v>1958</v>
      </c>
      <c r="AM1248" s="254" t="s">
        <v>16791</v>
      </c>
      <c r="AN1248" s="378" t="s">
        <v>16792</v>
      </c>
      <c r="AO1248" s="357" t="s">
        <v>16793</v>
      </c>
      <c r="AP1248" s="10"/>
      <c r="AQ1248" s="254" t="s">
        <v>16794</v>
      </c>
      <c r="AR1248" s="292">
        <v>45531</v>
      </c>
      <c r="AS1248" s="292">
        <v>45531</v>
      </c>
      <c r="AT1248" s="8" t="s">
        <v>16209</v>
      </c>
      <c r="AU1248" s="244">
        <v>45530</v>
      </c>
      <c r="AV1248" s="317" t="s">
        <v>8583</v>
      </c>
      <c r="AW1248" s="294" t="s">
        <v>3783</v>
      </c>
      <c r="AX1248" s="249" t="s">
        <v>16</v>
      </c>
      <c r="AY1248" s="250" t="e">
        <f>[1]!Table5[[#This Row],[Employee Code]]</f>
        <v>#REF!</v>
      </c>
    </row>
    <row r="1249" spans="1:51" ht="25.5" customHeight="1" x14ac:dyDescent="0.35">
      <c r="A1249" s="330">
        <f t="shared" si="1"/>
        <v>1248</v>
      </c>
      <c r="B1249" s="293" t="s">
        <v>16574</v>
      </c>
      <c r="C1249" s="294" t="s">
        <v>1209</v>
      </c>
      <c r="D1249" s="253"/>
      <c r="E1249" s="253" t="s">
        <v>255</v>
      </c>
      <c r="F1249" s="251">
        <v>44802</v>
      </c>
      <c r="G1249" s="251">
        <v>44861</v>
      </c>
      <c r="H1249" s="251">
        <v>45227</v>
      </c>
      <c r="I1249" s="251">
        <v>45596</v>
      </c>
      <c r="J1249" s="231" t="s">
        <v>2085</v>
      </c>
      <c r="K1249" s="231" t="s">
        <v>80</v>
      </c>
      <c r="L1249" s="253" t="s">
        <v>146</v>
      </c>
      <c r="M1249" s="242" t="s">
        <v>2316</v>
      </c>
      <c r="N1249" s="252" t="s">
        <v>1984</v>
      </c>
      <c r="O1249" s="252" t="s">
        <v>1210</v>
      </c>
      <c r="P1249" s="252" t="s">
        <v>2528</v>
      </c>
      <c r="Q1249" s="253" t="s">
        <v>148</v>
      </c>
      <c r="R1249" s="293" t="s">
        <v>16773</v>
      </c>
      <c r="S1249" s="253" t="s">
        <v>2003</v>
      </c>
      <c r="T1249" s="253" t="s">
        <v>53</v>
      </c>
      <c r="U1249" s="295">
        <v>34232</v>
      </c>
      <c r="V1249" s="243" t="s">
        <v>351</v>
      </c>
      <c r="W1249" s="253" t="s">
        <v>2521</v>
      </c>
      <c r="X1249" s="293" t="s">
        <v>1936</v>
      </c>
      <c r="Y1249" s="374" t="s">
        <v>2529</v>
      </c>
      <c r="Z1249" s="252">
        <v>44293</v>
      </c>
      <c r="AA1249" s="253" t="s">
        <v>1937</v>
      </c>
      <c r="AB1249" s="253" t="s">
        <v>1956</v>
      </c>
      <c r="AC1249" s="253" t="s">
        <v>1968</v>
      </c>
      <c r="AD1249" s="253" t="s">
        <v>2229</v>
      </c>
      <c r="AE1249" s="252" t="s">
        <v>1948</v>
      </c>
      <c r="AF1249" s="253" t="s">
        <v>2530</v>
      </c>
      <c r="AG1249" s="253" t="s">
        <v>2531</v>
      </c>
      <c r="AH1249" s="242" t="s">
        <v>2532</v>
      </c>
      <c r="AI1249" s="252" t="s">
        <v>2533</v>
      </c>
      <c r="AJ1249" s="293" t="s">
        <v>2534</v>
      </c>
      <c r="AK1249" s="253" t="s">
        <v>2535</v>
      </c>
      <c r="AL1249" s="293" t="s">
        <v>2005</v>
      </c>
      <c r="AM1249" s="296" t="s">
        <v>1211</v>
      </c>
      <c r="AN1249" s="321" t="s">
        <v>1212</v>
      </c>
      <c r="AO1249" s="10" t="s">
        <v>2536</v>
      </c>
      <c r="AP1249" s="10"/>
      <c r="AQ1249" s="254" t="s">
        <v>2537</v>
      </c>
      <c r="AR1249" s="292">
        <v>45539</v>
      </c>
      <c r="AS1249" s="292">
        <v>45539</v>
      </c>
      <c r="AT1249" s="8" t="s">
        <v>16966</v>
      </c>
      <c r="AU1249" s="244">
        <v>45509</v>
      </c>
      <c r="AV1249" s="317" t="s">
        <v>8583</v>
      </c>
      <c r="AW1249" s="294"/>
      <c r="AX1249" s="249"/>
      <c r="AY1249" s="250" t="e">
        <f>[1]!Table5[[#This Row],[Employee Code]]</f>
        <v>#REF!</v>
      </c>
    </row>
    <row r="1250" spans="1:51" s="3" customFormat="1" ht="25" customHeight="1" x14ac:dyDescent="0.35">
      <c r="A1250" s="11"/>
      <c r="B1250" s="381" t="s">
        <v>16521</v>
      </c>
      <c r="C1250" s="22" t="s">
        <v>1021</v>
      </c>
      <c r="E1250" s="21" t="s">
        <v>176</v>
      </c>
      <c r="F1250" s="35">
        <f>_xlfn.XLOOKUP(B1250,[1]Current!$B:$B,[1]Current!$F:$F)</f>
        <v>44655</v>
      </c>
      <c r="G1250" s="9"/>
      <c r="H1250" s="9"/>
      <c r="I1250" s="9"/>
      <c r="J1250" s="9"/>
      <c r="K1250" s="9"/>
      <c r="L1250" s="9"/>
      <c r="M1250" s="21" t="s">
        <v>2050</v>
      </c>
      <c r="N1250" s="21" t="s">
        <v>53</v>
      </c>
      <c r="O1250" s="21" t="s">
        <v>196</v>
      </c>
      <c r="P1250" s="21" t="s">
        <v>2438</v>
      </c>
      <c r="Q1250" s="34" t="s">
        <v>83</v>
      </c>
      <c r="T1250" s="380">
        <f>_xlfn.XLOOKUP(B1250,[2]Database!$B:$B,[2]Database!$AS:$AS)</f>
        <v>45561</v>
      </c>
      <c r="AR1250" s="292">
        <v>45561</v>
      </c>
      <c r="AS1250" s="292">
        <v>45561</v>
      </c>
    </row>
    <row r="1251" spans="1:51" s="3" customFormat="1" ht="25" customHeight="1" x14ac:dyDescent="0.35">
      <c r="A1251" s="11"/>
      <c r="B1251" s="381" t="s">
        <v>16558</v>
      </c>
      <c r="C1251" s="22" t="s">
        <v>1151</v>
      </c>
      <c r="E1251" s="21" t="s">
        <v>14</v>
      </c>
      <c r="F1251" s="35">
        <f>_xlfn.XLOOKUP(B1251,[1]Current!$B:$B,[1]Current!$F:$F)</f>
        <v>44753</v>
      </c>
      <c r="G1251" s="9"/>
      <c r="H1251" s="9"/>
      <c r="I1251" s="9"/>
      <c r="J1251" s="9"/>
      <c r="K1251" s="9"/>
      <c r="L1251" s="9"/>
      <c r="M1251" s="21" t="s">
        <v>1990</v>
      </c>
      <c r="N1251" s="21" t="s">
        <v>22</v>
      </c>
      <c r="O1251" s="21" t="s">
        <v>75</v>
      </c>
      <c r="P1251" s="21" t="s">
        <v>1991</v>
      </c>
      <c r="Q1251" s="34" t="s">
        <v>21</v>
      </c>
      <c r="T1251" s="380">
        <f>_xlfn.XLOOKUP(B1251,[2]Database!$B:$B,[2]Database!$AS:$AS)</f>
        <v>45565</v>
      </c>
      <c r="AR1251" s="292">
        <v>45565</v>
      </c>
      <c r="AS1251" s="292">
        <v>45565</v>
      </c>
    </row>
    <row r="1252" spans="1:51" s="3" customFormat="1" ht="25" customHeight="1" x14ac:dyDescent="0.35">
      <c r="A1252" s="11"/>
      <c r="B1252" s="381" t="s">
        <v>16590</v>
      </c>
      <c r="C1252" s="22" t="s">
        <v>1267</v>
      </c>
      <c r="E1252" s="21" t="s">
        <v>14</v>
      </c>
      <c r="F1252" s="35">
        <f>_xlfn.XLOOKUP(B1252,[1]Current!$B:$B,[1]Current!$F:$F)</f>
        <v>44823</v>
      </c>
      <c r="G1252" s="9"/>
      <c r="H1252" s="9"/>
      <c r="I1252" s="9"/>
      <c r="J1252" s="9"/>
      <c r="K1252" s="9"/>
      <c r="L1252" s="9"/>
      <c r="M1252" s="21" t="s">
        <v>1972</v>
      </c>
      <c r="N1252" s="21" t="s">
        <v>53</v>
      </c>
      <c r="O1252" s="21" t="s">
        <v>19991</v>
      </c>
      <c r="P1252" s="21" t="s">
        <v>19992</v>
      </c>
      <c r="Q1252" s="34" t="s">
        <v>21</v>
      </c>
      <c r="T1252" s="380">
        <f>_xlfn.XLOOKUP(B1252,[2]Database!$B:$B,[2]Database!$AS:$AS)</f>
        <v>45565</v>
      </c>
      <c r="AR1252" s="292">
        <v>45565</v>
      </c>
      <c r="AS1252" s="292">
        <v>45565</v>
      </c>
    </row>
    <row r="1253" spans="1:51" s="3" customFormat="1" ht="25" customHeight="1" x14ac:dyDescent="0.35">
      <c r="A1253" s="11"/>
      <c r="B1253" s="381" t="s">
        <v>16604</v>
      </c>
      <c r="C1253" s="22" t="s">
        <v>1312</v>
      </c>
      <c r="E1253" s="21" t="s">
        <v>14</v>
      </c>
      <c r="F1253" s="35">
        <f>_xlfn.XLOOKUP(B1253,[1]Current!$B:$B,[1]Current!$F:$F)</f>
        <v>44858</v>
      </c>
      <c r="G1253" s="9"/>
      <c r="H1253" s="9"/>
      <c r="I1253" s="9"/>
      <c r="J1253" s="9"/>
      <c r="K1253" s="9"/>
      <c r="L1253" s="9"/>
      <c r="M1253" s="21" t="s">
        <v>2050</v>
      </c>
      <c r="N1253" s="21" t="s">
        <v>53</v>
      </c>
      <c r="O1253" s="21" t="s">
        <v>20122</v>
      </c>
      <c r="P1253" s="21" t="s">
        <v>20123</v>
      </c>
      <c r="Q1253" s="34" t="s">
        <v>21</v>
      </c>
      <c r="T1253" s="380">
        <f>_xlfn.XLOOKUP(B1253,[2]Database!$B:$B,[2]Database!$AS:$AS)</f>
        <v>45557</v>
      </c>
      <c r="AR1253" s="292">
        <v>45555</v>
      </c>
      <c r="AS1253" s="292">
        <v>45557</v>
      </c>
    </row>
    <row r="1254" spans="1:51" s="3" customFormat="1" ht="25" customHeight="1" x14ac:dyDescent="0.35">
      <c r="A1254" s="11"/>
      <c r="B1254" s="381" t="s">
        <v>16651</v>
      </c>
      <c r="C1254" s="22" t="s">
        <v>1472</v>
      </c>
      <c r="E1254" s="21" t="s">
        <v>14</v>
      </c>
      <c r="F1254" s="35">
        <f>_xlfn.XLOOKUP(B1254,[1]Current!$B:$B,[1]Current!$F:$F)</f>
        <v>45028</v>
      </c>
      <c r="G1254" s="9"/>
      <c r="H1254" s="9"/>
      <c r="I1254" s="9"/>
      <c r="J1254" s="9"/>
      <c r="K1254" s="9"/>
      <c r="L1254" s="9"/>
      <c r="M1254" s="21" t="s">
        <v>2050</v>
      </c>
      <c r="N1254" s="21" t="s">
        <v>22</v>
      </c>
      <c r="O1254" s="21" t="s">
        <v>1473</v>
      </c>
      <c r="P1254" s="21" t="s">
        <v>2616</v>
      </c>
      <c r="Q1254" s="34" t="s">
        <v>21</v>
      </c>
      <c r="T1254" s="380">
        <f>_xlfn.XLOOKUP(B1254,[2]Database!$B:$B,[2]Database!$AS:$AS)</f>
        <v>45562</v>
      </c>
      <c r="AR1254" s="292">
        <v>45562</v>
      </c>
      <c r="AS1254" s="292">
        <v>45562</v>
      </c>
    </row>
    <row r="1255" spans="1:51" ht="25.5" customHeight="1" x14ac:dyDescent="0.35">
      <c r="A1255" s="11"/>
      <c r="B1255" s="241"/>
      <c r="C1255" s="8"/>
      <c r="D1255" s="10"/>
      <c r="E1255" s="10"/>
      <c r="F1255" s="9"/>
      <c r="G1255" s="9"/>
      <c r="H1255" s="9"/>
      <c r="I1255" s="9"/>
      <c r="J1255" s="9"/>
      <c r="K1255" s="9"/>
      <c r="L1255" s="9"/>
      <c r="M1255" s="270"/>
      <c r="N1255" s="243"/>
      <c r="O1255" s="243"/>
      <c r="P1255" s="243"/>
      <c r="Q1255" s="10"/>
      <c r="R1255" s="241"/>
      <c r="S1255" s="10"/>
      <c r="T1255" s="10"/>
      <c r="U1255" s="244"/>
      <c r="V1255" s="243"/>
      <c r="W1255" s="10"/>
      <c r="X1255" s="241"/>
      <c r="Y1255" s="255"/>
      <c r="Z1255" s="243"/>
      <c r="AA1255" s="10"/>
      <c r="AB1255" s="10"/>
      <c r="AC1255" s="10"/>
      <c r="AD1255" s="10"/>
      <c r="AE1255" s="243"/>
      <c r="AF1255" s="10"/>
      <c r="AG1255" s="10"/>
      <c r="AH1255" s="270"/>
      <c r="AI1255" s="243"/>
      <c r="AJ1255" s="241"/>
      <c r="AK1255" s="10"/>
      <c r="AL1255" s="241"/>
      <c r="AM1255" s="254"/>
      <c r="AN1255" s="7"/>
      <c r="AO1255" s="10"/>
      <c r="AP1255" s="10"/>
      <c r="AQ1255" s="254"/>
      <c r="AR1255" s="258"/>
      <c r="AS1255" s="258"/>
      <c r="AT1255" s="8"/>
      <c r="AU1255" s="244"/>
      <c r="AV1255" s="249"/>
      <c r="AW1255" s="8"/>
      <c r="AX1255" s="249"/>
      <c r="AY1255" s="250"/>
    </row>
    <row r="1258" spans="1:51" x14ac:dyDescent="0.35">
      <c r="A1258" s="488" t="s">
        <v>16992</v>
      </c>
      <c r="B1258" s="488"/>
      <c r="C1258" s="489"/>
    </row>
    <row r="1259" spans="1:51" x14ac:dyDescent="0.35">
      <c r="A1259" s="1">
        <v>12</v>
      </c>
      <c r="B1259" s="382" t="s">
        <v>3074</v>
      </c>
      <c r="C1259" s="3" t="s">
        <v>314</v>
      </c>
      <c r="D1259" s="12" t="s">
        <v>16851</v>
      </c>
      <c r="K1259" s="1" t="s">
        <v>80</v>
      </c>
      <c r="L1259" s="12" t="s">
        <v>81</v>
      </c>
      <c r="M1259" s="12" t="s">
        <v>196</v>
      </c>
      <c r="AS1259" s="383">
        <v>45522</v>
      </c>
      <c r="AT1259" s="3" t="s">
        <v>16994</v>
      </c>
    </row>
    <row r="1260" spans="1:51" x14ac:dyDescent="0.35">
      <c r="B1260" s="382" t="s">
        <v>16558</v>
      </c>
      <c r="C1260" s="3" t="s">
        <v>1151</v>
      </c>
      <c r="AS1260" s="383">
        <v>45565</v>
      </c>
      <c r="AT1260" s="3" t="s">
        <v>16994</v>
      </c>
    </row>
    <row r="1261" spans="1:51" x14ac:dyDescent="0.35">
      <c r="B1261" s="382" t="s">
        <v>16590</v>
      </c>
      <c r="C1261" s="3" t="s">
        <v>1267</v>
      </c>
      <c r="AS1261" s="383">
        <v>45565</v>
      </c>
      <c r="AT1261" s="3" t="s">
        <v>16994</v>
      </c>
    </row>
    <row r="1262" spans="1:51" x14ac:dyDescent="0.35">
      <c r="B1262" s="382" t="s">
        <v>16651</v>
      </c>
      <c r="C1262" s="3" t="s">
        <v>1472</v>
      </c>
      <c r="AS1262" s="383">
        <v>45562</v>
      </c>
      <c r="AT1262" s="3" t="s">
        <v>16994</v>
      </c>
    </row>
    <row r="1263" spans="1:51" x14ac:dyDescent="0.35">
      <c r="B1263" s="382" t="s">
        <v>16604</v>
      </c>
      <c r="C1263" s="3" t="s">
        <v>1312</v>
      </c>
      <c r="AS1263" s="383">
        <v>45557</v>
      </c>
      <c r="AT1263" s="3" t="s">
        <v>16994</v>
      </c>
    </row>
    <row r="1264" spans="1:51" x14ac:dyDescent="0.35">
      <c r="B1264" s="382" t="s">
        <v>16521</v>
      </c>
      <c r="C1264" s="3" t="s">
        <v>1021</v>
      </c>
      <c r="AS1264" s="383">
        <v>45561</v>
      </c>
      <c r="AT1264" s="3" t="s">
        <v>16994</v>
      </c>
    </row>
    <row r="1265" spans="2:46" x14ac:dyDescent="0.35">
      <c r="B1265" s="490" t="s">
        <v>16503</v>
      </c>
      <c r="C1265" s="488" t="s">
        <v>960</v>
      </c>
      <c r="D1265" s="489"/>
      <c r="E1265" s="488"/>
      <c r="F1265" s="491"/>
      <c r="G1265" s="491"/>
      <c r="H1265" s="491"/>
      <c r="I1265" s="491"/>
      <c r="J1265" s="491"/>
      <c r="K1265" s="491"/>
      <c r="L1265" s="489"/>
      <c r="M1265" s="489"/>
      <c r="N1265" s="489"/>
      <c r="O1265" s="489"/>
      <c r="P1265" s="489"/>
      <c r="Q1265" s="489"/>
      <c r="R1265" s="489"/>
      <c r="S1265" s="489"/>
      <c r="T1265" s="489"/>
      <c r="U1265" s="489"/>
      <c r="V1265" s="492"/>
      <c r="W1265" s="489"/>
      <c r="X1265" s="489"/>
      <c r="Y1265" s="489"/>
      <c r="Z1265" s="489"/>
      <c r="AA1265" s="492"/>
      <c r="AB1265" s="489"/>
      <c r="AC1265" s="489"/>
      <c r="AD1265" s="489"/>
      <c r="AE1265" s="489"/>
      <c r="AF1265" s="489"/>
      <c r="AG1265" s="489"/>
      <c r="AH1265" s="489"/>
      <c r="AI1265" s="489"/>
      <c r="AJ1265" s="489"/>
      <c r="AK1265" s="489"/>
      <c r="AL1265" s="489"/>
      <c r="AM1265" s="489"/>
      <c r="AN1265" s="489"/>
      <c r="AO1265" s="489"/>
      <c r="AP1265" s="489"/>
      <c r="AQ1265" s="489"/>
      <c r="AR1265" s="489"/>
      <c r="AS1265" s="489" t="s">
        <v>1865</v>
      </c>
      <c r="AT1265" s="3" t="s">
        <v>16993</v>
      </c>
    </row>
  </sheetData>
  <conditionalFormatting sqref="B1">
    <cfRule type="duplicateValues" dxfId="143" priority="135"/>
  </conditionalFormatting>
  <conditionalFormatting sqref="B1:B1249 B1255:B1048576">
    <cfRule type="duplicateValues" dxfId="142" priority="3"/>
  </conditionalFormatting>
  <conditionalFormatting sqref="B1105">
    <cfRule type="duplicateValues" dxfId="141" priority="148"/>
  </conditionalFormatting>
  <conditionalFormatting sqref="B1106">
    <cfRule type="duplicateValues" dxfId="140" priority="147"/>
  </conditionalFormatting>
  <conditionalFormatting sqref="B1107">
    <cfRule type="duplicateValues" dxfId="139" priority="146"/>
  </conditionalFormatting>
  <conditionalFormatting sqref="B1108:B1138">
    <cfRule type="duplicateValues" dxfId="138" priority="145"/>
  </conditionalFormatting>
  <conditionalFormatting sqref="B1139">
    <cfRule type="duplicateValues" dxfId="137" priority="144"/>
  </conditionalFormatting>
  <conditionalFormatting sqref="B1140">
    <cfRule type="duplicateValues" dxfId="136" priority="149"/>
  </conditionalFormatting>
  <conditionalFormatting sqref="B1141">
    <cfRule type="duplicateValues" dxfId="135" priority="143"/>
  </conditionalFormatting>
  <conditionalFormatting sqref="B1142:B1144">
    <cfRule type="duplicateValues" dxfId="134" priority="150"/>
  </conditionalFormatting>
  <conditionalFormatting sqref="B1145">
    <cfRule type="duplicateValues" dxfId="133" priority="142"/>
  </conditionalFormatting>
  <conditionalFormatting sqref="B1146:B1155">
    <cfRule type="duplicateValues" dxfId="132" priority="151"/>
  </conditionalFormatting>
  <conditionalFormatting sqref="B1156">
    <cfRule type="duplicateValues" dxfId="131" priority="141"/>
  </conditionalFormatting>
  <conditionalFormatting sqref="B1157">
    <cfRule type="duplicateValues" dxfId="130" priority="140"/>
  </conditionalFormatting>
  <conditionalFormatting sqref="B1158">
    <cfRule type="duplicateValues" dxfId="129" priority="139"/>
  </conditionalFormatting>
  <conditionalFormatting sqref="B1159">
    <cfRule type="duplicateValues" dxfId="128" priority="138"/>
  </conditionalFormatting>
  <conditionalFormatting sqref="B1160">
    <cfRule type="duplicateValues" dxfId="127" priority="137"/>
  </conditionalFormatting>
  <conditionalFormatting sqref="B1161:B1172">
    <cfRule type="duplicateValues" dxfId="126" priority="136"/>
  </conditionalFormatting>
  <conditionalFormatting sqref="B1173">
    <cfRule type="duplicateValues" dxfId="125" priority="134"/>
  </conditionalFormatting>
  <conditionalFormatting sqref="B1174">
    <cfRule type="duplicateValues" dxfId="124" priority="133"/>
  </conditionalFormatting>
  <conditionalFormatting sqref="B1175">
    <cfRule type="duplicateValues" dxfId="123" priority="132"/>
  </conditionalFormatting>
  <conditionalFormatting sqref="B1176">
    <cfRule type="duplicateValues" dxfId="122" priority="131"/>
  </conditionalFormatting>
  <conditionalFormatting sqref="B1177">
    <cfRule type="duplicateValues" dxfId="121" priority="130"/>
  </conditionalFormatting>
  <conditionalFormatting sqref="B1178">
    <cfRule type="duplicateValues" dxfId="120" priority="129"/>
  </conditionalFormatting>
  <conditionalFormatting sqref="B1179">
    <cfRule type="duplicateValues" dxfId="119" priority="128"/>
  </conditionalFormatting>
  <conditionalFormatting sqref="B1180">
    <cfRule type="duplicateValues" dxfId="118" priority="126"/>
  </conditionalFormatting>
  <conditionalFormatting sqref="B1181">
    <cfRule type="duplicateValues" dxfId="117" priority="125"/>
  </conditionalFormatting>
  <conditionalFormatting sqref="B1182">
    <cfRule type="duplicateValues" dxfId="116" priority="127"/>
  </conditionalFormatting>
  <conditionalFormatting sqref="B1183">
    <cfRule type="duplicateValues" dxfId="115" priority="124"/>
  </conditionalFormatting>
  <conditionalFormatting sqref="B1184">
    <cfRule type="duplicateValues" dxfId="114" priority="123"/>
  </conditionalFormatting>
  <conditionalFormatting sqref="B1185">
    <cfRule type="duplicateValues" dxfId="113" priority="122"/>
  </conditionalFormatting>
  <conditionalFormatting sqref="B1186">
    <cfRule type="duplicateValues" dxfId="112" priority="121"/>
  </conditionalFormatting>
  <conditionalFormatting sqref="B1187">
    <cfRule type="duplicateValues" dxfId="111" priority="120"/>
    <cfRule type="duplicateValues" dxfId="110" priority="119"/>
  </conditionalFormatting>
  <conditionalFormatting sqref="B1188">
    <cfRule type="duplicateValues" dxfId="109" priority="117"/>
    <cfRule type="duplicateValues" dxfId="108" priority="118"/>
  </conditionalFormatting>
  <conditionalFormatting sqref="B1189">
    <cfRule type="duplicateValues" dxfId="107" priority="115"/>
    <cfRule type="duplicateValues" dxfId="106" priority="116"/>
  </conditionalFormatting>
  <conditionalFormatting sqref="B1190">
    <cfRule type="duplicateValues" dxfId="105" priority="114"/>
    <cfRule type="duplicateValues" dxfId="104" priority="113"/>
  </conditionalFormatting>
  <conditionalFormatting sqref="B1191">
    <cfRule type="duplicateValues" dxfId="103" priority="112"/>
    <cfRule type="duplicateValues" dxfId="102" priority="111"/>
  </conditionalFormatting>
  <conditionalFormatting sqref="B1192">
    <cfRule type="duplicateValues" dxfId="101" priority="109"/>
    <cfRule type="duplicateValues" dxfId="100" priority="110"/>
  </conditionalFormatting>
  <conditionalFormatting sqref="B1193">
    <cfRule type="duplicateValues" dxfId="99" priority="108"/>
    <cfRule type="duplicateValues" dxfId="98" priority="107"/>
  </conditionalFormatting>
  <conditionalFormatting sqref="B1194">
    <cfRule type="duplicateValues" dxfId="97" priority="106"/>
    <cfRule type="duplicateValues" dxfId="96" priority="105"/>
  </conditionalFormatting>
  <conditionalFormatting sqref="B1195">
    <cfRule type="duplicateValues" dxfId="95" priority="104"/>
    <cfRule type="duplicateValues" dxfId="94" priority="103"/>
  </conditionalFormatting>
  <conditionalFormatting sqref="B1196">
    <cfRule type="duplicateValues" dxfId="93" priority="102"/>
  </conditionalFormatting>
  <conditionalFormatting sqref="B1197">
    <cfRule type="duplicateValues" dxfId="92" priority="100"/>
    <cfRule type="duplicateValues" dxfId="91" priority="101"/>
  </conditionalFormatting>
  <conditionalFormatting sqref="B1198">
    <cfRule type="duplicateValues" dxfId="90" priority="98"/>
    <cfRule type="duplicateValues" dxfId="89" priority="99"/>
  </conditionalFormatting>
  <conditionalFormatting sqref="B1199">
    <cfRule type="duplicateValues" dxfId="88" priority="96"/>
    <cfRule type="duplicateValues" dxfId="87" priority="97"/>
  </conditionalFormatting>
  <conditionalFormatting sqref="B1200">
    <cfRule type="duplicateValues" dxfId="86" priority="95"/>
    <cfRule type="duplicateValues" dxfId="85" priority="94"/>
  </conditionalFormatting>
  <conditionalFormatting sqref="B1201">
    <cfRule type="duplicateValues" dxfId="84" priority="93"/>
    <cfRule type="duplicateValues" dxfId="83" priority="92"/>
  </conditionalFormatting>
  <conditionalFormatting sqref="B1202">
    <cfRule type="duplicateValues" dxfId="82" priority="90"/>
    <cfRule type="duplicateValues" dxfId="81" priority="91"/>
  </conditionalFormatting>
  <conditionalFormatting sqref="B1203">
    <cfRule type="duplicateValues" dxfId="80" priority="89"/>
    <cfRule type="duplicateValues" dxfId="79" priority="88"/>
  </conditionalFormatting>
  <conditionalFormatting sqref="B1204:B1208 BA1205:BA1208 CZ1205:CZ1208 EY1205:EY1208 GX1205:GX1208 IW1205:IW1208 KV1205:KV1208 MU1205:MU1208 OT1205:OT1208 QS1205:QS1208 SR1205:SR1208 UQ1205:UQ1208 WP1205:WP1208 YO1205:YO1208 AAN1205:AAN1208 ACM1205:ACM1208 AEL1205:AEL1208 AGK1205:AGK1208 AIJ1205:AIJ1208 AKI1205:AKI1208 AMH1205:AMH1208 AOG1205:AOG1208 AQF1205:AQF1208 ASE1205:ASE1208 AUD1205:AUD1208 AWC1205:AWC1208 AYB1205:AYB1208 BAA1205:BAA1208 BBZ1205:BBZ1208 BDY1205:BDY1208 BFX1205:BFX1208 BHW1205:BHW1208 BJV1205:BJV1208 BLU1205:BLU1208 BNT1205:BNT1208 BPS1205:BPS1208 BRR1205:BRR1208 BTQ1205:BTQ1208 BVP1205:BVP1208 BXO1205:BXO1208 BZN1205:BZN1208 CBM1205:CBM1208 CDL1205:CDL1208 CFK1205:CFK1208 CHJ1205:CHJ1208 CJI1205:CJI1208 CLH1205:CLH1208 CNG1205:CNG1208 CPF1205:CPF1208 CRE1205:CRE1208 CTD1205:CTD1208 CVC1205:CVC1208 CXB1205:CXB1208 CZA1205:CZA1208 DAZ1205:DAZ1208 DCY1205:DCY1208 DEX1205:DEX1208 DGW1205:DGW1208 DIV1205:DIV1208 DKU1205:DKU1208 DMT1205:DMT1208 DOS1205:DOS1208 DQR1205:DQR1208 DSQ1205:DSQ1208 DUP1205:DUP1208 DWO1205:DWO1208 DYN1205:DYN1208 EAM1205:EAM1208 ECL1205:ECL1208 EEK1205:EEK1208 EGJ1205:EGJ1208 EII1205:EII1208 EKH1205:EKH1208 EMG1205:EMG1208 EOF1205:EOF1208 EQE1205:EQE1208 ESD1205:ESD1208 EUC1205:EUC1208 EWB1205:EWB1208 EYA1205:EYA1208 EZZ1205:EZZ1208 FBY1205:FBY1208 FDX1205:FDX1208 FFW1205:FFW1208 FHV1205:FHV1208 FJU1205:FJU1208 FLT1205:FLT1208 FNS1205:FNS1208 FPR1205:FPR1208 FRQ1205:FRQ1208 FTP1205:FTP1208 FVO1205:FVO1208 FXN1205:FXN1208 FZM1205:FZM1208 GBL1205:GBL1208 GDK1205:GDK1208 GFJ1205:GFJ1208 GHI1205:GHI1208 GJH1205:GJH1208 GLG1205:GLG1208 GNF1205:GNF1208 GPE1205:GPE1208 GRD1205:GRD1208 GTC1205:GTC1208 GVB1205:GVB1208 GXA1205:GXA1208 GYZ1205:GYZ1208 HAY1205:HAY1208 HCX1205:HCX1208 HEW1205:HEW1208 HGV1205:HGV1208 HIU1205:HIU1208 HKT1205:HKT1208 HMS1205:HMS1208 HOR1205:HOR1208 HQQ1205:HQQ1208 HSP1205:HSP1208 HUO1205:HUO1208 HWN1205:HWN1208 HYM1205:HYM1208 IAL1205:IAL1208 ICK1205:ICK1208 IEJ1205:IEJ1208 IGI1205:IGI1208 IIH1205:IIH1208 IKG1205:IKG1208 IMF1205:IMF1208 IOE1205:IOE1208 IQD1205:IQD1208 ISC1205:ISC1208 IUB1205:IUB1208 IWA1205:IWA1208 IXZ1205:IXZ1208 IZY1205:IZY1208 JBX1205:JBX1208 JDW1205:JDW1208 JFV1205:JFV1208 JHU1205:JHU1208 JJT1205:JJT1208 JLS1205:JLS1208 JNR1205:JNR1208 JPQ1205:JPQ1208 JRP1205:JRP1208 JTO1205:JTO1208 JVN1205:JVN1208 JXM1205:JXM1208 JZL1205:JZL1208 KBK1205:KBK1208 KDJ1205:KDJ1208 KFI1205:KFI1208 KHH1205:KHH1208 KJG1205:KJG1208 KLF1205:KLF1208 KNE1205:KNE1208 KPD1205:KPD1208 KRC1205:KRC1208 KTB1205:KTB1208 KVA1205:KVA1208 KWZ1205:KWZ1208 KYY1205:KYY1208 LAX1205:LAX1208 LCW1205:LCW1208 LEV1205:LEV1208 LGU1205:LGU1208 LIT1205:LIT1208 LKS1205:LKS1208 LMR1205:LMR1208 LOQ1205:LOQ1208 LQP1205:LQP1208 LSO1205:LSO1208 LUN1205:LUN1208 LWM1205:LWM1208 LYL1205:LYL1208 MAK1205:MAK1208 MCJ1205:MCJ1208 MEI1205:MEI1208 MGH1205:MGH1208 MIG1205:MIG1208 MKF1205:MKF1208 MME1205:MME1208 MOD1205:MOD1208 MQC1205:MQC1208 MSB1205:MSB1208 MUA1205:MUA1208 MVZ1205:MVZ1208 MXY1205:MXY1208 MZX1205:MZX1208 NBW1205:NBW1208 NDV1205:NDV1208 NFU1205:NFU1208 NHT1205:NHT1208 NJS1205:NJS1208 NLR1205:NLR1208 NNQ1205:NNQ1208 NPP1205:NPP1208 NRO1205:NRO1208 NTN1205:NTN1208 NVM1205:NVM1208 NXL1205:NXL1208 NZK1205:NZK1208 OBJ1205:OBJ1208 ODI1205:ODI1208 OFH1205:OFH1208 OHG1205:OHG1208 OJF1205:OJF1208 OLE1205:OLE1208 OND1205:OND1208 OPC1205:OPC1208 ORB1205:ORB1208 OTA1205:OTA1208 OUZ1205:OUZ1208 OWY1205:OWY1208 OYX1205:OYX1208 PAW1205:PAW1208 PCV1205:PCV1208 PEU1205:PEU1208 PGT1205:PGT1208 PIS1205:PIS1208 PKR1205:PKR1208 PMQ1205:PMQ1208 POP1205:POP1208 PQO1205:PQO1208 PSN1205:PSN1208 PUM1205:PUM1208 PWL1205:PWL1208 PYK1205:PYK1208 QAJ1205:QAJ1208 QCI1205:QCI1208 QEH1205:QEH1208 QGG1205:QGG1208 QIF1205:QIF1208 QKE1205:QKE1208 QMD1205:QMD1208 QOC1205:QOC1208 QQB1205:QQB1208 QSA1205:QSA1208 QTZ1205:QTZ1208 QVY1205:QVY1208 QXX1205:QXX1208 QZW1205:QZW1208 RBV1205:RBV1208 RDU1205:RDU1208 RFT1205:RFT1208 RHS1205:RHS1208 RJR1205:RJR1208 RLQ1205:RLQ1208 RNP1205:RNP1208 RPO1205:RPO1208 RRN1205:RRN1208 RTM1205:RTM1208 RVL1205:RVL1208 RXK1205:RXK1208 RZJ1205:RZJ1208 SBI1205:SBI1208 SDH1205:SDH1208 SFG1205:SFG1208 SHF1205:SHF1208 SJE1205:SJE1208 SLD1205:SLD1208 SNC1205:SNC1208 SPB1205:SPB1208 SRA1205:SRA1208 SSZ1205:SSZ1208 SUY1205:SUY1208 SWX1205:SWX1208 SYW1205:SYW1208 TAV1205:TAV1208 TCU1205:TCU1208 TET1205:TET1208 TGS1205:TGS1208 TIR1205:TIR1208 TKQ1205:TKQ1208 TMP1205:TMP1208 TOO1205:TOO1208 TQN1205:TQN1208 TSM1205:TSM1208 TUL1205:TUL1208 TWK1205:TWK1208 TYJ1205:TYJ1208 UAI1205:UAI1208 UCH1205:UCH1208 UEG1205:UEG1208 UGF1205:UGF1208 UIE1205:UIE1208 UKD1205:UKD1208 UMC1205:UMC1208 UOB1205:UOB1208 UQA1205:UQA1208 URZ1205:URZ1208 UTY1205:UTY1208 UVX1205:UVX1208 UXW1205:UXW1208 UZV1205:UZV1208 VBU1205:VBU1208 VDT1205:VDT1208 VFS1205:VFS1208 VHR1205:VHR1208 VJQ1205:VJQ1208 VLP1205:VLP1208 VNO1205:VNO1208 VPN1205:VPN1208 VRM1205:VRM1208 VTL1205:VTL1208 VVK1205:VVK1208 VXJ1205:VXJ1208 VZI1205:VZI1208 WBH1205:WBH1208 WDG1205:WDG1208 WFF1205:WFF1208 WHE1205:WHE1208 WJD1205:WJD1208 WLC1205:WLC1208 WNB1205:WNB1208 WPA1205:WPA1208 WQZ1205:WQZ1208 WSY1205:WSY1208 WUX1205:WUX1208 WWW1205:WWW1208 WYV1205:WYV1208 XAU1205:XAU1208 XCT1205:XCT1208 XES1205:XES1208">
    <cfRule type="duplicateValues" dxfId="78" priority="87"/>
    <cfRule type="duplicateValues" dxfId="77" priority="86"/>
  </conditionalFormatting>
  <conditionalFormatting sqref="B1209">
    <cfRule type="duplicateValues" dxfId="76" priority="85"/>
    <cfRule type="duplicateValues" dxfId="75" priority="84"/>
  </conditionalFormatting>
  <conditionalFormatting sqref="B1210">
    <cfRule type="duplicateValues" dxfId="74" priority="82"/>
    <cfRule type="duplicateValues" dxfId="73" priority="83"/>
  </conditionalFormatting>
  <conditionalFormatting sqref="B1211">
    <cfRule type="duplicateValues" dxfId="72" priority="81"/>
    <cfRule type="duplicateValues" dxfId="71" priority="80"/>
  </conditionalFormatting>
  <conditionalFormatting sqref="B1212">
    <cfRule type="duplicateValues" dxfId="70" priority="79"/>
    <cfRule type="duplicateValues" dxfId="69" priority="78"/>
  </conditionalFormatting>
  <conditionalFormatting sqref="B1213">
    <cfRule type="duplicateValues" dxfId="68" priority="77"/>
    <cfRule type="duplicateValues" dxfId="67" priority="76"/>
  </conditionalFormatting>
  <conditionalFormatting sqref="B1214">
    <cfRule type="duplicateValues" dxfId="66" priority="75"/>
    <cfRule type="duplicateValues" dxfId="65" priority="74"/>
  </conditionalFormatting>
  <conditionalFormatting sqref="B1215">
    <cfRule type="duplicateValues" dxfId="64" priority="73"/>
    <cfRule type="duplicateValues" dxfId="63" priority="72"/>
  </conditionalFormatting>
  <conditionalFormatting sqref="B1216">
    <cfRule type="duplicateValues" dxfId="62" priority="70"/>
    <cfRule type="duplicateValues" dxfId="61" priority="71"/>
  </conditionalFormatting>
  <conditionalFormatting sqref="B1217">
    <cfRule type="duplicateValues" dxfId="60" priority="69"/>
    <cfRule type="duplicateValues" dxfId="59" priority="68"/>
  </conditionalFormatting>
  <conditionalFormatting sqref="B1218">
    <cfRule type="duplicateValues" dxfId="58" priority="67"/>
    <cfRule type="duplicateValues" dxfId="57" priority="66"/>
  </conditionalFormatting>
  <conditionalFormatting sqref="B1219">
    <cfRule type="duplicateValues" dxfId="56" priority="64"/>
    <cfRule type="duplicateValues" dxfId="55" priority="65"/>
  </conditionalFormatting>
  <conditionalFormatting sqref="B1220">
    <cfRule type="duplicateValues" dxfId="54" priority="63"/>
  </conditionalFormatting>
  <conditionalFormatting sqref="B1221">
    <cfRule type="duplicateValues" dxfId="53" priority="62"/>
    <cfRule type="duplicateValues" dxfId="52" priority="61"/>
  </conditionalFormatting>
  <conditionalFormatting sqref="B1222">
    <cfRule type="duplicateValues" dxfId="51" priority="60"/>
    <cfRule type="duplicateValues" dxfId="50" priority="59"/>
  </conditionalFormatting>
  <conditionalFormatting sqref="B1223">
    <cfRule type="duplicateValues" dxfId="49" priority="58"/>
    <cfRule type="duplicateValues" dxfId="48" priority="57"/>
  </conditionalFormatting>
  <conditionalFormatting sqref="B1224">
    <cfRule type="duplicateValues" dxfId="47" priority="45"/>
    <cfRule type="duplicateValues" dxfId="46" priority="46"/>
  </conditionalFormatting>
  <conditionalFormatting sqref="B1225">
    <cfRule type="duplicateValues" dxfId="45" priority="54"/>
    <cfRule type="duplicateValues" dxfId="44" priority="53"/>
  </conditionalFormatting>
  <conditionalFormatting sqref="B1226">
    <cfRule type="duplicateValues" dxfId="43" priority="52"/>
    <cfRule type="duplicateValues" dxfId="42" priority="51"/>
  </conditionalFormatting>
  <conditionalFormatting sqref="B1227">
    <cfRule type="duplicateValues" dxfId="41" priority="56"/>
    <cfRule type="duplicateValues" dxfId="40" priority="55"/>
  </conditionalFormatting>
  <conditionalFormatting sqref="B1228">
    <cfRule type="duplicateValues" dxfId="39" priority="47"/>
    <cfRule type="duplicateValues" dxfId="38" priority="48"/>
  </conditionalFormatting>
  <conditionalFormatting sqref="B1229">
    <cfRule type="duplicateValues" dxfId="37" priority="49"/>
    <cfRule type="duplicateValues" dxfId="36" priority="50"/>
  </conditionalFormatting>
  <conditionalFormatting sqref="B1231:B1232">
    <cfRule type="duplicateValues" dxfId="35" priority="25"/>
    <cfRule type="duplicateValues" dxfId="34" priority="24"/>
  </conditionalFormatting>
  <conditionalFormatting sqref="B1234:B1243">
    <cfRule type="duplicateValues" dxfId="33" priority="23"/>
  </conditionalFormatting>
  <conditionalFormatting sqref="B1244:B1248">
    <cfRule type="duplicateValues" dxfId="32" priority="291"/>
    <cfRule type="duplicateValues" dxfId="31" priority="292"/>
  </conditionalFormatting>
  <conditionalFormatting sqref="B1244:B1249">
    <cfRule type="duplicateValues" dxfId="30" priority="294"/>
  </conditionalFormatting>
  <conditionalFormatting sqref="B1249">
    <cfRule type="duplicateValues" dxfId="29" priority="12"/>
    <cfRule type="duplicateValues" dxfId="28" priority="11"/>
  </conditionalFormatting>
  <conditionalFormatting sqref="B1250:B1254">
    <cfRule type="duplicateValues" dxfId="27" priority="1"/>
    <cfRule type="duplicateValues" dxfId="26" priority="2"/>
  </conditionalFormatting>
  <conditionalFormatting sqref="B1255 B1230 B1233:B1243">
    <cfRule type="duplicateValues" dxfId="25" priority="173"/>
    <cfRule type="duplicateValues" dxfId="24" priority="174"/>
  </conditionalFormatting>
  <conditionalFormatting sqref="B1255:B1048576 B1:B1243">
    <cfRule type="duplicateValues" dxfId="23" priority="30"/>
    <cfRule type="duplicateValues" dxfId="22" priority="29"/>
    <cfRule type="duplicateValues" dxfId="21" priority="26"/>
    <cfRule type="duplicateValues" dxfId="20" priority="37"/>
  </conditionalFormatting>
  <conditionalFormatting sqref="B1256:B1048576 B2:B1160">
    <cfRule type="duplicateValues" dxfId="19" priority="152"/>
  </conditionalFormatting>
  <conditionalFormatting sqref="AN1244:AN1248">
    <cfRule type="duplicateValues" dxfId="18" priority="293"/>
  </conditionalFormatting>
  <conditionalFormatting sqref="AN1249">
    <cfRule type="duplicateValues" dxfId="17" priority="10"/>
  </conditionalFormatting>
  <hyperlinks>
    <hyperlink ref="AN968" r:id="rId1" xr:uid="{862E39EC-843C-4949-8A35-F73A766D3EFF}"/>
    <hyperlink ref="AN970" r:id="rId2" xr:uid="{F1ACF95C-B95B-41A6-ACB4-E1539D50B6E0}"/>
    <hyperlink ref="AN977" r:id="rId3" xr:uid="{B06E26F2-174F-427F-9DF1-DDC73542E1C5}"/>
    <hyperlink ref="AN985" r:id="rId4" xr:uid="{5C30F479-446A-4B95-B48E-14F622F1DD46}"/>
    <hyperlink ref="AN987" r:id="rId5" xr:uid="{36D56A84-1062-436C-9226-5DC2F4897F68}"/>
    <hyperlink ref="AN988" r:id="rId6" xr:uid="{995587FF-5871-4489-A089-DADC5F50522E}"/>
    <hyperlink ref="AN986" r:id="rId7" xr:uid="{B25B29F1-CCD0-4E98-8070-69FCB0B75A3E}"/>
    <hyperlink ref="AN993" r:id="rId8" xr:uid="{00321480-DFFE-4569-9877-E4C417470228}"/>
    <hyperlink ref="AN1000" r:id="rId9" xr:uid="{DF0A3D1C-648F-4664-9A29-E249C04FFD15}"/>
    <hyperlink ref="AN1004" r:id="rId10" xr:uid="{2417372C-1C5D-482F-8DDC-7BD0F63D3C83}"/>
    <hyperlink ref="AN1008" r:id="rId11" xr:uid="{40A2B11D-1C77-47A7-9A3C-76E14712B7A2}"/>
    <hyperlink ref="AN1006" r:id="rId12" xr:uid="{ECCDAC7A-E439-422B-99BC-6DC29F063DD2}"/>
    <hyperlink ref="AN1011" r:id="rId13" xr:uid="{2CABE1FF-C731-446F-AD6B-1690FDD48E16}"/>
    <hyperlink ref="AO1012" r:id="rId14" xr:uid="{8A5D2E90-EEA7-4FD7-A919-C0BA41884AAC}"/>
    <hyperlink ref="AN1012" r:id="rId15" xr:uid="{BE0CFE11-F90C-42FD-A8A6-8105F2C5C0C8}"/>
    <hyperlink ref="AO1017" r:id="rId16" xr:uid="{7DDCA2B5-616F-45BB-9257-D6972ECAF3BF}"/>
    <hyperlink ref="AN1017" r:id="rId17" xr:uid="{B6CF8CA9-E114-4C46-ACAB-AE41AF33CE79}"/>
    <hyperlink ref="AN1028" r:id="rId18" xr:uid="{4FDDC928-4254-4074-BB03-165713BF7B6A}"/>
    <hyperlink ref="AO1031" r:id="rId19" xr:uid="{A0388AC8-D8EC-40F6-AECD-D129A83111AD}"/>
    <hyperlink ref="AN1031" r:id="rId20" xr:uid="{E6D60473-5572-4940-9EBB-B27979E9CD78}"/>
    <hyperlink ref="AN1037" r:id="rId21" xr:uid="{033CB387-BD96-483D-A3FE-9564D3A34807}"/>
    <hyperlink ref="AN1048" r:id="rId22" xr:uid="{F6A2D707-290D-41D5-8A64-FBA0D23CB545}"/>
    <hyperlink ref="AN1049" r:id="rId23" xr:uid="{547E8E0D-EEB3-435C-8E6F-0499E09E72E8}"/>
    <hyperlink ref="AN1051" r:id="rId24" xr:uid="{B8A6848C-75F5-4256-84E2-D06587289AA7}"/>
    <hyperlink ref="AN1054" r:id="rId25" xr:uid="{F21785C5-FD2A-4BF2-89B8-6B196C3B7B0E}"/>
    <hyperlink ref="AO1055" r:id="rId26" xr:uid="{6FCF0258-CF16-45D3-B9DE-CF8D97991459}"/>
    <hyperlink ref="AN1055" r:id="rId27" xr:uid="{29B4C9BA-5C80-4A27-8A8F-2CD9D8A099AA}"/>
    <hyperlink ref="AN1059" r:id="rId28" xr:uid="{248AB249-912C-44CD-A20B-5CACAEAB67EE}"/>
    <hyperlink ref="AN1062" r:id="rId29" xr:uid="{B06897A5-008E-42EF-A12D-9C5E012F9742}"/>
    <hyperlink ref="AO1062" r:id="rId30" xr:uid="{A991B839-88B1-43D1-8453-8C55AF57B975}"/>
    <hyperlink ref="AN1064" r:id="rId31" xr:uid="{C0477260-CD1C-458B-9BA6-C30DC3B3FD93}"/>
    <hyperlink ref="AN1067" r:id="rId32" xr:uid="{57A6971B-FB23-4737-9967-A48ACBAA0CB0}"/>
    <hyperlink ref="AN1068" r:id="rId33" xr:uid="{D82E9CAD-2BD9-49DB-B543-333F22DB714C}"/>
    <hyperlink ref="AO1069" r:id="rId34" xr:uid="{8192B351-007F-4AF4-8CFD-46C816CCEC1D}"/>
    <hyperlink ref="AN1069" r:id="rId35" xr:uid="{D1201F54-5BE6-403B-A343-1AB02299EDDD}"/>
    <hyperlink ref="AN1071" r:id="rId36" xr:uid="{2463B1E7-B76D-4A31-866E-824F5EFF1B2A}"/>
    <hyperlink ref="AO1074" r:id="rId37" xr:uid="{6AF6CAF3-2D08-44DD-A16A-9400C3B192EE}"/>
    <hyperlink ref="AN1074" r:id="rId38" xr:uid="{14DA87B3-A94A-4EE7-95C8-1BCC96871E6B}"/>
    <hyperlink ref="AN1075" r:id="rId39" xr:uid="{CA9BD5B0-CC46-4992-9DA3-0054A73A6BC1}"/>
    <hyperlink ref="AO1076" r:id="rId40" xr:uid="{88247C8B-0859-44BB-9C18-908B4A16C553}"/>
    <hyperlink ref="AN1076" r:id="rId41" xr:uid="{EC390A01-37CB-4ED0-BE66-1F9202E3A4ED}"/>
    <hyperlink ref="AO1077" r:id="rId42" xr:uid="{7669693E-173B-41CB-A74A-86540239EE7B}"/>
    <hyperlink ref="AN1077" r:id="rId43" xr:uid="{9CE03801-C6D5-41B6-B158-AD06B978568E}"/>
    <hyperlink ref="AN1078" r:id="rId44" xr:uid="{4FDF94E1-748F-44B0-9ECC-DA933F546D70}"/>
    <hyperlink ref="AO1078" r:id="rId45" xr:uid="{865A100A-9ADB-4326-B029-63D61D311B76}"/>
    <hyperlink ref="AO1079" r:id="rId46" xr:uid="{80E98155-6873-49B1-BAC6-ABCCF7890A85}"/>
    <hyperlink ref="AN1079" r:id="rId47" xr:uid="{586BAE10-FC31-45B9-877D-5A7E6F97C836}"/>
    <hyperlink ref="AO1084" r:id="rId48" xr:uid="{B5BED525-B13C-4B01-BBD6-4BDCE322874C}"/>
    <hyperlink ref="AN1091" r:id="rId49" xr:uid="{1ADEED27-9BB3-47F4-822E-B6D51A2ACD66}"/>
    <hyperlink ref="AO1091" r:id="rId50" xr:uid="{90231F0A-B9E4-4C96-95A0-F4F4F2400EBB}"/>
    <hyperlink ref="AN1093" r:id="rId51" xr:uid="{9A94B43F-F1A3-44FB-AA30-10F4CA0AFAA5}"/>
    <hyperlink ref="AN1096" r:id="rId52" xr:uid="{56787E9E-F0CB-4346-90D0-1F00F00B72BE}"/>
    <hyperlink ref="AN1099" r:id="rId53" xr:uid="{DA4CA224-9288-4D86-A9F8-2ED78FCF6561}"/>
    <hyperlink ref="AN1101" r:id="rId54" xr:uid="{354671FF-6094-4505-AA34-C4A1D5407926}"/>
    <hyperlink ref="AO1105" r:id="rId55" xr:uid="{4546D28F-E741-4DA3-8B25-544FA2B9B6A7}"/>
    <hyperlink ref="AN1105" r:id="rId56" xr:uid="{CFE9ECA8-6566-471F-85CF-AFC7827289B8}"/>
    <hyperlink ref="AN1127" r:id="rId57" xr:uid="{8D00178F-7340-42F6-A901-205CDB09BC11}"/>
    <hyperlink ref="AN1128" r:id="rId58" xr:uid="{04FB84AE-F10D-42F3-BAA5-CE4486806224}"/>
    <hyperlink ref="AN1129" r:id="rId59" xr:uid="{741DFC18-6F3F-467E-B8CE-0A04D619E932}"/>
    <hyperlink ref="AN1130" r:id="rId60" xr:uid="{C7BC08FF-4CC7-4C39-A81A-2508B7D1E969}"/>
    <hyperlink ref="AN1131" r:id="rId61" xr:uid="{8390E857-3A19-4F55-8366-C0FBFB0BBC60}"/>
    <hyperlink ref="AN1132" r:id="rId62" xr:uid="{C1EF42A1-1369-4E58-B049-67FCFBEA7CC9}"/>
    <hyperlink ref="AN1133" r:id="rId63" xr:uid="{C92C3D89-33D1-4A64-88A0-FA2E4F27FD11}"/>
    <hyperlink ref="AN1134" r:id="rId64" xr:uid="{A6A9B456-49DC-4E8B-9CD1-845069B62BFE}"/>
    <hyperlink ref="AO1135" r:id="rId65" xr:uid="{4F69DD53-1C88-4291-838F-DA78C8E39274}"/>
    <hyperlink ref="AN1135" r:id="rId66" xr:uid="{6005B1B2-4CD4-4246-90A3-F83CE15BF985}"/>
    <hyperlink ref="AN1136" r:id="rId67" xr:uid="{34541BA0-7236-4448-B6E7-6CD790397D16}"/>
    <hyperlink ref="AO1136" r:id="rId68" xr:uid="{A5464D82-E42D-4908-A689-AE520EC71ED3}"/>
    <hyperlink ref="AN1137" r:id="rId69" xr:uid="{840D5C24-B81D-4886-B5B7-2663CACA093A}"/>
    <hyperlink ref="AO1137" r:id="rId70" xr:uid="{BA6866C0-F918-47E2-960E-9691B3C4E1DD}"/>
    <hyperlink ref="AO1143" r:id="rId71" xr:uid="{9894B6FA-B3F3-4E3B-8EFE-03E0A8E57EAF}"/>
    <hyperlink ref="AN1143" r:id="rId72" xr:uid="{0818F903-3244-4C90-9391-C6E99E3616D8}"/>
    <hyperlink ref="AN1148" r:id="rId73" xr:uid="{3F6EF6B6-FA8B-412C-ACA5-AEFB8CDF51E0}"/>
    <hyperlink ref="AN1149" r:id="rId74" xr:uid="{F5313D9B-1AC6-40F4-AA6C-C028F3DCBD26}"/>
    <hyperlink ref="AN1157" r:id="rId75" xr:uid="{980CA63A-5593-4589-BC3C-667BF85FDAFF}"/>
    <hyperlink ref="AO1158" r:id="rId76" xr:uid="{DC7F14CA-6434-46A9-931F-882668CF36F7}"/>
    <hyperlink ref="AN1158" r:id="rId77" xr:uid="{D3283CF3-885C-485A-B398-B46B762A13C6}"/>
    <hyperlink ref="AO1160" r:id="rId78" xr:uid="{BF73F826-0863-4276-B9BB-DB573CEF5E99}"/>
    <hyperlink ref="AN1160" r:id="rId79" xr:uid="{6F8C5DC6-1065-4212-8156-03BFAFD17EA0}"/>
    <hyperlink ref="AN1161" r:id="rId80" xr:uid="{C5599686-17CF-40C8-BF61-C9FC94A180A5}"/>
    <hyperlink ref="AO1166" r:id="rId81" xr:uid="{6A4CC289-9D20-49A7-AE77-06C2BF9F03BE}"/>
    <hyperlink ref="AN1166" r:id="rId82" xr:uid="{CA775118-4E3E-4B61-A9AD-7261B0BBDFEC}"/>
    <hyperlink ref="AN1167" r:id="rId83" xr:uid="{C78D78FB-2FDF-4BCB-8B8E-FCA3F8F745E2}"/>
    <hyperlink ref="AN1169" r:id="rId84" xr:uid="{6CB581E6-7134-4614-B72F-62D0D1560C36}"/>
    <hyperlink ref="AO1169" r:id="rId85" xr:uid="{63AB3F5B-F85B-4D3E-A7E4-8026E9F1726C}"/>
    <hyperlink ref="AN1170" r:id="rId86" xr:uid="{82819144-2D33-4DAD-B837-9DBAAD38C8EE}"/>
    <hyperlink ref="AO1172" r:id="rId87" xr:uid="{CC1461EB-EB4C-47FC-9B37-EDD104506CDF}"/>
    <hyperlink ref="AN1172" r:id="rId88" xr:uid="{D608BC91-F51F-4D5D-8C87-77203A9AD059}"/>
    <hyperlink ref="AO1173" r:id="rId89" xr:uid="{3C801CB4-7F07-4B7E-B915-2C0522756771}"/>
    <hyperlink ref="AO1175" r:id="rId90" xr:uid="{D87B261B-8893-440F-ABB3-44EEC050EEAB}"/>
    <hyperlink ref="AN1175" r:id="rId91" xr:uid="{C88C8BEF-54EF-4E16-B9AD-59963AD87EC9}"/>
    <hyperlink ref="AO1177" r:id="rId92" xr:uid="{9335F0D8-0847-4D90-91D1-2AD07FE9BA5A}"/>
    <hyperlink ref="AN1178" r:id="rId93" xr:uid="{65A22E77-4A68-49B9-B317-C86DA3E7221B}"/>
    <hyperlink ref="AO1180" r:id="rId94" xr:uid="{09462A76-E70D-4DD2-9C3C-AB34304918D5}"/>
    <hyperlink ref="AN1180" r:id="rId95" xr:uid="{72DB0A71-6FFB-46C1-B531-61A0A0EDDB84}"/>
    <hyperlink ref="AN1189" r:id="rId96" display="mailto:thuyduong.nguyen1@hanwhalife.com.vn" xr:uid="{348AD3AC-F776-4E16-AA33-3AC595981C66}"/>
    <hyperlink ref="AO1189" r:id="rId97" display="mailto:thuyduong101296@gmail.com" xr:uid="{2744D286-19E2-4322-915D-89089566F52B}"/>
    <hyperlink ref="AN1191" r:id="rId98" display="mailto:hang.dau@hanwhalife.com.vn" xr:uid="{66E1CC07-4701-4A3B-86AA-27C658EAFFAD}"/>
    <hyperlink ref="AN1194" r:id="rId99" display="mailto:haidang.doan@hanwhalife.com.vn" xr:uid="{783E9123-E712-4CC6-B85B-9B56222265F7}"/>
    <hyperlink ref="AO1194" r:id="rId100" display="mailto:doanhaidangit@gmail.com" xr:uid="{47C94AE5-F41E-4C74-BDDD-F35786980D2C}"/>
    <hyperlink ref="AO1195" r:id="rId101" display="mailto:dieulyly.nguyen@gmail.com" xr:uid="{ED79A6A4-3DC6-47FF-B9A7-710B829640A7}"/>
    <hyperlink ref="AN1195" r:id="rId102" display="mailto:lyly.nguyen1@hanwhalife.com.vn" xr:uid="{9217A4EE-650E-4855-8F0C-BE078D092C39}"/>
    <hyperlink ref="AN1196" r:id="rId103" xr:uid="{9AFC3C9E-C2D1-444D-8F90-FFA87B51BE29}"/>
    <hyperlink ref="AO1196" r:id="rId104" xr:uid="{73328C54-A790-4BD7-8613-9F42D7EEC32F}"/>
    <hyperlink ref="AN1200" r:id="rId105" display="mailto:xuancuong.nguyen1@hanwhalife.com.vn" xr:uid="{6C40E2C9-4C45-4041-8917-9BFBDD23FA74}"/>
    <hyperlink ref="AO1200" r:id="rId106" display="mailto:nxcuong1976@gmail.com" xr:uid="{CC00D8E3-5E09-4D59-9C09-2D13940001A6}"/>
    <hyperlink ref="AN1202" r:id="rId107" display="mailto:ngocanh.huynh@hanwhalife.com.vn" xr:uid="{886D25D7-0577-4A01-947E-FC698E6DC73D}"/>
    <hyperlink ref="AO1202" r:id="rId108" display="mailto:httngocanh@gmail.com" xr:uid="{903F690D-9DCD-449E-B741-8A5CAD887D3E}"/>
    <hyperlink ref="AN1206" r:id="rId109" display="mailto:ngocsuong.ho@hanwhalife.com.vn" xr:uid="{12D5C354-B3A7-4D77-9341-91FD3BE06D47}"/>
    <hyperlink ref="AO1207" r:id="rId110" display="mailto:dinhth09@gmail.com" xr:uid="{D169C4EE-B713-43FB-B2A7-09C413B9EC56}"/>
    <hyperlink ref="AN1207" r:id="rId111" display="mailto:thaidinh.huynh@hanwhalife.com.vn" xr:uid="{8527AADA-F0AD-436F-BA76-D9F4B556975D}"/>
    <hyperlink ref="AN1209" r:id="rId112" display="mailto:quangkhanh.tran@hanwhalife.com.vn" xr:uid="{52A26406-1914-46AD-866E-D7282A942AF3}"/>
    <hyperlink ref="AN1210" r:id="rId113" display="mailto:quocthang.nguyen@hanwhalife.com.vn" xr:uid="{ED79A2E2-FAF1-4BE5-9AC8-190E1AAB52C4}"/>
    <hyperlink ref="AN1211" r:id="rId114" display="mailto:hoangoanh.nguyen@hanwhalife.com.vn" xr:uid="{8526B8E4-6A68-4F72-9931-7079EFDE9BE1}"/>
    <hyperlink ref="AO1212" r:id="rId115" display="mailto:duchuy8948@gmail.com" xr:uid="{B2ED8021-81ED-4419-B8C4-E36D0D74BBB4}"/>
    <hyperlink ref="AN1212" r:id="rId116" display="mailto:duchuy.vu@hanwhalife.com.vn" xr:uid="{74E297B0-CAB6-4249-8469-289D7C563ED7}"/>
    <hyperlink ref="U1216" r:id="rId117" display="javascript:;" xr:uid="{99547894-A319-4D35-8595-8CA3C1D01B52}"/>
    <hyperlink ref="AN1218" r:id="rId118" display="mailto:vancong.nguyen@hanwhalife.com.vn" xr:uid="{0FC762BE-66C0-423F-BCE4-B4EE09367BA8}"/>
    <hyperlink ref="AO1220" r:id="rId119" display="mailto:Quangvngoc.tfac@gmail.com" xr:uid="{81FDFB86-7313-4229-99B2-44B7D8CAC760}"/>
    <hyperlink ref="AN1227" r:id="rId120" display="mailto:thaison.bui1@hanwhalife.com.vn" xr:uid="{BC744CCE-DA08-456B-AF98-EAF707038AD0}"/>
    <hyperlink ref="AN1225" r:id="rId121" display="mailto:binhnguyen.le@hanwhalife.com.vn" xr:uid="{0EB3B28D-2E2B-40BB-9B2F-B92D0C54E935}"/>
    <hyperlink ref="AO1229" r:id="rId122" xr:uid="{96498E38-AF0B-42EB-950D-52ED7FDF293B}"/>
    <hyperlink ref="AN1228" r:id="rId123" display="mailto:kimchi.ly@hanwhalife.com.vn" xr:uid="{0CCEECC3-6751-4E1E-B835-5E1641BCAF92}"/>
    <hyperlink ref="AN1224" r:id="rId124" display="mailto:thehung.bui@hanwhalife.com.vn" xr:uid="{8EACC1F9-FAB3-41B0-8354-448210150FAB}"/>
    <hyperlink ref="AN1248" r:id="rId125" display="mailto:ngocquyen.vu@hanwhalife.com.vn" xr:uid="{493825C0-43D9-4C31-9AD8-AF870AC1139A}"/>
    <hyperlink ref="AO1247" r:id="rId126" display="mailto:luongtrananhphuong@gmail.com" xr:uid="{455C2770-4449-47CB-A3BA-B7703684F671}"/>
    <hyperlink ref="AO1246" r:id="rId127" display="mailto:phibmt07@gmail.com" xr:uid="{D583C05E-B986-480F-B18D-98107DB453E8}"/>
    <hyperlink ref="AN1246" r:id="rId128" display="mailto:xuanphi.huynh@hanwhalife.com.vn" xr:uid="{681EE959-C499-4E02-9670-A5A03B9776A3}"/>
  </hyperlinks>
  <pageMargins left="0.7" right="0.7" top="0.75" bottom="0.75" header="0.3" footer="0.3"/>
  <legacyDrawing r:id="rId129"/>
  <tableParts count="1">
    <tablePart r:id="rId130"/>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F6CFB-2D87-4E6B-97DE-2F74765FE57F}">
  <dimension ref="A1:N12"/>
  <sheetViews>
    <sheetView topLeftCell="A10" workbookViewId="0">
      <selection activeCell="B15" sqref="B15:B25"/>
    </sheetView>
  </sheetViews>
  <sheetFormatPr defaultColWidth="8.7265625" defaultRowHeight="14.5" x14ac:dyDescent="0.35"/>
  <cols>
    <col min="1" max="1" width="8.7265625" style="12"/>
    <col min="2" max="2" width="22.1796875" style="12" customWidth="1"/>
    <col min="3" max="3" width="17.453125" style="12" customWidth="1"/>
    <col min="4" max="4" width="17.1796875" style="12" customWidth="1"/>
    <col min="5" max="5" width="12.1796875" style="12" customWidth="1"/>
    <col min="6" max="6" width="11" style="12" customWidth="1"/>
    <col min="7" max="7" width="11.453125" style="12" customWidth="1"/>
    <col min="8" max="8" width="14.7265625" style="12" customWidth="1"/>
    <col min="9" max="10" width="8.7265625" style="12"/>
    <col min="11" max="11" width="16.81640625" style="12" customWidth="1"/>
    <col min="12" max="12" width="26.54296875" style="12" customWidth="1"/>
    <col min="13" max="13" width="17.1796875" style="12" customWidth="1"/>
    <col min="14" max="16384" width="8.7265625" style="12"/>
  </cols>
  <sheetData>
    <row r="1" spans="1:14" ht="43.5" x14ac:dyDescent="0.35">
      <c r="A1" s="437" t="s">
        <v>1898</v>
      </c>
      <c r="B1" s="438" t="s">
        <v>1</v>
      </c>
      <c r="C1" s="439" t="s">
        <v>2</v>
      </c>
      <c r="D1" s="440" t="s">
        <v>1901</v>
      </c>
      <c r="E1" s="440" t="s">
        <v>1902</v>
      </c>
      <c r="F1" s="440" t="s">
        <v>1904</v>
      </c>
      <c r="G1" s="440" t="s">
        <v>1905</v>
      </c>
      <c r="H1" s="438" t="s">
        <v>5</v>
      </c>
      <c r="I1" s="438" t="s">
        <v>6</v>
      </c>
      <c r="J1" s="440" t="s">
        <v>8</v>
      </c>
      <c r="K1" s="438" t="s">
        <v>10</v>
      </c>
      <c r="L1" s="438" t="s">
        <v>16951</v>
      </c>
      <c r="M1" s="441" t="s">
        <v>2767</v>
      </c>
      <c r="N1" s="442" t="s">
        <v>16952</v>
      </c>
    </row>
    <row r="2" spans="1:14" ht="25.5" customHeight="1" x14ac:dyDescent="0.35">
      <c r="A2" s="443">
        <v>1</v>
      </c>
      <c r="B2" s="444" t="s">
        <v>1857</v>
      </c>
      <c r="C2" s="445" t="s">
        <v>14</v>
      </c>
      <c r="D2" s="446">
        <v>43614</v>
      </c>
      <c r="E2" s="446"/>
      <c r="F2" s="446" t="s">
        <v>2771</v>
      </c>
      <c r="G2" s="446" t="s">
        <v>2771</v>
      </c>
      <c r="H2" s="446" t="s">
        <v>115</v>
      </c>
      <c r="I2" s="446" t="s">
        <v>1858</v>
      </c>
      <c r="J2" s="446" t="s">
        <v>2774</v>
      </c>
      <c r="K2" s="446" t="s">
        <v>16967</v>
      </c>
      <c r="L2" s="446" t="s">
        <v>2775</v>
      </c>
      <c r="M2" s="447"/>
      <c r="N2" s="448" t="s">
        <v>16948</v>
      </c>
    </row>
    <row r="3" spans="1:14" ht="25.5" customHeight="1" x14ac:dyDescent="0.35">
      <c r="A3" s="449">
        <v>2</v>
      </c>
      <c r="B3" s="450" t="s">
        <v>1859</v>
      </c>
      <c r="C3" s="451" t="s">
        <v>14</v>
      </c>
      <c r="D3" s="452">
        <v>44284</v>
      </c>
      <c r="E3" s="452"/>
      <c r="F3" s="452" t="s">
        <v>2771</v>
      </c>
      <c r="G3" s="452" t="s">
        <v>2771</v>
      </c>
      <c r="H3" s="452" t="s">
        <v>115</v>
      </c>
      <c r="I3" s="452" t="s">
        <v>1851</v>
      </c>
      <c r="J3" s="452" t="s">
        <v>2772</v>
      </c>
      <c r="K3" s="452" t="s">
        <v>16968</v>
      </c>
      <c r="L3" s="452" t="s">
        <v>2784</v>
      </c>
      <c r="M3" s="453"/>
      <c r="N3" s="454" t="s">
        <v>16948</v>
      </c>
    </row>
    <row r="4" spans="1:14" ht="25.5" customHeight="1" x14ac:dyDescent="0.35">
      <c r="A4" s="443">
        <v>3</v>
      </c>
      <c r="B4" s="444" t="s">
        <v>1860</v>
      </c>
      <c r="C4" s="455" t="s">
        <v>16953</v>
      </c>
      <c r="D4" s="446">
        <v>44701</v>
      </c>
      <c r="E4" s="446"/>
      <c r="F4" s="446" t="s">
        <v>2771</v>
      </c>
      <c r="G4" s="446" t="s">
        <v>2771</v>
      </c>
      <c r="H4" s="446" t="s">
        <v>115</v>
      </c>
      <c r="I4" s="446" t="s">
        <v>1851</v>
      </c>
      <c r="J4" s="446" t="s">
        <v>2772</v>
      </c>
      <c r="K4" s="446" t="s">
        <v>16969</v>
      </c>
      <c r="L4" s="446" t="s">
        <v>2791</v>
      </c>
      <c r="M4" s="447"/>
      <c r="N4" s="456" t="s">
        <v>16948</v>
      </c>
    </row>
    <row r="5" spans="1:14" ht="25.5" customHeight="1" x14ac:dyDescent="0.35">
      <c r="A5" s="449">
        <v>4</v>
      </c>
      <c r="B5" s="450" t="s">
        <v>1861</v>
      </c>
      <c r="C5" s="451" t="s">
        <v>14</v>
      </c>
      <c r="D5" s="452">
        <v>44760</v>
      </c>
      <c r="E5" s="452"/>
      <c r="F5" s="452" t="s">
        <v>2771</v>
      </c>
      <c r="G5" s="452" t="s">
        <v>2771</v>
      </c>
      <c r="H5" s="452" t="s">
        <v>115</v>
      </c>
      <c r="I5" s="452" t="s">
        <v>1851</v>
      </c>
      <c r="J5" s="452" t="s">
        <v>2772</v>
      </c>
      <c r="K5" s="452" t="s">
        <v>16970</v>
      </c>
      <c r="L5" s="452" t="s">
        <v>2792</v>
      </c>
      <c r="M5" s="453"/>
      <c r="N5" s="457" t="s">
        <v>16948</v>
      </c>
    </row>
    <row r="6" spans="1:14" ht="25.5" customHeight="1" x14ac:dyDescent="0.35">
      <c r="A6" s="443">
        <v>5</v>
      </c>
      <c r="B6" s="444" t="s">
        <v>1862</v>
      </c>
      <c r="C6" s="445" t="s">
        <v>14</v>
      </c>
      <c r="D6" s="446">
        <v>44760</v>
      </c>
      <c r="E6" s="446"/>
      <c r="F6" s="446" t="s">
        <v>2771</v>
      </c>
      <c r="G6" s="446" t="s">
        <v>2771</v>
      </c>
      <c r="H6" s="446" t="s">
        <v>115</v>
      </c>
      <c r="I6" s="446" t="s">
        <v>1851</v>
      </c>
      <c r="J6" s="446" t="s">
        <v>2772</v>
      </c>
      <c r="K6" s="446" t="s">
        <v>2793</v>
      </c>
      <c r="L6" s="446" t="s">
        <v>2794</v>
      </c>
      <c r="M6" s="447"/>
      <c r="N6" s="458" t="s">
        <v>16948</v>
      </c>
    </row>
    <row r="7" spans="1:14" ht="25.5" customHeight="1" x14ac:dyDescent="0.35">
      <c r="A7" s="449">
        <v>6</v>
      </c>
      <c r="B7" s="450" t="s">
        <v>1863</v>
      </c>
      <c r="C7" s="459" t="s">
        <v>16953</v>
      </c>
      <c r="D7" s="452">
        <v>44776</v>
      </c>
      <c r="E7" s="452"/>
      <c r="F7" s="452" t="s">
        <v>2771</v>
      </c>
      <c r="G7" s="452" t="s">
        <v>2771</v>
      </c>
      <c r="H7" s="452" t="s">
        <v>115</v>
      </c>
      <c r="I7" s="452" t="s">
        <v>1864</v>
      </c>
      <c r="J7" s="452" t="s">
        <v>2772</v>
      </c>
      <c r="K7" s="452" t="s">
        <v>16971</v>
      </c>
      <c r="L7" s="452" t="s">
        <v>2795</v>
      </c>
      <c r="M7" s="453"/>
      <c r="N7" s="454" t="s">
        <v>16948</v>
      </c>
    </row>
    <row r="8" spans="1:14" ht="25.5" customHeight="1" x14ac:dyDescent="0.35">
      <c r="A8" s="443">
        <v>7</v>
      </c>
      <c r="B8" s="444" t="s">
        <v>1850</v>
      </c>
      <c r="C8" s="445" t="s">
        <v>14</v>
      </c>
      <c r="D8" s="446">
        <v>45029</v>
      </c>
      <c r="E8" s="446"/>
      <c r="F8" s="446">
        <v>45819</v>
      </c>
      <c r="G8" s="446" t="s">
        <v>2811</v>
      </c>
      <c r="H8" s="446" t="s">
        <v>115</v>
      </c>
      <c r="I8" s="446" t="s">
        <v>1851</v>
      </c>
      <c r="J8" s="446" t="s">
        <v>2772</v>
      </c>
      <c r="K8" s="446" t="s">
        <v>16972</v>
      </c>
      <c r="L8" s="446" t="s">
        <v>2798</v>
      </c>
      <c r="M8" s="447"/>
      <c r="N8" s="456" t="s">
        <v>16948</v>
      </c>
    </row>
    <row r="9" spans="1:14" ht="25.5" customHeight="1" x14ac:dyDescent="0.35">
      <c r="A9" s="449">
        <v>8</v>
      </c>
      <c r="B9" s="450" t="s">
        <v>1852</v>
      </c>
      <c r="C9" s="451" t="s">
        <v>14</v>
      </c>
      <c r="D9" s="452">
        <v>45201</v>
      </c>
      <c r="E9" s="452"/>
      <c r="F9" s="452">
        <v>45626</v>
      </c>
      <c r="G9" s="452" t="s">
        <v>2811</v>
      </c>
      <c r="H9" s="452" t="s">
        <v>115</v>
      </c>
      <c r="I9" s="452" t="s">
        <v>1851</v>
      </c>
      <c r="J9" s="452" t="s">
        <v>2772</v>
      </c>
      <c r="K9" s="452" t="s">
        <v>16973</v>
      </c>
      <c r="L9" s="452" t="s">
        <v>2806</v>
      </c>
      <c r="M9" s="453"/>
      <c r="N9" s="460" t="s">
        <v>16948</v>
      </c>
    </row>
    <row r="10" spans="1:14" ht="25.5" customHeight="1" x14ac:dyDescent="0.35">
      <c r="A10" s="443">
        <v>9</v>
      </c>
      <c r="B10" s="444" t="s">
        <v>1853</v>
      </c>
      <c r="C10" s="445" t="s">
        <v>14</v>
      </c>
      <c r="D10" s="446">
        <v>45392</v>
      </c>
      <c r="E10" s="446">
        <v>45451</v>
      </c>
      <c r="F10" s="446">
        <v>45816</v>
      </c>
      <c r="G10" s="446" t="s">
        <v>2811</v>
      </c>
      <c r="H10" s="446" t="s">
        <v>115</v>
      </c>
      <c r="I10" s="446" t="s">
        <v>1851</v>
      </c>
      <c r="J10" s="446" t="s">
        <v>2772</v>
      </c>
      <c r="K10" s="446" t="s">
        <v>16974</v>
      </c>
      <c r="L10" s="446" t="s">
        <v>2815</v>
      </c>
      <c r="M10" s="447"/>
      <c r="N10" s="456" t="s">
        <v>16948</v>
      </c>
    </row>
    <row r="11" spans="1:14" ht="25.5" customHeight="1" x14ac:dyDescent="0.35">
      <c r="A11" s="449">
        <v>10</v>
      </c>
      <c r="B11" s="461" t="s">
        <v>1856</v>
      </c>
      <c r="C11" s="451" t="s">
        <v>14</v>
      </c>
      <c r="D11" s="462">
        <v>45462</v>
      </c>
      <c r="E11" s="462">
        <v>45521</v>
      </c>
      <c r="F11" s="462">
        <v>45886</v>
      </c>
      <c r="G11" s="462" t="s">
        <v>2811</v>
      </c>
      <c r="H11" s="452" t="s">
        <v>115</v>
      </c>
      <c r="I11" s="462" t="s">
        <v>1851</v>
      </c>
      <c r="J11" s="462" t="s">
        <v>2772</v>
      </c>
      <c r="K11" s="462" t="s">
        <v>2821</v>
      </c>
      <c r="L11" s="462" t="s">
        <v>2822</v>
      </c>
      <c r="M11" s="463"/>
      <c r="N11" s="464" t="s">
        <v>16948</v>
      </c>
    </row>
    <row r="12" spans="1:14" ht="25.5" customHeight="1" x14ac:dyDescent="0.35">
      <c r="A12" s="443">
        <v>11</v>
      </c>
      <c r="B12" s="465" t="s">
        <v>16954</v>
      </c>
      <c r="C12" s="466" t="s">
        <v>14</v>
      </c>
      <c r="D12" s="467">
        <v>45544</v>
      </c>
      <c r="E12" s="467">
        <v>45603</v>
      </c>
      <c r="F12" s="467">
        <v>45603</v>
      </c>
      <c r="G12" s="467" t="s">
        <v>2809</v>
      </c>
      <c r="H12" s="468" t="s">
        <v>115</v>
      </c>
      <c r="I12" s="468" t="s">
        <v>16955</v>
      </c>
      <c r="J12" s="467" t="s">
        <v>2772</v>
      </c>
      <c r="K12" s="468" t="s">
        <v>16975</v>
      </c>
      <c r="L12" s="467" t="s">
        <v>16956</v>
      </c>
      <c r="M12" s="470"/>
      <c r="N12" s="469" t="s">
        <v>16948</v>
      </c>
    </row>
  </sheetData>
  <dataValidations count="1">
    <dataValidation type="list" allowBlank="1" showInputMessage="1" showErrorMessage="1" sqref="N2:N12" xr:uid="{4A880A7E-E6D6-4920-ADEA-F1DAC7ACAE95}">
      <formula1>#REF!</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ontainsText" priority="1" operator="containsText" id="{3A95A07C-F086-4B16-9A2C-CA2CBBA4E685}">
            <xm:f>NOT(ISERROR(SEARCH("Active",N1)))</xm:f>
            <xm:f>"Active"</xm:f>
            <x14:dxf>
              <font>
                <b/>
                <i val="0"/>
                <color theme="4"/>
              </font>
              <fill>
                <patternFill patternType="solid">
                  <bgColor theme="0"/>
                </patternFill>
              </fill>
            </x14:dxf>
          </x14:cfRule>
          <x14:cfRule type="containsText" priority="2" stopIfTrue="1" operator="containsText" id="{499AFE9E-DDCB-41FA-9E26-DB4D68B88931}">
            <xm:f>NOT(ISERROR(SEARCH("Renew",N1)))</xm:f>
            <xm:f>"Renew"</xm:f>
            <x14:dxf>
              <font>
                <b/>
                <i val="0"/>
                <color theme="0"/>
              </font>
              <fill>
                <patternFill patternType="solid">
                  <bgColor rgb="FF7030A0"/>
                </patternFill>
              </fill>
            </x14:dxf>
          </x14:cfRule>
          <x14:cfRule type="containsText" priority="3" operator="containsText" id="{00C7C8F0-E8F2-4212-AC5B-519BAF795A1C}">
            <xm:f>NOT(ISERROR(SEARCH("Resign",N1)))</xm:f>
            <xm:f>"Resign"</xm:f>
            <x14:dxf>
              <font>
                <color theme="0"/>
              </font>
              <fill>
                <patternFill patternType="solid">
                  <bgColor rgb="FFFF0000"/>
                </patternFill>
              </fill>
            </x14:dxf>
          </x14:cfRule>
          <x14:cfRule type="containsText" priority="4" stopIfTrue="1" operator="containsText" id="{581722F9-93CC-4C4F-96F5-B26A03827D34}">
            <xm:f>NOT(ISERROR(SEARCH("Maternity",N1)))</xm:f>
            <xm:f>"Maternity"</xm:f>
            <x14:dxf>
              <font>
                <color theme="1"/>
              </font>
              <fill>
                <patternFill patternType="solid">
                  <bgColor theme="9" tint="0.59999389629810485"/>
                </patternFill>
              </fill>
            </x14:dxf>
          </x14:cfRule>
          <xm:sqref>N1:N12</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2759D-A8CC-4E2D-BBC5-9323CD2E35B9}">
  <dimension ref="A1:Z26"/>
  <sheetViews>
    <sheetView topLeftCell="A13" workbookViewId="0">
      <selection activeCell="P24" sqref="P24:P26"/>
    </sheetView>
  </sheetViews>
  <sheetFormatPr defaultRowHeight="14.5" x14ac:dyDescent="0.35"/>
  <cols>
    <col min="2" max="2" width="20.1796875" customWidth="1"/>
    <col min="3" max="3" width="19" customWidth="1"/>
    <col min="4" max="4" width="13" customWidth="1"/>
    <col min="5" max="5" width="13.54296875" customWidth="1"/>
    <col min="6" max="6" width="17.7265625" customWidth="1"/>
    <col min="7" max="7" width="22.81640625" customWidth="1"/>
    <col min="8" max="8" width="10.81640625" customWidth="1"/>
    <col min="9" max="9" width="26.26953125" customWidth="1"/>
    <col min="10" max="10" width="15.7265625" customWidth="1"/>
    <col min="12" max="12" width="16.1796875" customWidth="1"/>
    <col min="13" max="13" width="35.7265625" customWidth="1"/>
  </cols>
  <sheetData>
    <row r="1" spans="1:15" s="12" customFormat="1" ht="18.649999999999999" customHeight="1" x14ac:dyDescent="0.35">
      <c r="A1" s="437" t="s">
        <v>1898</v>
      </c>
      <c r="B1" s="438" t="s">
        <v>1</v>
      </c>
      <c r="C1" s="439" t="s">
        <v>2</v>
      </c>
      <c r="D1" s="487" t="s">
        <v>3</v>
      </c>
      <c r="E1" s="440" t="s">
        <v>1901</v>
      </c>
      <c r="F1" s="440" t="s">
        <v>1902</v>
      </c>
      <c r="G1" s="440" t="s">
        <v>1904</v>
      </c>
      <c r="H1" s="440" t="s">
        <v>1905</v>
      </c>
      <c r="I1" s="438" t="s">
        <v>5</v>
      </c>
      <c r="J1" s="438" t="s">
        <v>6</v>
      </c>
      <c r="K1" s="440" t="s">
        <v>8</v>
      </c>
      <c r="L1" s="438" t="s">
        <v>10</v>
      </c>
      <c r="M1" s="438" t="s">
        <v>16951</v>
      </c>
      <c r="N1" s="441" t="s">
        <v>2767</v>
      </c>
      <c r="O1" s="442" t="s">
        <v>16952</v>
      </c>
    </row>
    <row r="2" spans="1:15" s="12" customFormat="1" ht="18.649999999999999" customHeight="1" x14ac:dyDescent="0.35">
      <c r="A2" s="443">
        <v>1</v>
      </c>
      <c r="B2" s="444" t="s">
        <v>2785</v>
      </c>
      <c r="C2" s="445" t="s">
        <v>16939</v>
      </c>
      <c r="D2" s="482" t="s">
        <v>33</v>
      </c>
      <c r="E2" s="446">
        <v>44348</v>
      </c>
      <c r="F2" s="446"/>
      <c r="G2" s="446" t="s">
        <v>2771</v>
      </c>
      <c r="H2" s="446" t="s">
        <v>2771</v>
      </c>
      <c r="I2" s="446" t="s">
        <v>81</v>
      </c>
      <c r="J2" s="446" t="s">
        <v>2781</v>
      </c>
      <c r="K2" s="446" t="s">
        <v>2772</v>
      </c>
      <c r="L2" s="446" t="s">
        <v>16976</v>
      </c>
      <c r="M2" s="446" t="s">
        <v>2786</v>
      </c>
      <c r="N2" s="447"/>
      <c r="O2" s="456" t="s">
        <v>16948</v>
      </c>
    </row>
    <row r="3" spans="1:15" s="12" customFormat="1" ht="18.649999999999999" customHeight="1" x14ac:dyDescent="0.35">
      <c r="A3" s="449">
        <v>2</v>
      </c>
      <c r="B3" s="450" t="s">
        <v>2789</v>
      </c>
      <c r="C3" s="451" t="s">
        <v>16940</v>
      </c>
      <c r="D3" s="483" t="s">
        <v>15</v>
      </c>
      <c r="E3" s="452">
        <v>44529</v>
      </c>
      <c r="F3" s="452"/>
      <c r="G3" s="452" t="s">
        <v>2771</v>
      </c>
      <c r="H3" s="452" t="s">
        <v>2771</v>
      </c>
      <c r="I3" s="452" t="s">
        <v>256</v>
      </c>
      <c r="J3" s="452" t="s">
        <v>2781</v>
      </c>
      <c r="K3" s="452" t="s">
        <v>2772</v>
      </c>
      <c r="L3" s="452" t="s">
        <v>16977</v>
      </c>
      <c r="M3" s="452" t="s">
        <v>2790</v>
      </c>
      <c r="N3" s="453"/>
      <c r="O3" s="460" t="s">
        <v>16948</v>
      </c>
    </row>
    <row r="4" spans="1:15" s="12" customFormat="1" ht="18.649999999999999" customHeight="1" x14ac:dyDescent="0.35">
      <c r="A4" s="443">
        <v>3</v>
      </c>
      <c r="B4" s="444" t="s">
        <v>2796</v>
      </c>
      <c r="C4" s="445" t="s">
        <v>16941</v>
      </c>
      <c r="D4" s="482" t="s">
        <v>58</v>
      </c>
      <c r="E4" s="446">
        <v>44886</v>
      </c>
      <c r="F4" s="446"/>
      <c r="G4" s="446">
        <v>45657</v>
      </c>
      <c r="H4" s="446" t="s">
        <v>2811</v>
      </c>
      <c r="I4" s="446" t="s">
        <v>195</v>
      </c>
      <c r="J4" s="446" t="s">
        <v>2781</v>
      </c>
      <c r="K4" s="446" t="s">
        <v>2772</v>
      </c>
      <c r="L4" s="446" t="s">
        <v>16978</v>
      </c>
      <c r="M4" s="446" t="s">
        <v>2797</v>
      </c>
      <c r="N4" s="447"/>
      <c r="O4" s="456" t="s">
        <v>16948</v>
      </c>
    </row>
    <row r="5" spans="1:15" s="12" customFormat="1" ht="18.649999999999999" customHeight="1" x14ac:dyDescent="0.35">
      <c r="A5" s="449">
        <v>4</v>
      </c>
      <c r="B5" s="450" t="s">
        <v>2594</v>
      </c>
      <c r="C5" s="451" t="s">
        <v>16942</v>
      </c>
      <c r="D5" s="483" t="s">
        <v>58</v>
      </c>
      <c r="E5" s="452">
        <v>45033</v>
      </c>
      <c r="F5" s="452"/>
      <c r="G5" s="452">
        <v>46188</v>
      </c>
      <c r="H5" s="452" t="s">
        <v>2811</v>
      </c>
      <c r="I5" s="452" t="s">
        <v>163</v>
      </c>
      <c r="J5" s="452" t="s">
        <v>2781</v>
      </c>
      <c r="K5" s="452" t="s">
        <v>2772</v>
      </c>
      <c r="L5" s="452" t="s">
        <v>16979</v>
      </c>
      <c r="M5" s="452" t="s">
        <v>2799</v>
      </c>
      <c r="N5" s="453"/>
      <c r="O5" s="460" t="s">
        <v>16948</v>
      </c>
    </row>
    <row r="6" spans="1:15" s="12" customFormat="1" ht="18.649999999999999" customHeight="1" x14ac:dyDescent="0.35">
      <c r="A6" s="443">
        <v>5</v>
      </c>
      <c r="B6" s="444" t="s">
        <v>2801</v>
      </c>
      <c r="C6" s="445" t="s">
        <v>16943</v>
      </c>
      <c r="D6" s="482" t="s">
        <v>58</v>
      </c>
      <c r="E6" s="446">
        <v>45054</v>
      </c>
      <c r="F6" s="446"/>
      <c r="G6" s="446">
        <v>45843</v>
      </c>
      <c r="H6" s="446" t="s">
        <v>2811</v>
      </c>
      <c r="I6" s="446" t="s">
        <v>163</v>
      </c>
      <c r="J6" s="446" t="s">
        <v>2781</v>
      </c>
      <c r="K6" s="446" t="s">
        <v>2772</v>
      </c>
      <c r="L6" s="446" t="s">
        <v>16980</v>
      </c>
      <c r="M6" s="446" t="s">
        <v>2802</v>
      </c>
      <c r="N6" s="447"/>
      <c r="O6" s="448" t="s">
        <v>16948</v>
      </c>
    </row>
    <row r="7" spans="1:15" s="12" customFormat="1" ht="18.649999999999999" customHeight="1" x14ac:dyDescent="0.35">
      <c r="A7" s="449">
        <v>6</v>
      </c>
      <c r="B7" s="461" t="s">
        <v>2803</v>
      </c>
      <c r="C7" s="471" t="s">
        <v>16944</v>
      </c>
      <c r="D7" s="484" t="s">
        <v>58</v>
      </c>
      <c r="E7" s="462">
        <v>45078</v>
      </c>
      <c r="F7" s="462"/>
      <c r="G7" s="462">
        <v>45869</v>
      </c>
      <c r="H7" s="462" t="s">
        <v>2811</v>
      </c>
      <c r="I7" s="462" t="s">
        <v>81</v>
      </c>
      <c r="J7" s="462" t="s">
        <v>2781</v>
      </c>
      <c r="K7" s="462" t="s">
        <v>2772</v>
      </c>
      <c r="L7" s="462" t="s">
        <v>16981</v>
      </c>
      <c r="M7" s="462" t="s">
        <v>2804</v>
      </c>
      <c r="N7" s="463"/>
      <c r="O7" s="464" t="s">
        <v>16948</v>
      </c>
    </row>
    <row r="8" spans="1:15" s="12" customFormat="1" ht="18.649999999999999" customHeight="1" x14ac:dyDescent="0.35">
      <c r="A8" s="443">
        <v>7</v>
      </c>
      <c r="B8" s="444" t="s">
        <v>1152</v>
      </c>
      <c r="C8" s="445" t="s">
        <v>16942</v>
      </c>
      <c r="D8" s="482" t="s">
        <v>58</v>
      </c>
      <c r="E8" s="446">
        <v>45323</v>
      </c>
      <c r="F8" s="446"/>
      <c r="G8" s="446">
        <v>45657</v>
      </c>
      <c r="H8" s="446" t="s">
        <v>2811</v>
      </c>
      <c r="I8" s="446" t="s">
        <v>163</v>
      </c>
      <c r="J8" s="446" t="s">
        <v>2781</v>
      </c>
      <c r="K8" s="446" t="s">
        <v>2772</v>
      </c>
      <c r="L8" s="446" t="s">
        <v>16982</v>
      </c>
      <c r="M8" s="446" t="s">
        <v>2807</v>
      </c>
      <c r="N8" s="447"/>
      <c r="O8" s="456" t="s">
        <v>16948</v>
      </c>
    </row>
    <row r="9" spans="1:15" s="12" customFormat="1" ht="18.649999999999999" customHeight="1" x14ac:dyDescent="0.35">
      <c r="A9" s="449">
        <v>8</v>
      </c>
      <c r="B9" s="472" t="s">
        <v>16936</v>
      </c>
      <c r="C9" s="459" t="s">
        <v>16945</v>
      </c>
      <c r="D9" s="485" t="s">
        <v>15</v>
      </c>
      <c r="E9" s="452">
        <v>45369</v>
      </c>
      <c r="F9" s="452"/>
      <c r="G9" s="452">
        <v>45733</v>
      </c>
      <c r="H9" s="452" t="s">
        <v>2811</v>
      </c>
      <c r="I9" s="473" t="s">
        <v>256</v>
      </c>
      <c r="J9" s="471" t="s">
        <v>2781</v>
      </c>
      <c r="K9" s="452" t="s">
        <v>2772</v>
      </c>
      <c r="L9" s="452" t="s">
        <v>16983</v>
      </c>
      <c r="M9" s="452" t="s">
        <v>16949</v>
      </c>
      <c r="N9" s="453"/>
      <c r="O9" s="460" t="s">
        <v>16948</v>
      </c>
    </row>
    <row r="10" spans="1:15" s="12" customFormat="1" ht="18.649999999999999" customHeight="1" x14ac:dyDescent="0.35">
      <c r="A10" s="443">
        <v>9</v>
      </c>
      <c r="B10" s="444" t="s">
        <v>2808</v>
      </c>
      <c r="C10" s="445" t="s">
        <v>16946</v>
      </c>
      <c r="D10" s="482" t="s">
        <v>58</v>
      </c>
      <c r="E10" s="446">
        <v>45387</v>
      </c>
      <c r="F10" s="446">
        <v>45446</v>
      </c>
      <c r="G10" s="446">
        <v>45811</v>
      </c>
      <c r="H10" s="446" t="s">
        <v>2811</v>
      </c>
      <c r="I10" s="446" t="s">
        <v>297</v>
      </c>
      <c r="J10" s="446" t="s">
        <v>2781</v>
      </c>
      <c r="K10" s="446" t="s">
        <v>2772</v>
      </c>
      <c r="L10" s="446" t="s">
        <v>16984</v>
      </c>
      <c r="M10" s="446" t="s">
        <v>2810</v>
      </c>
      <c r="N10" s="447"/>
      <c r="O10" s="456" t="s">
        <v>16948</v>
      </c>
    </row>
    <row r="11" spans="1:15" s="12" customFormat="1" ht="18.649999999999999" customHeight="1" x14ac:dyDescent="0.35">
      <c r="A11" s="449">
        <v>10</v>
      </c>
      <c r="B11" s="450" t="s">
        <v>2812</v>
      </c>
      <c r="C11" s="451" t="s">
        <v>2813</v>
      </c>
      <c r="D11" s="483" t="s">
        <v>58</v>
      </c>
      <c r="E11" s="452">
        <v>45391</v>
      </c>
      <c r="F11" s="452">
        <v>45450</v>
      </c>
      <c r="G11" s="452">
        <v>45815</v>
      </c>
      <c r="H11" s="452" t="s">
        <v>2811</v>
      </c>
      <c r="I11" s="452" t="s">
        <v>195</v>
      </c>
      <c r="J11" s="452" t="s">
        <v>2781</v>
      </c>
      <c r="K11" s="452" t="s">
        <v>2772</v>
      </c>
      <c r="L11" s="452" t="s">
        <v>16985</v>
      </c>
      <c r="M11" s="452" t="s">
        <v>2814</v>
      </c>
      <c r="N11" s="453"/>
      <c r="O11" s="454" t="s">
        <v>16948</v>
      </c>
    </row>
    <row r="12" spans="1:15" s="12" customFormat="1" ht="18.649999999999999" customHeight="1" x14ac:dyDescent="0.35">
      <c r="A12" s="443">
        <v>11</v>
      </c>
      <c r="B12" s="444" t="s">
        <v>2818</v>
      </c>
      <c r="C12" s="445" t="s">
        <v>16947</v>
      </c>
      <c r="D12" s="482" t="s">
        <v>58</v>
      </c>
      <c r="E12" s="446">
        <v>45427</v>
      </c>
      <c r="F12" s="446">
        <v>45486</v>
      </c>
      <c r="G12" s="446">
        <v>45851</v>
      </c>
      <c r="H12" s="446" t="s">
        <v>2811</v>
      </c>
      <c r="I12" s="446" t="s">
        <v>195</v>
      </c>
      <c r="J12" s="446" t="s">
        <v>2781</v>
      </c>
      <c r="K12" s="446" t="s">
        <v>2772</v>
      </c>
      <c r="L12" s="446" t="s">
        <v>16986</v>
      </c>
      <c r="M12" s="446" t="s">
        <v>2819</v>
      </c>
      <c r="N12" s="447"/>
      <c r="O12" s="456" t="s">
        <v>16948</v>
      </c>
    </row>
    <row r="13" spans="1:15" s="12" customFormat="1" ht="18.649999999999999" customHeight="1" x14ac:dyDescent="0.35">
      <c r="A13" s="449">
        <v>12</v>
      </c>
      <c r="B13" s="474" t="s">
        <v>16937</v>
      </c>
      <c r="C13" s="475" t="s">
        <v>32</v>
      </c>
      <c r="D13" s="486" t="s">
        <v>33</v>
      </c>
      <c r="E13" s="476">
        <v>45539</v>
      </c>
      <c r="F13" s="476">
        <v>45598</v>
      </c>
      <c r="G13" s="476">
        <v>45598</v>
      </c>
      <c r="H13" s="476" t="s">
        <v>2809</v>
      </c>
      <c r="I13" s="477" t="s">
        <v>81</v>
      </c>
      <c r="J13" s="477" t="s">
        <v>2781</v>
      </c>
      <c r="K13" s="476" t="s">
        <v>2772</v>
      </c>
      <c r="L13" s="478" t="s">
        <v>16987</v>
      </c>
      <c r="M13" s="479" t="s">
        <v>16950</v>
      </c>
      <c r="N13" s="481"/>
      <c r="O13" s="480" t="s">
        <v>16948</v>
      </c>
    </row>
    <row r="16" spans="1:15" x14ac:dyDescent="0.35">
      <c r="D16" t="s">
        <v>1892</v>
      </c>
      <c r="E16" t="s">
        <v>16934</v>
      </c>
      <c r="F16" t="s">
        <v>2823</v>
      </c>
    </row>
    <row r="17" spans="1:26" x14ac:dyDescent="0.35">
      <c r="B17" t="s">
        <v>16988</v>
      </c>
      <c r="C17" t="s">
        <v>16932</v>
      </c>
      <c r="D17">
        <v>2</v>
      </c>
      <c r="E17" s="436">
        <v>6000000</v>
      </c>
      <c r="F17" s="435">
        <f>E17*D17</f>
        <v>12000000</v>
      </c>
    </row>
    <row r="18" spans="1:26" x14ac:dyDescent="0.35">
      <c r="C18" t="s">
        <v>16933</v>
      </c>
      <c r="D18">
        <v>10</v>
      </c>
      <c r="E18" s="436">
        <v>1000000</v>
      </c>
      <c r="F18" s="435">
        <f>E18*D18</f>
        <v>10000000</v>
      </c>
    </row>
    <row r="19" spans="1:26" x14ac:dyDescent="0.35">
      <c r="C19" t="s">
        <v>1890</v>
      </c>
      <c r="E19" s="436"/>
      <c r="F19" s="435">
        <f>SUM(F17:F18)</f>
        <v>22000000</v>
      </c>
    </row>
    <row r="20" spans="1:26" x14ac:dyDescent="0.35">
      <c r="E20" s="436"/>
    </row>
    <row r="21" spans="1:26" x14ac:dyDescent="0.35">
      <c r="B21" t="s">
        <v>16989</v>
      </c>
      <c r="D21">
        <v>12</v>
      </c>
      <c r="E21" s="436"/>
    </row>
    <row r="24" spans="1:26" ht="22.5" customHeight="1" x14ac:dyDescent="0.35">
      <c r="A24" s="570">
        <v>143286</v>
      </c>
      <c r="B24" s="571" t="s">
        <v>2787</v>
      </c>
      <c r="C24" s="572"/>
      <c r="D24" s="573" t="s">
        <v>21884</v>
      </c>
      <c r="E24" s="574">
        <v>44410</v>
      </c>
      <c r="F24" s="574"/>
      <c r="G24" s="574"/>
      <c r="H24" s="574">
        <v>45565</v>
      </c>
      <c r="I24" s="573" t="s">
        <v>21885</v>
      </c>
      <c r="J24" s="573" t="s">
        <v>80</v>
      </c>
      <c r="K24" s="573" t="s">
        <v>163</v>
      </c>
      <c r="L24" s="573" t="s">
        <v>2138</v>
      </c>
      <c r="M24" s="575" t="s">
        <v>2781</v>
      </c>
      <c r="N24" s="573" t="s">
        <v>21886</v>
      </c>
      <c r="O24" s="573" t="s">
        <v>1849</v>
      </c>
      <c r="P24" s="573" t="s">
        <v>2772</v>
      </c>
      <c r="Q24" s="574">
        <v>34245</v>
      </c>
      <c r="R24" s="576" t="s">
        <v>21887</v>
      </c>
      <c r="S24" s="575" t="s">
        <v>21888</v>
      </c>
      <c r="T24" s="575" t="s">
        <v>21889</v>
      </c>
      <c r="U24" s="576" t="s">
        <v>21890</v>
      </c>
      <c r="V24" s="573" t="s">
        <v>21891</v>
      </c>
      <c r="W24" s="573" t="s">
        <v>21892</v>
      </c>
      <c r="X24" s="573" t="s">
        <v>21893</v>
      </c>
      <c r="Y24" s="573" t="s">
        <v>21894</v>
      </c>
      <c r="Z24" s="577" t="s">
        <v>21895</v>
      </c>
    </row>
    <row r="25" spans="1:26" ht="22.5" customHeight="1" x14ac:dyDescent="0.35">
      <c r="A25" s="576" t="s">
        <v>21896</v>
      </c>
      <c r="B25" s="571" t="s">
        <v>21897</v>
      </c>
      <c r="C25" s="572"/>
      <c r="D25" s="573" t="s">
        <v>16953</v>
      </c>
      <c r="E25" s="574">
        <v>45495</v>
      </c>
      <c r="F25" s="574">
        <v>45554</v>
      </c>
      <c r="G25" s="574"/>
      <c r="H25" s="574">
        <v>45554</v>
      </c>
      <c r="I25" s="573" t="s">
        <v>2809</v>
      </c>
      <c r="J25" s="573" t="s">
        <v>80</v>
      </c>
      <c r="K25" s="573" t="s">
        <v>256</v>
      </c>
      <c r="L25" s="573" t="s">
        <v>21502</v>
      </c>
      <c r="M25" s="575" t="s">
        <v>2781</v>
      </c>
      <c r="N25" s="573" t="s">
        <v>21898</v>
      </c>
      <c r="O25" s="573" t="s">
        <v>1849</v>
      </c>
      <c r="P25" s="573" t="s">
        <v>2772</v>
      </c>
      <c r="Q25" s="574">
        <v>33532</v>
      </c>
      <c r="R25" s="576" t="s">
        <v>21899</v>
      </c>
      <c r="S25" s="575" t="s">
        <v>21900</v>
      </c>
      <c r="T25" s="575" t="s">
        <v>21901</v>
      </c>
      <c r="U25" s="576" t="s">
        <v>21902</v>
      </c>
      <c r="V25" s="573" t="s">
        <v>21903</v>
      </c>
      <c r="W25" s="573" t="s">
        <v>21904</v>
      </c>
      <c r="X25" s="573" t="s">
        <v>21905</v>
      </c>
      <c r="Y25" s="573" t="s">
        <v>21894</v>
      </c>
      <c r="Z25" s="577"/>
    </row>
    <row r="26" spans="1:26" ht="22.5" customHeight="1" x14ac:dyDescent="0.35">
      <c r="A26" s="578" t="s">
        <v>21906</v>
      </c>
      <c r="B26" s="579" t="s">
        <v>21907</v>
      </c>
      <c r="C26" s="580"/>
      <c r="D26" s="581" t="s">
        <v>16953</v>
      </c>
      <c r="E26" s="582">
        <v>45505</v>
      </c>
      <c r="F26" s="582">
        <v>45564</v>
      </c>
      <c r="G26" s="582"/>
      <c r="H26" s="582">
        <v>45564</v>
      </c>
      <c r="I26" s="581" t="s">
        <v>2809</v>
      </c>
      <c r="J26" s="581" t="s">
        <v>80</v>
      </c>
      <c r="K26" s="581" t="s">
        <v>256</v>
      </c>
      <c r="L26" s="581" t="s">
        <v>2731</v>
      </c>
      <c r="M26" s="583" t="s">
        <v>2781</v>
      </c>
      <c r="N26" s="581" t="s">
        <v>21886</v>
      </c>
      <c r="O26" s="581" t="s">
        <v>1849</v>
      </c>
      <c r="P26" s="581" t="s">
        <v>2774</v>
      </c>
      <c r="Q26" s="582">
        <v>33935</v>
      </c>
      <c r="R26" s="578" t="s">
        <v>21908</v>
      </c>
      <c r="S26" s="583" t="s">
        <v>21909</v>
      </c>
      <c r="T26" s="583" t="s">
        <v>21910</v>
      </c>
      <c r="U26" s="578" t="s">
        <v>21911</v>
      </c>
      <c r="V26" s="581" t="s">
        <v>21912</v>
      </c>
      <c r="W26" s="581" t="s">
        <v>21913</v>
      </c>
      <c r="X26" s="581" t="s">
        <v>21914</v>
      </c>
      <c r="Y26" s="581" t="s">
        <v>21894</v>
      </c>
      <c r="Z26" s="584"/>
    </row>
  </sheetData>
  <conditionalFormatting sqref="A24:A26">
    <cfRule type="duplicateValues" dxfId="12" priority="313"/>
  </conditionalFormatting>
  <conditionalFormatting sqref="B24:B26">
    <cfRule type="duplicateValues" dxfId="11" priority="315"/>
  </conditionalFormatting>
  <dataValidations count="1">
    <dataValidation type="list" allowBlank="1" showInputMessage="1" showErrorMessage="1" sqref="O2:O13" xr:uid="{0A799E00-4996-4A42-BA17-2ACD0A21ACF9}">
      <formula1>#REF!</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ontainsText" priority="3" operator="containsText" id="{2D6223DE-61D3-499F-94C3-1AC3F831ED30}">
            <xm:f>NOT(ISERROR(SEARCH("Active",O1)))</xm:f>
            <xm:f>"Active"</xm:f>
            <x14:dxf>
              <font>
                <b/>
                <i val="0"/>
                <color theme="4"/>
              </font>
              <fill>
                <patternFill patternType="solid">
                  <bgColor theme="0"/>
                </patternFill>
              </fill>
            </x14:dxf>
          </x14:cfRule>
          <x14:cfRule type="containsText" priority="4" stopIfTrue="1" operator="containsText" id="{DA219935-CED8-43C8-A5E0-2B648BC60BE1}">
            <xm:f>NOT(ISERROR(SEARCH("Renew",O1)))</xm:f>
            <xm:f>"Renew"</xm:f>
            <x14:dxf>
              <font>
                <b/>
                <i val="0"/>
                <color theme="0"/>
              </font>
              <fill>
                <patternFill patternType="solid">
                  <bgColor rgb="FF7030A0"/>
                </patternFill>
              </fill>
            </x14:dxf>
          </x14:cfRule>
          <x14:cfRule type="containsText" priority="5" operator="containsText" id="{D188E0DF-0FCE-4749-B40F-5CB1D0006B6D}">
            <xm:f>NOT(ISERROR(SEARCH("Resign",O1)))</xm:f>
            <xm:f>"Resign"</xm:f>
            <x14:dxf>
              <font>
                <color theme="0"/>
              </font>
              <fill>
                <patternFill patternType="solid">
                  <bgColor rgb="FFFF0000"/>
                </patternFill>
              </fill>
            </x14:dxf>
          </x14:cfRule>
          <x14:cfRule type="containsText" priority="6" stopIfTrue="1" operator="containsText" id="{F42DC458-33B6-4D29-A223-CE368231F1C0}">
            <xm:f>NOT(ISERROR(SEARCH("Maternity",O1)))</xm:f>
            <xm:f>"Maternity"</xm:f>
            <x14:dxf>
              <font>
                <color theme="1"/>
              </font>
              <fill>
                <patternFill patternType="solid">
                  <bgColor theme="9" tint="0.59999389629810485"/>
                </patternFill>
              </fill>
            </x14:dxf>
          </x14:cfRule>
          <xm:sqref>O1:O13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8B0B4-BDDF-4F6E-98D6-E8777DA07731}">
  <dimension ref="A1:N55"/>
  <sheetViews>
    <sheetView topLeftCell="A14" zoomScale="85" zoomScaleNormal="85" workbookViewId="0">
      <selection activeCell="J4" sqref="J4"/>
    </sheetView>
  </sheetViews>
  <sheetFormatPr defaultRowHeight="14.5" x14ac:dyDescent="0.35"/>
  <cols>
    <col min="1" max="1" width="20.26953125" bestFit="1" customWidth="1"/>
    <col min="2" max="2" width="23.453125" bestFit="1" customWidth="1"/>
    <col min="3" max="3" width="14.1796875" bestFit="1" customWidth="1"/>
    <col min="4" max="4" width="24.1796875" customWidth="1"/>
    <col min="5" max="5" width="9.26953125" bestFit="1" customWidth="1"/>
    <col min="6" max="6" width="13.81640625" customWidth="1"/>
    <col min="7" max="7" width="13.1796875" bestFit="1" customWidth="1"/>
    <col min="8" max="8" width="23.453125" bestFit="1" customWidth="1"/>
    <col min="9" max="9" width="6.1796875" customWidth="1"/>
    <col min="10" max="10" width="13.1796875" bestFit="1" customWidth="1"/>
    <col min="11" max="11" width="14.453125" bestFit="1" customWidth="1"/>
    <col min="12" max="12" width="5.54296875" customWidth="1"/>
    <col min="13" max="13" width="8.1796875" bestFit="1" customWidth="1"/>
    <col min="14" max="14" width="7" bestFit="1" customWidth="1"/>
    <col min="15" max="15" width="5" customWidth="1"/>
    <col min="16" max="16" width="15.1796875" bestFit="1" customWidth="1"/>
    <col min="17" max="17" width="14.1796875" bestFit="1" customWidth="1"/>
    <col min="18" max="18" width="4" customWidth="1"/>
  </cols>
  <sheetData>
    <row r="1" spans="1:14" x14ac:dyDescent="0.35">
      <c r="A1" s="23" t="s">
        <v>1875</v>
      </c>
      <c r="B1" s="19"/>
      <c r="D1" s="23" t="s">
        <v>1876</v>
      </c>
      <c r="G1" s="23" t="s">
        <v>1877</v>
      </c>
      <c r="M1" s="17" t="s">
        <v>2</v>
      </c>
      <c r="N1" t="s">
        <v>1878</v>
      </c>
    </row>
    <row r="2" spans="1:14" x14ac:dyDescent="0.35">
      <c r="A2" s="17" t="s">
        <v>2</v>
      </c>
      <c r="B2" t="s">
        <v>1878</v>
      </c>
      <c r="G2" s="17" t="s">
        <v>2</v>
      </c>
      <c r="H2" t="s">
        <v>1879</v>
      </c>
      <c r="M2" s="17" t="s">
        <v>3</v>
      </c>
      <c r="N2" t="s">
        <v>1878</v>
      </c>
    </row>
    <row r="4" spans="1:14" x14ac:dyDescent="0.35">
      <c r="A4" s="17" t="s">
        <v>1880</v>
      </c>
      <c r="B4" s="2" t="s">
        <v>1881</v>
      </c>
      <c r="D4" s="26" t="s">
        <v>1882</v>
      </c>
      <c r="E4" s="27" t="s">
        <v>0</v>
      </c>
      <c r="G4" s="17" t="s">
        <v>1880</v>
      </c>
      <c r="H4" s="2" t="s">
        <v>1881</v>
      </c>
      <c r="J4" s="17" t="s">
        <v>1880</v>
      </c>
      <c r="K4" t="s">
        <v>1883</v>
      </c>
    </row>
    <row r="5" spans="1:14" x14ac:dyDescent="0.35">
      <c r="A5" s="20" t="s">
        <v>1846</v>
      </c>
      <c r="B5">
        <v>2</v>
      </c>
      <c r="D5" s="24" t="s">
        <v>1884</v>
      </c>
      <c r="E5" s="25" t="e">
        <f>GETPIVOTDATA("Type of employee",$A$4,"Type of employee","Full-time Back Office")+GETPIVOTDATA("Type of employee",$A$4,"Type of employee","Korean expat")</f>
        <v>#REF!</v>
      </c>
      <c r="G5" s="20" t="s">
        <v>16990</v>
      </c>
      <c r="H5">
        <v>172</v>
      </c>
      <c r="J5" s="20" t="s">
        <v>58</v>
      </c>
      <c r="K5">
        <v>30</v>
      </c>
    </row>
    <row r="6" spans="1:14" x14ac:dyDescent="0.35">
      <c r="A6" s="20" t="s">
        <v>16931</v>
      </c>
      <c r="B6">
        <v>5</v>
      </c>
      <c r="D6" s="24" t="s">
        <v>1885</v>
      </c>
      <c r="E6" s="25" t="e">
        <f>GETPIVOTDATA("Type of employee",$A$4,"Type of employee","Full-time Sales Agency")+GETPIVOTDATA("Type of employee",$A$4,"Type of employee","Full-time Sales Partnership")+GETPIVOTDATA("Type of employee",$A$4,"Type of employee","Full-time Sales Group")+GETPIVOTDATA("Type of employee",$A$4,"Type of employee","Forecast Sales Agency")</f>
        <v>#REF!</v>
      </c>
      <c r="G6" s="20" t="s">
        <v>1887</v>
      </c>
      <c r="H6">
        <v>172</v>
      </c>
      <c r="J6" s="20" t="s">
        <v>33</v>
      </c>
      <c r="K6">
        <v>110</v>
      </c>
    </row>
    <row r="7" spans="1:14" x14ac:dyDescent="0.35">
      <c r="A7" s="20" t="s">
        <v>16990</v>
      </c>
      <c r="B7">
        <v>512</v>
      </c>
      <c r="D7" s="24" t="s">
        <v>1886</v>
      </c>
      <c r="E7" s="25" t="e">
        <f>GETPIVOTDATA("Type of employee",$A$4,"Type of employee","Full-time Trainer")</f>
        <v>#REF!</v>
      </c>
      <c r="J7" s="20" t="s">
        <v>15</v>
      </c>
      <c r="K7">
        <v>49</v>
      </c>
    </row>
    <row r="8" spans="1:14" x14ac:dyDescent="0.35">
      <c r="A8" s="20" t="s">
        <v>16957</v>
      </c>
      <c r="B8">
        <v>11</v>
      </c>
      <c r="D8" s="24" t="s">
        <v>1888</v>
      </c>
      <c r="E8" s="25" t="e">
        <f>GETPIVOTDATA("Type of employee",$A$4,"Type of employee","Outsource")+GETPIVOTDATA("Type of employee",$A$4,"Type of employee","Forecast - Outsource")</f>
        <v>#REF!</v>
      </c>
      <c r="J8" s="20" t="s">
        <v>16930</v>
      </c>
      <c r="K8">
        <v>384</v>
      </c>
    </row>
    <row r="9" spans="1:14" x14ac:dyDescent="0.35">
      <c r="A9" s="20" t="s">
        <v>16991</v>
      </c>
      <c r="B9">
        <v>43</v>
      </c>
      <c r="D9" s="24" t="s">
        <v>1889</v>
      </c>
      <c r="E9" s="25">
        <f>GETPIVOTDATA("Type of employee",$A$4,"Type of employee","Temporary")</f>
        <v>2</v>
      </c>
      <c r="J9" s="20" t="s">
        <v>1887</v>
      </c>
      <c r="K9">
        <v>573</v>
      </c>
    </row>
    <row r="10" spans="1:14" x14ac:dyDescent="0.35">
      <c r="A10" s="20" t="s">
        <v>1887</v>
      </c>
      <c r="B10">
        <v>573</v>
      </c>
      <c r="D10" s="31" t="s">
        <v>1890</v>
      </c>
      <c r="E10" s="32" t="e">
        <f>SUM(E5:E9)</f>
        <v>#REF!</v>
      </c>
    </row>
    <row r="13" spans="1:14" x14ac:dyDescent="0.35">
      <c r="D13" s="28" t="s">
        <v>1891</v>
      </c>
      <c r="E13" s="29" t="s">
        <v>1892</v>
      </c>
      <c r="F13" s="30" t="s">
        <v>1893</v>
      </c>
    </row>
    <row r="14" spans="1:14" x14ac:dyDescent="0.35">
      <c r="D14" s="24" t="s">
        <v>16935</v>
      </c>
      <c r="E14">
        <f>33+4</f>
        <v>37</v>
      </c>
      <c r="F14" s="25">
        <f>E14</f>
        <v>37</v>
      </c>
    </row>
    <row r="15" spans="1:14" x14ac:dyDescent="0.35">
      <c r="D15" s="24" t="s">
        <v>1894</v>
      </c>
      <c r="E15">
        <v>229</v>
      </c>
      <c r="F15" s="25">
        <f>E15/2</f>
        <v>114.5</v>
      </c>
    </row>
    <row r="16" spans="1:14" x14ac:dyDescent="0.35">
      <c r="D16" s="24" t="s">
        <v>1895</v>
      </c>
      <c r="E16">
        <v>202</v>
      </c>
      <c r="F16" s="25">
        <v>102</v>
      </c>
    </row>
    <row r="17" spans="1:6" x14ac:dyDescent="0.35">
      <c r="D17" s="24" t="s">
        <v>1896</v>
      </c>
      <c r="E17">
        <v>40</v>
      </c>
      <c r="F17" s="25">
        <f>E17/2</f>
        <v>20</v>
      </c>
    </row>
    <row r="18" spans="1:6" x14ac:dyDescent="0.35">
      <c r="D18" s="31" t="s">
        <v>1890</v>
      </c>
      <c r="E18" s="33">
        <f>SUM(E14:E17)</f>
        <v>508</v>
      </c>
      <c r="F18" s="32">
        <f>SUM(F14:F17)</f>
        <v>273.5</v>
      </c>
    </row>
    <row r="23" spans="1:6" x14ac:dyDescent="0.35">
      <c r="A23" s="23" t="s">
        <v>12</v>
      </c>
      <c r="B23" s="19"/>
      <c r="D23" s="23" t="s">
        <v>12</v>
      </c>
      <c r="E23" s="23"/>
      <c r="F23" s="23" t="s">
        <v>2824</v>
      </c>
    </row>
    <row r="24" spans="1:6" x14ac:dyDescent="0.35">
      <c r="A24" s="17" t="s">
        <v>2</v>
      </c>
      <c r="B24" t="s">
        <v>1878</v>
      </c>
      <c r="D24" s="15" t="s">
        <v>3012</v>
      </c>
      <c r="E24" s="15">
        <f>GETPIVOTDATA("Sales Conference",$A$26)</f>
        <v>0</v>
      </c>
      <c r="F24" s="15"/>
    </row>
    <row r="25" spans="1:6" x14ac:dyDescent="0.35">
      <c r="D25" s="15" t="s">
        <v>3013</v>
      </c>
      <c r="E25" s="15">
        <v>5</v>
      </c>
      <c r="F25" s="15" t="s">
        <v>3014</v>
      </c>
    </row>
    <row r="26" spans="1:6" x14ac:dyDescent="0.35">
      <c r="A26" s="17" t="s">
        <v>1880</v>
      </c>
      <c r="B26" s="2" t="s">
        <v>1897</v>
      </c>
      <c r="D26" s="151" t="s">
        <v>1890</v>
      </c>
      <c r="E26" s="151">
        <f>SUM(E24:E25)</f>
        <v>5</v>
      </c>
      <c r="F26" s="15"/>
    </row>
    <row r="27" spans="1:6" x14ac:dyDescent="0.35">
      <c r="A27" s="20" t="s">
        <v>1887</v>
      </c>
    </row>
    <row r="36" spans="10:14" x14ac:dyDescent="0.35">
      <c r="J36" s="23" t="s">
        <v>3017</v>
      </c>
      <c r="K36" s="19"/>
      <c r="M36" s="23" t="s">
        <v>3017</v>
      </c>
      <c r="N36" s="19"/>
    </row>
    <row r="38" spans="10:14" ht="38.5" customHeight="1" x14ac:dyDescent="0.35">
      <c r="J38" s="17" t="s">
        <v>12</v>
      </c>
      <c r="K38" t="s">
        <v>45</v>
      </c>
      <c r="M38" s="17" t="s">
        <v>12</v>
      </c>
      <c r="N38" t="s">
        <v>45</v>
      </c>
    </row>
    <row r="40" spans="10:14" ht="43.5" x14ac:dyDescent="0.35">
      <c r="J40" s="17" t="s">
        <v>1880</v>
      </c>
      <c r="K40" s="2" t="s">
        <v>1883</v>
      </c>
      <c r="M40" s="17" t="s">
        <v>1880</v>
      </c>
      <c r="N40" s="2" t="s">
        <v>1883</v>
      </c>
    </row>
    <row r="41" spans="10:14" x14ac:dyDescent="0.35">
      <c r="J41" s="20" t="s">
        <v>58</v>
      </c>
      <c r="K41">
        <v>11</v>
      </c>
      <c r="M41" s="20" t="s">
        <v>58</v>
      </c>
      <c r="N41">
        <v>11</v>
      </c>
    </row>
    <row r="42" spans="10:14" x14ac:dyDescent="0.35">
      <c r="J42" s="20" t="s">
        <v>33</v>
      </c>
      <c r="K42">
        <v>29</v>
      </c>
      <c r="M42" s="20" t="s">
        <v>33</v>
      </c>
      <c r="N42">
        <v>29</v>
      </c>
    </row>
    <row r="43" spans="10:14" x14ac:dyDescent="0.35">
      <c r="J43" s="20" t="s">
        <v>15</v>
      </c>
      <c r="K43">
        <v>4</v>
      </c>
      <c r="M43" s="20" t="s">
        <v>15</v>
      </c>
      <c r="N43">
        <v>4</v>
      </c>
    </row>
    <row r="44" spans="10:14" x14ac:dyDescent="0.35">
      <c r="J44" s="20" t="s">
        <v>16930</v>
      </c>
      <c r="K44">
        <v>62</v>
      </c>
      <c r="M44" s="20" t="s">
        <v>16930</v>
      </c>
      <c r="N44">
        <v>62</v>
      </c>
    </row>
    <row r="45" spans="10:14" x14ac:dyDescent="0.35">
      <c r="J45" s="20" t="s">
        <v>1887</v>
      </c>
      <c r="K45">
        <v>106</v>
      </c>
      <c r="M45" s="20" t="s">
        <v>1887</v>
      </c>
      <c r="N45">
        <v>106</v>
      </c>
    </row>
    <row r="46" spans="10:14" x14ac:dyDescent="0.35">
      <c r="J46" s="23" t="s">
        <v>3015</v>
      </c>
      <c r="K46" s="19"/>
      <c r="M46" s="23" t="s">
        <v>3015</v>
      </c>
      <c r="N46" s="19"/>
    </row>
    <row r="48" spans="10:14" x14ac:dyDescent="0.35">
      <c r="J48" s="17" t="s">
        <v>12</v>
      </c>
      <c r="K48" t="s">
        <v>3016</v>
      </c>
      <c r="M48" s="17" t="s">
        <v>12</v>
      </c>
      <c r="N48" t="s">
        <v>3016</v>
      </c>
    </row>
    <row r="50" spans="10:14" ht="43.5" x14ac:dyDescent="0.35">
      <c r="J50" s="17" t="s">
        <v>1880</v>
      </c>
      <c r="K50" s="2" t="s">
        <v>1883</v>
      </c>
      <c r="M50" s="17" t="s">
        <v>1880</v>
      </c>
      <c r="N50" s="2" t="s">
        <v>1883</v>
      </c>
    </row>
    <row r="51" spans="10:14" x14ac:dyDescent="0.35">
      <c r="J51" s="20" t="s">
        <v>58</v>
      </c>
      <c r="K51">
        <v>19</v>
      </c>
      <c r="M51" s="20" t="s">
        <v>58</v>
      </c>
      <c r="N51">
        <v>19</v>
      </c>
    </row>
    <row r="52" spans="10:14" x14ac:dyDescent="0.35">
      <c r="J52" s="20" t="s">
        <v>33</v>
      </c>
      <c r="K52">
        <v>81</v>
      </c>
      <c r="M52" s="20" t="s">
        <v>33</v>
      </c>
      <c r="N52">
        <v>81</v>
      </c>
    </row>
    <row r="53" spans="10:14" x14ac:dyDescent="0.35">
      <c r="J53" s="20" t="s">
        <v>15</v>
      </c>
      <c r="K53">
        <v>45</v>
      </c>
      <c r="M53" s="20" t="s">
        <v>15</v>
      </c>
      <c r="N53">
        <v>45</v>
      </c>
    </row>
    <row r="54" spans="10:14" x14ac:dyDescent="0.35">
      <c r="J54" s="20" t="s">
        <v>16930</v>
      </c>
      <c r="K54">
        <v>321</v>
      </c>
      <c r="M54" s="20" t="s">
        <v>16930</v>
      </c>
      <c r="N54">
        <v>321</v>
      </c>
    </row>
    <row r="55" spans="10:14" x14ac:dyDescent="0.35">
      <c r="J55" s="20" t="s">
        <v>1887</v>
      </c>
      <c r="K55">
        <v>466</v>
      </c>
      <c r="M55" s="20" t="s">
        <v>1887</v>
      </c>
      <c r="N55">
        <v>466</v>
      </c>
    </row>
  </sheetData>
  <pageMargins left="0.7" right="0.7" top="0.75" bottom="0.75" header="0.3" footer="0.3"/>
  <drawing r:id="rId1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D4E33-2C3F-4E53-8EA0-E7F3FB0802A5}">
  <dimension ref="A1:AV2650"/>
  <sheetViews>
    <sheetView topLeftCell="A511" workbookViewId="0">
      <selection activeCell="C527" sqref="C527"/>
    </sheetView>
  </sheetViews>
  <sheetFormatPr defaultColWidth="9.26953125" defaultRowHeight="12.5" x14ac:dyDescent="0.35"/>
  <cols>
    <col min="1" max="1" width="6.54296875" style="121" customWidth="1"/>
    <col min="2" max="2" width="11.26953125" style="568" customWidth="1"/>
    <col min="3" max="3" width="27.26953125" style="256" customWidth="1"/>
    <col min="4" max="4" width="37.7265625" style="256" customWidth="1"/>
    <col min="5" max="5" width="12.7265625" style="121" customWidth="1"/>
    <col min="6" max="6" width="12.7265625" style="564" customWidth="1"/>
    <col min="7" max="7" width="17.26953125" style="564" customWidth="1"/>
    <col min="8" max="10" width="13.453125" style="564" customWidth="1"/>
    <col min="11" max="11" width="17.26953125" style="256" customWidth="1"/>
    <col min="12" max="12" width="28.7265625" style="256" customWidth="1"/>
    <col min="13" max="13" width="41" style="256" customWidth="1"/>
    <col min="14" max="14" width="17.26953125" style="565" customWidth="1"/>
    <col min="15" max="15" width="31.453125" style="256" customWidth="1"/>
    <col min="16" max="16" width="42.26953125" style="256" customWidth="1"/>
    <col min="17" max="17" width="19.453125" style="121" customWidth="1"/>
    <col min="18" max="18" width="19.7265625" style="121" customWidth="1"/>
    <col min="19" max="19" width="18" style="566" customWidth="1"/>
    <col min="20" max="20" width="14.453125" style="121" customWidth="1"/>
    <col min="21" max="21" width="15.54296875" style="564" customWidth="1"/>
    <col min="22" max="22" width="14.54296875" style="121" customWidth="1"/>
    <col min="23" max="24" width="15.7265625" style="121" customWidth="1"/>
    <col min="25" max="25" width="19.26953125" style="568" customWidth="1"/>
    <col min="26" max="26" width="15.453125" style="564" customWidth="1"/>
    <col min="27" max="27" width="15.7265625" style="121" customWidth="1"/>
    <col min="28" max="28" width="13.7265625" style="121" customWidth="1"/>
    <col min="29" max="29" width="30.7265625" style="121" customWidth="1"/>
    <col min="30" max="30" width="23" style="121" customWidth="1"/>
    <col min="31" max="31" width="36.54296875" style="121" customWidth="1"/>
    <col min="32" max="32" width="35.453125" style="121" customWidth="1"/>
    <col min="33" max="33" width="40.453125" style="121" customWidth="1"/>
    <col min="34" max="34" width="38.54296875" style="121" customWidth="1"/>
    <col min="35" max="35" width="18.26953125" style="121" customWidth="1"/>
    <col min="36" max="36" width="17.7265625" style="568" customWidth="1"/>
    <col min="37" max="37" width="22.453125" style="121" customWidth="1"/>
    <col min="38" max="38" width="14.26953125" style="121" customWidth="1"/>
    <col min="39" max="39" width="24.26953125" style="568" customWidth="1"/>
    <col min="40" max="40" width="28" style="11" customWidth="1"/>
    <col min="41" max="41" width="27.453125" style="11" customWidth="1"/>
    <col min="42" max="42" width="20.26953125" style="256" customWidth="1"/>
    <col min="43" max="43" width="14.453125" style="121" customWidth="1"/>
    <col min="44" max="44" width="14.54296875" style="121" customWidth="1"/>
    <col min="45" max="45" width="9.26953125" style="121"/>
    <col min="46" max="46" width="16.81640625" style="121" customWidth="1"/>
    <col min="47" max="16384" width="9.26953125" style="121"/>
  </cols>
  <sheetData>
    <row r="1" spans="1:48" s="494" customFormat="1" ht="33" customHeight="1" x14ac:dyDescent="0.35">
      <c r="A1" s="494" t="s">
        <v>1898</v>
      </c>
      <c r="B1" s="234" t="s">
        <v>1899</v>
      </c>
      <c r="C1" s="495" t="s">
        <v>1</v>
      </c>
      <c r="D1" s="494" t="s">
        <v>1900</v>
      </c>
      <c r="E1" s="494" t="s">
        <v>2</v>
      </c>
      <c r="F1" s="496" t="s">
        <v>1901</v>
      </c>
      <c r="G1" s="496" t="s">
        <v>1902</v>
      </c>
      <c r="H1" s="497" t="s">
        <v>1903</v>
      </c>
      <c r="I1" s="496" t="s">
        <v>1904</v>
      </c>
      <c r="J1" s="494" t="s">
        <v>1905</v>
      </c>
      <c r="K1" s="494" t="s">
        <v>4</v>
      </c>
      <c r="L1" s="494" t="s">
        <v>5</v>
      </c>
      <c r="M1" s="494" t="s">
        <v>1906</v>
      </c>
      <c r="N1" s="494" t="s">
        <v>1907</v>
      </c>
      <c r="O1" s="494" t="s">
        <v>6</v>
      </c>
      <c r="P1" s="494" t="s">
        <v>1908</v>
      </c>
      <c r="Q1" s="494" t="s">
        <v>1909</v>
      </c>
      <c r="R1" s="234" t="s">
        <v>1910</v>
      </c>
      <c r="S1" s="494" t="s">
        <v>1911</v>
      </c>
      <c r="T1" s="494" t="s">
        <v>8</v>
      </c>
      <c r="U1" s="496" t="s">
        <v>9</v>
      </c>
      <c r="V1" s="494" t="s">
        <v>1912</v>
      </c>
      <c r="W1" s="494" t="s">
        <v>1913</v>
      </c>
      <c r="X1" s="494" t="s">
        <v>1914</v>
      </c>
      <c r="Y1" s="234" t="s">
        <v>17003</v>
      </c>
      <c r="Z1" s="496" t="s">
        <v>1915</v>
      </c>
      <c r="AA1" s="494" t="s">
        <v>1916</v>
      </c>
      <c r="AB1" s="494" t="s">
        <v>1917</v>
      </c>
      <c r="AC1" s="494" t="s">
        <v>1918</v>
      </c>
      <c r="AD1" s="494" t="s">
        <v>1919</v>
      </c>
      <c r="AE1" s="494" t="s">
        <v>1920</v>
      </c>
      <c r="AF1" s="494" t="s">
        <v>1921</v>
      </c>
      <c r="AG1" s="494" t="s">
        <v>1922</v>
      </c>
      <c r="AH1" s="494" t="s">
        <v>1923</v>
      </c>
      <c r="AI1" s="494" t="s">
        <v>1924</v>
      </c>
      <c r="AJ1" s="234" t="s">
        <v>1925</v>
      </c>
      <c r="AK1" s="494" t="s">
        <v>1926</v>
      </c>
      <c r="AL1" s="494" t="s">
        <v>1927</v>
      </c>
      <c r="AM1" s="234" t="s">
        <v>10</v>
      </c>
      <c r="AN1" s="237" t="s">
        <v>11</v>
      </c>
      <c r="AO1" s="237" t="s">
        <v>1928</v>
      </c>
      <c r="AP1" s="494" t="s">
        <v>1929</v>
      </c>
      <c r="AQ1" s="494" t="s">
        <v>1930</v>
      </c>
      <c r="AR1" s="494" t="s">
        <v>1931</v>
      </c>
      <c r="AS1" s="494" t="s">
        <v>17004</v>
      </c>
      <c r="AT1" s="494" t="s">
        <v>17005</v>
      </c>
      <c r="AU1" s="494" t="s">
        <v>17006</v>
      </c>
      <c r="AV1" s="494" t="s">
        <v>17007</v>
      </c>
    </row>
    <row r="2" spans="1:48" s="4" customFormat="1" ht="25" customHeight="1" x14ac:dyDescent="0.35">
      <c r="A2" s="365">
        <f t="shared" ref="A2:A65" si="0">ROW()-1</f>
        <v>1</v>
      </c>
      <c r="B2" s="338" t="s">
        <v>16258</v>
      </c>
      <c r="C2" s="335" t="s">
        <v>13</v>
      </c>
      <c r="D2" s="329"/>
      <c r="E2" s="329" t="s">
        <v>14</v>
      </c>
      <c r="F2" s="336">
        <v>39755</v>
      </c>
      <c r="G2" s="336">
        <v>39815</v>
      </c>
      <c r="H2" s="336">
        <v>40181</v>
      </c>
      <c r="I2" s="498"/>
      <c r="J2" s="329" t="s">
        <v>1932</v>
      </c>
      <c r="K2" s="337" t="s">
        <v>18</v>
      </c>
      <c r="L2" s="337" t="s">
        <v>19</v>
      </c>
      <c r="M2" s="499" t="s">
        <v>17008</v>
      </c>
      <c r="N2" s="337" t="s">
        <v>1933</v>
      </c>
      <c r="O2" s="337" t="s">
        <v>20</v>
      </c>
      <c r="P2" s="337" t="s">
        <v>1934</v>
      </c>
      <c r="Q2" s="329" t="s">
        <v>21</v>
      </c>
      <c r="R2" s="338" t="s">
        <v>17009</v>
      </c>
      <c r="S2" s="329" t="s">
        <v>1935</v>
      </c>
      <c r="T2" s="329" t="s">
        <v>22</v>
      </c>
      <c r="U2" s="336">
        <v>28422</v>
      </c>
      <c r="V2" s="329" t="s">
        <v>255</v>
      </c>
      <c r="W2" s="329" t="s">
        <v>255</v>
      </c>
      <c r="X2" s="329" t="s">
        <v>1936</v>
      </c>
      <c r="Y2" s="338" t="s">
        <v>17010</v>
      </c>
      <c r="Z2" s="336">
        <v>44574</v>
      </c>
      <c r="AA2" s="329" t="s">
        <v>1937</v>
      </c>
      <c r="AB2" s="329" t="s">
        <v>1938</v>
      </c>
      <c r="AC2" s="339" t="s">
        <v>1939</v>
      </c>
      <c r="AD2" s="329" t="s">
        <v>17011</v>
      </c>
      <c r="AE2" s="329" t="s">
        <v>1940</v>
      </c>
      <c r="AF2" s="329" t="s">
        <v>17012</v>
      </c>
      <c r="AG2" s="329" t="s">
        <v>17013</v>
      </c>
      <c r="AH2" s="329" t="s">
        <v>17014</v>
      </c>
      <c r="AI2" s="329" t="s">
        <v>17015</v>
      </c>
      <c r="AJ2" s="338" t="s">
        <v>17016</v>
      </c>
      <c r="AK2" s="329" t="s">
        <v>17017</v>
      </c>
      <c r="AL2" s="329" t="s">
        <v>1941</v>
      </c>
      <c r="AM2" s="500" t="s">
        <v>23</v>
      </c>
      <c r="AN2" s="325" t="s">
        <v>24</v>
      </c>
      <c r="AO2" s="7" t="s">
        <v>17018</v>
      </c>
      <c r="AQ2" s="6" t="s">
        <v>17019</v>
      </c>
      <c r="AR2" s="501" t="str">
        <f>Table2[[#This Row],[Employee Code]]</f>
        <v>10800025</v>
      </c>
      <c r="AS2" s="4" t="s">
        <v>16</v>
      </c>
      <c r="AT2" s="4" t="s">
        <v>14</v>
      </c>
    </row>
    <row r="3" spans="1:48" s="4" customFormat="1" ht="25" customHeight="1" x14ac:dyDescent="0.35">
      <c r="A3" s="365">
        <f t="shared" si="0"/>
        <v>2</v>
      </c>
      <c r="B3" s="338" t="s">
        <v>16259</v>
      </c>
      <c r="C3" s="335" t="s">
        <v>25</v>
      </c>
      <c r="D3" s="329" t="s">
        <v>17020</v>
      </c>
      <c r="E3" s="329" t="s">
        <v>14</v>
      </c>
      <c r="F3" s="336">
        <v>39818</v>
      </c>
      <c r="G3" s="336">
        <v>39876</v>
      </c>
      <c r="H3" s="336">
        <v>40183</v>
      </c>
      <c r="I3" s="498"/>
      <c r="J3" s="329" t="s">
        <v>1932</v>
      </c>
      <c r="K3" s="337" t="s">
        <v>26</v>
      </c>
      <c r="L3" s="337" t="s">
        <v>27</v>
      </c>
      <c r="M3" s="499" t="s">
        <v>27</v>
      </c>
      <c r="N3" s="337" t="s">
        <v>1942</v>
      </c>
      <c r="O3" s="337" t="s">
        <v>28</v>
      </c>
      <c r="P3" s="337" t="s">
        <v>1943</v>
      </c>
      <c r="Q3" s="329" t="s">
        <v>21</v>
      </c>
      <c r="R3" s="338" t="s">
        <v>17021</v>
      </c>
      <c r="S3" s="329" t="s">
        <v>1944</v>
      </c>
      <c r="T3" s="329" t="s">
        <v>22</v>
      </c>
      <c r="U3" s="336">
        <v>26127</v>
      </c>
      <c r="V3" s="329" t="s">
        <v>1945</v>
      </c>
      <c r="W3" s="329" t="s">
        <v>1382</v>
      </c>
      <c r="X3" s="329" t="s">
        <v>1936</v>
      </c>
      <c r="Y3" s="338" t="s">
        <v>17022</v>
      </c>
      <c r="Z3" s="336">
        <v>44419</v>
      </c>
      <c r="AA3" s="329" t="s">
        <v>1937</v>
      </c>
      <c r="AB3" s="329" t="s">
        <v>1946</v>
      </c>
      <c r="AC3" s="339" t="s">
        <v>1939</v>
      </c>
      <c r="AD3" s="329" t="s">
        <v>1947</v>
      </c>
      <c r="AE3" s="329" t="s">
        <v>1948</v>
      </c>
      <c r="AF3" s="329" t="s">
        <v>17023</v>
      </c>
      <c r="AG3" s="329" t="s">
        <v>17024</v>
      </c>
      <c r="AH3" s="329" t="s">
        <v>17025</v>
      </c>
      <c r="AI3" s="329" t="s">
        <v>17026</v>
      </c>
      <c r="AJ3" s="338" t="s">
        <v>17027</v>
      </c>
      <c r="AK3" s="329" t="s">
        <v>1949</v>
      </c>
      <c r="AL3" s="329" t="s">
        <v>1950</v>
      </c>
      <c r="AM3" s="500" t="s">
        <v>29</v>
      </c>
      <c r="AN3" s="325" t="s">
        <v>30</v>
      </c>
      <c r="AO3" s="7" t="s">
        <v>17028</v>
      </c>
      <c r="AQ3" s="6" t="s">
        <v>17029</v>
      </c>
      <c r="AR3" s="501" t="str">
        <f>Table2[[#This Row],[Employee Code]]</f>
        <v>10900044</v>
      </c>
      <c r="AS3" s="4" t="s">
        <v>16</v>
      </c>
      <c r="AT3" s="4" t="s">
        <v>14</v>
      </c>
    </row>
    <row r="4" spans="1:48" s="4" customFormat="1" ht="25" customHeight="1" x14ac:dyDescent="0.35">
      <c r="A4" s="365">
        <f t="shared" si="0"/>
        <v>3</v>
      </c>
      <c r="B4" s="338" t="s">
        <v>16260</v>
      </c>
      <c r="C4" s="335" t="s">
        <v>31</v>
      </c>
      <c r="D4" s="329"/>
      <c r="E4" s="329" t="s">
        <v>32</v>
      </c>
      <c r="F4" s="336">
        <v>39904</v>
      </c>
      <c r="G4" s="336">
        <v>39964</v>
      </c>
      <c r="H4" s="336">
        <v>40269</v>
      </c>
      <c r="I4" s="336"/>
      <c r="J4" s="329" t="s">
        <v>1932</v>
      </c>
      <c r="K4" s="337" t="s">
        <v>34</v>
      </c>
      <c r="L4" s="337" t="s">
        <v>35</v>
      </c>
      <c r="M4" s="337" t="s">
        <v>35</v>
      </c>
      <c r="N4" s="337" t="s">
        <v>1933</v>
      </c>
      <c r="O4" s="337" t="s">
        <v>36</v>
      </c>
      <c r="P4" s="337" t="s">
        <v>1951</v>
      </c>
      <c r="Q4" s="329" t="s">
        <v>21</v>
      </c>
      <c r="R4" s="338" t="s">
        <v>17030</v>
      </c>
      <c r="S4" s="329" t="s">
        <v>1935</v>
      </c>
      <c r="T4" s="329" t="s">
        <v>22</v>
      </c>
      <c r="U4" s="336">
        <v>30137</v>
      </c>
      <c r="V4" s="329" t="s">
        <v>79</v>
      </c>
      <c r="W4" s="329" t="s">
        <v>501</v>
      </c>
      <c r="X4" s="329" t="s">
        <v>1936</v>
      </c>
      <c r="Y4" s="338" t="s">
        <v>17031</v>
      </c>
      <c r="Z4" s="336">
        <v>44870</v>
      </c>
      <c r="AA4" s="329" t="s">
        <v>1937</v>
      </c>
      <c r="AB4" s="329" t="s">
        <v>1938</v>
      </c>
      <c r="AC4" s="339" t="s">
        <v>1939</v>
      </c>
      <c r="AD4" s="329" t="s">
        <v>1952</v>
      </c>
      <c r="AE4" s="329" t="s">
        <v>17032</v>
      </c>
      <c r="AF4" s="329" t="s">
        <v>17033</v>
      </c>
      <c r="AG4" s="329" t="s">
        <v>17034</v>
      </c>
      <c r="AH4" s="329" t="s">
        <v>17033</v>
      </c>
      <c r="AI4" s="329" t="s">
        <v>17034</v>
      </c>
      <c r="AJ4" s="338" t="s">
        <v>17035</v>
      </c>
      <c r="AK4" s="329" t="s">
        <v>17036</v>
      </c>
      <c r="AL4" s="329" t="s">
        <v>1953</v>
      </c>
      <c r="AM4" s="500" t="s">
        <v>37</v>
      </c>
      <c r="AN4" s="325" t="s">
        <v>38</v>
      </c>
      <c r="AO4" s="7" t="s">
        <v>17037</v>
      </c>
      <c r="AQ4" s="6" t="s">
        <v>17038</v>
      </c>
      <c r="AR4" s="501" t="str">
        <f>Table2[[#This Row],[Employee Code]]</f>
        <v>10900057</v>
      </c>
      <c r="AS4" s="4" t="s">
        <v>16</v>
      </c>
      <c r="AT4" s="4" t="s">
        <v>17039</v>
      </c>
    </row>
    <row r="5" spans="1:48" s="4" customFormat="1" ht="25" customHeight="1" x14ac:dyDescent="0.35">
      <c r="A5" s="365">
        <f t="shared" si="0"/>
        <v>4</v>
      </c>
      <c r="B5" s="338" t="s">
        <v>16261</v>
      </c>
      <c r="C5" s="335" t="s">
        <v>39</v>
      </c>
      <c r="D5" s="329"/>
      <c r="E5" s="329" t="s">
        <v>14</v>
      </c>
      <c r="F5" s="336">
        <v>39904</v>
      </c>
      <c r="G5" s="336">
        <v>39964</v>
      </c>
      <c r="H5" s="336">
        <v>40269</v>
      </c>
      <c r="I5" s="336"/>
      <c r="J5" s="329" t="s">
        <v>1932</v>
      </c>
      <c r="K5" s="337" t="s">
        <v>40</v>
      </c>
      <c r="L5" s="337" t="s">
        <v>41</v>
      </c>
      <c r="M5" s="337" t="s">
        <v>1954</v>
      </c>
      <c r="N5" s="337" t="s">
        <v>1942</v>
      </c>
      <c r="O5" s="337" t="s">
        <v>42</v>
      </c>
      <c r="P5" s="337" t="s">
        <v>1955</v>
      </c>
      <c r="Q5" s="329" t="s">
        <v>21</v>
      </c>
      <c r="R5" s="338" t="s">
        <v>17040</v>
      </c>
      <c r="S5" s="329" t="s">
        <v>1935</v>
      </c>
      <c r="T5" s="329" t="s">
        <v>22</v>
      </c>
      <c r="U5" s="336">
        <v>30638</v>
      </c>
      <c r="V5" s="329" t="s">
        <v>176</v>
      </c>
      <c r="W5" s="329" t="s">
        <v>176</v>
      </c>
      <c r="X5" s="329" t="s">
        <v>1936</v>
      </c>
      <c r="Y5" s="338" t="s">
        <v>17041</v>
      </c>
      <c r="Z5" s="336">
        <v>44551</v>
      </c>
      <c r="AA5" s="329" t="s">
        <v>1937</v>
      </c>
      <c r="AB5" s="329" t="s">
        <v>1956</v>
      </c>
      <c r="AC5" s="339" t="s">
        <v>1939</v>
      </c>
      <c r="AD5" s="329" t="s">
        <v>1957</v>
      </c>
      <c r="AE5" s="329" t="s">
        <v>1948</v>
      </c>
      <c r="AF5" s="329" t="s">
        <v>17042</v>
      </c>
      <c r="AG5" s="329" t="s">
        <v>17043</v>
      </c>
      <c r="AH5" s="329" t="s">
        <v>17042</v>
      </c>
      <c r="AI5" s="329" t="s">
        <v>17043</v>
      </c>
      <c r="AJ5" s="338" t="s">
        <v>17044</v>
      </c>
      <c r="AK5" s="329" t="s">
        <v>17045</v>
      </c>
      <c r="AL5" s="329" t="s">
        <v>1958</v>
      </c>
      <c r="AM5" s="500" t="s">
        <v>43</v>
      </c>
      <c r="AN5" s="325" t="s">
        <v>44</v>
      </c>
      <c r="AO5" s="7" t="s">
        <v>17046</v>
      </c>
      <c r="AQ5" s="6" t="s">
        <v>17047</v>
      </c>
      <c r="AR5" s="501" t="str">
        <f>Table2[[#This Row],[Employee Code]]</f>
        <v>10900059</v>
      </c>
      <c r="AS5" s="4" t="s">
        <v>16</v>
      </c>
      <c r="AT5" s="4" t="s">
        <v>14</v>
      </c>
    </row>
    <row r="6" spans="1:48" s="4" customFormat="1" ht="25" customHeight="1" x14ac:dyDescent="0.35">
      <c r="A6" s="365">
        <f t="shared" si="0"/>
        <v>5</v>
      </c>
      <c r="B6" s="338" t="s">
        <v>16262</v>
      </c>
      <c r="C6" s="335" t="s">
        <v>46</v>
      </c>
      <c r="D6" s="329"/>
      <c r="E6" s="329" t="s">
        <v>14</v>
      </c>
      <c r="F6" s="336">
        <v>39996</v>
      </c>
      <c r="G6" s="336">
        <v>40057</v>
      </c>
      <c r="H6" s="336">
        <v>40361</v>
      </c>
      <c r="I6" s="336"/>
      <c r="J6" s="329" t="s">
        <v>1932</v>
      </c>
      <c r="K6" s="337" t="s">
        <v>40</v>
      </c>
      <c r="L6" s="337" t="s">
        <v>47</v>
      </c>
      <c r="M6" s="337" t="s">
        <v>17048</v>
      </c>
      <c r="N6" s="337" t="s">
        <v>1942</v>
      </c>
      <c r="O6" s="337" t="s">
        <v>48</v>
      </c>
      <c r="P6" s="337" t="s">
        <v>1959</v>
      </c>
      <c r="Q6" s="329" t="s">
        <v>21</v>
      </c>
      <c r="R6" s="338" t="s">
        <v>17049</v>
      </c>
      <c r="S6" s="329" t="s">
        <v>1944</v>
      </c>
      <c r="T6" s="329" t="s">
        <v>22</v>
      </c>
      <c r="U6" s="336">
        <v>28108</v>
      </c>
      <c r="V6" s="329" t="s">
        <v>1960</v>
      </c>
      <c r="W6" s="329" t="s">
        <v>145</v>
      </c>
      <c r="X6" s="329" t="s">
        <v>1936</v>
      </c>
      <c r="Y6" s="338" t="s">
        <v>17050</v>
      </c>
      <c r="Z6" s="336">
        <v>44522</v>
      </c>
      <c r="AA6" s="329" t="s">
        <v>1937</v>
      </c>
      <c r="AB6" s="329" t="s">
        <v>1961</v>
      </c>
      <c r="AC6" s="339" t="s">
        <v>1939</v>
      </c>
      <c r="AD6" s="329" t="s">
        <v>1947</v>
      </c>
      <c r="AE6" s="329" t="s">
        <v>1962</v>
      </c>
      <c r="AF6" s="329" t="s">
        <v>17051</v>
      </c>
      <c r="AG6" s="329" t="s">
        <v>17052</v>
      </c>
      <c r="AH6" s="329" t="s">
        <v>17053</v>
      </c>
      <c r="AI6" s="329" t="s">
        <v>17054</v>
      </c>
      <c r="AJ6" s="338" t="s">
        <v>17055</v>
      </c>
      <c r="AK6" s="329" t="s">
        <v>17056</v>
      </c>
      <c r="AL6" s="329" t="s">
        <v>1963</v>
      </c>
      <c r="AM6" s="500" t="s">
        <v>49</v>
      </c>
      <c r="AN6" s="325" t="s">
        <v>50</v>
      </c>
      <c r="AO6" s="7" t="s">
        <v>17057</v>
      </c>
      <c r="AQ6" s="6" t="s">
        <v>17058</v>
      </c>
      <c r="AR6" s="501" t="str">
        <f>Table2[[#This Row],[Employee Code]]</f>
        <v>10900073</v>
      </c>
      <c r="AS6" s="4" t="s">
        <v>16</v>
      </c>
      <c r="AT6" s="4" t="s">
        <v>14</v>
      </c>
    </row>
    <row r="7" spans="1:48" s="4" customFormat="1" ht="25" customHeight="1" x14ac:dyDescent="0.35">
      <c r="A7" s="365">
        <f t="shared" si="0"/>
        <v>6</v>
      </c>
      <c r="B7" s="338" t="s">
        <v>16263</v>
      </c>
      <c r="C7" s="335" t="s">
        <v>51</v>
      </c>
      <c r="D7" s="329"/>
      <c r="E7" s="329" t="s">
        <v>32</v>
      </c>
      <c r="F7" s="336">
        <v>40127</v>
      </c>
      <c r="G7" s="336">
        <v>40187</v>
      </c>
      <c r="H7" s="336">
        <v>40492</v>
      </c>
      <c r="I7" s="336"/>
      <c r="J7" s="329" t="s">
        <v>1932</v>
      </c>
      <c r="K7" s="337" t="s">
        <v>26</v>
      </c>
      <c r="L7" s="337" t="s">
        <v>26</v>
      </c>
      <c r="M7" s="337" t="s">
        <v>17059</v>
      </c>
      <c r="N7" s="337" t="s">
        <v>1964</v>
      </c>
      <c r="O7" s="337" t="s">
        <v>52</v>
      </c>
      <c r="P7" s="337" t="s">
        <v>1965</v>
      </c>
      <c r="Q7" s="329" t="s">
        <v>21</v>
      </c>
      <c r="R7" s="338" t="s">
        <v>17060</v>
      </c>
      <c r="S7" s="329" t="s">
        <v>1966</v>
      </c>
      <c r="T7" s="329" t="s">
        <v>53</v>
      </c>
      <c r="U7" s="336">
        <v>27827</v>
      </c>
      <c r="V7" s="329" t="s">
        <v>1967</v>
      </c>
      <c r="W7" s="329" t="s">
        <v>317</v>
      </c>
      <c r="X7" s="329" t="s">
        <v>1936</v>
      </c>
      <c r="Y7" s="338" t="s">
        <v>17061</v>
      </c>
      <c r="Z7" s="336">
        <v>42094</v>
      </c>
      <c r="AA7" s="329" t="s">
        <v>16</v>
      </c>
      <c r="AB7" s="329" t="s">
        <v>1938</v>
      </c>
      <c r="AC7" s="339" t="s">
        <v>1968</v>
      </c>
      <c r="AD7" s="329" t="s">
        <v>1969</v>
      </c>
      <c r="AE7" s="329" t="s">
        <v>1970</v>
      </c>
      <c r="AF7" s="329" t="s">
        <v>17062</v>
      </c>
      <c r="AG7" s="329" t="s">
        <v>17063</v>
      </c>
      <c r="AH7" s="329" t="s">
        <v>17064</v>
      </c>
      <c r="AI7" s="329" t="s">
        <v>17065</v>
      </c>
      <c r="AJ7" s="338" t="s">
        <v>17066</v>
      </c>
      <c r="AK7" s="329" t="s">
        <v>17067</v>
      </c>
      <c r="AL7" s="329" t="s">
        <v>1971</v>
      </c>
      <c r="AM7" s="500" t="s">
        <v>54</v>
      </c>
      <c r="AN7" s="325" t="s">
        <v>55</v>
      </c>
      <c r="AO7" s="7"/>
      <c r="AQ7" s="6" t="s">
        <v>17068</v>
      </c>
      <c r="AR7" s="501" t="str">
        <f>Table2[[#This Row],[Employee Code]]</f>
        <v>10900082</v>
      </c>
      <c r="AS7" s="4" t="s">
        <v>16</v>
      </c>
      <c r="AT7" s="4" t="s">
        <v>17039</v>
      </c>
    </row>
    <row r="8" spans="1:48" s="4" customFormat="1" ht="25" customHeight="1" x14ac:dyDescent="0.35">
      <c r="A8" s="365">
        <f t="shared" si="0"/>
        <v>7</v>
      </c>
      <c r="B8" s="338" t="s">
        <v>16264</v>
      </c>
      <c r="C8" s="335" t="s">
        <v>56</v>
      </c>
      <c r="D8" s="329"/>
      <c r="E8" s="329" t="s">
        <v>57</v>
      </c>
      <c r="F8" s="336">
        <v>40148</v>
      </c>
      <c r="G8" s="336">
        <v>40209</v>
      </c>
      <c r="H8" s="336">
        <v>40513</v>
      </c>
      <c r="I8" s="498"/>
      <c r="J8" s="329" t="s">
        <v>1932</v>
      </c>
      <c r="K8" s="337" t="s">
        <v>34</v>
      </c>
      <c r="L8" s="337" t="s">
        <v>35</v>
      </c>
      <c r="M8" s="499" t="s">
        <v>35</v>
      </c>
      <c r="N8" s="337" t="s">
        <v>1972</v>
      </c>
      <c r="O8" s="337" t="s">
        <v>60</v>
      </c>
      <c r="P8" s="337" t="s">
        <v>1973</v>
      </c>
      <c r="Q8" s="329" t="s">
        <v>21</v>
      </c>
      <c r="R8" s="338" t="s">
        <v>17069</v>
      </c>
      <c r="S8" s="329" t="s">
        <v>1944</v>
      </c>
      <c r="T8" s="329" t="s">
        <v>22</v>
      </c>
      <c r="U8" s="336">
        <v>31120</v>
      </c>
      <c r="V8" s="329" t="s">
        <v>334</v>
      </c>
      <c r="W8" s="329" t="s">
        <v>334</v>
      </c>
      <c r="X8" s="329" t="s">
        <v>1936</v>
      </c>
      <c r="Y8" s="338" t="s">
        <v>17070</v>
      </c>
      <c r="Z8" s="336">
        <v>45013</v>
      </c>
      <c r="AA8" s="329" t="s">
        <v>1937</v>
      </c>
      <c r="AB8" s="329" t="s">
        <v>1938</v>
      </c>
      <c r="AC8" s="339" t="s">
        <v>1974</v>
      </c>
      <c r="AD8" s="329" t="s">
        <v>1975</v>
      </c>
      <c r="AE8" s="329" t="s">
        <v>1976</v>
      </c>
      <c r="AF8" s="329" t="s">
        <v>17071</v>
      </c>
      <c r="AG8" s="329" t="s">
        <v>17072</v>
      </c>
      <c r="AH8" s="329" t="s">
        <v>17073</v>
      </c>
      <c r="AI8" s="329" t="s">
        <v>17074</v>
      </c>
      <c r="AJ8" s="338" t="s">
        <v>17075</v>
      </c>
      <c r="AK8" s="329" t="s">
        <v>1977</v>
      </c>
      <c r="AL8" s="329" t="s">
        <v>1941</v>
      </c>
      <c r="AM8" s="500" t="s">
        <v>61</v>
      </c>
      <c r="AN8" s="325" t="s">
        <v>62</v>
      </c>
      <c r="AO8" s="7" t="s">
        <v>17076</v>
      </c>
      <c r="AQ8" s="6" t="s">
        <v>17077</v>
      </c>
      <c r="AR8" s="501" t="str">
        <f>Table2[[#This Row],[Employee Code]]</f>
        <v>10900083</v>
      </c>
      <c r="AS8" s="4" t="s">
        <v>16</v>
      </c>
      <c r="AT8" s="4" t="s">
        <v>17039</v>
      </c>
    </row>
    <row r="9" spans="1:48" s="4" customFormat="1" ht="25" customHeight="1" x14ac:dyDescent="0.35">
      <c r="A9" s="365">
        <f t="shared" si="0"/>
        <v>8</v>
      </c>
      <c r="B9" s="338" t="s">
        <v>16265</v>
      </c>
      <c r="C9" s="335" t="s">
        <v>63</v>
      </c>
      <c r="D9" s="329"/>
      <c r="E9" s="329" t="s">
        <v>14</v>
      </c>
      <c r="F9" s="336">
        <v>40189</v>
      </c>
      <c r="G9" s="336"/>
      <c r="H9" s="336">
        <v>45192</v>
      </c>
      <c r="I9" s="498">
        <v>45862</v>
      </c>
      <c r="J9" s="329" t="s">
        <v>1978</v>
      </c>
      <c r="K9" s="337" t="s">
        <v>64</v>
      </c>
      <c r="L9" s="337" t="s">
        <v>64</v>
      </c>
      <c r="M9" s="499" t="s">
        <v>17078</v>
      </c>
      <c r="N9" s="337" t="s">
        <v>1979</v>
      </c>
      <c r="O9" s="337" t="s">
        <v>65</v>
      </c>
      <c r="P9" s="337" t="s">
        <v>1980</v>
      </c>
      <c r="Q9" s="329" t="s">
        <v>21</v>
      </c>
      <c r="R9" s="338"/>
      <c r="S9" s="329"/>
      <c r="T9" s="329" t="s">
        <v>53</v>
      </c>
      <c r="U9" s="336">
        <v>23953</v>
      </c>
      <c r="V9" s="329" t="s">
        <v>1981</v>
      </c>
      <c r="W9" s="329" t="s">
        <v>1981</v>
      </c>
      <c r="X9" s="329" t="s">
        <v>17079</v>
      </c>
      <c r="Y9" s="338" t="s">
        <v>17080</v>
      </c>
      <c r="Z9" s="336">
        <v>44221</v>
      </c>
      <c r="AA9" s="329" t="s">
        <v>17079</v>
      </c>
      <c r="AB9" s="329" t="s">
        <v>1938</v>
      </c>
      <c r="AC9" s="339" t="s">
        <v>1968</v>
      </c>
      <c r="AD9" s="329" t="s">
        <v>17081</v>
      </c>
      <c r="AE9" s="329" t="s">
        <v>1982</v>
      </c>
      <c r="AF9" s="329" t="s">
        <v>17082</v>
      </c>
      <c r="AG9" s="329" t="s">
        <v>17083</v>
      </c>
      <c r="AH9" s="329" t="s">
        <v>17082</v>
      </c>
      <c r="AI9" s="329" t="s">
        <v>17083</v>
      </c>
      <c r="AJ9" s="338"/>
      <c r="AK9" s="329" t="s">
        <v>17084</v>
      </c>
      <c r="AL9" s="329" t="s">
        <v>1971</v>
      </c>
      <c r="AM9" s="500" t="s">
        <v>66</v>
      </c>
      <c r="AN9" s="325" t="s">
        <v>67</v>
      </c>
      <c r="AO9" s="7"/>
      <c r="AQ9" s="6" t="s">
        <v>63</v>
      </c>
      <c r="AR9" s="501" t="str">
        <f>Table2[[#This Row],[Employee Code]]</f>
        <v>11000092</v>
      </c>
      <c r="AS9" s="4" t="s">
        <v>16</v>
      </c>
      <c r="AT9" s="4" t="s">
        <v>14</v>
      </c>
    </row>
    <row r="10" spans="1:48" s="4" customFormat="1" ht="25" customHeight="1" x14ac:dyDescent="0.35">
      <c r="A10" s="365">
        <f t="shared" si="0"/>
        <v>9</v>
      </c>
      <c r="B10" s="338" t="s">
        <v>16266</v>
      </c>
      <c r="C10" s="335" t="s">
        <v>68</v>
      </c>
      <c r="D10" s="329"/>
      <c r="E10" s="329" t="s">
        <v>14</v>
      </c>
      <c r="F10" s="336">
        <v>40238</v>
      </c>
      <c r="G10" s="336">
        <v>40298</v>
      </c>
      <c r="H10" s="336">
        <v>40603</v>
      </c>
      <c r="I10" s="498"/>
      <c r="J10" s="329" t="s">
        <v>1932</v>
      </c>
      <c r="K10" s="337" t="s">
        <v>69</v>
      </c>
      <c r="L10" s="337" t="s">
        <v>70</v>
      </c>
      <c r="M10" s="499" t="s">
        <v>1983</v>
      </c>
      <c r="N10" s="337" t="s">
        <v>1984</v>
      </c>
      <c r="O10" s="337" t="s">
        <v>71</v>
      </c>
      <c r="P10" s="337" t="s">
        <v>1985</v>
      </c>
      <c r="Q10" s="329" t="s">
        <v>21</v>
      </c>
      <c r="R10" s="338" t="s">
        <v>17085</v>
      </c>
      <c r="S10" s="329" t="s">
        <v>1986</v>
      </c>
      <c r="T10" s="329" t="s">
        <v>53</v>
      </c>
      <c r="U10" s="336">
        <v>29746</v>
      </c>
      <c r="V10" s="329" t="s">
        <v>747</v>
      </c>
      <c r="W10" s="329" t="s">
        <v>747</v>
      </c>
      <c r="X10" s="329" t="s">
        <v>1936</v>
      </c>
      <c r="Y10" s="338" t="s">
        <v>17086</v>
      </c>
      <c r="Z10" s="336">
        <v>42956</v>
      </c>
      <c r="AA10" s="329" t="s">
        <v>255</v>
      </c>
      <c r="AB10" s="329" t="s">
        <v>1938</v>
      </c>
      <c r="AC10" s="339" t="s">
        <v>1939</v>
      </c>
      <c r="AD10" s="329" t="s">
        <v>1987</v>
      </c>
      <c r="AE10" s="329" t="s">
        <v>1988</v>
      </c>
      <c r="AF10" s="329" t="s">
        <v>17087</v>
      </c>
      <c r="AG10" s="329" t="s">
        <v>17088</v>
      </c>
      <c r="AH10" s="329" t="s">
        <v>17087</v>
      </c>
      <c r="AI10" s="329" t="s">
        <v>17088</v>
      </c>
      <c r="AJ10" s="338" t="s">
        <v>17089</v>
      </c>
      <c r="AK10" s="329" t="s">
        <v>17090</v>
      </c>
      <c r="AL10" s="329" t="s">
        <v>1958</v>
      </c>
      <c r="AM10" s="500" t="s">
        <v>72</v>
      </c>
      <c r="AN10" s="325" t="s">
        <v>73</v>
      </c>
      <c r="AO10" s="7"/>
      <c r="AQ10" s="6" t="s">
        <v>17091</v>
      </c>
      <c r="AR10" s="501" t="str">
        <f>Table2[[#This Row],[Employee Code]]</f>
        <v>11000095</v>
      </c>
      <c r="AS10" s="4" t="s">
        <v>16</v>
      </c>
      <c r="AT10" s="4" t="s">
        <v>14</v>
      </c>
    </row>
    <row r="11" spans="1:48" s="4" customFormat="1" ht="25" customHeight="1" x14ac:dyDescent="0.35">
      <c r="A11" s="365">
        <f t="shared" si="0"/>
        <v>10</v>
      </c>
      <c r="B11" s="338" t="s">
        <v>16267</v>
      </c>
      <c r="C11" s="335" t="s">
        <v>74</v>
      </c>
      <c r="D11" s="329"/>
      <c r="E11" s="329" t="s">
        <v>14</v>
      </c>
      <c r="F11" s="336">
        <v>40315</v>
      </c>
      <c r="G11" s="336">
        <v>40375</v>
      </c>
      <c r="H11" s="336">
        <v>40680</v>
      </c>
      <c r="I11" s="498"/>
      <c r="J11" s="329" t="s">
        <v>1932</v>
      </c>
      <c r="K11" s="337" t="s">
        <v>34</v>
      </c>
      <c r="L11" s="337" t="s">
        <v>35</v>
      </c>
      <c r="M11" s="499" t="s">
        <v>1989</v>
      </c>
      <c r="N11" s="337" t="s">
        <v>1990</v>
      </c>
      <c r="O11" s="337" t="s">
        <v>75</v>
      </c>
      <c r="P11" s="337" t="s">
        <v>1991</v>
      </c>
      <c r="Q11" s="329" t="s">
        <v>21</v>
      </c>
      <c r="R11" s="338" t="s">
        <v>17092</v>
      </c>
      <c r="S11" s="329" t="s">
        <v>1944</v>
      </c>
      <c r="T11" s="329" t="s">
        <v>22</v>
      </c>
      <c r="U11" s="336">
        <v>31942</v>
      </c>
      <c r="V11" s="329" t="s">
        <v>255</v>
      </c>
      <c r="W11" s="329" t="s">
        <v>255</v>
      </c>
      <c r="X11" s="329" t="s">
        <v>1936</v>
      </c>
      <c r="Y11" s="338" t="s">
        <v>17093</v>
      </c>
      <c r="Z11" s="336">
        <v>44311</v>
      </c>
      <c r="AA11" s="329" t="s">
        <v>1937</v>
      </c>
      <c r="AB11" s="329" t="s">
        <v>1938</v>
      </c>
      <c r="AC11" s="339" t="s">
        <v>1939</v>
      </c>
      <c r="AD11" s="329" t="s">
        <v>1992</v>
      </c>
      <c r="AE11" s="329" t="s">
        <v>1962</v>
      </c>
      <c r="AF11" s="329" t="s">
        <v>17094</v>
      </c>
      <c r="AG11" s="329" t="s">
        <v>17095</v>
      </c>
      <c r="AH11" s="329" t="s">
        <v>17094</v>
      </c>
      <c r="AI11" s="329" t="s">
        <v>17095</v>
      </c>
      <c r="AJ11" s="338" t="s">
        <v>17096</v>
      </c>
      <c r="AK11" s="329" t="s">
        <v>17097</v>
      </c>
      <c r="AL11" s="329" t="s">
        <v>1993</v>
      </c>
      <c r="AM11" s="500" t="s">
        <v>76</v>
      </c>
      <c r="AN11" s="325" t="s">
        <v>77</v>
      </c>
      <c r="AO11" s="7" t="s">
        <v>17098</v>
      </c>
      <c r="AQ11" s="6" t="s">
        <v>17099</v>
      </c>
      <c r="AR11" s="501" t="str">
        <f>Table2[[#This Row],[Employee Code]]</f>
        <v>11000107</v>
      </c>
      <c r="AS11" s="4" t="s">
        <v>16</v>
      </c>
      <c r="AT11" s="4" t="s">
        <v>14</v>
      </c>
    </row>
    <row r="12" spans="1:48" s="4" customFormat="1" ht="25" customHeight="1" x14ac:dyDescent="0.35">
      <c r="A12" s="365">
        <f t="shared" si="0"/>
        <v>11</v>
      </c>
      <c r="B12" s="338" t="s">
        <v>16268</v>
      </c>
      <c r="C12" s="335" t="s">
        <v>78</v>
      </c>
      <c r="D12" s="329"/>
      <c r="E12" s="329" t="s">
        <v>79</v>
      </c>
      <c r="F12" s="336">
        <v>40374</v>
      </c>
      <c r="G12" s="336">
        <v>40434</v>
      </c>
      <c r="H12" s="336">
        <v>40739</v>
      </c>
      <c r="I12" s="498"/>
      <c r="J12" s="329" t="s">
        <v>1932</v>
      </c>
      <c r="K12" s="337" t="s">
        <v>80</v>
      </c>
      <c r="L12" s="337" t="s">
        <v>81</v>
      </c>
      <c r="M12" s="499" t="s">
        <v>1994</v>
      </c>
      <c r="N12" s="337" t="s">
        <v>1995</v>
      </c>
      <c r="O12" s="337" t="s">
        <v>82</v>
      </c>
      <c r="P12" s="337" t="s">
        <v>1996</v>
      </c>
      <c r="Q12" s="329" t="s">
        <v>83</v>
      </c>
      <c r="R12" s="338" t="s">
        <v>17100</v>
      </c>
      <c r="S12" s="329" t="s">
        <v>1944</v>
      </c>
      <c r="T12" s="329" t="s">
        <v>53</v>
      </c>
      <c r="U12" s="336">
        <v>25987</v>
      </c>
      <c r="V12" s="329" t="s">
        <v>1997</v>
      </c>
      <c r="W12" s="329" t="s">
        <v>79</v>
      </c>
      <c r="X12" s="329" t="s">
        <v>1936</v>
      </c>
      <c r="Y12" s="338" t="s">
        <v>17101</v>
      </c>
      <c r="Z12" s="336">
        <v>44474</v>
      </c>
      <c r="AA12" s="329" t="s">
        <v>1937</v>
      </c>
      <c r="AB12" s="329" t="s">
        <v>1938</v>
      </c>
      <c r="AC12" s="339" t="s">
        <v>1939</v>
      </c>
      <c r="AD12" s="329" t="s">
        <v>17102</v>
      </c>
      <c r="AE12" s="329" t="s">
        <v>1998</v>
      </c>
      <c r="AF12" s="329" t="s">
        <v>17103</v>
      </c>
      <c r="AG12" s="329" t="s">
        <v>17104</v>
      </c>
      <c r="AH12" s="329" t="s">
        <v>17103</v>
      </c>
      <c r="AI12" s="329" t="s">
        <v>17104</v>
      </c>
      <c r="AJ12" s="338" t="s">
        <v>17105</v>
      </c>
      <c r="AK12" s="329" t="s">
        <v>17106</v>
      </c>
      <c r="AL12" s="329" t="s">
        <v>1971</v>
      </c>
      <c r="AM12" s="500" t="s">
        <v>84</v>
      </c>
      <c r="AN12" s="325" t="s">
        <v>85</v>
      </c>
      <c r="AO12" s="7" t="s">
        <v>17107</v>
      </c>
      <c r="AQ12" s="6" t="s">
        <v>17108</v>
      </c>
      <c r="AR12" s="501" t="str">
        <f>Table2[[#This Row],[Employee Code]]</f>
        <v>11000113</v>
      </c>
      <c r="AS12" s="4" t="s">
        <v>17109</v>
      </c>
      <c r="AT12" s="4" t="s">
        <v>17039</v>
      </c>
    </row>
    <row r="13" spans="1:48" s="4" customFormat="1" ht="25" customHeight="1" x14ac:dyDescent="0.35">
      <c r="A13" s="365">
        <f t="shared" si="0"/>
        <v>12</v>
      </c>
      <c r="B13" s="338" t="s">
        <v>16269</v>
      </c>
      <c r="C13" s="335" t="s">
        <v>86</v>
      </c>
      <c r="D13" s="329"/>
      <c r="E13" s="329" t="s">
        <v>14</v>
      </c>
      <c r="F13" s="336">
        <v>40422</v>
      </c>
      <c r="G13" s="336">
        <v>40482</v>
      </c>
      <c r="H13" s="336">
        <v>40483</v>
      </c>
      <c r="I13" s="498"/>
      <c r="J13" s="329" t="s">
        <v>1932</v>
      </c>
      <c r="K13" s="337" t="s">
        <v>18</v>
      </c>
      <c r="L13" s="337" t="s">
        <v>18</v>
      </c>
      <c r="M13" s="499" t="s">
        <v>18</v>
      </c>
      <c r="N13" s="337" t="s">
        <v>1979</v>
      </c>
      <c r="O13" s="337" t="s">
        <v>87</v>
      </c>
      <c r="P13" s="337" t="s">
        <v>1999</v>
      </c>
      <c r="Q13" s="329" t="s">
        <v>21</v>
      </c>
      <c r="R13" s="338" t="s">
        <v>17110</v>
      </c>
      <c r="S13" s="329" t="s">
        <v>1944</v>
      </c>
      <c r="T13" s="329" t="s">
        <v>53</v>
      </c>
      <c r="U13" s="336">
        <v>25536</v>
      </c>
      <c r="V13" s="329" t="s">
        <v>255</v>
      </c>
      <c r="W13" s="329" t="s">
        <v>1382</v>
      </c>
      <c r="X13" s="329" t="s">
        <v>1936</v>
      </c>
      <c r="Y13" s="338" t="s">
        <v>17111</v>
      </c>
      <c r="Z13" s="336">
        <v>44552</v>
      </c>
      <c r="AA13" s="329" t="s">
        <v>1937</v>
      </c>
      <c r="AB13" s="329" t="s">
        <v>1938</v>
      </c>
      <c r="AC13" s="339" t="s">
        <v>17112</v>
      </c>
      <c r="AD13" s="329" t="s">
        <v>17113</v>
      </c>
      <c r="AE13" s="329" t="s">
        <v>1948</v>
      </c>
      <c r="AF13" s="329" t="s">
        <v>17114</v>
      </c>
      <c r="AG13" s="329" t="s">
        <v>17115</v>
      </c>
      <c r="AH13" s="329" t="s">
        <v>17116</v>
      </c>
      <c r="AI13" s="329" t="s">
        <v>17117</v>
      </c>
      <c r="AJ13" s="338" t="s">
        <v>138</v>
      </c>
      <c r="AK13" s="329" t="s">
        <v>136</v>
      </c>
      <c r="AL13" s="329" t="s">
        <v>1971</v>
      </c>
      <c r="AM13" s="500" t="s">
        <v>88</v>
      </c>
      <c r="AN13" s="325" t="s">
        <v>89</v>
      </c>
      <c r="AO13" s="7" t="s">
        <v>17118</v>
      </c>
      <c r="AQ13" s="6" t="s">
        <v>17119</v>
      </c>
      <c r="AR13" s="501" t="str">
        <f>Table2[[#This Row],[Employee Code]]</f>
        <v>11000121</v>
      </c>
      <c r="AS13" s="4" t="s">
        <v>16</v>
      </c>
      <c r="AT13" s="4" t="s">
        <v>14</v>
      </c>
    </row>
    <row r="14" spans="1:48" s="4" customFormat="1" ht="25" customHeight="1" x14ac:dyDescent="0.35">
      <c r="A14" s="365">
        <f t="shared" si="0"/>
        <v>13</v>
      </c>
      <c r="B14" s="338" t="s">
        <v>16270</v>
      </c>
      <c r="C14" s="335" t="s">
        <v>90</v>
      </c>
      <c r="D14" s="329"/>
      <c r="E14" s="329" t="s">
        <v>91</v>
      </c>
      <c r="F14" s="336">
        <v>40427</v>
      </c>
      <c r="G14" s="336">
        <v>40487</v>
      </c>
      <c r="H14" s="336">
        <v>40792</v>
      </c>
      <c r="I14" s="498"/>
      <c r="J14" s="329" t="s">
        <v>1932</v>
      </c>
      <c r="K14" s="337" t="s">
        <v>34</v>
      </c>
      <c r="L14" s="337" t="s">
        <v>35</v>
      </c>
      <c r="M14" s="499" t="s">
        <v>35</v>
      </c>
      <c r="N14" s="337" t="s">
        <v>1990</v>
      </c>
      <c r="O14" s="337" t="s">
        <v>92</v>
      </c>
      <c r="P14" s="337" t="s">
        <v>2000</v>
      </c>
      <c r="Q14" s="329" t="s">
        <v>21</v>
      </c>
      <c r="R14" s="338" t="s">
        <v>17120</v>
      </c>
      <c r="S14" s="329" t="s">
        <v>1944</v>
      </c>
      <c r="T14" s="329" t="s">
        <v>22</v>
      </c>
      <c r="U14" s="336">
        <v>31171</v>
      </c>
      <c r="V14" s="329" t="s">
        <v>91</v>
      </c>
      <c r="W14" s="329" t="s">
        <v>91</v>
      </c>
      <c r="X14" s="329" t="s">
        <v>1936</v>
      </c>
      <c r="Y14" s="338" t="s">
        <v>17121</v>
      </c>
      <c r="Z14" s="336">
        <v>44692</v>
      </c>
      <c r="AA14" s="329" t="s">
        <v>1937</v>
      </c>
      <c r="AB14" s="329" t="s">
        <v>1956</v>
      </c>
      <c r="AC14" s="339" t="s">
        <v>1939</v>
      </c>
      <c r="AD14" s="329" t="s">
        <v>1947</v>
      </c>
      <c r="AE14" s="329" t="s">
        <v>1948</v>
      </c>
      <c r="AF14" s="329" t="s">
        <v>17122</v>
      </c>
      <c r="AG14" s="329" t="s">
        <v>17123</v>
      </c>
      <c r="AH14" s="329" t="s">
        <v>17124</v>
      </c>
      <c r="AI14" s="329" t="s">
        <v>17125</v>
      </c>
      <c r="AJ14" s="338" t="s">
        <v>17126</v>
      </c>
      <c r="AK14" s="329" t="s">
        <v>17127</v>
      </c>
      <c r="AL14" s="329" t="s">
        <v>1950</v>
      </c>
      <c r="AM14" s="500" t="s">
        <v>93</v>
      </c>
      <c r="AN14" s="325" t="s">
        <v>94</v>
      </c>
      <c r="AO14" s="7" t="s">
        <v>17128</v>
      </c>
      <c r="AQ14" s="6" t="s">
        <v>17129</v>
      </c>
      <c r="AR14" s="501" t="str">
        <f>Table2[[#This Row],[Employee Code]]</f>
        <v>11000122</v>
      </c>
      <c r="AS14" s="4" t="s">
        <v>16</v>
      </c>
      <c r="AT14" s="4" t="s">
        <v>17039</v>
      </c>
    </row>
    <row r="15" spans="1:48" s="4" customFormat="1" ht="25" customHeight="1" x14ac:dyDescent="0.35">
      <c r="A15" s="365">
        <f t="shared" si="0"/>
        <v>14</v>
      </c>
      <c r="B15" s="338" t="s">
        <v>16271</v>
      </c>
      <c r="C15" s="335" t="s">
        <v>95</v>
      </c>
      <c r="D15" s="329"/>
      <c r="E15" s="329" t="s">
        <v>14</v>
      </c>
      <c r="F15" s="336">
        <v>40455</v>
      </c>
      <c r="G15" s="336">
        <v>40515</v>
      </c>
      <c r="H15" s="336">
        <v>40820</v>
      </c>
      <c r="I15" s="498"/>
      <c r="J15" s="329" t="s">
        <v>1932</v>
      </c>
      <c r="K15" s="337" t="s">
        <v>64</v>
      </c>
      <c r="L15" s="337" t="s">
        <v>96</v>
      </c>
      <c r="M15" s="499" t="s">
        <v>2001</v>
      </c>
      <c r="N15" s="337" t="s">
        <v>1990</v>
      </c>
      <c r="O15" s="337" t="s">
        <v>97</v>
      </c>
      <c r="P15" s="337" t="s">
        <v>2002</v>
      </c>
      <c r="Q15" s="329" t="s">
        <v>21</v>
      </c>
      <c r="R15" s="338" t="s">
        <v>17130</v>
      </c>
      <c r="S15" s="329" t="s">
        <v>2003</v>
      </c>
      <c r="T15" s="329" t="s">
        <v>53</v>
      </c>
      <c r="U15" s="336">
        <v>31141</v>
      </c>
      <c r="V15" s="329" t="s">
        <v>124</v>
      </c>
      <c r="W15" s="329" t="s">
        <v>124</v>
      </c>
      <c r="X15" s="329" t="s">
        <v>1936</v>
      </c>
      <c r="Y15" s="338" t="s">
        <v>17131</v>
      </c>
      <c r="Z15" s="336">
        <v>44776</v>
      </c>
      <c r="AA15" s="329" t="s">
        <v>1937</v>
      </c>
      <c r="AB15" s="329" t="s">
        <v>1938</v>
      </c>
      <c r="AC15" s="339" t="s">
        <v>1968</v>
      </c>
      <c r="AD15" s="329" t="s">
        <v>17132</v>
      </c>
      <c r="AE15" s="329" t="s">
        <v>96</v>
      </c>
      <c r="AF15" s="329" t="s">
        <v>17133</v>
      </c>
      <c r="AG15" s="329" t="s">
        <v>17134</v>
      </c>
      <c r="AH15" s="329" t="s">
        <v>17135</v>
      </c>
      <c r="AI15" s="329" t="s">
        <v>17136</v>
      </c>
      <c r="AJ15" s="338" t="s">
        <v>17137</v>
      </c>
      <c r="AK15" s="329" t="s">
        <v>17138</v>
      </c>
      <c r="AL15" s="329" t="s">
        <v>1971</v>
      </c>
      <c r="AM15" s="500" t="s">
        <v>98</v>
      </c>
      <c r="AN15" s="325" t="s">
        <v>99</v>
      </c>
      <c r="AO15" s="7" t="s">
        <v>17139</v>
      </c>
      <c r="AQ15" s="6" t="s">
        <v>17140</v>
      </c>
      <c r="AR15" s="501" t="str">
        <f>Table2[[#This Row],[Employee Code]]</f>
        <v>11000130</v>
      </c>
      <c r="AS15" s="4" t="s">
        <v>16</v>
      </c>
      <c r="AT15" s="4" t="s">
        <v>14</v>
      </c>
    </row>
    <row r="16" spans="1:48" s="4" customFormat="1" ht="25" customHeight="1" x14ac:dyDescent="0.35">
      <c r="A16" s="365">
        <f t="shared" si="0"/>
        <v>15</v>
      </c>
      <c r="B16" s="338" t="s">
        <v>16272</v>
      </c>
      <c r="C16" s="335" t="s">
        <v>100</v>
      </c>
      <c r="D16" s="329"/>
      <c r="E16" s="329" t="s">
        <v>101</v>
      </c>
      <c r="F16" s="336">
        <v>40478</v>
      </c>
      <c r="G16" s="336">
        <v>40538</v>
      </c>
      <c r="H16" s="336">
        <v>40843</v>
      </c>
      <c r="I16" s="498"/>
      <c r="J16" s="329" t="s">
        <v>1932</v>
      </c>
      <c r="K16" s="337" t="s">
        <v>34</v>
      </c>
      <c r="L16" s="337" t="s">
        <v>35</v>
      </c>
      <c r="M16" s="499" t="s">
        <v>35</v>
      </c>
      <c r="N16" s="337" t="s">
        <v>1990</v>
      </c>
      <c r="O16" s="337" t="s">
        <v>92</v>
      </c>
      <c r="P16" s="337" t="s">
        <v>2000</v>
      </c>
      <c r="Q16" s="329" t="s">
        <v>21</v>
      </c>
      <c r="R16" s="338" t="s">
        <v>17141</v>
      </c>
      <c r="S16" s="329" t="s">
        <v>1944</v>
      </c>
      <c r="T16" s="329" t="s">
        <v>22</v>
      </c>
      <c r="U16" s="336">
        <v>30359</v>
      </c>
      <c r="V16" s="329" t="s">
        <v>1679</v>
      </c>
      <c r="W16" s="329" t="s">
        <v>501</v>
      </c>
      <c r="X16" s="329" t="s">
        <v>1936</v>
      </c>
      <c r="Y16" s="338" t="s">
        <v>17142</v>
      </c>
      <c r="Z16" s="336">
        <v>44205</v>
      </c>
      <c r="AA16" s="329" t="s">
        <v>1937</v>
      </c>
      <c r="AB16" s="329" t="s">
        <v>1956</v>
      </c>
      <c r="AC16" s="339" t="s">
        <v>1939</v>
      </c>
      <c r="AD16" s="329" t="s">
        <v>2004</v>
      </c>
      <c r="AE16" s="329" t="s">
        <v>1976</v>
      </c>
      <c r="AF16" s="329" t="s">
        <v>17143</v>
      </c>
      <c r="AG16" s="329" t="s">
        <v>17144</v>
      </c>
      <c r="AH16" s="329" t="s">
        <v>17145</v>
      </c>
      <c r="AI16" s="329" t="s">
        <v>17146</v>
      </c>
      <c r="AJ16" s="338" t="s">
        <v>17147</v>
      </c>
      <c r="AK16" s="329" t="s">
        <v>17148</v>
      </c>
      <c r="AL16" s="329" t="s">
        <v>2005</v>
      </c>
      <c r="AM16" s="500" t="s">
        <v>102</v>
      </c>
      <c r="AN16" s="325" t="s">
        <v>103</v>
      </c>
      <c r="AO16" s="7" t="s">
        <v>17149</v>
      </c>
      <c r="AQ16" s="6" t="s">
        <v>17150</v>
      </c>
      <c r="AR16" s="501" t="str">
        <f>Table2[[#This Row],[Employee Code]]</f>
        <v>11000134</v>
      </c>
      <c r="AS16" s="4" t="s">
        <v>16</v>
      </c>
      <c r="AT16" s="4" t="s">
        <v>17039</v>
      </c>
    </row>
    <row r="17" spans="1:46" s="4" customFormat="1" ht="25" customHeight="1" x14ac:dyDescent="0.35">
      <c r="A17" s="365">
        <f t="shared" si="0"/>
        <v>16</v>
      </c>
      <c r="B17" s="338" t="s">
        <v>16273</v>
      </c>
      <c r="C17" s="335" t="s">
        <v>104</v>
      </c>
      <c r="D17" s="329"/>
      <c r="E17" s="329" t="s">
        <v>14</v>
      </c>
      <c r="F17" s="336">
        <v>40658</v>
      </c>
      <c r="G17" s="336">
        <v>40718</v>
      </c>
      <c r="H17" s="336">
        <v>40719</v>
      </c>
      <c r="I17" s="498"/>
      <c r="J17" s="329" t="s">
        <v>1932</v>
      </c>
      <c r="K17" s="337" t="s">
        <v>69</v>
      </c>
      <c r="L17" s="337" t="s">
        <v>70</v>
      </c>
      <c r="M17" s="499" t="s">
        <v>1983</v>
      </c>
      <c r="N17" s="337" t="s">
        <v>1942</v>
      </c>
      <c r="O17" s="337" t="s">
        <v>105</v>
      </c>
      <c r="P17" s="337" t="s">
        <v>2006</v>
      </c>
      <c r="Q17" s="329" t="s">
        <v>21</v>
      </c>
      <c r="R17" s="338" t="s">
        <v>17151</v>
      </c>
      <c r="S17" s="329" t="s">
        <v>1944</v>
      </c>
      <c r="T17" s="329" t="s">
        <v>53</v>
      </c>
      <c r="U17" s="336">
        <v>26737</v>
      </c>
      <c r="V17" s="329" t="s">
        <v>255</v>
      </c>
      <c r="W17" s="329" t="s">
        <v>2007</v>
      </c>
      <c r="X17" s="329" t="s">
        <v>1936</v>
      </c>
      <c r="Y17" s="338" t="s">
        <v>17152</v>
      </c>
      <c r="Z17" s="336">
        <v>45073</v>
      </c>
      <c r="AA17" s="329" t="s">
        <v>1937</v>
      </c>
      <c r="AB17" s="329" t="s">
        <v>1938</v>
      </c>
      <c r="AC17" s="339" t="s">
        <v>1939</v>
      </c>
      <c r="AD17" s="329" t="s">
        <v>1947</v>
      </c>
      <c r="AE17" s="329" t="s">
        <v>1962</v>
      </c>
      <c r="AF17" s="329" t="s">
        <v>17153</v>
      </c>
      <c r="AG17" s="329" t="s">
        <v>17154</v>
      </c>
      <c r="AH17" s="329" t="s">
        <v>17153</v>
      </c>
      <c r="AI17" s="329" t="s">
        <v>17154</v>
      </c>
      <c r="AJ17" s="338" t="s">
        <v>17155</v>
      </c>
      <c r="AK17" s="329" t="s">
        <v>17156</v>
      </c>
      <c r="AL17" s="329" t="s">
        <v>1971</v>
      </c>
      <c r="AM17" s="500" t="s">
        <v>106</v>
      </c>
      <c r="AN17" s="325" t="s">
        <v>107</v>
      </c>
      <c r="AO17" s="7" t="s">
        <v>17157</v>
      </c>
      <c r="AQ17" s="6" t="s">
        <v>17158</v>
      </c>
      <c r="AR17" s="501" t="str">
        <f>Table2[[#This Row],[Employee Code]]</f>
        <v>11100162</v>
      </c>
      <c r="AS17" s="4" t="s">
        <v>16</v>
      </c>
      <c r="AT17" s="4" t="s">
        <v>14</v>
      </c>
    </row>
    <row r="18" spans="1:46" s="4" customFormat="1" ht="25" customHeight="1" x14ac:dyDescent="0.35">
      <c r="A18" s="365">
        <f t="shared" si="0"/>
        <v>17</v>
      </c>
      <c r="B18" s="338" t="s">
        <v>16274</v>
      </c>
      <c r="C18" s="335" t="s">
        <v>108</v>
      </c>
      <c r="D18" s="329"/>
      <c r="E18" s="329" t="s">
        <v>14</v>
      </c>
      <c r="F18" s="336">
        <v>40725</v>
      </c>
      <c r="G18" s="336">
        <v>40785</v>
      </c>
      <c r="H18" s="336">
        <v>41090</v>
      </c>
      <c r="I18" s="498"/>
      <c r="J18" s="329" t="s">
        <v>1932</v>
      </c>
      <c r="K18" s="337" t="s">
        <v>109</v>
      </c>
      <c r="L18" s="337" t="s">
        <v>110</v>
      </c>
      <c r="M18" s="499" t="s">
        <v>110</v>
      </c>
      <c r="N18" s="337" t="s">
        <v>1942</v>
      </c>
      <c r="O18" s="337" t="s">
        <v>111</v>
      </c>
      <c r="P18" s="337" t="s">
        <v>2008</v>
      </c>
      <c r="Q18" s="329" t="s">
        <v>21</v>
      </c>
      <c r="R18" s="338" t="s">
        <v>17159</v>
      </c>
      <c r="S18" s="329" t="s">
        <v>1935</v>
      </c>
      <c r="T18" s="329" t="s">
        <v>22</v>
      </c>
      <c r="U18" s="336">
        <v>27673</v>
      </c>
      <c r="V18" s="329" t="s">
        <v>1658</v>
      </c>
      <c r="W18" s="329" t="s">
        <v>1658</v>
      </c>
      <c r="X18" s="329" t="s">
        <v>1936</v>
      </c>
      <c r="Y18" s="338" t="s">
        <v>17160</v>
      </c>
      <c r="Z18" s="336">
        <v>42843</v>
      </c>
      <c r="AA18" s="329" t="s">
        <v>2009</v>
      </c>
      <c r="AB18" s="329" t="s">
        <v>1961</v>
      </c>
      <c r="AC18" s="339" t="s">
        <v>1939</v>
      </c>
      <c r="AD18" s="329" t="s">
        <v>2010</v>
      </c>
      <c r="AE18" s="329" t="s">
        <v>2011</v>
      </c>
      <c r="AF18" s="329" t="s">
        <v>17161</v>
      </c>
      <c r="AG18" s="329" t="s">
        <v>17162</v>
      </c>
      <c r="AH18" s="329" t="s">
        <v>17161</v>
      </c>
      <c r="AI18" s="329" t="s">
        <v>17162</v>
      </c>
      <c r="AJ18" s="338" t="s">
        <v>17163</v>
      </c>
      <c r="AK18" s="329" t="s">
        <v>226</v>
      </c>
      <c r="AL18" s="329" t="s">
        <v>1941</v>
      </c>
      <c r="AM18" s="500" t="s">
        <v>112</v>
      </c>
      <c r="AN18" s="325" t="s">
        <v>113</v>
      </c>
      <c r="AO18" s="7"/>
      <c r="AQ18" s="6" t="s">
        <v>17164</v>
      </c>
      <c r="AR18" s="501" t="str">
        <f>Table2[[#This Row],[Employee Code]]</f>
        <v>11100174</v>
      </c>
      <c r="AS18" s="4" t="s">
        <v>16</v>
      </c>
      <c r="AT18" s="4" t="s">
        <v>14</v>
      </c>
    </row>
    <row r="19" spans="1:46" s="4" customFormat="1" ht="25" customHeight="1" x14ac:dyDescent="0.35">
      <c r="A19" s="365">
        <f t="shared" si="0"/>
        <v>18</v>
      </c>
      <c r="B19" s="338" t="s">
        <v>16275</v>
      </c>
      <c r="C19" s="335" t="s">
        <v>114</v>
      </c>
      <c r="D19" s="329"/>
      <c r="E19" s="329" t="s">
        <v>14</v>
      </c>
      <c r="F19" s="336">
        <v>40730</v>
      </c>
      <c r="G19" s="336">
        <v>40790</v>
      </c>
      <c r="H19" s="336">
        <v>41095</v>
      </c>
      <c r="I19" s="498"/>
      <c r="J19" s="329" t="s">
        <v>1932</v>
      </c>
      <c r="K19" s="337" t="s">
        <v>34</v>
      </c>
      <c r="L19" s="337" t="s">
        <v>115</v>
      </c>
      <c r="M19" s="499" t="s">
        <v>115</v>
      </c>
      <c r="N19" s="337" t="s">
        <v>1942</v>
      </c>
      <c r="O19" s="337" t="s">
        <v>116</v>
      </c>
      <c r="P19" s="337" t="s">
        <v>2012</v>
      </c>
      <c r="Q19" s="329" t="s">
        <v>21</v>
      </c>
      <c r="R19" s="338" t="s">
        <v>17165</v>
      </c>
      <c r="S19" s="329" t="s">
        <v>1944</v>
      </c>
      <c r="T19" s="329" t="s">
        <v>53</v>
      </c>
      <c r="U19" s="336">
        <v>28192</v>
      </c>
      <c r="V19" s="329" t="s">
        <v>176</v>
      </c>
      <c r="W19" s="329" t="s">
        <v>176</v>
      </c>
      <c r="X19" s="329" t="s">
        <v>1936</v>
      </c>
      <c r="Y19" s="338" t="s">
        <v>17166</v>
      </c>
      <c r="Z19" s="336">
        <v>44635</v>
      </c>
      <c r="AA19" s="329" t="s">
        <v>1937</v>
      </c>
      <c r="AB19" s="329" t="s">
        <v>1938</v>
      </c>
      <c r="AC19" s="339" t="s">
        <v>1939</v>
      </c>
      <c r="AD19" s="329" t="s">
        <v>1969</v>
      </c>
      <c r="AE19" s="329" t="s">
        <v>1948</v>
      </c>
      <c r="AF19" s="329" t="s">
        <v>17167</v>
      </c>
      <c r="AG19" s="329" t="s">
        <v>17168</v>
      </c>
      <c r="AH19" s="329" t="s">
        <v>17169</v>
      </c>
      <c r="AI19" s="329" t="s">
        <v>17170</v>
      </c>
      <c r="AJ19" s="338" t="s">
        <v>17171</v>
      </c>
      <c r="AK19" s="329" t="s">
        <v>17172</v>
      </c>
      <c r="AL19" s="329" t="s">
        <v>1971</v>
      </c>
      <c r="AM19" s="500" t="s">
        <v>117</v>
      </c>
      <c r="AN19" s="325" t="s">
        <v>118</v>
      </c>
      <c r="AO19" s="7" t="s">
        <v>17173</v>
      </c>
      <c r="AQ19" s="6" t="s">
        <v>17174</v>
      </c>
      <c r="AR19" s="501" t="str">
        <f>Table2[[#This Row],[Employee Code]]</f>
        <v>11100177</v>
      </c>
      <c r="AS19" s="4" t="s">
        <v>16</v>
      </c>
      <c r="AT19" s="4" t="s">
        <v>14</v>
      </c>
    </row>
    <row r="20" spans="1:46" s="4" customFormat="1" ht="25" customHeight="1" x14ac:dyDescent="0.35">
      <c r="A20" s="365">
        <f t="shared" si="0"/>
        <v>19</v>
      </c>
      <c r="B20" s="338" t="s">
        <v>16276</v>
      </c>
      <c r="C20" s="335" t="s">
        <v>119</v>
      </c>
      <c r="D20" s="329"/>
      <c r="E20" s="329" t="s">
        <v>14</v>
      </c>
      <c r="F20" s="336">
        <v>40816</v>
      </c>
      <c r="G20" s="336">
        <v>40876</v>
      </c>
      <c r="H20" s="336">
        <v>41243</v>
      </c>
      <c r="I20" s="498"/>
      <c r="J20" s="329" t="s">
        <v>1932</v>
      </c>
      <c r="K20" s="337" t="s">
        <v>34</v>
      </c>
      <c r="L20" s="337" t="s">
        <v>35</v>
      </c>
      <c r="M20" s="499" t="s">
        <v>2013</v>
      </c>
      <c r="N20" s="337" t="s">
        <v>1933</v>
      </c>
      <c r="O20" s="337" t="s">
        <v>120</v>
      </c>
      <c r="P20" s="337" t="s">
        <v>2014</v>
      </c>
      <c r="Q20" s="329" t="s">
        <v>21</v>
      </c>
      <c r="R20" s="338" t="s">
        <v>17175</v>
      </c>
      <c r="S20" s="329" t="s">
        <v>1935</v>
      </c>
      <c r="T20" s="329" t="s">
        <v>22</v>
      </c>
      <c r="U20" s="336">
        <v>28336</v>
      </c>
      <c r="V20" s="329" t="s">
        <v>255</v>
      </c>
      <c r="W20" s="329" t="s">
        <v>2015</v>
      </c>
      <c r="X20" s="329" t="s">
        <v>1936</v>
      </c>
      <c r="Y20" s="338" t="s">
        <v>17176</v>
      </c>
      <c r="Z20" s="336">
        <v>45232</v>
      </c>
      <c r="AA20" s="329" t="s">
        <v>1937</v>
      </c>
      <c r="AB20" s="329" t="s">
        <v>1946</v>
      </c>
      <c r="AC20" s="339" t="s">
        <v>1939</v>
      </c>
      <c r="AD20" s="329" t="s">
        <v>2016</v>
      </c>
      <c r="AE20" s="329" t="s">
        <v>1962</v>
      </c>
      <c r="AF20" s="329" t="s">
        <v>17177</v>
      </c>
      <c r="AG20" s="329" t="s">
        <v>17178</v>
      </c>
      <c r="AH20" s="329" t="s">
        <v>17179</v>
      </c>
      <c r="AI20" s="329" t="s">
        <v>17180</v>
      </c>
      <c r="AJ20" s="338" t="s">
        <v>17181</v>
      </c>
      <c r="AK20" s="329" t="s">
        <v>17182</v>
      </c>
      <c r="AL20" s="329" t="s">
        <v>1953</v>
      </c>
      <c r="AM20" s="500" t="s">
        <v>121</v>
      </c>
      <c r="AN20" s="325" t="s">
        <v>122</v>
      </c>
      <c r="AO20" s="7" t="s">
        <v>17183</v>
      </c>
      <c r="AQ20" s="6" t="s">
        <v>17184</v>
      </c>
      <c r="AR20" s="501" t="str">
        <f>Table2[[#This Row],[Employee Code]]</f>
        <v>11100200</v>
      </c>
      <c r="AS20" s="4" t="s">
        <v>16</v>
      </c>
      <c r="AT20" s="4" t="s">
        <v>14</v>
      </c>
    </row>
    <row r="21" spans="1:46" s="4" customFormat="1" ht="25" customHeight="1" x14ac:dyDescent="0.35">
      <c r="A21" s="365">
        <f t="shared" si="0"/>
        <v>20</v>
      </c>
      <c r="B21" s="338" t="s">
        <v>16277</v>
      </c>
      <c r="C21" s="335" t="s">
        <v>123</v>
      </c>
      <c r="D21" s="329"/>
      <c r="E21" s="329" t="s">
        <v>124</v>
      </c>
      <c r="F21" s="336">
        <v>40896</v>
      </c>
      <c r="G21" s="336">
        <v>40956</v>
      </c>
      <c r="H21" s="336">
        <v>41323</v>
      </c>
      <c r="I21" s="498"/>
      <c r="J21" s="329" t="s">
        <v>1932</v>
      </c>
      <c r="K21" s="337" t="s">
        <v>34</v>
      </c>
      <c r="L21" s="337" t="s">
        <v>35</v>
      </c>
      <c r="M21" s="499" t="s">
        <v>35</v>
      </c>
      <c r="N21" s="337" t="s">
        <v>2017</v>
      </c>
      <c r="O21" s="337" t="s">
        <v>125</v>
      </c>
      <c r="P21" s="337" t="s">
        <v>2018</v>
      </c>
      <c r="Q21" s="329" t="s">
        <v>21</v>
      </c>
      <c r="R21" s="338" t="s">
        <v>17185</v>
      </c>
      <c r="S21" s="329" t="s">
        <v>1944</v>
      </c>
      <c r="T21" s="329" t="s">
        <v>22</v>
      </c>
      <c r="U21" s="336">
        <v>30969</v>
      </c>
      <c r="V21" s="329" t="s">
        <v>2019</v>
      </c>
      <c r="W21" s="329" t="s">
        <v>343</v>
      </c>
      <c r="X21" s="329" t="s">
        <v>1936</v>
      </c>
      <c r="Y21" s="338" t="s">
        <v>17186</v>
      </c>
      <c r="Z21" s="336">
        <v>44474</v>
      </c>
      <c r="AA21" s="329" t="s">
        <v>1937</v>
      </c>
      <c r="AB21" s="329" t="s">
        <v>1938</v>
      </c>
      <c r="AC21" s="339" t="s">
        <v>1974</v>
      </c>
      <c r="AD21" s="329" t="s">
        <v>17187</v>
      </c>
      <c r="AE21" s="329" t="s">
        <v>17188</v>
      </c>
      <c r="AF21" s="329" t="s">
        <v>17189</v>
      </c>
      <c r="AG21" s="329" t="s">
        <v>17190</v>
      </c>
      <c r="AH21" s="329" t="s">
        <v>17191</v>
      </c>
      <c r="AI21" s="329" t="s">
        <v>17192</v>
      </c>
      <c r="AJ21" s="338" t="s">
        <v>17193</v>
      </c>
      <c r="AK21" s="329" t="s">
        <v>17194</v>
      </c>
      <c r="AL21" s="329" t="s">
        <v>1941</v>
      </c>
      <c r="AM21" s="500" t="s">
        <v>126</v>
      </c>
      <c r="AN21" s="325" t="s">
        <v>127</v>
      </c>
      <c r="AO21" s="7" t="s">
        <v>17195</v>
      </c>
      <c r="AQ21" s="6" t="s">
        <v>17196</v>
      </c>
      <c r="AR21" s="501" t="str">
        <f>Table2[[#This Row],[Employee Code]]</f>
        <v>11100213</v>
      </c>
      <c r="AS21" s="4" t="s">
        <v>16</v>
      </c>
      <c r="AT21" s="4" t="s">
        <v>17039</v>
      </c>
    </row>
    <row r="22" spans="1:46" s="4" customFormat="1" ht="25" customHeight="1" x14ac:dyDescent="0.35">
      <c r="A22" s="365">
        <f t="shared" si="0"/>
        <v>21</v>
      </c>
      <c r="B22" s="338" t="s">
        <v>16278</v>
      </c>
      <c r="C22" s="335" t="s">
        <v>128</v>
      </c>
      <c r="D22" s="329"/>
      <c r="E22" s="329" t="s">
        <v>129</v>
      </c>
      <c r="F22" s="336">
        <v>40911</v>
      </c>
      <c r="G22" s="336">
        <v>40971</v>
      </c>
      <c r="H22" s="336">
        <v>41338</v>
      </c>
      <c r="I22" s="498"/>
      <c r="J22" s="329" t="s">
        <v>1932</v>
      </c>
      <c r="K22" s="337" t="s">
        <v>34</v>
      </c>
      <c r="L22" s="337" t="s">
        <v>35</v>
      </c>
      <c r="M22" s="499" t="s">
        <v>35</v>
      </c>
      <c r="N22" s="337" t="s">
        <v>1972</v>
      </c>
      <c r="O22" s="337" t="s">
        <v>60</v>
      </c>
      <c r="P22" s="337" t="s">
        <v>2020</v>
      </c>
      <c r="Q22" s="329" t="s">
        <v>21</v>
      </c>
      <c r="R22" s="338" t="s">
        <v>17197</v>
      </c>
      <c r="S22" s="329" t="s">
        <v>1944</v>
      </c>
      <c r="T22" s="329" t="s">
        <v>53</v>
      </c>
      <c r="U22" s="336">
        <v>25112</v>
      </c>
      <c r="V22" s="329" t="s">
        <v>79</v>
      </c>
      <c r="W22" s="329" t="s">
        <v>129</v>
      </c>
      <c r="X22" s="329" t="s">
        <v>1936</v>
      </c>
      <c r="Y22" s="338" t="s">
        <v>17198</v>
      </c>
      <c r="Z22" s="336">
        <v>44522</v>
      </c>
      <c r="AA22" s="329" t="s">
        <v>1937</v>
      </c>
      <c r="AB22" s="329" t="s">
        <v>1938</v>
      </c>
      <c r="AC22" s="339" t="s">
        <v>1939</v>
      </c>
      <c r="AD22" s="329" t="s">
        <v>2010</v>
      </c>
      <c r="AE22" s="329" t="s">
        <v>2021</v>
      </c>
      <c r="AF22" s="329" t="s">
        <v>17199</v>
      </c>
      <c r="AG22" s="329" t="s">
        <v>17200</v>
      </c>
      <c r="AH22" s="329" t="s">
        <v>17201</v>
      </c>
      <c r="AI22" s="329" t="s">
        <v>17202</v>
      </c>
      <c r="AJ22" s="338" t="s">
        <v>17203</v>
      </c>
      <c r="AK22" s="329" t="s">
        <v>17204</v>
      </c>
      <c r="AL22" s="329" t="s">
        <v>1971</v>
      </c>
      <c r="AM22" s="500" t="s">
        <v>130</v>
      </c>
      <c r="AN22" s="325" t="s">
        <v>131</v>
      </c>
      <c r="AO22" s="7" t="s">
        <v>17205</v>
      </c>
      <c r="AQ22" s="6" t="s">
        <v>17206</v>
      </c>
      <c r="AR22" s="501" t="str">
        <f>Table2[[#This Row],[Employee Code]]</f>
        <v>11200216</v>
      </c>
      <c r="AS22" s="4" t="s">
        <v>16</v>
      </c>
      <c r="AT22" s="4" t="s">
        <v>17039</v>
      </c>
    </row>
    <row r="23" spans="1:46" s="4" customFormat="1" ht="25" customHeight="1" x14ac:dyDescent="0.35">
      <c r="A23" s="365">
        <f t="shared" si="0"/>
        <v>22</v>
      </c>
      <c r="B23" s="338" t="s">
        <v>16279</v>
      </c>
      <c r="C23" s="335" t="s">
        <v>132</v>
      </c>
      <c r="D23" s="329"/>
      <c r="E23" s="329" t="s">
        <v>14</v>
      </c>
      <c r="F23" s="336">
        <v>41044</v>
      </c>
      <c r="G23" s="336">
        <v>41104</v>
      </c>
      <c r="H23" s="336">
        <v>41470</v>
      </c>
      <c r="I23" s="498"/>
      <c r="J23" s="329" t="s">
        <v>1932</v>
      </c>
      <c r="K23" s="337" t="s">
        <v>69</v>
      </c>
      <c r="L23" s="337" t="s">
        <v>70</v>
      </c>
      <c r="M23" s="499" t="s">
        <v>1983</v>
      </c>
      <c r="N23" s="337" t="s">
        <v>2017</v>
      </c>
      <c r="O23" s="337" t="s">
        <v>133</v>
      </c>
      <c r="P23" s="337" t="s">
        <v>2022</v>
      </c>
      <c r="Q23" s="329" t="s">
        <v>21</v>
      </c>
      <c r="R23" s="338" t="s">
        <v>17207</v>
      </c>
      <c r="S23" s="329" t="s">
        <v>2023</v>
      </c>
      <c r="T23" s="329" t="s">
        <v>53</v>
      </c>
      <c r="U23" s="336">
        <v>32035</v>
      </c>
      <c r="V23" s="329" t="s">
        <v>255</v>
      </c>
      <c r="W23" s="329" t="s">
        <v>2024</v>
      </c>
      <c r="X23" s="329" t="s">
        <v>1936</v>
      </c>
      <c r="Y23" s="338" t="s">
        <v>17208</v>
      </c>
      <c r="Z23" s="336">
        <v>44660</v>
      </c>
      <c r="AA23" s="329" t="s">
        <v>1937</v>
      </c>
      <c r="AB23" s="329" t="s">
        <v>1938</v>
      </c>
      <c r="AC23" s="339" t="s">
        <v>1974</v>
      </c>
      <c r="AD23" s="329" t="s">
        <v>17209</v>
      </c>
      <c r="AE23" s="329" t="s">
        <v>1988</v>
      </c>
      <c r="AF23" s="329" t="s">
        <v>17210</v>
      </c>
      <c r="AG23" s="329" t="s">
        <v>17211</v>
      </c>
      <c r="AH23" s="329" t="s">
        <v>17210</v>
      </c>
      <c r="AI23" s="329" t="s">
        <v>17211</v>
      </c>
      <c r="AJ23" s="338" t="s">
        <v>2025</v>
      </c>
      <c r="AK23" s="329" t="s">
        <v>2026</v>
      </c>
      <c r="AL23" s="329" t="s">
        <v>1971</v>
      </c>
      <c r="AM23" s="500" t="s">
        <v>134</v>
      </c>
      <c r="AN23" s="325" t="s">
        <v>135</v>
      </c>
      <c r="AO23" s="7" t="s">
        <v>17212</v>
      </c>
      <c r="AQ23" s="6" t="s">
        <v>17213</v>
      </c>
      <c r="AR23" s="501" t="str">
        <f>Table2[[#This Row],[Employee Code]]</f>
        <v>11200236</v>
      </c>
      <c r="AS23" s="4" t="s">
        <v>16</v>
      </c>
      <c r="AT23" s="4" t="s">
        <v>14</v>
      </c>
    </row>
    <row r="24" spans="1:46" s="4" customFormat="1" ht="25" customHeight="1" x14ac:dyDescent="0.35">
      <c r="A24" s="365">
        <f t="shared" si="0"/>
        <v>23</v>
      </c>
      <c r="B24" s="338" t="s">
        <v>16280</v>
      </c>
      <c r="C24" s="335" t="s">
        <v>136</v>
      </c>
      <c r="D24" s="329"/>
      <c r="E24" s="329" t="s">
        <v>14</v>
      </c>
      <c r="F24" s="336">
        <v>41080</v>
      </c>
      <c r="G24" s="336">
        <v>41140</v>
      </c>
      <c r="H24" s="336">
        <v>41506</v>
      </c>
      <c r="I24" s="498"/>
      <c r="J24" s="329" t="s">
        <v>1932</v>
      </c>
      <c r="K24" s="337" t="s">
        <v>40</v>
      </c>
      <c r="L24" s="337" t="s">
        <v>47</v>
      </c>
      <c r="M24" s="499" t="s">
        <v>2027</v>
      </c>
      <c r="N24" s="337" t="s">
        <v>1990</v>
      </c>
      <c r="O24" s="337" t="s">
        <v>137</v>
      </c>
      <c r="P24" s="337" t="s">
        <v>2028</v>
      </c>
      <c r="Q24" s="329" t="s">
        <v>21</v>
      </c>
      <c r="R24" s="338" t="s">
        <v>17214</v>
      </c>
      <c r="S24" s="329" t="s">
        <v>2029</v>
      </c>
      <c r="T24" s="329" t="s">
        <v>22</v>
      </c>
      <c r="U24" s="336">
        <v>32821</v>
      </c>
      <c r="V24" s="329" t="s">
        <v>255</v>
      </c>
      <c r="W24" s="329" t="s">
        <v>162</v>
      </c>
      <c r="X24" s="329" t="s">
        <v>1936</v>
      </c>
      <c r="Y24" s="338" t="s">
        <v>17215</v>
      </c>
      <c r="Z24" s="336">
        <v>44820</v>
      </c>
      <c r="AA24" s="329" t="s">
        <v>1937</v>
      </c>
      <c r="AB24" s="329" t="s">
        <v>1938</v>
      </c>
      <c r="AC24" s="339" t="s">
        <v>1974</v>
      </c>
      <c r="AD24" s="329" t="s">
        <v>2030</v>
      </c>
      <c r="AE24" s="329" t="s">
        <v>1948</v>
      </c>
      <c r="AF24" s="329" t="s">
        <v>17216</v>
      </c>
      <c r="AG24" s="329" t="s">
        <v>17217</v>
      </c>
      <c r="AH24" s="329" t="s">
        <v>17218</v>
      </c>
      <c r="AI24" s="329" t="s">
        <v>17219</v>
      </c>
      <c r="AJ24" s="338" t="s">
        <v>88</v>
      </c>
      <c r="AK24" s="329" t="s">
        <v>86</v>
      </c>
      <c r="AL24" s="329" t="s">
        <v>1941</v>
      </c>
      <c r="AM24" s="500" t="s">
        <v>138</v>
      </c>
      <c r="AN24" s="325" t="s">
        <v>139</v>
      </c>
      <c r="AO24" s="7" t="s">
        <v>17220</v>
      </c>
      <c r="AQ24" s="6" t="s">
        <v>17221</v>
      </c>
      <c r="AR24" s="501" t="str">
        <f>Table2[[#This Row],[Employee Code]]</f>
        <v>11200242</v>
      </c>
      <c r="AS24" s="4" t="s">
        <v>16</v>
      </c>
      <c r="AT24" s="4" t="s">
        <v>14</v>
      </c>
    </row>
    <row r="25" spans="1:46" s="4" customFormat="1" ht="25" customHeight="1" x14ac:dyDescent="0.35">
      <c r="A25" s="365">
        <f t="shared" si="0"/>
        <v>24</v>
      </c>
      <c r="B25" s="338" t="s">
        <v>16281</v>
      </c>
      <c r="C25" s="335" t="s">
        <v>140</v>
      </c>
      <c r="D25" s="329"/>
      <c r="E25" s="329" t="s">
        <v>141</v>
      </c>
      <c r="F25" s="336">
        <v>41148</v>
      </c>
      <c r="G25" s="336">
        <v>41208</v>
      </c>
      <c r="H25" s="336">
        <v>41574</v>
      </c>
      <c r="I25" s="498"/>
      <c r="J25" s="329" t="s">
        <v>1932</v>
      </c>
      <c r="K25" s="337" t="s">
        <v>34</v>
      </c>
      <c r="L25" s="337" t="s">
        <v>35</v>
      </c>
      <c r="M25" s="499" t="s">
        <v>35</v>
      </c>
      <c r="N25" s="337" t="s">
        <v>1990</v>
      </c>
      <c r="O25" s="337" t="s">
        <v>92</v>
      </c>
      <c r="P25" s="337" t="s">
        <v>2000</v>
      </c>
      <c r="Q25" s="329" t="s">
        <v>21</v>
      </c>
      <c r="R25" s="338" t="s">
        <v>17222</v>
      </c>
      <c r="S25" s="329" t="s">
        <v>17223</v>
      </c>
      <c r="T25" s="329" t="s">
        <v>22</v>
      </c>
      <c r="U25" s="336">
        <v>32999</v>
      </c>
      <c r="V25" s="329" t="s">
        <v>141</v>
      </c>
      <c r="W25" s="329" t="s">
        <v>141</v>
      </c>
      <c r="X25" s="329" t="s">
        <v>1936</v>
      </c>
      <c r="Y25" s="338" t="s">
        <v>17224</v>
      </c>
      <c r="Z25" s="336">
        <v>44816</v>
      </c>
      <c r="AA25" s="329" t="s">
        <v>1937</v>
      </c>
      <c r="AB25" s="329" t="s">
        <v>1938</v>
      </c>
      <c r="AC25" s="339" t="s">
        <v>1939</v>
      </c>
      <c r="AD25" s="329" t="s">
        <v>2031</v>
      </c>
      <c r="AE25" s="329" t="s">
        <v>1948</v>
      </c>
      <c r="AF25" s="329" t="s">
        <v>17225</v>
      </c>
      <c r="AG25" s="329" t="s">
        <v>17226</v>
      </c>
      <c r="AH25" s="329" t="s">
        <v>17225</v>
      </c>
      <c r="AI25" s="329" t="s">
        <v>17227</v>
      </c>
      <c r="AJ25" s="338" t="s">
        <v>17228</v>
      </c>
      <c r="AK25" s="329" t="s">
        <v>17229</v>
      </c>
      <c r="AL25" s="329" t="s">
        <v>1941</v>
      </c>
      <c r="AM25" s="500" t="s">
        <v>142</v>
      </c>
      <c r="AN25" s="325" t="s">
        <v>143</v>
      </c>
      <c r="AO25" s="7" t="s">
        <v>17230</v>
      </c>
      <c r="AQ25" s="6" t="s">
        <v>17231</v>
      </c>
      <c r="AR25" s="501" t="str">
        <f>Table2[[#This Row],[Employee Code]]</f>
        <v>11200260</v>
      </c>
      <c r="AS25" s="4" t="s">
        <v>16</v>
      </c>
      <c r="AT25" s="4" t="s">
        <v>17039</v>
      </c>
    </row>
    <row r="26" spans="1:46" s="4" customFormat="1" ht="25" customHeight="1" x14ac:dyDescent="0.35">
      <c r="A26" s="365">
        <f t="shared" si="0"/>
        <v>25</v>
      </c>
      <c r="B26" s="338" t="s">
        <v>16282</v>
      </c>
      <c r="C26" s="335" t="s">
        <v>144</v>
      </c>
      <c r="D26" s="329"/>
      <c r="E26" s="329" t="s">
        <v>145</v>
      </c>
      <c r="F26" s="336">
        <v>41166</v>
      </c>
      <c r="G26" s="336">
        <v>41226</v>
      </c>
      <c r="H26" s="336">
        <v>41592</v>
      </c>
      <c r="I26" s="498"/>
      <c r="J26" s="329" t="s">
        <v>1932</v>
      </c>
      <c r="K26" s="337" t="s">
        <v>80</v>
      </c>
      <c r="L26" s="337" t="s">
        <v>146</v>
      </c>
      <c r="M26" s="499" t="s">
        <v>2032</v>
      </c>
      <c r="N26" s="337" t="s">
        <v>1964</v>
      </c>
      <c r="O26" s="337" t="s">
        <v>147</v>
      </c>
      <c r="P26" s="337" t="s">
        <v>2033</v>
      </c>
      <c r="Q26" s="329" t="s">
        <v>148</v>
      </c>
      <c r="R26" s="338" t="s">
        <v>17232</v>
      </c>
      <c r="S26" s="329" t="s">
        <v>1944</v>
      </c>
      <c r="T26" s="329" t="s">
        <v>53</v>
      </c>
      <c r="U26" s="336">
        <v>28424</v>
      </c>
      <c r="V26" s="329" t="s">
        <v>2007</v>
      </c>
      <c r="W26" s="329" t="s">
        <v>2007</v>
      </c>
      <c r="X26" s="329" t="s">
        <v>1936</v>
      </c>
      <c r="Y26" s="338" t="s">
        <v>17233</v>
      </c>
      <c r="Z26" s="336">
        <v>44955</v>
      </c>
      <c r="AA26" s="329" t="s">
        <v>1937</v>
      </c>
      <c r="AB26" s="329" t="s">
        <v>1938</v>
      </c>
      <c r="AC26" s="339" t="s">
        <v>1939</v>
      </c>
      <c r="AD26" s="329" t="s">
        <v>2034</v>
      </c>
      <c r="AE26" s="329" t="s">
        <v>1962</v>
      </c>
      <c r="AF26" s="329" t="s">
        <v>17234</v>
      </c>
      <c r="AG26" s="329" t="s">
        <v>17235</v>
      </c>
      <c r="AH26" s="329" t="s">
        <v>17236</v>
      </c>
      <c r="AI26" s="329" t="s">
        <v>17237</v>
      </c>
      <c r="AJ26" s="338" t="s">
        <v>17238</v>
      </c>
      <c r="AK26" s="329" t="s">
        <v>17239</v>
      </c>
      <c r="AL26" s="329" t="s">
        <v>1971</v>
      </c>
      <c r="AM26" s="500" t="s">
        <v>149</v>
      </c>
      <c r="AN26" s="325" t="s">
        <v>150</v>
      </c>
      <c r="AO26" s="7" t="s">
        <v>17240</v>
      </c>
      <c r="AQ26" s="6" t="s">
        <v>17241</v>
      </c>
      <c r="AR26" s="501" t="str">
        <f>Table2[[#This Row],[Employee Code]]</f>
        <v>11200262</v>
      </c>
      <c r="AS26" s="4" t="s">
        <v>16</v>
      </c>
      <c r="AT26" s="4" t="s">
        <v>17039</v>
      </c>
    </row>
    <row r="27" spans="1:46" s="4" customFormat="1" ht="25" customHeight="1" x14ac:dyDescent="0.35">
      <c r="A27" s="365">
        <f t="shared" si="0"/>
        <v>26</v>
      </c>
      <c r="B27" s="338" t="s">
        <v>16283</v>
      </c>
      <c r="C27" s="335" t="s">
        <v>151</v>
      </c>
      <c r="D27" s="329"/>
      <c r="E27" s="329" t="s">
        <v>14</v>
      </c>
      <c r="F27" s="336">
        <v>41169</v>
      </c>
      <c r="G27" s="336">
        <v>41229</v>
      </c>
      <c r="H27" s="336">
        <v>41595</v>
      </c>
      <c r="I27" s="498"/>
      <c r="J27" s="329" t="s">
        <v>1932</v>
      </c>
      <c r="K27" s="337" t="s">
        <v>40</v>
      </c>
      <c r="L27" s="337" t="s">
        <v>47</v>
      </c>
      <c r="M27" s="499" t="s">
        <v>17048</v>
      </c>
      <c r="N27" s="337" t="s">
        <v>2017</v>
      </c>
      <c r="O27" s="337" t="s">
        <v>152</v>
      </c>
      <c r="P27" s="337" t="s">
        <v>2035</v>
      </c>
      <c r="Q27" s="329" t="s">
        <v>21</v>
      </c>
      <c r="R27" s="338" t="s">
        <v>17242</v>
      </c>
      <c r="S27" s="329" t="s">
        <v>1944</v>
      </c>
      <c r="T27" s="329" t="s">
        <v>53</v>
      </c>
      <c r="U27" s="336">
        <v>32416</v>
      </c>
      <c r="V27" s="329" t="s">
        <v>57</v>
      </c>
      <c r="W27" s="329" t="s">
        <v>1382</v>
      </c>
      <c r="X27" s="329" t="s">
        <v>1936</v>
      </c>
      <c r="Y27" s="338" t="s">
        <v>17243</v>
      </c>
      <c r="Z27" s="336">
        <v>44889</v>
      </c>
      <c r="AA27" s="329" t="s">
        <v>1937</v>
      </c>
      <c r="AB27" s="329" t="s">
        <v>1938</v>
      </c>
      <c r="AC27" s="339" t="s">
        <v>1939</v>
      </c>
      <c r="AD27" s="329" t="s">
        <v>2036</v>
      </c>
      <c r="AE27" s="329" t="s">
        <v>17244</v>
      </c>
      <c r="AF27" s="329" t="s">
        <v>17245</v>
      </c>
      <c r="AG27" s="329" t="s">
        <v>17246</v>
      </c>
      <c r="AH27" s="329" t="s">
        <v>17247</v>
      </c>
      <c r="AI27" s="329" t="s">
        <v>17248</v>
      </c>
      <c r="AJ27" s="338" t="s">
        <v>17249</v>
      </c>
      <c r="AK27" s="329" t="s">
        <v>17250</v>
      </c>
      <c r="AL27" s="329" t="s">
        <v>1971</v>
      </c>
      <c r="AM27" s="500" t="s">
        <v>153</v>
      </c>
      <c r="AN27" s="325" t="s">
        <v>154</v>
      </c>
      <c r="AO27" s="7" t="s">
        <v>17251</v>
      </c>
      <c r="AQ27" s="6" t="s">
        <v>17252</v>
      </c>
      <c r="AR27" s="501" t="str">
        <f>Table2[[#This Row],[Employee Code]]</f>
        <v>11200263</v>
      </c>
      <c r="AS27" s="4" t="s">
        <v>16</v>
      </c>
      <c r="AT27" s="4" t="s">
        <v>14</v>
      </c>
    </row>
    <row r="28" spans="1:46" s="4" customFormat="1" ht="25" customHeight="1" x14ac:dyDescent="0.35">
      <c r="A28" s="365">
        <f t="shared" si="0"/>
        <v>27</v>
      </c>
      <c r="B28" s="338" t="s">
        <v>16284</v>
      </c>
      <c r="C28" s="335" t="s">
        <v>155</v>
      </c>
      <c r="D28" s="329"/>
      <c r="E28" s="329" t="s">
        <v>141</v>
      </c>
      <c r="F28" s="336">
        <v>41176</v>
      </c>
      <c r="G28" s="336">
        <v>41236</v>
      </c>
      <c r="H28" s="336">
        <v>41602</v>
      </c>
      <c r="I28" s="498"/>
      <c r="J28" s="329" t="s">
        <v>1932</v>
      </c>
      <c r="K28" s="337" t="s">
        <v>34</v>
      </c>
      <c r="L28" s="337" t="s">
        <v>35</v>
      </c>
      <c r="M28" s="499" t="s">
        <v>35</v>
      </c>
      <c r="N28" s="337" t="s">
        <v>1972</v>
      </c>
      <c r="O28" s="337" t="s">
        <v>60</v>
      </c>
      <c r="P28" s="337" t="s">
        <v>2020</v>
      </c>
      <c r="Q28" s="329" t="s">
        <v>21</v>
      </c>
      <c r="R28" s="338" t="s">
        <v>17253</v>
      </c>
      <c r="S28" s="329" t="s">
        <v>17223</v>
      </c>
      <c r="T28" s="329" t="s">
        <v>22</v>
      </c>
      <c r="U28" s="336">
        <v>27177</v>
      </c>
      <c r="V28" s="329" t="s">
        <v>141</v>
      </c>
      <c r="W28" s="329" t="s">
        <v>141</v>
      </c>
      <c r="X28" s="329" t="s">
        <v>1936</v>
      </c>
      <c r="Y28" s="338" t="s">
        <v>17254</v>
      </c>
      <c r="Z28" s="336">
        <v>44418</v>
      </c>
      <c r="AA28" s="329" t="s">
        <v>1937</v>
      </c>
      <c r="AB28" s="329" t="s">
        <v>1938</v>
      </c>
      <c r="AC28" s="339" t="s">
        <v>1939</v>
      </c>
      <c r="AD28" s="329" t="s">
        <v>2037</v>
      </c>
      <c r="AE28" s="329" t="s">
        <v>1962</v>
      </c>
      <c r="AF28" s="329" t="s">
        <v>17255</v>
      </c>
      <c r="AG28" s="329" t="s">
        <v>17256</v>
      </c>
      <c r="AH28" s="329" t="s">
        <v>17255</v>
      </c>
      <c r="AI28" s="329" t="s">
        <v>17256</v>
      </c>
      <c r="AJ28" s="338" t="s">
        <v>17257</v>
      </c>
      <c r="AK28" s="329" t="s">
        <v>17258</v>
      </c>
      <c r="AL28" s="329" t="s">
        <v>1941</v>
      </c>
      <c r="AM28" s="500" t="s">
        <v>156</v>
      </c>
      <c r="AN28" s="325" t="s">
        <v>157</v>
      </c>
      <c r="AO28" s="7" t="s">
        <v>17259</v>
      </c>
      <c r="AQ28" s="6" t="s">
        <v>17260</v>
      </c>
      <c r="AR28" s="501" t="str">
        <f>Table2[[#This Row],[Employee Code]]</f>
        <v>11200265</v>
      </c>
      <c r="AS28" s="4" t="s">
        <v>16</v>
      </c>
      <c r="AT28" s="4" t="s">
        <v>17039</v>
      </c>
    </row>
    <row r="29" spans="1:46" s="4" customFormat="1" ht="25" customHeight="1" x14ac:dyDescent="0.35">
      <c r="A29" s="365">
        <f t="shared" si="0"/>
        <v>28</v>
      </c>
      <c r="B29" s="338" t="s">
        <v>16285</v>
      </c>
      <c r="C29" s="335" t="s">
        <v>158</v>
      </c>
      <c r="D29" s="329"/>
      <c r="E29" s="329" t="s">
        <v>14</v>
      </c>
      <c r="F29" s="336">
        <v>41540</v>
      </c>
      <c r="G29" s="336">
        <v>41600</v>
      </c>
      <c r="H29" s="336">
        <v>42331</v>
      </c>
      <c r="I29" s="498"/>
      <c r="J29" s="329" t="s">
        <v>1932</v>
      </c>
      <c r="K29" s="337" t="s">
        <v>40</v>
      </c>
      <c r="L29" s="337" t="s">
        <v>47</v>
      </c>
      <c r="M29" s="499" t="s">
        <v>17048</v>
      </c>
      <c r="N29" s="337" t="s">
        <v>2017</v>
      </c>
      <c r="O29" s="337" t="s">
        <v>152</v>
      </c>
      <c r="P29" s="337" t="s">
        <v>2035</v>
      </c>
      <c r="Q29" s="329" t="s">
        <v>21</v>
      </c>
      <c r="R29" s="338" t="s">
        <v>17261</v>
      </c>
      <c r="S29" s="329" t="s">
        <v>1986</v>
      </c>
      <c r="T29" s="329" t="s">
        <v>53</v>
      </c>
      <c r="U29" s="336">
        <v>32494</v>
      </c>
      <c r="V29" s="329" t="s">
        <v>351</v>
      </c>
      <c r="W29" s="329" t="s">
        <v>501</v>
      </c>
      <c r="X29" s="329" t="s">
        <v>1936</v>
      </c>
      <c r="Y29" s="338" t="s">
        <v>17262</v>
      </c>
      <c r="Z29" s="336">
        <v>44417</v>
      </c>
      <c r="AA29" s="329" t="s">
        <v>1937</v>
      </c>
      <c r="AB29" s="329" t="s">
        <v>1938</v>
      </c>
      <c r="AC29" s="339" t="s">
        <v>1939</v>
      </c>
      <c r="AD29" s="329" t="s">
        <v>2030</v>
      </c>
      <c r="AE29" s="329" t="s">
        <v>17263</v>
      </c>
      <c r="AF29" s="329" t="s">
        <v>17264</v>
      </c>
      <c r="AG29" s="329" t="s">
        <v>17265</v>
      </c>
      <c r="AH29" s="329" t="s">
        <v>17266</v>
      </c>
      <c r="AI29" s="329" t="s">
        <v>17267</v>
      </c>
      <c r="AJ29" s="338" t="s">
        <v>17268</v>
      </c>
      <c r="AK29" s="329" t="s">
        <v>17269</v>
      </c>
      <c r="AL29" s="329" t="s">
        <v>2005</v>
      </c>
      <c r="AM29" s="500" t="s">
        <v>159</v>
      </c>
      <c r="AN29" s="325" t="s">
        <v>160</v>
      </c>
      <c r="AO29" s="7" t="s">
        <v>17270</v>
      </c>
      <c r="AQ29" s="6" t="s">
        <v>17271</v>
      </c>
      <c r="AR29" s="501" t="str">
        <f>Table2[[#This Row],[Employee Code]]</f>
        <v>11300328</v>
      </c>
      <c r="AS29" s="4" t="s">
        <v>16</v>
      </c>
      <c r="AT29" s="4" t="s">
        <v>14</v>
      </c>
    </row>
    <row r="30" spans="1:46" s="4" customFormat="1" ht="25" customHeight="1" x14ac:dyDescent="0.35">
      <c r="A30" s="365">
        <f t="shared" si="0"/>
        <v>29</v>
      </c>
      <c r="B30" s="338" t="s">
        <v>16286</v>
      </c>
      <c r="C30" s="335" t="s">
        <v>161</v>
      </c>
      <c r="D30" s="329"/>
      <c r="E30" s="329" t="s">
        <v>162</v>
      </c>
      <c r="F30" s="336">
        <v>41596</v>
      </c>
      <c r="G30" s="336">
        <v>41656</v>
      </c>
      <c r="H30" s="336">
        <v>43118</v>
      </c>
      <c r="I30" s="498"/>
      <c r="J30" s="329" t="s">
        <v>1932</v>
      </c>
      <c r="K30" s="337" t="s">
        <v>80</v>
      </c>
      <c r="L30" s="337" t="s">
        <v>81</v>
      </c>
      <c r="M30" s="499" t="s">
        <v>2038</v>
      </c>
      <c r="N30" s="337" t="s">
        <v>1933</v>
      </c>
      <c r="O30" s="337" t="s">
        <v>164</v>
      </c>
      <c r="P30" s="337" t="s">
        <v>2039</v>
      </c>
      <c r="Q30" s="329" t="s">
        <v>83</v>
      </c>
      <c r="R30" s="338" t="s">
        <v>17272</v>
      </c>
      <c r="S30" s="329" t="s">
        <v>1944</v>
      </c>
      <c r="T30" s="329" t="s">
        <v>53</v>
      </c>
      <c r="U30" s="336">
        <v>31345</v>
      </c>
      <c r="V30" s="329" t="s">
        <v>544</v>
      </c>
      <c r="W30" s="329" t="s">
        <v>544</v>
      </c>
      <c r="X30" s="329" t="s">
        <v>1936</v>
      </c>
      <c r="Y30" s="338" t="s">
        <v>17273</v>
      </c>
      <c r="Z30" s="336">
        <v>44380</v>
      </c>
      <c r="AA30" s="329" t="s">
        <v>1937</v>
      </c>
      <c r="AB30" s="329" t="s">
        <v>1938</v>
      </c>
      <c r="AC30" s="339" t="s">
        <v>1939</v>
      </c>
      <c r="AD30" s="329" t="s">
        <v>2040</v>
      </c>
      <c r="AE30" s="329" t="s">
        <v>2041</v>
      </c>
      <c r="AF30" s="329" t="s">
        <v>17274</v>
      </c>
      <c r="AG30" s="329" t="s">
        <v>17275</v>
      </c>
      <c r="AH30" s="329" t="s">
        <v>17276</v>
      </c>
      <c r="AI30" s="329" t="s">
        <v>17277</v>
      </c>
      <c r="AJ30" s="338" t="s">
        <v>17278</v>
      </c>
      <c r="AK30" s="329" t="s">
        <v>1283</v>
      </c>
      <c r="AL30" s="329" t="s">
        <v>1971</v>
      </c>
      <c r="AM30" s="500" t="s">
        <v>165</v>
      </c>
      <c r="AN30" s="325" t="s">
        <v>166</v>
      </c>
      <c r="AO30" s="7" t="s">
        <v>17279</v>
      </c>
      <c r="AQ30" s="6" t="s">
        <v>17280</v>
      </c>
      <c r="AR30" s="501" t="str">
        <f>Table2[[#This Row],[Employee Code]]</f>
        <v>11300337</v>
      </c>
      <c r="AS30" s="4" t="s">
        <v>17281</v>
      </c>
      <c r="AT30" s="4" t="s">
        <v>17039</v>
      </c>
    </row>
    <row r="31" spans="1:46" s="4" customFormat="1" ht="25" customHeight="1" x14ac:dyDescent="0.35">
      <c r="A31" s="365">
        <f t="shared" si="0"/>
        <v>30</v>
      </c>
      <c r="B31" s="338" t="s">
        <v>16287</v>
      </c>
      <c r="C31" s="335" t="s">
        <v>167</v>
      </c>
      <c r="D31" s="329"/>
      <c r="E31" s="329" t="s">
        <v>14</v>
      </c>
      <c r="F31" s="336">
        <v>41876</v>
      </c>
      <c r="G31" s="336">
        <v>41936</v>
      </c>
      <c r="H31" s="336">
        <v>42668</v>
      </c>
      <c r="I31" s="498"/>
      <c r="J31" s="329" t="s">
        <v>1932</v>
      </c>
      <c r="K31" s="337" t="s">
        <v>34</v>
      </c>
      <c r="L31" s="337" t="s">
        <v>115</v>
      </c>
      <c r="M31" s="499" t="s">
        <v>2042</v>
      </c>
      <c r="N31" s="337" t="s">
        <v>1984</v>
      </c>
      <c r="O31" s="337" t="s">
        <v>168</v>
      </c>
      <c r="P31" s="337" t="s">
        <v>2043</v>
      </c>
      <c r="Q31" s="329" t="s">
        <v>21</v>
      </c>
      <c r="R31" s="338" t="s">
        <v>17282</v>
      </c>
      <c r="S31" s="329" t="s">
        <v>1944</v>
      </c>
      <c r="T31" s="329" t="s">
        <v>22</v>
      </c>
      <c r="U31" s="336">
        <v>30978</v>
      </c>
      <c r="V31" s="329" t="s">
        <v>351</v>
      </c>
      <c r="W31" s="329" t="s">
        <v>255</v>
      </c>
      <c r="X31" s="329" t="s">
        <v>1936</v>
      </c>
      <c r="Y31" s="338" t="s">
        <v>17283</v>
      </c>
      <c r="Z31" s="336">
        <v>44557</v>
      </c>
      <c r="AA31" s="329" t="s">
        <v>1937</v>
      </c>
      <c r="AB31" s="329" t="s">
        <v>1956</v>
      </c>
      <c r="AC31" s="339" t="s">
        <v>1974</v>
      </c>
      <c r="AD31" s="329" t="s">
        <v>2044</v>
      </c>
      <c r="AE31" s="329" t="s">
        <v>2041</v>
      </c>
      <c r="AF31" s="329" t="s">
        <v>17284</v>
      </c>
      <c r="AG31" s="329" t="s">
        <v>17285</v>
      </c>
      <c r="AH31" s="329" t="s">
        <v>17286</v>
      </c>
      <c r="AI31" s="329" t="s">
        <v>17287</v>
      </c>
      <c r="AJ31" s="338" t="s">
        <v>17288</v>
      </c>
      <c r="AK31" s="329" t="s">
        <v>17289</v>
      </c>
      <c r="AL31" s="329" t="s">
        <v>1958</v>
      </c>
      <c r="AM31" s="500" t="s">
        <v>169</v>
      </c>
      <c r="AN31" s="325" t="s">
        <v>170</v>
      </c>
      <c r="AO31" s="7" t="s">
        <v>17290</v>
      </c>
      <c r="AQ31" s="6" t="s">
        <v>17291</v>
      </c>
      <c r="AR31" s="501" t="str">
        <f>Table2[[#This Row],[Employee Code]]</f>
        <v>11400369</v>
      </c>
      <c r="AS31" s="4" t="s">
        <v>16</v>
      </c>
      <c r="AT31" s="4" t="s">
        <v>14</v>
      </c>
    </row>
    <row r="32" spans="1:46" s="4" customFormat="1" ht="25" customHeight="1" x14ac:dyDescent="0.35">
      <c r="A32" s="365">
        <f t="shared" si="0"/>
        <v>31</v>
      </c>
      <c r="B32" s="338" t="s">
        <v>16288</v>
      </c>
      <c r="C32" s="335" t="s">
        <v>171</v>
      </c>
      <c r="D32" s="329" t="s">
        <v>17292</v>
      </c>
      <c r="E32" s="329" t="s">
        <v>124</v>
      </c>
      <c r="F32" s="336">
        <v>41885</v>
      </c>
      <c r="G32" s="336">
        <v>41945</v>
      </c>
      <c r="H32" s="336">
        <v>42311</v>
      </c>
      <c r="I32" s="498"/>
      <c r="J32" s="329" t="s">
        <v>1932</v>
      </c>
      <c r="K32" s="337" t="s">
        <v>80</v>
      </c>
      <c r="L32" s="337" t="s">
        <v>146</v>
      </c>
      <c r="M32" s="499" t="s">
        <v>2032</v>
      </c>
      <c r="N32" s="337" t="s">
        <v>1972</v>
      </c>
      <c r="O32" s="337" t="s">
        <v>172</v>
      </c>
      <c r="P32" s="337" t="s">
        <v>2045</v>
      </c>
      <c r="Q32" s="329" t="s">
        <v>148</v>
      </c>
      <c r="R32" s="338" t="s">
        <v>17293</v>
      </c>
      <c r="S32" s="329" t="s">
        <v>1944</v>
      </c>
      <c r="T32" s="329" t="s">
        <v>53</v>
      </c>
      <c r="U32" s="336">
        <v>30156</v>
      </c>
      <c r="V32" s="329" t="s">
        <v>2019</v>
      </c>
      <c r="W32" s="329" t="s">
        <v>2007</v>
      </c>
      <c r="X32" s="329" t="s">
        <v>1936</v>
      </c>
      <c r="Y32" s="338" t="s">
        <v>17294</v>
      </c>
      <c r="Z32" s="336">
        <v>44320</v>
      </c>
      <c r="AA32" s="329" t="s">
        <v>1937</v>
      </c>
      <c r="AB32" s="329" t="s">
        <v>1938</v>
      </c>
      <c r="AC32" s="339" t="s">
        <v>1939</v>
      </c>
      <c r="AD32" s="329" t="s">
        <v>2010</v>
      </c>
      <c r="AE32" s="329" t="s">
        <v>1948</v>
      </c>
      <c r="AF32" s="329" t="s">
        <v>17295</v>
      </c>
      <c r="AG32" s="329" t="s">
        <v>17296</v>
      </c>
      <c r="AH32" s="329" t="s">
        <v>17297</v>
      </c>
      <c r="AI32" s="329" t="s">
        <v>17298</v>
      </c>
      <c r="AJ32" s="338" t="s">
        <v>2046</v>
      </c>
      <c r="AK32" s="329" t="s">
        <v>2047</v>
      </c>
      <c r="AL32" s="329" t="s">
        <v>1971</v>
      </c>
      <c r="AM32" s="500" t="s">
        <v>173</v>
      </c>
      <c r="AN32" s="325" t="s">
        <v>174</v>
      </c>
      <c r="AO32" s="7" t="s">
        <v>17299</v>
      </c>
      <c r="AQ32" s="6" t="s">
        <v>17300</v>
      </c>
      <c r="AR32" s="501" t="str">
        <f>Table2[[#This Row],[Employee Code]]</f>
        <v>11400370</v>
      </c>
      <c r="AS32" s="4" t="s">
        <v>16</v>
      </c>
      <c r="AT32" s="4" t="s">
        <v>17039</v>
      </c>
    </row>
    <row r="33" spans="1:46" s="4" customFormat="1" ht="25" customHeight="1" x14ac:dyDescent="0.35">
      <c r="A33" s="365">
        <f t="shared" si="0"/>
        <v>32</v>
      </c>
      <c r="B33" s="338" t="s">
        <v>16289</v>
      </c>
      <c r="C33" s="335" t="s">
        <v>175</v>
      </c>
      <c r="D33" s="329"/>
      <c r="E33" s="329" t="s">
        <v>176</v>
      </c>
      <c r="F33" s="336">
        <v>41885</v>
      </c>
      <c r="G33" s="336">
        <v>41945</v>
      </c>
      <c r="H33" s="336">
        <v>42311</v>
      </c>
      <c r="I33" s="498"/>
      <c r="J33" s="329" t="s">
        <v>1932</v>
      </c>
      <c r="K33" s="337" t="s">
        <v>34</v>
      </c>
      <c r="L33" s="337" t="s">
        <v>35</v>
      </c>
      <c r="M33" s="499" t="s">
        <v>35</v>
      </c>
      <c r="N33" s="337" t="s">
        <v>2017</v>
      </c>
      <c r="O33" s="337" t="s">
        <v>125</v>
      </c>
      <c r="P33" s="337" t="s">
        <v>2018</v>
      </c>
      <c r="Q33" s="329" t="s">
        <v>21</v>
      </c>
      <c r="R33" s="338" t="s">
        <v>17301</v>
      </c>
      <c r="S33" s="329" t="s">
        <v>1944</v>
      </c>
      <c r="T33" s="329" t="s">
        <v>22</v>
      </c>
      <c r="U33" s="336">
        <v>33684</v>
      </c>
      <c r="V33" s="329" t="s">
        <v>2048</v>
      </c>
      <c r="W33" s="329" t="s">
        <v>2048</v>
      </c>
      <c r="X33" s="329" t="s">
        <v>1936</v>
      </c>
      <c r="Y33" s="338" t="s">
        <v>17302</v>
      </c>
      <c r="Z33" s="336">
        <v>45023</v>
      </c>
      <c r="AA33" s="329" t="s">
        <v>1937</v>
      </c>
      <c r="AB33" s="329" t="s">
        <v>1956</v>
      </c>
      <c r="AC33" s="339" t="s">
        <v>1939</v>
      </c>
      <c r="AD33" s="329" t="s">
        <v>2049</v>
      </c>
      <c r="AE33" s="329" t="s">
        <v>1948</v>
      </c>
      <c r="AF33" s="329" t="s">
        <v>17303</v>
      </c>
      <c r="AG33" s="329" t="s">
        <v>17304</v>
      </c>
      <c r="AH33" s="329" t="s">
        <v>17305</v>
      </c>
      <c r="AI33" s="329" t="s">
        <v>17306</v>
      </c>
      <c r="AJ33" s="338" t="s">
        <v>17307</v>
      </c>
      <c r="AK33" s="329" t="s">
        <v>17308</v>
      </c>
      <c r="AL33" s="329" t="s">
        <v>1993</v>
      </c>
      <c r="AM33" s="500" t="s">
        <v>177</v>
      </c>
      <c r="AN33" s="325" t="s">
        <v>178</v>
      </c>
      <c r="AO33" s="7" t="s">
        <v>17309</v>
      </c>
      <c r="AQ33" s="6" t="s">
        <v>17310</v>
      </c>
      <c r="AR33" s="501" t="str">
        <f>Table2[[#This Row],[Employee Code]]</f>
        <v>11400374</v>
      </c>
      <c r="AS33" s="4" t="s">
        <v>16</v>
      </c>
      <c r="AT33" s="4" t="s">
        <v>17039</v>
      </c>
    </row>
    <row r="34" spans="1:46" s="4" customFormat="1" ht="25" customHeight="1" x14ac:dyDescent="0.35">
      <c r="A34" s="365">
        <f t="shared" si="0"/>
        <v>33</v>
      </c>
      <c r="B34" s="338" t="s">
        <v>16290</v>
      </c>
      <c r="C34" s="335" t="s">
        <v>179</v>
      </c>
      <c r="D34" s="329"/>
      <c r="E34" s="329" t="s">
        <v>14</v>
      </c>
      <c r="F34" s="336">
        <v>41935</v>
      </c>
      <c r="G34" s="336">
        <v>42026</v>
      </c>
      <c r="H34" s="336">
        <v>42392</v>
      </c>
      <c r="I34" s="498"/>
      <c r="J34" s="329" t="s">
        <v>1932</v>
      </c>
      <c r="K34" s="337" t="s">
        <v>40</v>
      </c>
      <c r="L34" s="337" t="s">
        <v>47</v>
      </c>
      <c r="M34" s="499" t="s">
        <v>17048</v>
      </c>
      <c r="N34" s="337" t="s">
        <v>2050</v>
      </c>
      <c r="O34" s="337" t="s">
        <v>180</v>
      </c>
      <c r="P34" s="337" t="s">
        <v>2051</v>
      </c>
      <c r="Q34" s="329" t="s">
        <v>21</v>
      </c>
      <c r="R34" s="338" t="s">
        <v>17311</v>
      </c>
      <c r="S34" s="329" t="s">
        <v>1935</v>
      </c>
      <c r="T34" s="329" t="s">
        <v>22</v>
      </c>
      <c r="U34" s="336">
        <v>34318</v>
      </c>
      <c r="V34" s="329" t="s">
        <v>255</v>
      </c>
      <c r="W34" s="329" t="s">
        <v>255</v>
      </c>
      <c r="X34" s="329" t="s">
        <v>1936</v>
      </c>
      <c r="Y34" s="338" t="s">
        <v>17312</v>
      </c>
      <c r="Z34" s="336">
        <v>44299</v>
      </c>
      <c r="AA34" s="329" t="s">
        <v>1937</v>
      </c>
      <c r="AB34" s="329" t="s">
        <v>1938</v>
      </c>
      <c r="AC34" s="339" t="s">
        <v>1939</v>
      </c>
      <c r="AD34" s="329" t="s">
        <v>1992</v>
      </c>
      <c r="AE34" s="329" t="s">
        <v>1962</v>
      </c>
      <c r="AF34" s="329" t="s">
        <v>17313</v>
      </c>
      <c r="AG34" s="329" t="s">
        <v>17314</v>
      </c>
      <c r="AH34" s="329" t="s">
        <v>17315</v>
      </c>
      <c r="AI34" s="329" t="s">
        <v>17316</v>
      </c>
      <c r="AJ34" s="338" t="s">
        <v>17317</v>
      </c>
      <c r="AK34" s="329" t="s">
        <v>17318</v>
      </c>
      <c r="AL34" s="329" t="s">
        <v>1941</v>
      </c>
      <c r="AM34" s="500" t="s">
        <v>181</v>
      </c>
      <c r="AN34" s="325" t="s">
        <v>182</v>
      </c>
      <c r="AO34" s="7" t="s">
        <v>17319</v>
      </c>
      <c r="AQ34" s="6" t="s">
        <v>17320</v>
      </c>
      <c r="AR34" s="501" t="str">
        <f>Table2[[#This Row],[Employee Code]]</f>
        <v>11400394</v>
      </c>
      <c r="AS34" s="4" t="s">
        <v>16</v>
      </c>
      <c r="AT34" s="4" t="s">
        <v>14</v>
      </c>
    </row>
    <row r="35" spans="1:46" s="4" customFormat="1" ht="25" customHeight="1" x14ac:dyDescent="0.35">
      <c r="A35" s="4">
        <f t="shared" si="0"/>
        <v>34</v>
      </c>
      <c r="B35" s="501" t="s">
        <v>16291</v>
      </c>
      <c r="C35" s="5" t="s">
        <v>183</v>
      </c>
      <c r="E35" s="4" t="s">
        <v>141</v>
      </c>
      <c r="F35" s="502">
        <v>41949</v>
      </c>
      <c r="G35" s="502">
        <v>42009</v>
      </c>
      <c r="H35" s="502">
        <v>43471</v>
      </c>
      <c r="I35" s="502"/>
      <c r="J35" s="4" t="s">
        <v>1932</v>
      </c>
      <c r="K35" s="6" t="s">
        <v>80</v>
      </c>
      <c r="L35" s="6" t="s">
        <v>163</v>
      </c>
      <c r="M35" s="503" t="s">
        <v>2052</v>
      </c>
      <c r="N35" s="6" t="s">
        <v>1942</v>
      </c>
      <c r="O35" s="6" t="s">
        <v>164</v>
      </c>
      <c r="P35" s="6" t="s">
        <v>2053</v>
      </c>
      <c r="Q35" s="4" t="s">
        <v>83</v>
      </c>
      <c r="R35" s="501" t="s">
        <v>17321</v>
      </c>
      <c r="S35" s="4" t="s">
        <v>1944</v>
      </c>
      <c r="T35" s="4" t="s">
        <v>53</v>
      </c>
      <c r="U35" s="502">
        <v>30717</v>
      </c>
      <c r="V35" s="4" t="s">
        <v>334</v>
      </c>
      <c r="W35" s="4" t="s">
        <v>334</v>
      </c>
      <c r="X35" s="4" t="s">
        <v>1936</v>
      </c>
      <c r="Y35" s="501" t="s">
        <v>17322</v>
      </c>
      <c r="Z35" s="502">
        <v>41374</v>
      </c>
      <c r="AA35" s="4" t="s">
        <v>334</v>
      </c>
      <c r="AB35" s="4" t="s">
        <v>1938</v>
      </c>
      <c r="AC35" s="504" t="s">
        <v>1939</v>
      </c>
      <c r="AD35" s="4" t="s">
        <v>17323</v>
      </c>
      <c r="AE35" s="4" t="s">
        <v>17324</v>
      </c>
      <c r="AF35" s="4" t="s">
        <v>17325</v>
      </c>
      <c r="AG35" s="4" t="s">
        <v>17326</v>
      </c>
      <c r="AH35" s="4" t="s">
        <v>17325</v>
      </c>
      <c r="AI35" s="4" t="s">
        <v>17326</v>
      </c>
      <c r="AJ35" s="501" t="s">
        <v>17327</v>
      </c>
      <c r="AK35" s="4" t="s">
        <v>17328</v>
      </c>
      <c r="AL35" s="4" t="s">
        <v>1971</v>
      </c>
      <c r="AM35" s="501" t="s">
        <v>184</v>
      </c>
      <c r="AN35" s="7" t="s">
        <v>185</v>
      </c>
      <c r="AO35" s="7"/>
      <c r="AQ35" s="6" t="s">
        <v>17329</v>
      </c>
      <c r="AR35" s="501" t="str">
        <f>Table2[[#This Row],[Employee Code]]</f>
        <v>11400397</v>
      </c>
      <c r="AS35" s="4" t="s">
        <v>17281</v>
      </c>
      <c r="AT35" s="4" t="s">
        <v>17039</v>
      </c>
    </row>
    <row r="36" spans="1:46" s="4" customFormat="1" ht="25" customHeight="1" x14ac:dyDescent="0.35">
      <c r="A36" s="365">
        <f t="shared" si="0"/>
        <v>35</v>
      </c>
      <c r="B36" s="338" t="s">
        <v>16292</v>
      </c>
      <c r="C36" s="335" t="s">
        <v>186</v>
      </c>
      <c r="D36" s="329"/>
      <c r="E36" s="329" t="s">
        <v>14</v>
      </c>
      <c r="F36" s="336">
        <v>41960</v>
      </c>
      <c r="G36" s="336">
        <v>42020</v>
      </c>
      <c r="H36" s="336">
        <v>42386</v>
      </c>
      <c r="I36" s="498"/>
      <c r="J36" s="329" t="s">
        <v>1932</v>
      </c>
      <c r="K36" s="337" t="s">
        <v>26</v>
      </c>
      <c r="L36" s="337" t="s">
        <v>16879</v>
      </c>
      <c r="M36" s="337" t="s">
        <v>16879</v>
      </c>
      <c r="N36" s="337" t="s">
        <v>1984</v>
      </c>
      <c r="O36" s="337" t="s">
        <v>16881</v>
      </c>
      <c r="P36" s="337" t="s">
        <v>16882</v>
      </c>
      <c r="Q36" s="329" t="s">
        <v>21</v>
      </c>
      <c r="R36" s="338" t="s">
        <v>17330</v>
      </c>
      <c r="S36" s="329" t="s">
        <v>1935</v>
      </c>
      <c r="T36" s="329" t="s">
        <v>22</v>
      </c>
      <c r="U36" s="336">
        <v>31342</v>
      </c>
      <c r="V36" s="329" t="s">
        <v>2055</v>
      </c>
      <c r="W36" s="329" t="s">
        <v>747</v>
      </c>
      <c r="X36" s="329" t="s">
        <v>1936</v>
      </c>
      <c r="Y36" s="338" t="s">
        <v>17331</v>
      </c>
      <c r="Z36" s="336">
        <v>44776</v>
      </c>
      <c r="AA36" s="329" t="s">
        <v>1937</v>
      </c>
      <c r="AB36" s="329" t="s">
        <v>1956</v>
      </c>
      <c r="AC36" s="339" t="s">
        <v>1939</v>
      </c>
      <c r="AD36" s="329" t="s">
        <v>1992</v>
      </c>
      <c r="AE36" s="329" t="s">
        <v>2056</v>
      </c>
      <c r="AF36" s="329" t="s">
        <v>17332</v>
      </c>
      <c r="AG36" s="329" t="s">
        <v>17333</v>
      </c>
      <c r="AH36" s="329" t="s">
        <v>17334</v>
      </c>
      <c r="AI36" s="329" t="s">
        <v>17335</v>
      </c>
      <c r="AJ36" s="338" t="s">
        <v>17336</v>
      </c>
      <c r="AK36" s="329" t="s">
        <v>17337</v>
      </c>
      <c r="AL36" s="329" t="s">
        <v>1963</v>
      </c>
      <c r="AM36" s="500" t="s">
        <v>188</v>
      </c>
      <c r="AN36" s="325" t="s">
        <v>189</v>
      </c>
      <c r="AO36" s="7" t="s">
        <v>17338</v>
      </c>
      <c r="AQ36" s="6" t="s">
        <v>17339</v>
      </c>
      <c r="AR36" s="501" t="str">
        <f>Table2[[#This Row],[Employee Code]]</f>
        <v>11400398</v>
      </c>
      <c r="AS36" s="4" t="s">
        <v>16</v>
      </c>
      <c r="AT36" s="4" t="s">
        <v>14</v>
      </c>
    </row>
    <row r="37" spans="1:46" s="4" customFormat="1" ht="25" customHeight="1" x14ac:dyDescent="0.35">
      <c r="A37" s="365">
        <f t="shared" si="0"/>
        <v>36</v>
      </c>
      <c r="B37" s="338" t="s">
        <v>16293</v>
      </c>
      <c r="C37" s="335" t="s">
        <v>190</v>
      </c>
      <c r="D37" s="329"/>
      <c r="E37" s="329" t="s">
        <v>79</v>
      </c>
      <c r="F37" s="336">
        <v>41961</v>
      </c>
      <c r="G37" s="336">
        <v>42021</v>
      </c>
      <c r="H37" s="336">
        <v>42753</v>
      </c>
      <c r="I37" s="498"/>
      <c r="J37" s="329" t="s">
        <v>1932</v>
      </c>
      <c r="K37" s="337" t="s">
        <v>80</v>
      </c>
      <c r="L37" s="337" t="s">
        <v>146</v>
      </c>
      <c r="M37" s="499" t="s">
        <v>17340</v>
      </c>
      <c r="N37" s="337" t="s">
        <v>1933</v>
      </c>
      <c r="O37" s="337" t="s">
        <v>191</v>
      </c>
      <c r="P37" s="337" t="s">
        <v>2057</v>
      </c>
      <c r="Q37" s="329" t="s">
        <v>148</v>
      </c>
      <c r="R37" s="338" t="s">
        <v>17341</v>
      </c>
      <c r="S37" s="329" t="s">
        <v>1944</v>
      </c>
      <c r="T37" s="329" t="s">
        <v>22</v>
      </c>
      <c r="U37" s="336">
        <v>28840</v>
      </c>
      <c r="V37" s="329" t="s">
        <v>79</v>
      </c>
      <c r="W37" s="329" t="s">
        <v>2058</v>
      </c>
      <c r="X37" s="329" t="s">
        <v>1936</v>
      </c>
      <c r="Y37" s="338" t="s">
        <v>17342</v>
      </c>
      <c r="Z37" s="336">
        <v>43839</v>
      </c>
      <c r="AA37" s="329" t="s">
        <v>79</v>
      </c>
      <c r="AB37" s="329" t="s">
        <v>1946</v>
      </c>
      <c r="AC37" s="339" t="s">
        <v>1939</v>
      </c>
      <c r="AD37" s="329" t="s">
        <v>2040</v>
      </c>
      <c r="AE37" s="329" t="s">
        <v>1948</v>
      </c>
      <c r="AF37" s="329" t="s">
        <v>17343</v>
      </c>
      <c r="AG37" s="329" t="s">
        <v>17344</v>
      </c>
      <c r="AH37" s="329" t="s">
        <v>17345</v>
      </c>
      <c r="AI37" s="329" t="s">
        <v>17346</v>
      </c>
      <c r="AJ37" s="338" t="s">
        <v>17347</v>
      </c>
      <c r="AK37" s="329" t="s">
        <v>17348</v>
      </c>
      <c r="AL37" s="329" t="s">
        <v>2059</v>
      </c>
      <c r="AM37" s="500" t="s">
        <v>192</v>
      </c>
      <c r="AN37" s="325" t="s">
        <v>193</v>
      </c>
      <c r="AO37" s="7"/>
      <c r="AQ37" s="6" t="s">
        <v>17349</v>
      </c>
      <c r="AR37" s="501" t="str">
        <f>Table2[[#This Row],[Employee Code]]</f>
        <v>11400399</v>
      </c>
      <c r="AS37" s="4" t="s">
        <v>16</v>
      </c>
      <c r="AT37" s="4" t="s">
        <v>17039</v>
      </c>
    </row>
    <row r="38" spans="1:46" s="4" customFormat="1" ht="25" customHeight="1" x14ac:dyDescent="0.35">
      <c r="A38" s="365">
        <f t="shared" si="0"/>
        <v>37</v>
      </c>
      <c r="B38" s="338" t="s">
        <v>16294</v>
      </c>
      <c r="C38" s="335" t="s">
        <v>194</v>
      </c>
      <c r="D38" s="329"/>
      <c r="E38" s="329" t="s">
        <v>57</v>
      </c>
      <c r="F38" s="336">
        <v>41968</v>
      </c>
      <c r="G38" s="336">
        <v>42028</v>
      </c>
      <c r="H38" s="336">
        <v>42394</v>
      </c>
      <c r="I38" s="498"/>
      <c r="J38" s="329" t="s">
        <v>1932</v>
      </c>
      <c r="K38" s="337" t="s">
        <v>80</v>
      </c>
      <c r="L38" s="337" t="s">
        <v>195</v>
      </c>
      <c r="M38" s="499" t="s">
        <v>2060</v>
      </c>
      <c r="N38" s="337" t="s">
        <v>1984</v>
      </c>
      <c r="O38" s="337" t="s">
        <v>196</v>
      </c>
      <c r="P38" s="337" t="s">
        <v>2061</v>
      </c>
      <c r="Q38" s="329" t="s">
        <v>83</v>
      </c>
      <c r="R38" s="338" t="s">
        <v>17350</v>
      </c>
      <c r="S38" s="329" t="s">
        <v>1944</v>
      </c>
      <c r="T38" s="329" t="s">
        <v>53</v>
      </c>
      <c r="U38" s="336">
        <v>28587</v>
      </c>
      <c r="V38" s="329" t="s">
        <v>79</v>
      </c>
      <c r="W38" s="329" t="s">
        <v>79</v>
      </c>
      <c r="X38" s="329" t="s">
        <v>1936</v>
      </c>
      <c r="Y38" s="338" t="s">
        <v>17351</v>
      </c>
      <c r="Z38" s="336">
        <v>44903</v>
      </c>
      <c r="AA38" s="329" t="s">
        <v>1937</v>
      </c>
      <c r="AB38" s="329" t="s">
        <v>1938</v>
      </c>
      <c r="AC38" s="339" t="s">
        <v>1939</v>
      </c>
      <c r="AD38" s="329" t="s">
        <v>2062</v>
      </c>
      <c r="AE38" s="329" t="s">
        <v>17352</v>
      </c>
      <c r="AF38" s="329" t="s">
        <v>17353</v>
      </c>
      <c r="AG38" s="329" t="s">
        <v>17354</v>
      </c>
      <c r="AH38" s="329" t="s">
        <v>17353</v>
      </c>
      <c r="AI38" s="329" t="s">
        <v>17354</v>
      </c>
      <c r="AJ38" s="338" t="s">
        <v>17355</v>
      </c>
      <c r="AK38" s="329" t="s">
        <v>17356</v>
      </c>
      <c r="AL38" s="329" t="s">
        <v>1971</v>
      </c>
      <c r="AM38" s="500" t="s">
        <v>197</v>
      </c>
      <c r="AN38" s="325" t="s">
        <v>198</v>
      </c>
      <c r="AO38" s="7" t="s">
        <v>17357</v>
      </c>
      <c r="AQ38" s="6" t="s">
        <v>17358</v>
      </c>
      <c r="AR38" s="501" t="str">
        <f>Table2[[#This Row],[Employee Code]]</f>
        <v>11400401</v>
      </c>
      <c r="AS38" s="4" t="s">
        <v>17359</v>
      </c>
      <c r="AT38" s="4" t="s">
        <v>17039</v>
      </c>
    </row>
    <row r="39" spans="1:46" s="4" customFormat="1" ht="25" customHeight="1" x14ac:dyDescent="0.35">
      <c r="A39" s="365">
        <f t="shared" si="0"/>
        <v>38</v>
      </c>
      <c r="B39" s="338" t="s">
        <v>16295</v>
      </c>
      <c r="C39" s="335" t="s">
        <v>199</v>
      </c>
      <c r="D39" s="329"/>
      <c r="E39" s="329" t="s">
        <v>14</v>
      </c>
      <c r="F39" s="336">
        <v>41988</v>
      </c>
      <c r="G39" s="336">
        <v>42048</v>
      </c>
      <c r="H39" s="336">
        <v>42414</v>
      </c>
      <c r="I39" s="336"/>
      <c r="J39" s="329" t="s">
        <v>1932</v>
      </c>
      <c r="K39" s="337" t="s">
        <v>69</v>
      </c>
      <c r="L39" s="337" t="s">
        <v>70</v>
      </c>
      <c r="M39" s="337" t="s">
        <v>1983</v>
      </c>
      <c r="N39" s="337" t="s">
        <v>1990</v>
      </c>
      <c r="O39" s="337" t="s">
        <v>200</v>
      </c>
      <c r="P39" s="337" t="s">
        <v>2063</v>
      </c>
      <c r="Q39" s="329" t="s">
        <v>21</v>
      </c>
      <c r="R39" s="338" t="s">
        <v>17360</v>
      </c>
      <c r="S39" s="329" t="s">
        <v>1935</v>
      </c>
      <c r="T39" s="329" t="s">
        <v>53</v>
      </c>
      <c r="U39" s="336">
        <v>31357</v>
      </c>
      <c r="V39" s="329" t="s">
        <v>2064</v>
      </c>
      <c r="W39" s="329" t="s">
        <v>2064</v>
      </c>
      <c r="X39" s="329" t="s">
        <v>1936</v>
      </c>
      <c r="Y39" s="338" t="s">
        <v>17361</v>
      </c>
      <c r="Z39" s="336">
        <v>44581</v>
      </c>
      <c r="AA39" s="329" t="s">
        <v>1937</v>
      </c>
      <c r="AB39" s="329" t="s">
        <v>1938</v>
      </c>
      <c r="AC39" s="339" t="s">
        <v>1939</v>
      </c>
      <c r="AD39" s="329" t="s">
        <v>2065</v>
      </c>
      <c r="AE39" s="329" t="s">
        <v>17362</v>
      </c>
      <c r="AF39" s="329" t="s">
        <v>17363</v>
      </c>
      <c r="AG39" s="329" t="s">
        <v>17364</v>
      </c>
      <c r="AH39" s="329" t="s">
        <v>17365</v>
      </c>
      <c r="AI39" s="329" t="s">
        <v>17364</v>
      </c>
      <c r="AJ39" s="338" t="s">
        <v>17366</v>
      </c>
      <c r="AK39" s="329" t="s">
        <v>17367</v>
      </c>
      <c r="AL39" s="329" t="s">
        <v>1971</v>
      </c>
      <c r="AM39" s="500" t="s">
        <v>201</v>
      </c>
      <c r="AN39" s="325" t="s">
        <v>202</v>
      </c>
      <c r="AO39" s="7" t="s">
        <v>17368</v>
      </c>
      <c r="AQ39" s="6" t="s">
        <v>17369</v>
      </c>
      <c r="AR39" s="501" t="str">
        <f>Table2[[#This Row],[Employee Code]]</f>
        <v>11400407</v>
      </c>
      <c r="AS39" s="4" t="s">
        <v>16</v>
      </c>
      <c r="AT39" s="4" t="s">
        <v>14</v>
      </c>
    </row>
    <row r="40" spans="1:46" s="4" customFormat="1" ht="25" customHeight="1" x14ac:dyDescent="0.35">
      <c r="A40" s="365">
        <f t="shared" si="0"/>
        <v>39</v>
      </c>
      <c r="B40" s="338" t="s">
        <v>16296</v>
      </c>
      <c r="C40" s="335" t="s">
        <v>203</v>
      </c>
      <c r="D40" s="329"/>
      <c r="E40" s="329" t="s">
        <v>14</v>
      </c>
      <c r="F40" s="336">
        <v>41995</v>
      </c>
      <c r="G40" s="336">
        <v>42055</v>
      </c>
      <c r="H40" s="336">
        <v>42421</v>
      </c>
      <c r="I40" s="336"/>
      <c r="J40" s="329" t="s">
        <v>1932</v>
      </c>
      <c r="K40" s="337" t="s">
        <v>34</v>
      </c>
      <c r="L40" s="337" t="s">
        <v>115</v>
      </c>
      <c r="M40" s="337" t="s">
        <v>2042</v>
      </c>
      <c r="N40" s="337" t="s">
        <v>1990</v>
      </c>
      <c r="O40" s="337" t="s">
        <v>204</v>
      </c>
      <c r="P40" s="337" t="s">
        <v>2066</v>
      </c>
      <c r="Q40" s="329" t="s">
        <v>21</v>
      </c>
      <c r="R40" s="338" t="s">
        <v>17370</v>
      </c>
      <c r="S40" s="329" t="s">
        <v>1935</v>
      </c>
      <c r="T40" s="329" t="s">
        <v>22</v>
      </c>
      <c r="U40" s="336">
        <v>30244</v>
      </c>
      <c r="V40" s="329" t="s">
        <v>2067</v>
      </c>
      <c r="W40" s="329" t="s">
        <v>2067</v>
      </c>
      <c r="X40" s="329" t="s">
        <v>1936</v>
      </c>
      <c r="Y40" s="338" t="s">
        <v>17371</v>
      </c>
      <c r="Z40" s="336">
        <v>44552</v>
      </c>
      <c r="AA40" s="329" t="s">
        <v>1937</v>
      </c>
      <c r="AB40" s="329" t="s">
        <v>1961</v>
      </c>
      <c r="AC40" s="339" t="s">
        <v>1939</v>
      </c>
      <c r="AD40" s="329" t="s">
        <v>17372</v>
      </c>
      <c r="AE40" s="329" t="s">
        <v>2068</v>
      </c>
      <c r="AF40" s="329" t="s">
        <v>17373</v>
      </c>
      <c r="AG40" s="329" t="s">
        <v>17374</v>
      </c>
      <c r="AH40" s="329" t="s">
        <v>17375</v>
      </c>
      <c r="AI40" s="329" t="s">
        <v>17376</v>
      </c>
      <c r="AJ40" s="338" t="s">
        <v>17377</v>
      </c>
      <c r="AK40" s="329" t="s">
        <v>17378</v>
      </c>
      <c r="AL40" s="329" t="s">
        <v>1958</v>
      </c>
      <c r="AM40" s="500" t="s">
        <v>205</v>
      </c>
      <c r="AN40" s="325" t="s">
        <v>206</v>
      </c>
      <c r="AO40" s="7" t="s">
        <v>206</v>
      </c>
      <c r="AQ40" s="6" t="s">
        <v>17379</v>
      </c>
      <c r="AR40" s="501" t="str">
        <f>Table2[[#This Row],[Employee Code]]</f>
        <v>11400410</v>
      </c>
      <c r="AS40" s="4" t="s">
        <v>16</v>
      </c>
      <c r="AT40" s="4" t="s">
        <v>14</v>
      </c>
    </row>
    <row r="41" spans="1:46" s="4" customFormat="1" ht="25" customHeight="1" x14ac:dyDescent="0.35">
      <c r="A41" s="365">
        <f t="shared" si="0"/>
        <v>40</v>
      </c>
      <c r="B41" s="338" t="s">
        <v>16297</v>
      </c>
      <c r="C41" s="335" t="s">
        <v>207</v>
      </c>
      <c r="D41" s="329"/>
      <c r="E41" s="329" t="s">
        <v>176</v>
      </c>
      <c r="F41" s="336">
        <v>42009</v>
      </c>
      <c r="G41" s="336">
        <v>42069</v>
      </c>
      <c r="H41" s="336">
        <v>42436</v>
      </c>
      <c r="I41" s="336"/>
      <c r="J41" s="329" t="s">
        <v>1932</v>
      </c>
      <c r="K41" s="337" t="s">
        <v>34</v>
      </c>
      <c r="L41" s="337" t="s">
        <v>35</v>
      </c>
      <c r="M41" s="337" t="s">
        <v>35</v>
      </c>
      <c r="N41" s="337" t="s">
        <v>1990</v>
      </c>
      <c r="O41" s="337" t="s">
        <v>92</v>
      </c>
      <c r="P41" s="337" t="s">
        <v>2000</v>
      </c>
      <c r="Q41" s="329" t="s">
        <v>21</v>
      </c>
      <c r="R41" s="338" t="s">
        <v>17380</v>
      </c>
      <c r="S41" s="329" t="s">
        <v>1944</v>
      </c>
      <c r="T41" s="329" t="s">
        <v>22</v>
      </c>
      <c r="U41" s="336">
        <v>32085</v>
      </c>
      <c r="V41" s="329" t="s">
        <v>176</v>
      </c>
      <c r="W41" s="329" t="s">
        <v>176</v>
      </c>
      <c r="X41" s="329" t="s">
        <v>1936</v>
      </c>
      <c r="Y41" s="338" t="s">
        <v>17381</v>
      </c>
      <c r="Z41" s="336">
        <v>44419</v>
      </c>
      <c r="AA41" s="329" t="s">
        <v>1937</v>
      </c>
      <c r="AB41" s="329" t="s">
        <v>1938</v>
      </c>
      <c r="AC41" s="339" t="s">
        <v>1974</v>
      </c>
      <c r="AD41" s="329" t="s">
        <v>17382</v>
      </c>
      <c r="AE41" s="329" t="s">
        <v>1962</v>
      </c>
      <c r="AF41" s="329" t="s">
        <v>17383</v>
      </c>
      <c r="AG41" s="329" t="s">
        <v>17384</v>
      </c>
      <c r="AH41" s="329" t="s">
        <v>17385</v>
      </c>
      <c r="AI41" s="329" t="s">
        <v>17386</v>
      </c>
      <c r="AJ41" s="338" t="s">
        <v>17387</v>
      </c>
      <c r="AK41" s="329" t="s">
        <v>17388</v>
      </c>
      <c r="AL41" s="329" t="s">
        <v>1941</v>
      </c>
      <c r="AM41" s="500" t="s">
        <v>208</v>
      </c>
      <c r="AN41" s="325" t="s">
        <v>209</v>
      </c>
      <c r="AO41" s="7" t="s">
        <v>17389</v>
      </c>
      <c r="AQ41" s="6" t="s">
        <v>17390</v>
      </c>
      <c r="AR41" s="501" t="str">
        <f>Table2[[#This Row],[Employee Code]]</f>
        <v>11400413</v>
      </c>
      <c r="AS41" s="4" t="s">
        <v>16</v>
      </c>
      <c r="AT41" s="4" t="s">
        <v>17039</v>
      </c>
    </row>
    <row r="42" spans="1:46" s="4" customFormat="1" ht="25" customHeight="1" x14ac:dyDescent="0.35">
      <c r="A42" s="365">
        <f t="shared" si="0"/>
        <v>41</v>
      </c>
      <c r="B42" s="338" t="s">
        <v>16298</v>
      </c>
      <c r="C42" s="335" t="s">
        <v>210</v>
      </c>
      <c r="D42" s="329"/>
      <c r="E42" s="329" t="s">
        <v>14</v>
      </c>
      <c r="F42" s="336">
        <v>42166</v>
      </c>
      <c r="G42" s="336">
        <v>42226</v>
      </c>
      <c r="H42" s="336">
        <v>42593</v>
      </c>
      <c r="I42" s="336"/>
      <c r="J42" s="329" t="s">
        <v>1932</v>
      </c>
      <c r="K42" s="337" t="s">
        <v>34</v>
      </c>
      <c r="L42" s="337" t="s">
        <v>115</v>
      </c>
      <c r="M42" s="337" t="s">
        <v>2042</v>
      </c>
      <c r="N42" s="337" t="s">
        <v>1990</v>
      </c>
      <c r="O42" s="337" t="s">
        <v>204</v>
      </c>
      <c r="P42" s="337" t="s">
        <v>2066</v>
      </c>
      <c r="Q42" s="329" t="s">
        <v>21</v>
      </c>
      <c r="R42" s="338" t="s">
        <v>17391</v>
      </c>
      <c r="S42" s="329" t="s">
        <v>1944</v>
      </c>
      <c r="T42" s="329" t="s">
        <v>22</v>
      </c>
      <c r="U42" s="336">
        <v>29335</v>
      </c>
      <c r="V42" s="329" t="s">
        <v>1725</v>
      </c>
      <c r="W42" s="329" t="s">
        <v>1725</v>
      </c>
      <c r="X42" s="329" t="s">
        <v>1936</v>
      </c>
      <c r="Y42" s="338" t="s">
        <v>17392</v>
      </c>
      <c r="Z42" s="336">
        <v>44551</v>
      </c>
      <c r="AA42" s="329" t="s">
        <v>1937</v>
      </c>
      <c r="AB42" s="329" t="s">
        <v>1938</v>
      </c>
      <c r="AC42" s="339" t="s">
        <v>1974</v>
      </c>
      <c r="AD42" s="329" t="s">
        <v>17393</v>
      </c>
      <c r="AE42" s="329" t="s">
        <v>2069</v>
      </c>
      <c r="AF42" s="329" t="s">
        <v>17394</v>
      </c>
      <c r="AG42" s="329" t="s">
        <v>17395</v>
      </c>
      <c r="AH42" s="329" t="s">
        <v>17396</v>
      </c>
      <c r="AI42" s="329" t="s">
        <v>17397</v>
      </c>
      <c r="AJ42" s="338" t="s">
        <v>17398</v>
      </c>
      <c r="AK42" s="329" t="s">
        <v>17399</v>
      </c>
      <c r="AL42" s="329" t="s">
        <v>1941</v>
      </c>
      <c r="AM42" s="500" t="s">
        <v>211</v>
      </c>
      <c r="AN42" s="325" t="s">
        <v>212</v>
      </c>
      <c r="AO42" s="7" t="s">
        <v>17400</v>
      </c>
      <c r="AQ42" s="6" t="s">
        <v>17401</v>
      </c>
      <c r="AR42" s="501" t="str">
        <f>Table2[[#This Row],[Employee Code]]</f>
        <v>11500436</v>
      </c>
      <c r="AS42" s="4" t="s">
        <v>16</v>
      </c>
      <c r="AT42" s="4" t="s">
        <v>14</v>
      </c>
    </row>
    <row r="43" spans="1:46" s="4" customFormat="1" ht="25" customHeight="1" x14ac:dyDescent="0.35">
      <c r="A43" s="365">
        <f t="shared" si="0"/>
        <v>42</v>
      </c>
      <c r="B43" s="338" t="s">
        <v>16299</v>
      </c>
      <c r="C43" s="335" t="s">
        <v>213</v>
      </c>
      <c r="D43" s="329"/>
      <c r="E43" s="329" t="s">
        <v>32</v>
      </c>
      <c r="F43" s="336">
        <v>42188</v>
      </c>
      <c r="G43" s="336">
        <v>42248</v>
      </c>
      <c r="H43" s="336">
        <v>42615</v>
      </c>
      <c r="I43" s="336"/>
      <c r="J43" s="329" t="s">
        <v>1932</v>
      </c>
      <c r="K43" s="337" t="s">
        <v>34</v>
      </c>
      <c r="L43" s="337" t="s">
        <v>115</v>
      </c>
      <c r="M43" s="337" t="s">
        <v>2070</v>
      </c>
      <c r="N43" s="337" t="s">
        <v>1933</v>
      </c>
      <c r="O43" s="337" t="s">
        <v>214</v>
      </c>
      <c r="P43" s="337" t="s">
        <v>2071</v>
      </c>
      <c r="Q43" s="329" t="s">
        <v>21</v>
      </c>
      <c r="R43" s="338" t="s">
        <v>17402</v>
      </c>
      <c r="S43" s="329" t="s">
        <v>1944</v>
      </c>
      <c r="T43" s="329" t="s">
        <v>53</v>
      </c>
      <c r="U43" s="336">
        <v>29659</v>
      </c>
      <c r="V43" s="329" t="s">
        <v>1866</v>
      </c>
      <c r="W43" s="329" t="s">
        <v>1866</v>
      </c>
      <c r="X43" s="329" t="s">
        <v>1936</v>
      </c>
      <c r="Y43" s="338" t="s">
        <v>17403</v>
      </c>
      <c r="Z43" s="336">
        <v>44305</v>
      </c>
      <c r="AA43" s="329" t="s">
        <v>1937</v>
      </c>
      <c r="AB43" s="329" t="s">
        <v>1938</v>
      </c>
      <c r="AC43" s="339" t="s">
        <v>1939</v>
      </c>
      <c r="AD43" s="329" t="s">
        <v>2072</v>
      </c>
      <c r="AE43" s="329" t="s">
        <v>2073</v>
      </c>
      <c r="AF43" s="329" t="s">
        <v>17404</v>
      </c>
      <c r="AG43" s="329" t="s">
        <v>17405</v>
      </c>
      <c r="AH43" s="329" t="s">
        <v>17404</v>
      </c>
      <c r="AI43" s="329" t="s">
        <v>17405</v>
      </c>
      <c r="AJ43" s="338" t="s">
        <v>17406</v>
      </c>
      <c r="AK43" s="329" t="s">
        <v>17407</v>
      </c>
      <c r="AL43" s="329" t="s">
        <v>1971</v>
      </c>
      <c r="AM43" s="500" t="s">
        <v>215</v>
      </c>
      <c r="AN43" s="325" t="s">
        <v>216</v>
      </c>
      <c r="AO43" s="7" t="s">
        <v>17408</v>
      </c>
      <c r="AQ43" s="6" t="s">
        <v>17409</v>
      </c>
      <c r="AR43" s="501" t="str">
        <f>Table2[[#This Row],[Employee Code]]</f>
        <v>11500438</v>
      </c>
      <c r="AS43" s="4" t="s">
        <v>16</v>
      </c>
      <c r="AT43" s="4" t="s">
        <v>17039</v>
      </c>
    </row>
    <row r="44" spans="1:46" s="4" customFormat="1" ht="25" customHeight="1" x14ac:dyDescent="0.35">
      <c r="A44" s="365">
        <f t="shared" si="0"/>
        <v>43</v>
      </c>
      <c r="B44" s="338" t="s">
        <v>16300</v>
      </c>
      <c r="C44" s="335" t="s">
        <v>217</v>
      </c>
      <c r="D44" s="329"/>
      <c r="E44" s="329" t="s">
        <v>14</v>
      </c>
      <c r="F44" s="336">
        <v>42373</v>
      </c>
      <c r="G44" s="336">
        <v>42433</v>
      </c>
      <c r="H44" s="336">
        <v>42434</v>
      </c>
      <c r="I44" s="336"/>
      <c r="J44" s="329" t="s">
        <v>1932</v>
      </c>
      <c r="K44" s="337" t="s">
        <v>18</v>
      </c>
      <c r="L44" s="337" t="s">
        <v>218</v>
      </c>
      <c r="M44" s="337" t="s">
        <v>218</v>
      </c>
      <c r="N44" s="337" t="s">
        <v>1942</v>
      </c>
      <c r="O44" s="337" t="s">
        <v>219</v>
      </c>
      <c r="P44" s="337" t="s">
        <v>2074</v>
      </c>
      <c r="Q44" s="329" t="s">
        <v>21</v>
      </c>
      <c r="R44" s="338" t="s">
        <v>17410</v>
      </c>
      <c r="S44" s="329" t="s">
        <v>1944</v>
      </c>
      <c r="T44" s="329" t="s">
        <v>53</v>
      </c>
      <c r="U44" s="336">
        <v>30522</v>
      </c>
      <c r="V44" s="329" t="s">
        <v>1658</v>
      </c>
      <c r="W44" s="329" t="s">
        <v>1658</v>
      </c>
      <c r="X44" s="329" t="s">
        <v>1936</v>
      </c>
      <c r="Y44" s="338" t="s">
        <v>17411</v>
      </c>
      <c r="Z44" s="336">
        <v>44937</v>
      </c>
      <c r="AA44" s="329" t="s">
        <v>1937</v>
      </c>
      <c r="AB44" s="329" t="s">
        <v>1938</v>
      </c>
      <c r="AC44" s="339" t="s">
        <v>1968</v>
      </c>
      <c r="AD44" s="329" t="s">
        <v>17412</v>
      </c>
      <c r="AE44" s="329" t="s">
        <v>17413</v>
      </c>
      <c r="AF44" s="329" t="s">
        <v>17414</v>
      </c>
      <c r="AG44" s="329" t="s">
        <v>17415</v>
      </c>
      <c r="AH44" s="329" t="s">
        <v>17414</v>
      </c>
      <c r="AI44" s="329" t="s">
        <v>17415</v>
      </c>
      <c r="AJ44" s="338" t="s">
        <v>17416</v>
      </c>
      <c r="AK44" s="329" t="s">
        <v>17417</v>
      </c>
      <c r="AL44" s="329" t="s">
        <v>1971</v>
      </c>
      <c r="AM44" s="500" t="s">
        <v>220</v>
      </c>
      <c r="AN44" s="325" t="s">
        <v>221</v>
      </c>
      <c r="AO44" s="7" t="s">
        <v>17418</v>
      </c>
      <c r="AQ44" s="6" t="s">
        <v>17419</v>
      </c>
      <c r="AR44" s="501" t="str">
        <f>Table2[[#This Row],[Employee Code]]</f>
        <v>11500465</v>
      </c>
      <c r="AS44" s="4" t="s">
        <v>16</v>
      </c>
      <c r="AT44" s="4" t="s">
        <v>14</v>
      </c>
    </row>
    <row r="45" spans="1:46" s="4" customFormat="1" ht="25" customHeight="1" x14ac:dyDescent="0.35">
      <c r="A45" s="365">
        <f t="shared" si="0"/>
        <v>44</v>
      </c>
      <c r="B45" s="338" t="s">
        <v>16301</v>
      </c>
      <c r="C45" s="335" t="s">
        <v>222</v>
      </c>
      <c r="D45" s="329"/>
      <c r="E45" s="329" t="s">
        <v>32</v>
      </c>
      <c r="F45" s="336">
        <v>42387</v>
      </c>
      <c r="G45" s="336"/>
      <c r="H45" s="336">
        <v>42753</v>
      </c>
      <c r="I45" s="336"/>
      <c r="J45" s="329" t="s">
        <v>1932</v>
      </c>
      <c r="K45" s="337" t="s">
        <v>69</v>
      </c>
      <c r="L45" s="337" t="s">
        <v>70</v>
      </c>
      <c r="M45" s="337" t="s">
        <v>1983</v>
      </c>
      <c r="N45" s="337" t="s">
        <v>2017</v>
      </c>
      <c r="O45" s="337" t="s">
        <v>223</v>
      </c>
      <c r="P45" s="337" t="s">
        <v>2075</v>
      </c>
      <c r="Q45" s="329" t="s">
        <v>21</v>
      </c>
      <c r="R45" s="338" t="s">
        <v>17420</v>
      </c>
      <c r="S45" s="329" t="s">
        <v>1935</v>
      </c>
      <c r="T45" s="329" t="s">
        <v>53</v>
      </c>
      <c r="U45" s="336">
        <v>30741</v>
      </c>
      <c r="V45" s="9" t="s">
        <v>293</v>
      </c>
      <c r="W45" s="329" t="s">
        <v>293</v>
      </c>
      <c r="X45" s="329" t="s">
        <v>1936</v>
      </c>
      <c r="Y45" s="338" t="s">
        <v>17421</v>
      </c>
      <c r="Z45" s="336">
        <v>42300</v>
      </c>
      <c r="AA45" s="329" t="s">
        <v>2076</v>
      </c>
      <c r="AB45" s="329" t="s">
        <v>1938</v>
      </c>
      <c r="AC45" s="339" t="s">
        <v>1939</v>
      </c>
      <c r="AD45" s="329" t="s">
        <v>2077</v>
      </c>
      <c r="AE45" s="329" t="s">
        <v>1988</v>
      </c>
      <c r="AF45" s="329" t="s">
        <v>17422</v>
      </c>
      <c r="AG45" s="329" t="s">
        <v>17423</v>
      </c>
      <c r="AH45" s="329" t="s">
        <v>17424</v>
      </c>
      <c r="AI45" s="329" t="s">
        <v>17425</v>
      </c>
      <c r="AJ45" s="338" t="s">
        <v>17426</v>
      </c>
      <c r="AK45" s="329" t="s">
        <v>17427</v>
      </c>
      <c r="AL45" s="329" t="s">
        <v>1971</v>
      </c>
      <c r="AM45" s="500" t="s">
        <v>224</v>
      </c>
      <c r="AN45" s="325" t="s">
        <v>225</v>
      </c>
      <c r="AO45" s="7"/>
      <c r="AQ45" s="6" t="s">
        <v>17428</v>
      </c>
      <c r="AR45" s="501" t="str">
        <f>Table2[[#This Row],[Employee Code]]</f>
        <v>11500470</v>
      </c>
      <c r="AS45" s="4" t="s">
        <v>16</v>
      </c>
      <c r="AT45" s="4" t="s">
        <v>17039</v>
      </c>
    </row>
    <row r="46" spans="1:46" s="4" customFormat="1" ht="25" customHeight="1" x14ac:dyDescent="0.35">
      <c r="A46" s="365">
        <f t="shared" si="0"/>
        <v>45</v>
      </c>
      <c r="B46" s="338" t="s">
        <v>16302</v>
      </c>
      <c r="C46" s="335" t="s">
        <v>226</v>
      </c>
      <c r="D46" s="329"/>
      <c r="E46" s="329" t="s">
        <v>14</v>
      </c>
      <c r="F46" s="336">
        <v>42422</v>
      </c>
      <c r="G46" s="336">
        <v>42481</v>
      </c>
      <c r="H46" s="336">
        <v>42847</v>
      </c>
      <c r="I46" s="336"/>
      <c r="J46" s="329" t="s">
        <v>1932</v>
      </c>
      <c r="K46" s="337" t="s">
        <v>40</v>
      </c>
      <c r="L46" s="337" t="s">
        <v>47</v>
      </c>
      <c r="M46" s="337" t="s">
        <v>17048</v>
      </c>
      <c r="N46" s="337" t="s">
        <v>2017</v>
      </c>
      <c r="O46" s="337" t="s">
        <v>227</v>
      </c>
      <c r="P46" s="337" t="s">
        <v>2078</v>
      </c>
      <c r="Q46" s="329" t="s">
        <v>21</v>
      </c>
      <c r="R46" s="338" t="s">
        <v>17429</v>
      </c>
      <c r="S46" s="329" t="s">
        <v>2079</v>
      </c>
      <c r="T46" s="329" t="s">
        <v>53</v>
      </c>
      <c r="U46" s="336">
        <v>32842</v>
      </c>
      <c r="V46" s="329" t="s">
        <v>255</v>
      </c>
      <c r="W46" s="329" t="s">
        <v>255</v>
      </c>
      <c r="X46" s="329" t="s">
        <v>1936</v>
      </c>
      <c r="Y46" s="338" t="s">
        <v>17430</v>
      </c>
      <c r="Z46" s="336">
        <v>44552</v>
      </c>
      <c r="AA46" s="329" t="s">
        <v>1937</v>
      </c>
      <c r="AB46" s="329" t="s">
        <v>1956</v>
      </c>
      <c r="AC46" s="339" t="s">
        <v>1939</v>
      </c>
      <c r="AD46" s="329" t="s">
        <v>1992</v>
      </c>
      <c r="AE46" s="329" t="s">
        <v>2080</v>
      </c>
      <c r="AF46" s="329" t="s">
        <v>17431</v>
      </c>
      <c r="AG46" s="329" t="s">
        <v>17432</v>
      </c>
      <c r="AH46" s="329" t="s">
        <v>17433</v>
      </c>
      <c r="AI46" s="329" t="s">
        <v>17434</v>
      </c>
      <c r="AJ46" s="338" t="s">
        <v>17435</v>
      </c>
      <c r="AK46" s="329" t="s">
        <v>2081</v>
      </c>
      <c r="AL46" s="329" t="s">
        <v>2005</v>
      </c>
      <c r="AM46" s="500" t="s">
        <v>228</v>
      </c>
      <c r="AN46" s="325" t="s">
        <v>229</v>
      </c>
      <c r="AO46" s="7" t="s">
        <v>17436</v>
      </c>
      <c r="AQ46" s="6" t="s">
        <v>2082</v>
      </c>
      <c r="AR46" s="501" t="str">
        <f>Table2[[#This Row],[Employee Code]]</f>
        <v>11600474</v>
      </c>
      <c r="AS46" s="4" t="s">
        <v>16</v>
      </c>
      <c r="AT46" s="4" t="s">
        <v>14</v>
      </c>
    </row>
    <row r="47" spans="1:46" s="4" customFormat="1" ht="25" customHeight="1" x14ac:dyDescent="0.35">
      <c r="A47" s="365">
        <f t="shared" si="0"/>
        <v>46</v>
      </c>
      <c r="B47" s="338" t="s">
        <v>16303</v>
      </c>
      <c r="C47" s="335" t="s">
        <v>230</v>
      </c>
      <c r="D47" s="329"/>
      <c r="E47" s="329" t="s">
        <v>162</v>
      </c>
      <c r="F47" s="336">
        <v>42430</v>
      </c>
      <c r="G47" s="336">
        <v>42490</v>
      </c>
      <c r="H47" s="336">
        <v>42856</v>
      </c>
      <c r="I47" s="336"/>
      <c r="J47" s="329" t="s">
        <v>1932</v>
      </c>
      <c r="K47" s="337" t="s">
        <v>34</v>
      </c>
      <c r="L47" s="337" t="s">
        <v>35</v>
      </c>
      <c r="M47" s="337" t="s">
        <v>35</v>
      </c>
      <c r="N47" s="337" t="s">
        <v>1990</v>
      </c>
      <c r="O47" s="337" t="s">
        <v>92</v>
      </c>
      <c r="P47" s="337" t="s">
        <v>2000</v>
      </c>
      <c r="Q47" s="329" t="s">
        <v>21</v>
      </c>
      <c r="R47" s="338" t="s">
        <v>17437</v>
      </c>
      <c r="S47" s="329" t="s">
        <v>1944</v>
      </c>
      <c r="T47" s="329" t="s">
        <v>22</v>
      </c>
      <c r="U47" s="336">
        <v>30787</v>
      </c>
      <c r="V47" s="329" t="s">
        <v>317</v>
      </c>
      <c r="W47" s="329"/>
      <c r="X47" s="329" t="s">
        <v>1936</v>
      </c>
      <c r="Y47" s="338" t="s">
        <v>17438</v>
      </c>
      <c r="Z47" s="336">
        <v>44805</v>
      </c>
      <c r="AA47" s="329" t="s">
        <v>1937</v>
      </c>
      <c r="AB47" s="329" t="s">
        <v>1938</v>
      </c>
      <c r="AC47" s="339" t="s">
        <v>1939</v>
      </c>
      <c r="AD47" s="329" t="s">
        <v>17439</v>
      </c>
      <c r="AE47" s="329" t="s">
        <v>17440</v>
      </c>
      <c r="AF47" s="329" t="s">
        <v>17441</v>
      </c>
      <c r="AG47" s="329" t="s">
        <v>17442</v>
      </c>
      <c r="AH47" s="329" t="s">
        <v>17441</v>
      </c>
      <c r="AI47" s="329" t="s">
        <v>17442</v>
      </c>
      <c r="AJ47" s="338" t="s">
        <v>17443</v>
      </c>
      <c r="AK47" s="329" t="s">
        <v>17444</v>
      </c>
      <c r="AL47" s="329" t="s">
        <v>1941</v>
      </c>
      <c r="AM47" s="500" t="s">
        <v>231</v>
      </c>
      <c r="AN47" s="325" t="s">
        <v>232</v>
      </c>
      <c r="AO47" s="7" t="s">
        <v>17445</v>
      </c>
      <c r="AQ47" s="6" t="s">
        <v>17446</v>
      </c>
      <c r="AR47" s="501" t="str">
        <f>Table2[[#This Row],[Employee Code]]</f>
        <v>11600476</v>
      </c>
      <c r="AS47" s="4" t="s">
        <v>16</v>
      </c>
      <c r="AT47" s="4" t="s">
        <v>17039</v>
      </c>
    </row>
    <row r="48" spans="1:46" s="4" customFormat="1" ht="25" customHeight="1" x14ac:dyDescent="0.35">
      <c r="A48" s="365">
        <f t="shared" si="0"/>
        <v>47</v>
      </c>
      <c r="B48" s="338" t="s">
        <v>16304</v>
      </c>
      <c r="C48" s="335" t="s">
        <v>233</v>
      </c>
      <c r="D48" s="329"/>
      <c r="E48" s="329" t="s">
        <v>14</v>
      </c>
      <c r="F48" s="336">
        <v>42464</v>
      </c>
      <c r="G48" s="336">
        <v>42524</v>
      </c>
      <c r="H48" s="336">
        <v>42890</v>
      </c>
      <c r="I48" s="336"/>
      <c r="J48" s="329" t="s">
        <v>1932</v>
      </c>
      <c r="K48" s="337" t="s">
        <v>18</v>
      </c>
      <c r="L48" s="337" t="s">
        <v>218</v>
      </c>
      <c r="M48" s="337" t="s">
        <v>2083</v>
      </c>
      <c r="N48" s="337" t="s">
        <v>1972</v>
      </c>
      <c r="O48" s="337" t="s">
        <v>234</v>
      </c>
      <c r="P48" s="337" t="s">
        <v>2084</v>
      </c>
      <c r="Q48" s="329" t="s">
        <v>21</v>
      </c>
      <c r="R48" s="338" t="s">
        <v>17447</v>
      </c>
      <c r="S48" s="329" t="s">
        <v>1944</v>
      </c>
      <c r="T48" s="329" t="s">
        <v>22</v>
      </c>
      <c r="U48" s="336">
        <v>32501</v>
      </c>
      <c r="V48" s="329" t="s">
        <v>124</v>
      </c>
      <c r="W48" s="329" t="s">
        <v>1153</v>
      </c>
      <c r="X48" s="329" t="s">
        <v>1936</v>
      </c>
      <c r="Y48" s="338" t="s">
        <v>17448</v>
      </c>
      <c r="Z48" s="336">
        <v>44522</v>
      </c>
      <c r="AA48" s="329" t="s">
        <v>1937</v>
      </c>
      <c r="AB48" s="329" t="s">
        <v>1946</v>
      </c>
      <c r="AC48" s="339" t="s">
        <v>1939</v>
      </c>
      <c r="AD48" s="329" t="s">
        <v>1952</v>
      </c>
      <c r="AE48" s="329" t="s">
        <v>1962</v>
      </c>
      <c r="AF48" s="329" t="s">
        <v>17449</v>
      </c>
      <c r="AG48" s="329" t="s">
        <v>17450</v>
      </c>
      <c r="AH48" s="329" t="s">
        <v>17451</v>
      </c>
      <c r="AI48" s="329" t="s">
        <v>17452</v>
      </c>
      <c r="AJ48" s="338" t="s">
        <v>17453</v>
      </c>
      <c r="AK48" s="329" t="s">
        <v>17454</v>
      </c>
      <c r="AL48" s="329" t="s">
        <v>1958</v>
      </c>
      <c r="AM48" s="500" t="s">
        <v>235</v>
      </c>
      <c r="AN48" s="325" t="s">
        <v>236</v>
      </c>
      <c r="AO48" s="7" t="s">
        <v>17455</v>
      </c>
      <c r="AQ48" s="6" t="s">
        <v>17456</v>
      </c>
      <c r="AR48" s="501" t="str">
        <f>Table2[[#This Row],[Employee Code]]</f>
        <v>11600483</v>
      </c>
      <c r="AS48" s="4" t="s">
        <v>16</v>
      </c>
      <c r="AT48" s="4" t="s">
        <v>14</v>
      </c>
    </row>
    <row r="49" spans="1:46" s="4" customFormat="1" ht="25" customHeight="1" x14ac:dyDescent="0.35">
      <c r="A49" s="365">
        <f t="shared" si="0"/>
        <v>48</v>
      </c>
      <c r="B49" s="338" t="s">
        <v>16305</v>
      </c>
      <c r="C49" s="335" t="s">
        <v>237</v>
      </c>
      <c r="D49" s="329"/>
      <c r="E49" s="329" t="s">
        <v>14</v>
      </c>
      <c r="F49" s="336">
        <v>42491</v>
      </c>
      <c r="G49" s="336">
        <v>42551</v>
      </c>
      <c r="H49" s="336">
        <v>45252</v>
      </c>
      <c r="I49" s="336">
        <v>45617</v>
      </c>
      <c r="J49" s="336" t="s">
        <v>2085</v>
      </c>
      <c r="K49" s="337" t="s">
        <v>109</v>
      </c>
      <c r="L49" s="337" t="s">
        <v>238</v>
      </c>
      <c r="M49" s="337" t="s">
        <v>238</v>
      </c>
      <c r="N49" s="337" t="s">
        <v>2086</v>
      </c>
      <c r="O49" s="337" t="s">
        <v>239</v>
      </c>
      <c r="P49" s="337" t="s">
        <v>2087</v>
      </c>
      <c r="Q49" s="329" t="s">
        <v>21</v>
      </c>
      <c r="R49" s="338" t="s">
        <v>17457</v>
      </c>
      <c r="S49" s="329" t="s">
        <v>17458</v>
      </c>
      <c r="T49" s="329" t="s">
        <v>22</v>
      </c>
      <c r="U49" s="336">
        <v>24798</v>
      </c>
      <c r="V49" s="329" t="s">
        <v>255</v>
      </c>
      <c r="W49" s="329" t="s">
        <v>2088</v>
      </c>
      <c r="X49" s="329" t="s">
        <v>1936</v>
      </c>
      <c r="Y49" s="338" t="s">
        <v>17459</v>
      </c>
      <c r="Z49" s="336">
        <v>44474</v>
      </c>
      <c r="AA49" s="329" t="s">
        <v>1937</v>
      </c>
      <c r="AB49" s="329" t="s">
        <v>1946</v>
      </c>
      <c r="AC49" s="339" t="s">
        <v>1939</v>
      </c>
      <c r="AD49" s="329" t="s">
        <v>17460</v>
      </c>
      <c r="AE49" s="329" t="s">
        <v>2041</v>
      </c>
      <c r="AF49" s="329" t="s">
        <v>17461</v>
      </c>
      <c r="AG49" s="329" t="s">
        <v>17462</v>
      </c>
      <c r="AH49" s="329" t="s">
        <v>17463</v>
      </c>
      <c r="AI49" s="329" t="s">
        <v>17464</v>
      </c>
      <c r="AJ49" s="338" t="s">
        <v>17465</v>
      </c>
      <c r="AK49" s="329" t="s">
        <v>17466</v>
      </c>
      <c r="AL49" s="329" t="s">
        <v>1941</v>
      </c>
      <c r="AM49" s="500" t="s">
        <v>240</v>
      </c>
      <c r="AN49" s="325" t="s">
        <v>241</v>
      </c>
      <c r="AO49" s="7" t="s">
        <v>17467</v>
      </c>
      <c r="AQ49" s="6" t="s">
        <v>17468</v>
      </c>
      <c r="AR49" s="501" t="str">
        <f>Table2[[#This Row],[Employee Code]]</f>
        <v>11600485</v>
      </c>
      <c r="AS49" s="4" t="s">
        <v>16</v>
      </c>
      <c r="AT49" s="4" t="s">
        <v>14</v>
      </c>
    </row>
    <row r="50" spans="1:46" s="4" customFormat="1" ht="25" customHeight="1" x14ac:dyDescent="0.35">
      <c r="A50" s="365">
        <f t="shared" si="0"/>
        <v>49</v>
      </c>
      <c r="B50" s="338" t="s">
        <v>16306</v>
      </c>
      <c r="C50" s="335" t="s">
        <v>242</v>
      </c>
      <c r="D50" s="329"/>
      <c r="E50" s="329" t="s">
        <v>145</v>
      </c>
      <c r="F50" s="336">
        <v>42494</v>
      </c>
      <c r="G50" s="336">
        <v>42554</v>
      </c>
      <c r="H50" s="336">
        <v>42920</v>
      </c>
      <c r="I50" s="336"/>
      <c r="J50" s="329" t="s">
        <v>1932</v>
      </c>
      <c r="K50" s="337" t="s">
        <v>34</v>
      </c>
      <c r="L50" s="337" t="s">
        <v>35</v>
      </c>
      <c r="M50" s="337" t="s">
        <v>35</v>
      </c>
      <c r="N50" s="337" t="s">
        <v>1984</v>
      </c>
      <c r="O50" s="337" t="s">
        <v>243</v>
      </c>
      <c r="P50" s="337" t="s">
        <v>2089</v>
      </c>
      <c r="Q50" s="329" t="s">
        <v>21</v>
      </c>
      <c r="R50" s="338" t="s">
        <v>17469</v>
      </c>
      <c r="S50" s="329" t="s">
        <v>1944</v>
      </c>
      <c r="T50" s="329" t="s">
        <v>22</v>
      </c>
      <c r="U50" s="336">
        <v>28652</v>
      </c>
      <c r="V50" s="329" t="s">
        <v>145</v>
      </c>
      <c r="W50" s="329" t="s">
        <v>145</v>
      </c>
      <c r="X50" s="329" t="s">
        <v>1936</v>
      </c>
      <c r="Y50" s="338" t="s">
        <v>17470</v>
      </c>
      <c r="Z50" s="336">
        <v>44805</v>
      </c>
      <c r="AA50" s="329" t="s">
        <v>1937</v>
      </c>
      <c r="AB50" s="329" t="s">
        <v>1938</v>
      </c>
      <c r="AC50" s="339" t="s">
        <v>1939</v>
      </c>
      <c r="AD50" s="329" t="s">
        <v>2090</v>
      </c>
      <c r="AE50" s="329" t="s">
        <v>1962</v>
      </c>
      <c r="AF50" s="329" t="s">
        <v>17471</v>
      </c>
      <c r="AG50" s="329" t="s">
        <v>17472</v>
      </c>
      <c r="AH50" s="329" t="s">
        <v>17471</v>
      </c>
      <c r="AI50" s="329" t="s">
        <v>17472</v>
      </c>
      <c r="AJ50" s="338" t="s">
        <v>17473</v>
      </c>
      <c r="AK50" s="329" t="s">
        <v>17474</v>
      </c>
      <c r="AL50" s="329" t="s">
        <v>1953</v>
      </c>
      <c r="AM50" s="500" t="s">
        <v>244</v>
      </c>
      <c r="AN50" s="325" t="s">
        <v>245</v>
      </c>
      <c r="AO50" s="7" t="s">
        <v>17475</v>
      </c>
      <c r="AQ50" s="6" t="s">
        <v>17476</v>
      </c>
      <c r="AR50" s="501" t="str">
        <f>Table2[[#This Row],[Employee Code]]</f>
        <v>11600489</v>
      </c>
      <c r="AS50" s="4" t="s">
        <v>16</v>
      </c>
      <c r="AT50" s="4" t="s">
        <v>17039</v>
      </c>
    </row>
    <row r="51" spans="1:46" s="4" customFormat="1" ht="25" customHeight="1" x14ac:dyDescent="0.35">
      <c r="A51" s="365">
        <f t="shared" si="0"/>
        <v>50</v>
      </c>
      <c r="B51" s="338" t="s">
        <v>16307</v>
      </c>
      <c r="C51" s="335" t="s">
        <v>246</v>
      </c>
      <c r="D51" s="329"/>
      <c r="E51" s="329" t="s">
        <v>32</v>
      </c>
      <c r="F51" s="336">
        <v>42514</v>
      </c>
      <c r="G51" s="336">
        <v>42574</v>
      </c>
      <c r="H51" s="336">
        <v>42940</v>
      </c>
      <c r="I51" s="336"/>
      <c r="J51" s="329" t="s">
        <v>1932</v>
      </c>
      <c r="K51" s="337" t="s">
        <v>34</v>
      </c>
      <c r="L51" s="337" t="s">
        <v>115</v>
      </c>
      <c r="M51" s="337" t="s">
        <v>2070</v>
      </c>
      <c r="N51" s="337" t="s">
        <v>2050</v>
      </c>
      <c r="O51" s="337" t="s">
        <v>247</v>
      </c>
      <c r="P51" s="337" t="s">
        <v>2091</v>
      </c>
      <c r="Q51" s="329" t="s">
        <v>21</v>
      </c>
      <c r="R51" s="338" t="s">
        <v>17477</v>
      </c>
      <c r="S51" s="329" t="s">
        <v>1935</v>
      </c>
      <c r="T51" s="329" t="s">
        <v>22</v>
      </c>
      <c r="U51" s="336">
        <v>32116</v>
      </c>
      <c r="V51" s="329" t="s">
        <v>79</v>
      </c>
      <c r="W51" s="329" t="s">
        <v>501</v>
      </c>
      <c r="X51" s="329" t="s">
        <v>1936</v>
      </c>
      <c r="Y51" s="338" t="s">
        <v>17478</v>
      </c>
      <c r="Z51" s="336">
        <v>44201</v>
      </c>
      <c r="AA51" s="329" t="s">
        <v>1937</v>
      </c>
      <c r="AB51" s="329" t="s">
        <v>1938</v>
      </c>
      <c r="AC51" s="339" t="s">
        <v>1974</v>
      </c>
      <c r="AD51" s="329" t="s">
        <v>2092</v>
      </c>
      <c r="AE51" s="329" t="s">
        <v>2041</v>
      </c>
      <c r="AF51" s="329" t="s">
        <v>17479</v>
      </c>
      <c r="AG51" s="329" t="s">
        <v>17480</v>
      </c>
      <c r="AH51" s="329" t="s">
        <v>17481</v>
      </c>
      <c r="AI51" s="329" t="s">
        <v>17482</v>
      </c>
      <c r="AJ51" s="338" t="s">
        <v>17483</v>
      </c>
      <c r="AK51" s="329" t="s">
        <v>17484</v>
      </c>
      <c r="AL51" s="329" t="s">
        <v>1941</v>
      </c>
      <c r="AM51" s="500" t="s">
        <v>248</v>
      </c>
      <c r="AN51" s="325" t="s">
        <v>249</v>
      </c>
      <c r="AO51" s="7" t="s">
        <v>17485</v>
      </c>
      <c r="AQ51" s="6" t="s">
        <v>17486</v>
      </c>
      <c r="AR51" s="501" t="str">
        <f>Table2[[#This Row],[Employee Code]]</f>
        <v>11600497</v>
      </c>
      <c r="AS51" s="4" t="s">
        <v>16</v>
      </c>
      <c r="AT51" s="4" t="s">
        <v>17039</v>
      </c>
    </row>
    <row r="52" spans="1:46" s="4" customFormat="1" ht="25" customHeight="1" x14ac:dyDescent="0.35">
      <c r="A52" s="365">
        <f t="shared" si="0"/>
        <v>51</v>
      </c>
      <c r="B52" s="338" t="s">
        <v>16308</v>
      </c>
      <c r="C52" s="335" t="s">
        <v>250</v>
      </c>
      <c r="D52" s="329"/>
      <c r="E52" s="329" t="s">
        <v>14</v>
      </c>
      <c r="F52" s="336">
        <v>42541</v>
      </c>
      <c r="G52" s="336">
        <v>42601</v>
      </c>
      <c r="H52" s="336">
        <v>42967</v>
      </c>
      <c r="I52" s="336"/>
      <c r="J52" s="329" t="s">
        <v>1932</v>
      </c>
      <c r="K52" s="337" t="s">
        <v>34</v>
      </c>
      <c r="L52" s="337" t="s">
        <v>115</v>
      </c>
      <c r="M52" s="337" t="s">
        <v>2070</v>
      </c>
      <c r="N52" s="337" t="s">
        <v>2017</v>
      </c>
      <c r="O52" s="337" t="s">
        <v>251</v>
      </c>
      <c r="P52" s="337" t="s">
        <v>2093</v>
      </c>
      <c r="Q52" s="329" t="s">
        <v>21</v>
      </c>
      <c r="R52" s="338" t="s">
        <v>17487</v>
      </c>
      <c r="S52" s="329" t="s">
        <v>1966</v>
      </c>
      <c r="T52" s="329" t="s">
        <v>22</v>
      </c>
      <c r="U52" s="336">
        <v>34164</v>
      </c>
      <c r="V52" s="9" t="s">
        <v>707</v>
      </c>
      <c r="W52" s="329" t="s">
        <v>747</v>
      </c>
      <c r="X52" s="329" t="s">
        <v>1936</v>
      </c>
      <c r="Y52" s="338" t="s">
        <v>17488</v>
      </c>
      <c r="Z52" s="336">
        <v>44611</v>
      </c>
      <c r="AA52" s="329" t="s">
        <v>1937</v>
      </c>
      <c r="AB52" s="329" t="s">
        <v>1938</v>
      </c>
      <c r="AC52" s="339" t="s">
        <v>1974</v>
      </c>
      <c r="AD52" s="329" t="s">
        <v>2094</v>
      </c>
      <c r="AE52" s="329" t="s">
        <v>2095</v>
      </c>
      <c r="AF52" s="329" t="s">
        <v>17489</v>
      </c>
      <c r="AG52" s="329" t="s">
        <v>17490</v>
      </c>
      <c r="AH52" s="329" t="s">
        <v>17491</v>
      </c>
      <c r="AI52" s="329" t="s">
        <v>17492</v>
      </c>
      <c r="AJ52" s="338" t="s">
        <v>17493</v>
      </c>
      <c r="AK52" s="329" t="s">
        <v>17494</v>
      </c>
      <c r="AL52" s="329" t="s">
        <v>1941</v>
      </c>
      <c r="AM52" s="500" t="s">
        <v>252</v>
      </c>
      <c r="AN52" s="325" t="s">
        <v>253</v>
      </c>
      <c r="AO52" s="7" t="s">
        <v>17495</v>
      </c>
      <c r="AQ52" s="6" t="s">
        <v>17496</v>
      </c>
      <c r="AR52" s="501" t="str">
        <f>Table2[[#This Row],[Employee Code]]</f>
        <v>11600505</v>
      </c>
      <c r="AS52" s="4" t="s">
        <v>16</v>
      </c>
      <c r="AT52" s="4" t="s">
        <v>14</v>
      </c>
    </row>
    <row r="53" spans="1:46" s="4" customFormat="1" ht="25" customHeight="1" x14ac:dyDescent="0.35">
      <c r="A53" s="365">
        <f t="shared" si="0"/>
        <v>52</v>
      </c>
      <c r="B53" s="338" t="s">
        <v>16309</v>
      </c>
      <c r="C53" s="335" t="s">
        <v>254</v>
      </c>
      <c r="D53" s="329" t="s">
        <v>17497</v>
      </c>
      <c r="E53" s="329" t="s">
        <v>255</v>
      </c>
      <c r="F53" s="336">
        <v>42583</v>
      </c>
      <c r="G53" s="336">
        <v>42643</v>
      </c>
      <c r="H53" s="336">
        <v>42644</v>
      </c>
      <c r="I53" s="336"/>
      <c r="J53" s="329" t="s">
        <v>1932</v>
      </c>
      <c r="K53" s="337" t="s">
        <v>80</v>
      </c>
      <c r="L53" s="337" t="s">
        <v>256</v>
      </c>
      <c r="M53" s="337" t="s">
        <v>17498</v>
      </c>
      <c r="N53" s="337" t="s">
        <v>2097</v>
      </c>
      <c r="O53" s="337" t="s">
        <v>164</v>
      </c>
      <c r="P53" s="337" t="s">
        <v>2053</v>
      </c>
      <c r="Q53" s="329" t="s">
        <v>83</v>
      </c>
      <c r="R53" s="338" t="s">
        <v>17499</v>
      </c>
      <c r="S53" s="329" t="s">
        <v>1944</v>
      </c>
      <c r="T53" s="329" t="s">
        <v>53</v>
      </c>
      <c r="U53" s="336">
        <v>26792</v>
      </c>
      <c r="V53" s="329" t="s">
        <v>101</v>
      </c>
      <c r="W53" s="329" t="s">
        <v>101</v>
      </c>
      <c r="X53" s="329" t="s">
        <v>1936</v>
      </c>
      <c r="Y53" s="338" t="s">
        <v>17500</v>
      </c>
      <c r="Z53" s="336">
        <v>42975</v>
      </c>
      <c r="AA53" s="329" t="s">
        <v>16</v>
      </c>
      <c r="AB53" s="329" t="s">
        <v>1938</v>
      </c>
      <c r="AC53" s="339" t="s">
        <v>1939</v>
      </c>
      <c r="AD53" s="329" t="s">
        <v>2098</v>
      </c>
      <c r="AE53" s="329" t="s">
        <v>1948</v>
      </c>
      <c r="AF53" s="329" t="s">
        <v>17501</v>
      </c>
      <c r="AG53" s="329" t="s">
        <v>17502</v>
      </c>
      <c r="AH53" s="329" t="s">
        <v>17503</v>
      </c>
      <c r="AI53" s="329" t="s">
        <v>17504</v>
      </c>
      <c r="AJ53" s="338" t="s">
        <v>17505</v>
      </c>
      <c r="AK53" s="329" t="s">
        <v>17506</v>
      </c>
      <c r="AL53" s="329" t="s">
        <v>1971</v>
      </c>
      <c r="AM53" s="505" t="s">
        <v>257</v>
      </c>
      <c r="AN53" s="506" t="s">
        <v>258</v>
      </c>
      <c r="AO53" s="7"/>
      <c r="AQ53" s="6" t="s">
        <v>17507</v>
      </c>
      <c r="AR53" s="501" t="str">
        <f>Table2[[#This Row],[Employee Code]]</f>
        <v>11600516</v>
      </c>
      <c r="AS53" s="4" t="s">
        <v>16</v>
      </c>
      <c r="AT53" s="4" t="s">
        <v>17039</v>
      </c>
    </row>
    <row r="54" spans="1:46" s="4" customFormat="1" ht="25" customHeight="1" x14ac:dyDescent="0.35">
      <c r="A54" s="365">
        <f t="shared" si="0"/>
        <v>53</v>
      </c>
      <c r="B54" s="338" t="s">
        <v>16310</v>
      </c>
      <c r="C54" s="335" t="s">
        <v>259</v>
      </c>
      <c r="D54" s="329"/>
      <c r="E54" s="329" t="s">
        <v>57</v>
      </c>
      <c r="F54" s="336">
        <v>42583</v>
      </c>
      <c r="G54" s="336">
        <v>42643</v>
      </c>
      <c r="H54" s="336">
        <v>43009</v>
      </c>
      <c r="I54" s="336"/>
      <c r="J54" s="329" t="s">
        <v>1932</v>
      </c>
      <c r="K54" s="337" t="s">
        <v>80</v>
      </c>
      <c r="L54" s="337" t="s">
        <v>146</v>
      </c>
      <c r="M54" s="337" t="s">
        <v>2032</v>
      </c>
      <c r="N54" s="337" t="s">
        <v>1972</v>
      </c>
      <c r="O54" s="337" t="s">
        <v>172</v>
      </c>
      <c r="P54" s="337" t="s">
        <v>2045</v>
      </c>
      <c r="Q54" s="329" t="s">
        <v>148</v>
      </c>
      <c r="R54" s="338" t="s">
        <v>17508</v>
      </c>
      <c r="S54" s="329" t="s">
        <v>1944</v>
      </c>
      <c r="T54" s="329" t="s">
        <v>53</v>
      </c>
      <c r="U54" s="336">
        <v>30834</v>
      </c>
      <c r="V54" s="329" t="s">
        <v>2099</v>
      </c>
      <c r="W54" s="329" t="s">
        <v>1153</v>
      </c>
      <c r="X54" s="329" t="s">
        <v>1936</v>
      </c>
      <c r="Y54" s="338" t="s">
        <v>17509</v>
      </c>
      <c r="Z54" s="336">
        <v>44751</v>
      </c>
      <c r="AA54" s="329" t="s">
        <v>2009</v>
      </c>
      <c r="AB54" s="329" t="s">
        <v>1938</v>
      </c>
      <c r="AC54" s="339" t="s">
        <v>1939</v>
      </c>
      <c r="AD54" s="329" t="s">
        <v>1957</v>
      </c>
      <c r="AE54" s="329" t="s">
        <v>17510</v>
      </c>
      <c r="AF54" s="329" t="s">
        <v>17511</v>
      </c>
      <c r="AG54" s="329" t="s">
        <v>17512</v>
      </c>
      <c r="AH54" s="329" t="s">
        <v>17513</v>
      </c>
      <c r="AI54" s="329" t="s">
        <v>17512</v>
      </c>
      <c r="AJ54" s="338" t="s">
        <v>17514</v>
      </c>
      <c r="AK54" s="329" t="s">
        <v>17515</v>
      </c>
      <c r="AL54" s="329" t="s">
        <v>1971</v>
      </c>
      <c r="AM54" s="500" t="s">
        <v>260</v>
      </c>
      <c r="AN54" s="325" t="s">
        <v>261</v>
      </c>
      <c r="AO54" s="7" t="s">
        <v>17516</v>
      </c>
      <c r="AQ54" s="6" t="s">
        <v>17517</v>
      </c>
      <c r="AR54" s="501" t="str">
        <f>Table2[[#This Row],[Employee Code]]</f>
        <v>11600521</v>
      </c>
      <c r="AS54" s="4" t="s">
        <v>16</v>
      </c>
      <c r="AT54" s="4" t="s">
        <v>17039</v>
      </c>
    </row>
    <row r="55" spans="1:46" s="4" customFormat="1" ht="25" customHeight="1" x14ac:dyDescent="0.35">
      <c r="A55" s="365">
        <f t="shared" si="0"/>
        <v>54</v>
      </c>
      <c r="B55" s="338" t="s">
        <v>16311</v>
      </c>
      <c r="C55" s="335" t="s">
        <v>262</v>
      </c>
      <c r="D55" s="329"/>
      <c r="E55" s="329" t="s">
        <v>14</v>
      </c>
      <c r="F55" s="336">
        <v>42625</v>
      </c>
      <c r="G55" s="336">
        <v>42685</v>
      </c>
      <c r="H55" s="336">
        <v>43051</v>
      </c>
      <c r="I55" s="336"/>
      <c r="J55" s="329" t="s">
        <v>1932</v>
      </c>
      <c r="K55" s="337" t="s">
        <v>34</v>
      </c>
      <c r="L55" s="337" t="s">
        <v>115</v>
      </c>
      <c r="M55" s="337" t="s">
        <v>2042</v>
      </c>
      <c r="N55" s="337" t="s">
        <v>2017</v>
      </c>
      <c r="O55" s="337" t="s">
        <v>263</v>
      </c>
      <c r="P55" s="337" t="s">
        <v>2100</v>
      </c>
      <c r="Q55" s="329" t="s">
        <v>21</v>
      </c>
      <c r="R55" s="338" t="s">
        <v>17518</v>
      </c>
      <c r="S55" s="329" t="s">
        <v>1935</v>
      </c>
      <c r="T55" s="329" t="s">
        <v>53</v>
      </c>
      <c r="U55" s="336">
        <v>32832</v>
      </c>
      <c r="V55" s="329" t="s">
        <v>1658</v>
      </c>
      <c r="W55" s="329" t="s">
        <v>1658</v>
      </c>
      <c r="X55" s="329" t="s">
        <v>1936</v>
      </c>
      <c r="Y55" s="338" t="s">
        <v>17519</v>
      </c>
      <c r="Z55" s="336">
        <v>44573</v>
      </c>
      <c r="AA55" s="329" t="s">
        <v>1937</v>
      </c>
      <c r="AB55" s="329" t="s">
        <v>1938</v>
      </c>
      <c r="AC55" s="339" t="s">
        <v>2101</v>
      </c>
      <c r="AD55" s="329" t="s">
        <v>2094</v>
      </c>
      <c r="AE55" s="329"/>
      <c r="AF55" s="329" t="s">
        <v>17520</v>
      </c>
      <c r="AG55" s="329" t="s">
        <v>17521</v>
      </c>
      <c r="AH55" s="329" t="s">
        <v>17522</v>
      </c>
      <c r="AI55" s="329" t="s">
        <v>17523</v>
      </c>
      <c r="AJ55" s="338" t="s">
        <v>17524</v>
      </c>
      <c r="AK55" s="329" t="s">
        <v>2102</v>
      </c>
      <c r="AL55" s="329" t="s">
        <v>1971</v>
      </c>
      <c r="AM55" s="500" t="s">
        <v>264</v>
      </c>
      <c r="AN55" s="325" t="s">
        <v>265</v>
      </c>
      <c r="AO55" s="7" t="s">
        <v>17525</v>
      </c>
      <c r="AQ55" s="6" t="s">
        <v>17526</v>
      </c>
      <c r="AR55" s="501" t="str">
        <f>Table2[[#This Row],[Employee Code]]</f>
        <v>11600533</v>
      </c>
      <c r="AS55" s="4" t="s">
        <v>16</v>
      </c>
      <c r="AT55" s="4" t="s">
        <v>14</v>
      </c>
    </row>
    <row r="56" spans="1:46" s="4" customFormat="1" ht="25" customHeight="1" x14ac:dyDescent="0.35">
      <c r="A56" s="365">
        <f t="shared" si="0"/>
        <v>55</v>
      </c>
      <c r="B56" s="338" t="s">
        <v>16312</v>
      </c>
      <c r="C56" s="335" t="s">
        <v>266</v>
      </c>
      <c r="D56" s="329"/>
      <c r="E56" s="329" t="s">
        <v>14</v>
      </c>
      <c r="F56" s="336">
        <v>42639</v>
      </c>
      <c r="G56" s="336">
        <v>42699</v>
      </c>
      <c r="H56" s="336">
        <v>42700</v>
      </c>
      <c r="I56" s="336"/>
      <c r="J56" s="329" t="s">
        <v>1932</v>
      </c>
      <c r="K56" s="337" t="s">
        <v>18</v>
      </c>
      <c r="L56" s="337" t="s">
        <v>19</v>
      </c>
      <c r="M56" s="337" t="s">
        <v>17527</v>
      </c>
      <c r="N56" s="337" t="s">
        <v>1984</v>
      </c>
      <c r="O56" s="337" t="s">
        <v>267</v>
      </c>
      <c r="P56" s="337" t="s">
        <v>2103</v>
      </c>
      <c r="Q56" s="329" t="s">
        <v>21</v>
      </c>
      <c r="R56" s="338" t="s">
        <v>17528</v>
      </c>
      <c r="S56" s="329" t="s">
        <v>1944</v>
      </c>
      <c r="T56" s="329" t="s">
        <v>53</v>
      </c>
      <c r="U56" s="336">
        <v>27044</v>
      </c>
      <c r="V56" s="329" t="s">
        <v>255</v>
      </c>
      <c r="W56" s="329" t="s">
        <v>1382</v>
      </c>
      <c r="X56" s="329" t="s">
        <v>1936</v>
      </c>
      <c r="Y56" s="338" t="s">
        <v>17529</v>
      </c>
      <c r="Z56" s="336">
        <v>44903</v>
      </c>
      <c r="AA56" s="329" t="s">
        <v>1937</v>
      </c>
      <c r="AB56" s="329" t="s">
        <v>1946</v>
      </c>
      <c r="AC56" s="339" t="s">
        <v>1939</v>
      </c>
      <c r="AD56" s="329" t="s">
        <v>2010</v>
      </c>
      <c r="AE56" s="329" t="s">
        <v>2104</v>
      </c>
      <c r="AF56" s="329" t="s">
        <v>17530</v>
      </c>
      <c r="AG56" s="329" t="s">
        <v>17531</v>
      </c>
      <c r="AH56" s="329" t="s">
        <v>17530</v>
      </c>
      <c r="AI56" s="329" t="s">
        <v>17531</v>
      </c>
      <c r="AJ56" s="338" t="s">
        <v>17532</v>
      </c>
      <c r="AK56" s="329" t="s">
        <v>17533</v>
      </c>
      <c r="AL56" s="329" t="s">
        <v>1958</v>
      </c>
      <c r="AM56" s="500" t="s">
        <v>268</v>
      </c>
      <c r="AN56" s="325" t="s">
        <v>269</v>
      </c>
      <c r="AO56" s="7" t="s">
        <v>17534</v>
      </c>
      <c r="AQ56" s="6" t="s">
        <v>17535</v>
      </c>
      <c r="AR56" s="501" t="str">
        <f>Table2[[#This Row],[Employee Code]]</f>
        <v>11600535</v>
      </c>
      <c r="AS56" s="4" t="s">
        <v>16</v>
      </c>
      <c r="AT56" s="4" t="s">
        <v>14</v>
      </c>
    </row>
    <row r="57" spans="1:46" s="4" customFormat="1" ht="25" customHeight="1" x14ac:dyDescent="0.35">
      <c r="A57" s="365">
        <f t="shared" si="0"/>
        <v>56</v>
      </c>
      <c r="B57" s="338" t="s">
        <v>16313</v>
      </c>
      <c r="C57" s="335" t="s">
        <v>270</v>
      </c>
      <c r="D57" s="329"/>
      <c r="E57" s="329" t="s">
        <v>57</v>
      </c>
      <c r="F57" s="336">
        <v>42646</v>
      </c>
      <c r="G57" s="336">
        <v>42705</v>
      </c>
      <c r="H57" s="336">
        <v>43071</v>
      </c>
      <c r="I57" s="336"/>
      <c r="J57" s="329" t="s">
        <v>1932</v>
      </c>
      <c r="K57" s="337" t="s">
        <v>34</v>
      </c>
      <c r="L57" s="337" t="s">
        <v>35</v>
      </c>
      <c r="M57" s="337" t="s">
        <v>35</v>
      </c>
      <c r="N57" s="337" t="s">
        <v>2050</v>
      </c>
      <c r="O57" s="337" t="s">
        <v>271</v>
      </c>
      <c r="P57" s="337" t="s">
        <v>2105</v>
      </c>
      <c r="Q57" s="329" t="s">
        <v>21</v>
      </c>
      <c r="R57" s="338" t="s">
        <v>17536</v>
      </c>
      <c r="S57" s="329" t="s">
        <v>1944</v>
      </c>
      <c r="T57" s="329" t="s">
        <v>22</v>
      </c>
      <c r="U57" s="336">
        <v>32418</v>
      </c>
      <c r="V57" s="329" t="s">
        <v>57</v>
      </c>
      <c r="W57" s="329" t="s">
        <v>334</v>
      </c>
      <c r="X57" s="329" t="s">
        <v>1936</v>
      </c>
      <c r="Y57" s="338" t="s">
        <v>17537</v>
      </c>
      <c r="Z57" s="336">
        <v>44280</v>
      </c>
      <c r="AA57" s="329" t="s">
        <v>1937</v>
      </c>
      <c r="AB57" s="329" t="s">
        <v>1938</v>
      </c>
      <c r="AC57" s="339" t="s">
        <v>1939</v>
      </c>
      <c r="AD57" s="329" t="s">
        <v>2090</v>
      </c>
      <c r="AE57" s="329" t="s">
        <v>2041</v>
      </c>
      <c r="AF57" s="329" t="s">
        <v>17538</v>
      </c>
      <c r="AG57" s="329" t="s">
        <v>17539</v>
      </c>
      <c r="AH57" s="329" t="s">
        <v>17538</v>
      </c>
      <c r="AI57" s="329" t="s">
        <v>17539</v>
      </c>
      <c r="AJ57" s="338" t="s">
        <v>17540</v>
      </c>
      <c r="AK57" s="329" t="s">
        <v>2106</v>
      </c>
      <c r="AL57" s="329" t="s">
        <v>2107</v>
      </c>
      <c r="AM57" s="500" t="s">
        <v>272</v>
      </c>
      <c r="AN57" s="325" t="s">
        <v>273</v>
      </c>
      <c r="AO57" s="7" t="s">
        <v>17541</v>
      </c>
      <c r="AQ57" s="6" t="s">
        <v>17542</v>
      </c>
      <c r="AR57" s="501" t="str">
        <f>Table2[[#This Row],[Employee Code]]</f>
        <v>11600537</v>
      </c>
      <c r="AS57" s="4" t="s">
        <v>16</v>
      </c>
      <c r="AT57" s="4" t="s">
        <v>17039</v>
      </c>
    </row>
    <row r="58" spans="1:46" s="4" customFormat="1" ht="25" customHeight="1" x14ac:dyDescent="0.35">
      <c r="A58" s="365">
        <f t="shared" si="0"/>
        <v>57</v>
      </c>
      <c r="B58" s="338" t="s">
        <v>16314</v>
      </c>
      <c r="C58" s="335" t="s">
        <v>274</v>
      </c>
      <c r="D58" s="329"/>
      <c r="E58" s="329" t="s">
        <v>14</v>
      </c>
      <c r="F58" s="336">
        <v>42646</v>
      </c>
      <c r="G58" s="336">
        <v>42705</v>
      </c>
      <c r="H58" s="336">
        <v>43071</v>
      </c>
      <c r="I58" s="336"/>
      <c r="J58" s="329" t="s">
        <v>1932</v>
      </c>
      <c r="K58" s="337" t="s">
        <v>40</v>
      </c>
      <c r="L58" s="337" t="s">
        <v>47</v>
      </c>
      <c r="M58" s="337" t="s">
        <v>2027</v>
      </c>
      <c r="N58" s="337" t="s">
        <v>2050</v>
      </c>
      <c r="O58" s="337" t="s">
        <v>275</v>
      </c>
      <c r="P58" s="337" t="s">
        <v>2108</v>
      </c>
      <c r="Q58" s="329" t="s">
        <v>21</v>
      </c>
      <c r="R58" s="338" t="s">
        <v>17543</v>
      </c>
      <c r="S58" s="329" t="s">
        <v>1944</v>
      </c>
      <c r="T58" s="329" t="s">
        <v>22</v>
      </c>
      <c r="U58" s="336">
        <v>31792</v>
      </c>
      <c r="V58" s="329" t="s">
        <v>255</v>
      </c>
      <c r="W58" s="329" t="s">
        <v>2109</v>
      </c>
      <c r="X58" s="329" t="s">
        <v>1936</v>
      </c>
      <c r="Y58" s="338" t="s">
        <v>17544</v>
      </c>
      <c r="Z58" s="336">
        <v>44326</v>
      </c>
      <c r="AA58" s="329" t="s">
        <v>1937</v>
      </c>
      <c r="AB58" s="329" t="s">
        <v>1956</v>
      </c>
      <c r="AC58" s="339" t="s">
        <v>1939</v>
      </c>
      <c r="AD58" s="329" t="s">
        <v>2110</v>
      </c>
      <c r="AE58" s="329" t="s">
        <v>1948</v>
      </c>
      <c r="AF58" s="329" t="s">
        <v>17545</v>
      </c>
      <c r="AG58" s="329" t="s">
        <v>17546</v>
      </c>
      <c r="AH58" s="329" t="s">
        <v>17545</v>
      </c>
      <c r="AI58" s="329" t="s">
        <v>17547</v>
      </c>
      <c r="AJ58" s="338" t="s">
        <v>17548</v>
      </c>
      <c r="AK58" s="329" t="s">
        <v>17549</v>
      </c>
      <c r="AL58" s="329" t="s">
        <v>2111</v>
      </c>
      <c r="AM58" s="500" t="s">
        <v>276</v>
      </c>
      <c r="AN58" s="325" t="s">
        <v>277</v>
      </c>
      <c r="AO58" s="7" t="s">
        <v>17550</v>
      </c>
      <c r="AQ58" s="6" t="s">
        <v>17551</v>
      </c>
      <c r="AR58" s="501" t="str">
        <f>Table2[[#This Row],[Employee Code]]</f>
        <v>11600539</v>
      </c>
      <c r="AS58" s="4" t="s">
        <v>16</v>
      </c>
      <c r="AT58" s="4" t="s">
        <v>14</v>
      </c>
    </row>
    <row r="59" spans="1:46" s="4" customFormat="1" ht="25" customHeight="1" x14ac:dyDescent="0.35">
      <c r="A59" s="365">
        <f t="shared" si="0"/>
        <v>58</v>
      </c>
      <c r="B59" s="338" t="s">
        <v>16315</v>
      </c>
      <c r="C59" s="335" t="s">
        <v>278</v>
      </c>
      <c r="D59" s="329"/>
      <c r="E59" s="329" t="s">
        <v>14</v>
      </c>
      <c r="F59" s="336">
        <v>42786</v>
      </c>
      <c r="G59" s="336">
        <v>42845</v>
      </c>
      <c r="H59" s="336">
        <v>43211</v>
      </c>
      <c r="I59" s="336"/>
      <c r="J59" s="329" t="s">
        <v>1932</v>
      </c>
      <c r="K59" s="337" t="s">
        <v>109</v>
      </c>
      <c r="L59" s="337" t="s">
        <v>110</v>
      </c>
      <c r="M59" s="337" t="s">
        <v>2112</v>
      </c>
      <c r="N59" s="337" t="s">
        <v>1972</v>
      </c>
      <c r="O59" s="337" t="s">
        <v>279</v>
      </c>
      <c r="P59" s="337" t="s">
        <v>2113</v>
      </c>
      <c r="Q59" s="329" t="s">
        <v>21</v>
      </c>
      <c r="R59" s="338" t="s">
        <v>17552</v>
      </c>
      <c r="S59" s="329" t="s">
        <v>1935</v>
      </c>
      <c r="T59" s="329" t="s">
        <v>22</v>
      </c>
      <c r="U59" s="336">
        <v>29555</v>
      </c>
      <c r="V59" s="329" t="s">
        <v>2114</v>
      </c>
      <c r="W59" s="329" t="s">
        <v>2114</v>
      </c>
      <c r="X59" s="329" t="s">
        <v>1936</v>
      </c>
      <c r="Y59" s="338" t="s">
        <v>17553</v>
      </c>
      <c r="Z59" s="336">
        <v>44326</v>
      </c>
      <c r="AA59" s="329" t="s">
        <v>1937</v>
      </c>
      <c r="AB59" s="329" t="s">
        <v>1938</v>
      </c>
      <c r="AC59" s="339" t="s">
        <v>1939</v>
      </c>
      <c r="AD59" s="329" t="s">
        <v>2115</v>
      </c>
      <c r="AE59" s="329" t="s">
        <v>1940</v>
      </c>
      <c r="AF59" s="329" t="s">
        <v>17554</v>
      </c>
      <c r="AG59" s="329" t="s">
        <v>17555</v>
      </c>
      <c r="AH59" s="329" t="s">
        <v>17556</v>
      </c>
      <c r="AI59" s="329" t="s">
        <v>17555</v>
      </c>
      <c r="AJ59" s="338" t="s">
        <v>17557</v>
      </c>
      <c r="AK59" s="329" t="s">
        <v>17558</v>
      </c>
      <c r="AL59" s="329" t="s">
        <v>1941</v>
      </c>
      <c r="AM59" s="500" t="s">
        <v>280</v>
      </c>
      <c r="AN59" s="325" t="s">
        <v>281</v>
      </c>
      <c r="AO59" s="7" t="s">
        <v>17559</v>
      </c>
      <c r="AQ59" s="6" t="s">
        <v>17560</v>
      </c>
      <c r="AR59" s="501" t="str">
        <f>Table2[[#This Row],[Employee Code]]</f>
        <v>11700561</v>
      </c>
      <c r="AS59" s="4" t="s">
        <v>16</v>
      </c>
      <c r="AT59" s="4" t="s">
        <v>14</v>
      </c>
    </row>
    <row r="60" spans="1:46" s="4" customFormat="1" ht="25" customHeight="1" x14ac:dyDescent="0.35">
      <c r="A60" s="365">
        <f t="shared" si="0"/>
        <v>59</v>
      </c>
      <c r="B60" s="338" t="s">
        <v>16316</v>
      </c>
      <c r="C60" s="335" t="s">
        <v>282</v>
      </c>
      <c r="D60" s="329"/>
      <c r="E60" s="329" t="s">
        <v>14</v>
      </c>
      <c r="F60" s="336">
        <v>42836</v>
      </c>
      <c r="G60" s="336">
        <v>42895</v>
      </c>
      <c r="H60" s="336">
        <v>43261</v>
      </c>
      <c r="I60" s="336"/>
      <c r="J60" s="329" t="s">
        <v>1932</v>
      </c>
      <c r="K60" s="337" t="s">
        <v>18</v>
      </c>
      <c r="L60" s="337" t="s">
        <v>283</v>
      </c>
      <c r="M60" s="337" t="s">
        <v>2116</v>
      </c>
      <c r="N60" s="337" t="s">
        <v>1972</v>
      </c>
      <c r="O60" s="337" t="s">
        <v>284</v>
      </c>
      <c r="P60" s="337" t="s">
        <v>2117</v>
      </c>
      <c r="Q60" s="329" t="s">
        <v>285</v>
      </c>
      <c r="R60" s="338" t="s">
        <v>17561</v>
      </c>
      <c r="S60" s="329" t="s">
        <v>1935</v>
      </c>
      <c r="T60" s="329" t="s">
        <v>22</v>
      </c>
      <c r="U60" s="336">
        <v>30688</v>
      </c>
      <c r="V60" s="9" t="s">
        <v>707</v>
      </c>
      <c r="W60" s="329" t="s">
        <v>707</v>
      </c>
      <c r="X60" s="329" t="s">
        <v>1936</v>
      </c>
      <c r="Y60" s="338" t="s">
        <v>17562</v>
      </c>
      <c r="Z60" s="336">
        <v>44326</v>
      </c>
      <c r="AA60" s="329" t="s">
        <v>1937</v>
      </c>
      <c r="AB60" s="329" t="s">
        <v>1938</v>
      </c>
      <c r="AC60" s="339" t="s">
        <v>1974</v>
      </c>
      <c r="AD60" s="329" t="s">
        <v>17563</v>
      </c>
      <c r="AE60" s="329" t="s">
        <v>1948</v>
      </c>
      <c r="AF60" s="329" t="s">
        <v>17564</v>
      </c>
      <c r="AG60" s="329" t="s">
        <v>17565</v>
      </c>
      <c r="AH60" s="329" t="s">
        <v>17566</v>
      </c>
      <c r="AI60" s="329" t="s">
        <v>17567</v>
      </c>
      <c r="AJ60" s="338" t="s">
        <v>17568</v>
      </c>
      <c r="AK60" s="329" t="s">
        <v>17569</v>
      </c>
      <c r="AL60" s="329" t="s">
        <v>1958</v>
      </c>
      <c r="AM60" s="500" t="s">
        <v>286</v>
      </c>
      <c r="AN60" s="325" t="s">
        <v>287</v>
      </c>
      <c r="AO60" s="7" t="s">
        <v>17570</v>
      </c>
      <c r="AQ60" s="6" t="s">
        <v>17571</v>
      </c>
      <c r="AR60" s="501" t="str">
        <f>Table2[[#This Row],[Employee Code]]</f>
        <v>11700569</v>
      </c>
      <c r="AS60" s="4" t="s">
        <v>16</v>
      </c>
      <c r="AT60" s="4" t="s">
        <v>14</v>
      </c>
    </row>
    <row r="61" spans="1:46" s="4" customFormat="1" ht="25" customHeight="1" x14ac:dyDescent="0.35">
      <c r="A61" s="365">
        <f t="shared" si="0"/>
        <v>60</v>
      </c>
      <c r="B61" s="338" t="s">
        <v>16317</v>
      </c>
      <c r="C61" s="335" t="s">
        <v>288</v>
      </c>
      <c r="D61" s="329"/>
      <c r="E61" s="329" t="s">
        <v>14</v>
      </c>
      <c r="F61" s="336">
        <v>42877</v>
      </c>
      <c r="G61" s="336">
        <v>42936</v>
      </c>
      <c r="H61" s="336">
        <v>43302</v>
      </c>
      <c r="I61" s="336"/>
      <c r="J61" s="329" t="s">
        <v>1932</v>
      </c>
      <c r="K61" s="337" t="s">
        <v>34</v>
      </c>
      <c r="L61" s="337" t="s">
        <v>115</v>
      </c>
      <c r="M61" s="337" t="s">
        <v>2118</v>
      </c>
      <c r="N61" s="337" t="s">
        <v>1984</v>
      </c>
      <c r="O61" s="337" t="s">
        <v>289</v>
      </c>
      <c r="P61" s="337" t="s">
        <v>2119</v>
      </c>
      <c r="Q61" s="329" t="s">
        <v>21</v>
      </c>
      <c r="R61" s="338" t="s">
        <v>17572</v>
      </c>
      <c r="S61" s="329" t="s">
        <v>1935</v>
      </c>
      <c r="T61" s="329" t="s">
        <v>53</v>
      </c>
      <c r="U61" s="336">
        <v>32989</v>
      </c>
      <c r="V61" s="9" t="s">
        <v>707</v>
      </c>
      <c r="W61" s="329" t="s">
        <v>707</v>
      </c>
      <c r="X61" s="329" t="s">
        <v>1936</v>
      </c>
      <c r="Y61" s="338" t="s">
        <v>17573</v>
      </c>
      <c r="Z61" s="336">
        <v>45036</v>
      </c>
      <c r="AA61" s="329" t="s">
        <v>1937</v>
      </c>
      <c r="AB61" s="329" t="s">
        <v>1956</v>
      </c>
      <c r="AC61" s="339" t="s">
        <v>1939</v>
      </c>
      <c r="AD61" s="329" t="s">
        <v>2120</v>
      </c>
      <c r="AE61" s="329" t="s">
        <v>2121</v>
      </c>
      <c r="AF61" s="329" t="s">
        <v>17574</v>
      </c>
      <c r="AG61" s="329" t="s">
        <v>17575</v>
      </c>
      <c r="AH61" s="329" t="s">
        <v>17576</v>
      </c>
      <c r="AI61" s="329" t="s">
        <v>17577</v>
      </c>
      <c r="AJ61" s="338" t="s">
        <v>17578</v>
      </c>
      <c r="AK61" s="329" t="s">
        <v>17579</v>
      </c>
      <c r="AL61" s="329" t="s">
        <v>2107</v>
      </c>
      <c r="AM61" s="500" t="s">
        <v>290</v>
      </c>
      <c r="AN61" s="325" t="s">
        <v>291</v>
      </c>
      <c r="AO61" s="7" t="s">
        <v>17580</v>
      </c>
      <c r="AQ61" s="6" t="s">
        <v>17581</v>
      </c>
      <c r="AR61" s="501" t="str">
        <f>Table2[[#This Row],[Employee Code]]</f>
        <v>11700576</v>
      </c>
      <c r="AS61" s="4" t="s">
        <v>16</v>
      </c>
      <c r="AT61" s="4" t="s">
        <v>14</v>
      </c>
    </row>
    <row r="62" spans="1:46" s="4" customFormat="1" ht="25" customHeight="1" x14ac:dyDescent="0.35">
      <c r="A62" s="365">
        <f t="shared" si="0"/>
        <v>61</v>
      </c>
      <c r="B62" s="338" t="s">
        <v>16318</v>
      </c>
      <c r="C62" s="335" t="s">
        <v>292</v>
      </c>
      <c r="D62" s="329"/>
      <c r="E62" s="329" t="s">
        <v>293</v>
      </c>
      <c r="F62" s="336">
        <v>42898</v>
      </c>
      <c r="G62" s="336">
        <v>42957</v>
      </c>
      <c r="H62" s="336">
        <v>43323</v>
      </c>
      <c r="I62" s="336"/>
      <c r="J62" s="329" t="s">
        <v>1932</v>
      </c>
      <c r="K62" s="337" t="s">
        <v>80</v>
      </c>
      <c r="L62" s="337" t="s">
        <v>146</v>
      </c>
      <c r="M62" s="499" t="s">
        <v>17340</v>
      </c>
      <c r="N62" s="337" t="s">
        <v>1972</v>
      </c>
      <c r="O62" s="337" t="s">
        <v>172</v>
      </c>
      <c r="P62" s="337" t="s">
        <v>2045</v>
      </c>
      <c r="Q62" s="329" t="s">
        <v>148</v>
      </c>
      <c r="R62" s="338" t="s">
        <v>17582</v>
      </c>
      <c r="S62" s="329" t="s">
        <v>1944</v>
      </c>
      <c r="T62" s="329" t="s">
        <v>22</v>
      </c>
      <c r="U62" s="336">
        <v>28062</v>
      </c>
      <c r="V62" s="9" t="s">
        <v>293</v>
      </c>
      <c r="W62" s="329" t="s">
        <v>527</v>
      </c>
      <c r="X62" s="329" t="s">
        <v>1936</v>
      </c>
      <c r="Y62" s="338" t="s">
        <v>17583</v>
      </c>
      <c r="Z62" s="336">
        <v>44606</v>
      </c>
      <c r="AA62" s="329" t="s">
        <v>1937</v>
      </c>
      <c r="AB62" s="329" t="s">
        <v>1938</v>
      </c>
      <c r="AC62" s="339" t="s">
        <v>1939</v>
      </c>
      <c r="AD62" s="329" t="s">
        <v>17584</v>
      </c>
      <c r="AE62" s="329" t="s">
        <v>2041</v>
      </c>
      <c r="AF62" s="329" t="s">
        <v>17585</v>
      </c>
      <c r="AG62" s="329" t="s">
        <v>17586</v>
      </c>
      <c r="AH62" s="329" t="s">
        <v>17587</v>
      </c>
      <c r="AI62" s="329" t="s">
        <v>17588</v>
      </c>
      <c r="AJ62" s="338" t="s">
        <v>17589</v>
      </c>
      <c r="AK62" s="329" t="s">
        <v>17590</v>
      </c>
      <c r="AL62" s="329" t="s">
        <v>1941</v>
      </c>
      <c r="AM62" s="500" t="s">
        <v>294</v>
      </c>
      <c r="AN62" s="325" t="s">
        <v>295</v>
      </c>
      <c r="AO62" s="7" t="s">
        <v>17591</v>
      </c>
      <c r="AQ62" s="6" t="s">
        <v>17592</v>
      </c>
      <c r="AR62" s="501" t="str">
        <f>Table2[[#This Row],[Employee Code]]</f>
        <v>11700583</v>
      </c>
      <c r="AS62" s="4" t="s">
        <v>16</v>
      </c>
      <c r="AT62" s="4" t="s">
        <v>17039</v>
      </c>
    </row>
    <row r="63" spans="1:46" s="4" customFormat="1" ht="25" customHeight="1" x14ac:dyDescent="0.35">
      <c r="A63" s="365">
        <f t="shared" si="0"/>
        <v>62</v>
      </c>
      <c r="B63" s="338" t="s">
        <v>16319</v>
      </c>
      <c r="C63" s="335" t="s">
        <v>296</v>
      </c>
      <c r="D63" s="329"/>
      <c r="E63" s="329" t="s">
        <v>176</v>
      </c>
      <c r="F63" s="336">
        <v>42942</v>
      </c>
      <c r="G63" s="336">
        <v>43001</v>
      </c>
      <c r="H63" s="336">
        <v>43367</v>
      </c>
      <c r="I63" s="336"/>
      <c r="J63" s="329" t="s">
        <v>1932</v>
      </c>
      <c r="K63" s="337" t="s">
        <v>80</v>
      </c>
      <c r="L63" s="337" t="s">
        <v>297</v>
      </c>
      <c r="M63" s="337" t="s">
        <v>2122</v>
      </c>
      <c r="N63" s="337" t="s">
        <v>1972</v>
      </c>
      <c r="O63" s="337" t="s">
        <v>196</v>
      </c>
      <c r="P63" s="337" t="s">
        <v>2061</v>
      </c>
      <c r="Q63" s="329" t="s">
        <v>83</v>
      </c>
      <c r="R63" s="338" t="s">
        <v>17593</v>
      </c>
      <c r="S63" s="329" t="s">
        <v>1944</v>
      </c>
      <c r="T63" s="329" t="s">
        <v>53</v>
      </c>
      <c r="U63" s="336">
        <v>32947</v>
      </c>
      <c r="V63" s="329" t="s">
        <v>176</v>
      </c>
      <c r="W63" s="329" t="s">
        <v>2048</v>
      </c>
      <c r="X63" s="329" t="s">
        <v>1936</v>
      </c>
      <c r="Y63" s="338" t="s">
        <v>17594</v>
      </c>
      <c r="Z63" s="336">
        <v>44467</v>
      </c>
      <c r="AA63" s="329" t="s">
        <v>1937</v>
      </c>
      <c r="AB63" s="329" t="s">
        <v>1938</v>
      </c>
      <c r="AC63" s="339" t="s">
        <v>1939</v>
      </c>
      <c r="AD63" s="329" t="s">
        <v>17595</v>
      </c>
      <c r="AE63" s="329" t="s">
        <v>1948</v>
      </c>
      <c r="AF63" s="329" t="s">
        <v>17596</v>
      </c>
      <c r="AG63" s="329" t="s">
        <v>17597</v>
      </c>
      <c r="AH63" s="329" t="s">
        <v>17598</v>
      </c>
      <c r="AI63" s="329" t="s">
        <v>17597</v>
      </c>
      <c r="AJ63" s="338" t="s">
        <v>17599</v>
      </c>
      <c r="AK63" s="329" t="s">
        <v>17600</v>
      </c>
      <c r="AL63" s="329" t="s">
        <v>1971</v>
      </c>
      <c r="AM63" s="500" t="s">
        <v>298</v>
      </c>
      <c r="AN63" s="325" t="s">
        <v>299</v>
      </c>
      <c r="AO63" s="7" t="s">
        <v>17601</v>
      </c>
      <c r="AQ63" s="6" t="s">
        <v>17602</v>
      </c>
      <c r="AR63" s="501" t="str">
        <f>Table2[[#This Row],[Employee Code]]</f>
        <v>11700595</v>
      </c>
      <c r="AS63" s="4" t="s">
        <v>17359</v>
      </c>
      <c r="AT63" s="4" t="s">
        <v>17039</v>
      </c>
    </row>
    <row r="64" spans="1:46" s="4" customFormat="1" ht="25" customHeight="1" x14ac:dyDescent="0.35">
      <c r="A64" s="365">
        <f t="shared" si="0"/>
        <v>63</v>
      </c>
      <c r="B64" s="338" t="s">
        <v>16320</v>
      </c>
      <c r="C64" s="335" t="s">
        <v>300</v>
      </c>
      <c r="D64" s="329"/>
      <c r="E64" s="329" t="s">
        <v>124</v>
      </c>
      <c r="F64" s="336">
        <v>42954</v>
      </c>
      <c r="G64" s="336">
        <v>43013</v>
      </c>
      <c r="H64" s="336">
        <v>43379</v>
      </c>
      <c r="I64" s="336"/>
      <c r="J64" s="329" t="s">
        <v>1932</v>
      </c>
      <c r="K64" s="337" t="s">
        <v>34</v>
      </c>
      <c r="L64" s="337" t="s">
        <v>35</v>
      </c>
      <c r="M64" s="337" t="s">
        <v>35</v>
      </c>
      <c r="N64" s="337" t="s">
        <v>2050</v>
      </c>
      <c r="O64" s="337" t="s">
        <v>271</v>
      </c>
      <c r="P64" s="337" t="s">
        <v>2105</v>
      </c>
      <c r="Q64" s="329" t="s">
        <v>21</v>
      </c>
      <c r="R64" s="338" t="s">
        <v>17603</v>
      </c>
      <c r="S64" s="329" t="s">
        <v>1944</v>
      </c>
      <c r="T64" s="329" t="s">
        <v>22</v>
      </c>
      <c r="U64" s="336">
        <v>31435</v>
      </c>
      <c r="V64" s="329" t="s">
        <v>79</v>
      </c>
      <c r="W64" s="329" t="s">
        <v>79</v>
      </c>
      <c r="X64" s="329" t="s">
        <v>1936</v>
      </c>
      <c r="Y64" s="338" t="s">
        <v>17604</v>
      </c>
      <c r="Z64" s="336">
        <v>44833</v>
      </c>
      <c r="AA64" s="329" t="s">
        <v>1937</v>
      </c>
      <c r="AB64" s="329" t="s">
        <v>1938</v>
      </c>
      <c r="AC64" s="339" t="s">
        <v>1939</v>
      </c>
      <c r="AD64" s="329" t="s">
        <v>2123</v>
      </c>
      <c r="AE64" s="329" t="s">
        <v>2041</v>
      </c>
      <c r="AF64" s="329" t="s">
        <v>17605</v>
      </c>
      <c r="AG64" s="329" t="s">
        <v>17606</v>
      </c>
      <c r="AH64" s="329" t="s">
        <v>17607</v>
      </c>
      <c r="AI64" s="329" t="s">
        <v>17608</v>
      </c>
      <c r="AJ64" s="338" t="s">
        <v>17609</v>
      </c>
      <c r="AK64" s="329" t="s">
        <v>17610</v>
      </c>
      <c r="AL64" s="329" t="s">
        <v>1941</v>
      </c>
      <c r="AM64" s="500" t="s">
        <v>301</v>
      </c>
      <c r="AN64" s="325" t="s">
        <v>302</v>
      </c>
      <c r="AO64" s="7" t="s">
        <v>17611</v>
      </c>
      <c r="AQ64" s="6" t="s">
        <v>17612</v>
      </c>
      <c r="AR64" s="501" t="str">
        <f>Table2[[#This Row],[Employee Code]]</f>
        <v>11700603</v>
      </c>
      <c r="AS64" s="4" t="s">
        <v>16</v>
      </c>
      <c r="AT64" s="4" t="s">
        <v>17039</v>
      </c>
    </row>
    <row r="65" spans="1:46" s="4" customFormat="1" ht="25" customHeight="1" x14ac:dyDescent="0.35">
      <c r="A65" s="365">
        <f t="shared" si="0"/>
        <v>64</v>
      </c>
      <c r="B65" s="338" t="s">
        <v>16321</v>
      </c>
      <c r="C65" s="335" t="s">
        <v>303</v>
      </c>
      <c r="D65" s="329"/>
      <c r="E65" s="329" t="s">
        <v>14</v>
      </c>
      <c r="F65" s="336">
        <v>42996</v>
      </c>
      <c r="G65" s="336">
        <v>43055</v>
      </c>
      <c r="H65" s="336">
        <v>43421</v>
      </c>
      <c r="I65" s="336"/>
      <c r="J65" s="329" t="s">
        <v>1932</v>
      </c>
      <c r="K65" s="337" t="s">
        <v>34</v>
      </c>
      <c r="L65" s="337" t="s">
        <v>115</v>
      </c>
      <c r="M65" s="337" t="s">
        <v>2042</v>
      </c>
      <c r="N65" s="337" t="s">
        <v>2017</v>
      </c>
      <c r="O65" s="337" t="s">
        <v>263</v>
      </c>
      <c r="P65" s="337" t="s">
        <v>2124</v>
      </c>
      <c r="Q65" s="329" t="s">
        <v>21</v>
      </c>
      <c r="R65" s="338" t="s">
        <v>17613</v>
      </c>
      <c r="S65" s="329" t="s">
        <v>1944</v>
      </c>
      <c r="T65" s="329" t="s">
        <v>22</v>
      </c>
      <c r="U65" s="336">
        <v>26642</v>
      </c>
      <c r="V65" s="329" t="s">
        <v>255</v>
      </c>
      <c r="W65" s="329" t="s">
        <v>255</v>
      </c>
      <c r="X65" s="329" t="s">
        <v>1936</v>
      </c>
      <c r="Y65" s="338" t="s">
        <v>17614</v>
      </c>
      <c r="Z65" s="336">
        <v>44313</v>
      </c>
      <c r="AA65" s="329" t="s">
        <v>1937</v>
      </c>
      <c r="AB65" s="329" t="s">
        <v>1938</v>
      </c>
      <c r="AC65" s="339" t="s">
        <v>1974</v>
      </c>
      <c r="AD65" s="329" t="s">
        <v>2125</v>
      </c>
      <c r="AE65" s="329" t="s">
        <v>1962</v>
      </c>
      <c r="AF65" s="329" t="s">
        <v>17615</v>
      </c>
      <c r="AG65" s="329" t="s">
        <v>17616</v>
      </c>
      <c r="AH65" s="329" t="s">
        <v>17615</v>
      </c>
      <c r="AI65" s="329" t="s">
        <v>17616</v>
      </c>
      <c r="AJ65" s="338" t="s">
        <v>17617</v>
      </c>
      <c r="AK65" s="329" t="s">
        <v>17618</v>
      </c>
      <c r="AL65" s="329" t="s">
        <v>1941</v>
      </c>
      <c r="AM65" s="500" t="s">
        <v>304</v>
      </c>
      <c r="AN65" s="325" t="s">
        <v>305</v>
      </c>
      <c r="AO65" s="7" t="s">
        <v>17619</v>
      </c>
      <c r="AQ65" s="6" t="s">
        <v>17620</v>
      </c>
      <c r="AR65" s="501" t="str">
        <f>Table2[[#This Row],[Employee Code]]</f>
        <v>11700616</v>
      </c>
      <c r="AS65" s="4" t="s">
        <v>16</v>
      </c>
      <c r="AT65" s="4" t="s">
        <v>14</v>
      </c>
    </row>
    <row r="66" spans="1:46" s="4" customFormat="1" ht="25" customHeight="1" x14ac:dyDescent="0.35">
      <c r="A66" s="365">
        <f t="shared" ref="A66:A129" si="1">ROW()-1</f>
        <v>65</v>
      </c>
      <c r="B66" s="338" t="s">
        <v>16322</v>
      </c>
      <c r="C66" s="335" t="s">
        <v>306</v>
      </c>
      <c r="D66" s="329"/>
      <c r="E66" s="329" t="s">
        <v>255</v>
      </c>
      <c r="F66" s="336">
        <v>43013</v>
      </c>
      <c r="G66" s="336"/>
      <c r="H66" s="336">
        <v>43378</v>
      </c>
      <c r="I66" s="336"/>
      <c r="J66" s="329" t="s">
        <v>1932</v>
      </c>
      <c r="K66" s="337" t="s">
        <v>34</v>
      </c>
      <c r="L66" s="337" t="s">
        <v>35</v>
      </c>
      <c r="M66" s="337" t="s">
        <v>35</v>
      </c>
      <c r="N66" s="337" t="s">
        <v>2126</v>
      </c>
      <c r="O66" s="337" t="s">
        <v>307</v>
      </c>
      <c r="P66" s="337" t="s">
        <v>2127</v>
      </c>
      <c r="Q66" s="329" t="s">
        <v>21</v>
      </c>
      <c r="R66" s="338" t="s">
        <v>17621</v>
      </c>
      <c r="S66" s="329" t="s">
        <v>1944</v>
      </c>
      <c r="T66" s="329" t="s">
        <v>22</v>
      </c>
      <c r="U66" s="336">
        <v>32439</v>
      </c>
      <c r="V66" s="329" t="s">
        <v>255</v>
      </c>
      <c r="W66" s="329" t="s">
        <v>255</v>
      </c>
      <c r="X66" s="329" t="s">
        <v>1936</v>
      </c>
      <c r="Y66" s="338" t="s">
        <v>17622</v>
      </c>
      <c r="Z66" s="336">
        <v>44551</v>
      </c>
      <c r="AA66" s="329" t="s">
        <v>1937</v>
      </c>
      <c r="AB66" s="329" t="s">
        <v>1938</v>
      </c>
      <c r="AC66" s="339" t="s">
        <v>1974</v>
      </c>
      <c r="AD66" s="329" t="s">
        <v>2094</v>
      </c>
      <c r="AE66" s="329" t="s">
        <v>1988</v>
      </c>
      <c r="AF66" s="329" t="s">
        <v>17623</v>
      </c>
      <c r="AG66" s="329" t="s">
        <v>17624</v>
      </c>
      <c r="AH66" s="329" t="s">
        <v>17623</v>
      </c>
      <c r="AI66" s="329" t="s">
        <v>17624</v>
      </c>
      <c r="AJ66" s="338" t="s">
        <v>17625</v>
      </c>
      <c r="AK66" s="329" t="s">
        <v>17626</v>
      </c>
      <c r="AL66" s="329" t="s">
        <v>1941</v>
      </c>
      <c r="AM66" s="500" t="s">
        <v>308</v>
      </c>
      <c r="AN66" s="325" t="s">
        <v>309</v>
      </c>
      <c r="AO66" s="7" t="s">
        <v>17627</v>
      </c>
      <c r="AQ66" s="6" t="s">
        <v>17628</v>
      </c>
      <c r="AR66" s="501" t="str">
        <f>Table2[[#This Row],[Employee Code]]</f>
        <v>11700622</v>
      </c>
      <c r="AS66" s="4" t="s">
        <v>16</v>
      </c>
      <c r="AT66" s="4" t="s">
        <v>17039</v>
      </c>
    </row>
    <row r="67" spans="1:46" s="4" customFormat="1" ht="25" customHeight="1" x14ac:dyDescent="0.35">
      <c r="A67" s="365">
        <f t="shared" si="1"/>
        <v>66</v>
      </c>
      <c r="B67" s="338" t="s">
        <v>16323</v>
      </c>
      <c r="C67" s="335" t="s">
        <v>310</v>
      </c>
      <c r="D67" s="329" t="s">
        <v>2128</v>
      </c>
      <c r="E67" s="329" t="s">
        <v>311</v>
      </c>
      <c r="F67" s="336">
        <v>43075</v>
      </c>
      <c r="G67" s="336">
        <v>43134</v>
      </c>
      <c r="H67" s="336">
        <v>43865</v>
      </c>
      <c r="I67" s="336"/>
      <c r="J67" s="329" t="s">
        <v>1932</v>
      </c>
      <c r="K67" s="337" t="s">
        <v>80</v>
      </c>
      <c r="L67" s="337" t="s">
        <v>256</v>
      </c>
      <c r="M67" s="337" t="s">
        <v>2129</v>
      </c>
      <c r="N67" s="337" t="s">
        <v>1972</v>
      </c>
      <c r="O67" s="337" t="s">
        <v>196</v>
      </c>
      <c r="P67" s="337" t="s">
        <v>2061</v>
      </c>
      <c r="Q67" s="329" t="s">
        <v>83</v>
      </c>
      <c r="R67" s="338" t="s">
        <v>17629</v>
      </c>
      <c r="S67" s="329" t="s">
        <v>1944</v>
      </c>
      <c r="T67" s="329" t="s">
        <v>53</v>
      </c>
      <c r="U67" s="336">
        <v>32569</v>
      </c>
      <c r="V67" s="329" t="s">
        <v>311</v>
      </c>
      <c r="W67" s="329" t="s">
        <v>311</v>
      </c>
      <c r="X67" s="329" t="s">
        <v>1936</v>
      </c>
      <c r="Y67" s="338" t="s">
        <v>17630</v>
      </c>
      <c r="Z67" s="336">
        <v>44661</v>
      </c>
      <c r="AA67" s="329" t="s">
        <v>1937</v>
      </c>
      <c r="AB67" s="329" t="s">
        <v>1938</v>
      </c>
      <c r="AC67" s="339" t="s">
        <v>1939</v>
      </c>
      <c r="AD67" s="329" t="s">
        <v>2098</v>
      </c>
      <c r="AE67" s="329" t="s">
        <v>1948</v>
      </c>
      <c r="AF67" s="329" t="s">
        <v>17631</v>
      </c>
      <c r="AG67" s="329" t="s">
        <v>17632</v>
      </c>
      <c r="AH67" s="329" t="s">
        <v>17631</v>
      </c>
      <c r="AI67" s="329" t="s">
        <v>17632</v>
      </c>
      <c r="AJ67" s="338" t="s">
        <v>17633</v>
      </c>
      <c r="AK67" s="329" t="s">
        <v>17634</v>
      </c>
      <c r="AL67" s="329" t="s">
        <v>2005</v>
      </c>
      <c r="AM67" s="500" t="s">
        <v>312</v>
      </c>
      <c r="AN67" s="325" t="s">
        <v>313</v>
      </c>
      <c r="AO67" s="7" t="s">
        <v>17635</v>
      </c>
      <c r="AQ67" s="6" t="s">
        <v>17636</v>
      </c>
      <c r="AR67" s="501" t="str">
        <f>Table2[[#This Row],[Employee Code]]</f>
        <v>11700634</v>
      </c>
      <c r="AS67" s="4" t="s">
        <v>17359</v>
      </c>
      <c r="AT67" s="4" t="s">
        <v>17039</v>
      </c>
    </row>
    <row r="68" spans="1:46" s="4" customFormat="1" ht="25" customHeight="1" x14ac:dyDescent="0.35">
      <c r="A68" s="365">
        <f t="shared" si="1"/>
        <v>67</v>
      </c>
      <c r="B68" s="338" t="s">
        <v>16325</v>
      </c>
      <c r="C68" s="335" t="s">
        <v>316</v>
      </c>
      <c r="D68" s="329" t="s">
        <v>17637</v>
      </c>
      <c r="E68" s="329" t="s">
        <v>317</v>
      </c>
      <c r="F68" s="336">
        <v>43132</v>
      </c>
      <c r="G68" s="336">
        <v>43191</v>
      </c>
      <c r="H68" s="336">
        <v>43923</v>
      </c>
      <c r="I68" s="336"/>
      <c r="J68" s="329" t="s">
        <v>1932</v>
      </c>
      <c r="K68" s="337" t="s">
        <v>80</v>
      </c>
      <c r="L68" s="337" t="s">
        <v>163</v>
      </c>
      <c r="M68" s="337" t="s">
        <v>2133</v>
      </c>
      <c r="N68" s="337" t="s">
        <v>1972</v>
      </c>
      <c r="O68" s="337" t="s">
        <v>196</v>
      </c>
      <c r="P68" s="337" t="s">
        <v>2061</v>
      </c>
      <c r="Q68" s="329" t="s">
        <v>83</v>
      </c>
      <c r="R68" s="338" t="s">
        <v>17638</v>
      </c>
      <c r="S68" s="329" t="s">
        <v>2003</v>
      </c>
      <c r="T68" s="329" t="s">
        <v>53</v>
      </c>
      <c r="U68" s="336">
        <v>31534</v>
      </c>
      <c r="V68" s="329" t="s">
        <v>317</v>
      </c>
      <c r="W68" s="329" t="s">
        <v>317</v>
      </c>
      <c r="X68" s="329" t="s">
        <v>1936</v>
      </c>
      <c r="Y68" s="338" t="s">
        <v>17639</v>
      </c>
      <c r="Z68" s="336">
        <v>44421</v>
      </c>
      <c r="AA68" s="329" t="s">
        <v>1937</v>
      </c>
      <c r="AB68" s="329" t="s">
        <v>1938</v>
      </c>
      <c r="AC68" s="339" t="s">
        <v>1939</v>
      </c>
      <c r="AD68" s="329" t="s">
        <v>17640</v>
      </c>
      <c r="AE68" s="329" t="s">
        <v>2095</v>
      </c>
      <c r="AF68" s="329" t="s">
        <v>17641</v>
      </c>
      <c r="AG68" s="329" t="s">
        <v>17642</v>
      </c>
      <c r="AH68" s="329" t="s">
        <v>17641</v>
      </c>
      <c r="AI68" s="329" t="s">
        <v>17642</v>
      </c>
      <c r="AJ68" s="338" t="s">
        <v>17643</v>
      </c>
      <c r="AK68" s="329" t="s">
        <v>1561</v>
      </c>
      <c r="AL68" s="329" t="s">
        <v>1971</v>
      </c>
      <c r="AM68" s="500" t="s">
        <v>318</v>
      </c>
      <c r="AN68" s="325" t="s">
        <v>319</v>
      </c>
      <c r="AO68" s="7" t="s">
        <v>319</v>
      </c>
      <c r="AQ68" s="6" t="s">
        <v>17644</v>
      </c>
      <c r="AR68" s="501" t="str">
        <f>Table2[[#This Row],[Employee Code]]</f>
        <v>11800647</v>
      </c>
      <c r="AS68" s="4" t="s">
        <v>17359</v>
      </c>
      <c r="AT68" s="4" t="s">
        <v>17039</v>
      </c>
    </row>
    <row r="69" spans="1:46" s="4" customFormat="1" ht="25" customHeight="1" x14ac:dyDescent="0.35">
      <c r="A69" s="365">
        <f t="shared" si="1"/>
        <v>68</v>
      </c>
      <c r="B69" s="338" t="s">
        <v>16326</v>
      </c>
      <c r="C69" s="335" t="s">
        <v>320</v>
      </c>
      <c r="D69" s="329"/>
      <c r="E69" s="329" t="s">
        <v>14</v>
      </c>
      <c r="F69" s="336">
        <v>43241</v>
      </c>
      <c r="G69" s="336">
        <v>43300</v>
      </c>
      <c r="H69" s="336">
        <v>43666</v>
      </c>
      <c r="I69" s="336"/>
      <c r="J69" s="329" t="s">
        <v>1932</v>
      </c>
      <c r="K69" s="337" t="s">
        <v>18</v>
      </c>
      <c r="L69" s="337" t="s">
        <v>19</v>
      </c>
      <c r="M69" s="337" t="s">
        <v>19</v>
      </c>
      <c r="N69" s="337" t="s">
        <v>2050</v>
      </c>
      <c r="O69" s="337" t="s">
        <v>321</v>
      </c>
      <c r="P69" s="337" t="s">
        <v>2134</v>
      </c>
      <c r="Q69" s="329" t="s">
        <v>21</v>
      </c>
      <c r="R69" s="338" t="s">
        <v>17645</v>
      </c>
      <c r="S69" s="329" t="s">
        <v>2135</v>
      </c>
      <c r="T69" s="329" t="s">
        <v>22</v>
      </c>
      <c r="U69" s="336">
        <v>34601</v>
      </c>
      <c r="V69" s="329" t="s">
        <v>1658</v>
      </c>
      <c r="W69" s="329" t="s">
        <v>1658</v>
      </c>
      <c r="X69" s="329" t="s">
        <v>1936</v>
      </c>
      <c r="Y69" s="338" t="s">
        <v>17646</v>
      </c>
      <c r="Z69" s="336">
        <v>44616</v>
      </c>
      <c r="AA69" s="329" t="s">
        <v>1937</v>
      </c>
      <c r="AB69" s="329" t="s">
        <v>1956</v>
      </c>
      <c r="AC69" s="339" t="s">
        <v>1974</v>
      </c>
      <c r="AD69" s="329" t="s">
        <v>2136</v>
      </c>
      <c r="AE69" s="329" t="s">
        <v>1962</v>
      </c>
      <c r="AF69" s="329" t="s">
        <v>17647</v>
      </c>
      <c r="AG69" s="329" t="s">
        <v>17648</v>
      </c>
      <c r="AH69" s="329" t="s">
        <v>17649</v>
      </c>
      <c r="AI69" s="329" t="s">
        <v>17650</v>
      </c>
      <c r="AJ69" s="338" t="s">
        <v>17651</v>
      </c>
      <c r="AK69" s="329" t="s">
        <v>17652</v>
      </c>
      <c r="AL69" s="329" t="s">
        <v>1953</v>
      </c>
      <c r="AM69" s="500" t="s">
        <v>322</v>
      </c>
      <c r="AN69" s="325" t="s">
        <v>323</v>
      </c>
      <c r="AO69" s="7" t="s">
        <v>17653</v>
      </c>
      <c r="AQ69" s="6" t="s">
        <v>17654</v>
      </c>
      <c r="AR69" s="501" t="str">
        <f>Table2[[#This Row],[Employee Code]]</f>
        <v>11800678</v>
      </c>
      <c r="AS69" s="4" t="s">
        <v>16</v>
      </c>
      <c r="AT69" s="4" t="s">
        <v>14</v>
      </c>
    </row>
    <row r="70" spans="1:46" s="4" customFormat="1" ht="25" customHeight="1" x14ac:dyDescent="0.35">
      <c r="A70" s="365">
        <f t="shared" si="1"/>
        <v>69</v>
      </c>
      <c r="B70" s="338" t="s">
        <v>16327</v>
      </c>
      <c r="C70" s="335" t="s">
        <v>324</v>
      </c>
      <c r="D70" s="329"/>
      <c r="E70" s="329" t="s">
        <v>57</v>
      </c>
      <c r="F70" s="336">
        <v>43241</v>
      </c>
      <c r="G70" s="336">
        <v>43300</v>
      </c>
      <c r="H70" s="336">
        <v>44032</v>
      </c>
      <c r="I70" s="336"/>
      <c r="J70" s="329" t="s">
        <v>1932</v>
      </c>
      <c r="K70" s="337" t="s">
        <v>80</v>
      </c>
      <c r="L70" s="337" t="s">
        <v>195</v>
      </c>
      <c r="M70" s="337" t="s">
        <v>2060</v>
      </c>
      <c r="N70" s="337" t="s">
        <v>1990</v>
      </c>
      <c r="O70" s="337" t="s">
        <v>196</v>
      </c>
      <c r="P70" s="337" t="s">
        <v>2061</v>
      </c>
      <c r="Q70" s="329" t="s">
        <v>83</v>
      </c>
      <c r="R70" s="338" t="s">
        <v>17655</v>
      </c>
      <c r="S70" s="329" t="s">
        <v>2079</v>
      </c>
      <c r="T70" s="329" t="s">
        <v>53</v>
      </c>
      <c r="U70" s="336">
        <v>32002</v>
      </c>
      <c r="V70" s="329" t="s">
        <v>57</v>
      </c>
      <c r="W70" s="329" t="s">
        <v>544</v>
      </c>
      <c r="X70" s="329" t="s">
        <v>1936</v>
      </c>
      <c r="Y70" s="338" t="s">
        <v>17656</v>
      </c>
      <c r="Z70" s="336">
        <v>43180</v>
      </c>
      <c r="AA70" s="329" t="s">
        <v>57</v>
      </c>
      <c r="AB70" s="329" t="s">
        <v>1938</v>
      </c>
      <c r="AC70" s="339" t="s">
        <v>1939</v>
      </c>
      <c r="AD70" s="329" t="s">
        <v>2137</v>
      </c>
      <c r="AE70" s="329" t="s">
        <v>1948</v>
      </c>
      <c r="AF70" s="329" t="s">
        <v>17657</v>
      </c>
      <c r="AG70" s="329" t="s">
        <v>17658</v>
      </c>
      <c r="AH70" s="329" t="s">
        <v>17658</v>
      </c>
      <c r="AI70" s="329" t="s">
        <v>17658</v>
      </c>
      <c r="AJ70" s="338" t="s">
        <v>17659</v>
      </c>
      <c r="AK70" s="329" t="s">
        <v>17660</v>
      </c>
      <c r="AL70" s="329" t="s">
        <v>1993</v>
      </c>
      <c r="AM70" s="500" t="s">
        <v>325</v>
      </c>
      <c r="AN70" s="325" t="s">
        <v>326</v>
      </c>
      <c r="AO70" s="7"/>
      <c r="AQ70" s="6" t="s">
        <v>17661</v>
      </c>
      <c r="AR70" s="501" t="str">
        <f>Table2[[#This Row],[Employee Code]]</f>
        <v>11800680</v>
      </c>
      <c r="AS70" s="4" t="s">
        <v>17359</v>
      </c>
      <c r="AT70" s="4" t="s">
        <v>17039</v>
      </c>
    </row>
    <row r="71" spans="1:46" s="4" customFormat="1" ht="25" customHeight="1" x14ac:dyDescent="0.35">
      <c r="A71" s="365">
        <f t="shared" si="1"/>
        <v>70</v>
      </c>
      <c r="B71" s="338" t="s">
        <v>16328</v>
      </c>
      <c r="C71" s="335" t="s">
        <v>327</v>
      </c>
      <c r="D71" s="329"/>
      <c r="E71" s="329" t="s">
        <v>14</v>
      </c>
      <c r="F71" s="336">
        <v>43255</v>
      </c>
      <c r="G71" s="336">
        <v>43314</v>
      </c>
      <c r="H71" s="336">
        <v>43680</v>
      </c>
      <c r="I71" s="336"/>
      <c r="J71" s="329" t="s">
        <v>1932</v>
      </c>
      <c r="K71" s="337" t="s">
        <v>34</v>
      </c>
      <c r="L71" s="337" t="s">
        <v>115</v>
      </c>
      <c r="M71" s="337" t="s">
        <v>2042</v>
      </c>
      <c r="N71" s="337" t="s">
        <v>2017</v>
      </c>
      <c r="O71" s="337" t="s">
        <v>263</v>
      </c>
      <c r="P71" s="337" t="s">
        <v>2100</v>
      </c>
      <c r="Q71" s="329" t="s">
        <v>21</v>
      </c>
      <c r="R71" s="338" t="s">
        <v>17662</v>
      </c>
      <c r="S71" s="329" t="s">
        <v>1944</v>
      </c>
      <c r="T71" s="329" t="s">
        <v>22</v>
      </c>
      <c r="U71" s="336">
        <v>30233</v>
      </c>
      <c r="V71" s="329" t="s">
        <v>17663</v>
      </c>
      <c r="W71" s="329" t="s">
        <v>351</v>
      </c>
      <c r="X71" s="329" t="s">
        <v>1936</v>
      </c>
      <c r="Y71" s="338" t="s">
        <v>17664</v>
      </c>
      <c r="Z71" s="336">
        <v>44551</v>
      </c>
      <c r="AA71" s="329" t="s">
        <v>1937</v>
      </c>
      <c r="AB71" s="329" t="s">
        <v>1956</v>
      </c>
      <c r="AC71" s="339" t="s">
        <v>1939</v>
      </c>
      <c r="AD71" s="329" t="s">
        <v>17584</v>
      </c>
      <c r="AE71" s="329" t="s">
        <v>2095</v>
      </c>
      <c r="AF71" s="329" t="s">
        <v>17665</v>
      </c>
      <c r="AG71" s="329" t="s">
        <v>17666</v>
      </c>
      <c r="AH71" s="329" t="s">
        <v>17667</v>
      </c>
      <c r="AI71" s="329" t="s">
        <v>17666</v>
      </c>
      <c r="AJ71" s="338" t="s">
        <v>17668</v>
      </c>
      <c r="AK71" s="329" t="s">
        <v>17669</v>
      </c>
      <c r="AL71" s="329" t="s">
        <v>2107</v>
      </c>
      <c r="AM71" s="500" t="s">
        <v>328</v>
      </c>
      <c r="AN71" s="325" t="s">
        <v>329</v>
      </c>
      <c r="AO71" s="7" t="s">
        <v>17670</v>
      </c>
      <c r="AQ71" s="6" t="s">
        <v>17671</v>
      </c>
      <c r="AR71" s="501" t="str">
        <f>Table2[[#This Row],[Employee Code]]</f>
        <v>11800689</v>
      </c>
      <c r="AS71" s="4" t="s">
        <v>16</v>
      </c>
      <c r="AT71" s="4" t="s">
        <v>14</v>
      </c>
    </row>
    <row r="72" spans="1:46" s="4" customFormat="1" ht="25" customHeight="1" x14ac:dyDescent="0.35">
      <c r="A72" s="365">
        <f t="shared" si="1"/>
        <v>71</v>
      </c>
      <c r="B72" s="338" t="s">
        <v>16329</v>
      </c>
      <c r="C72" s="335" t="s">
        <v>330</v>
      </c>
      <c r="D72" s="329"/>
      <c r="E72" s="329" t="s">
        <v>14</v>
      </c>
      <c r="F72" s="336">
        <v>43269</v>
      </c>
      <c r="G72" s="336">
        <v>43328</v>
      </c>
      <c r="H72" s="336">
        <v>43694</v>
      </c>
      <c r="I72" s="336"/>
      <c r="J72" s="329" t="s">
        <v>1932</v>
      </c>
      <c r="K72" s="337" t="s">
        <v>34</v>
      </c>
      <c r="L72" s="337" t="s">
        <v>115</v>
      </c>
      <c r="M72" s="337" t="s">
        <v>2042</v>
      </c>
      <c r="N72" s="337" t="s">
        <v>1990</v>
      </c>
      <c r="O72" s="337" t="s">
        <v>204</v>
      </c>
      <c r="P72" s="337" t="s">
        <v>2066</v>
      </c>
      <c r="Q72" s="329" t="s">
        <v>21</v>
      </c>
      <c r="R72" s="338" t="s">
        <v>17672</v>
      </c>
      <c r="S72" s="329" t="s">
        <v>1935</v>
      </c>
      <c r="T72" s="329" t="s">
        <v>22</v>
      </c>
      <c r="U72" s="336">
        <v>31481</v>
      </c>
      <c r="V72" s="9" t="s">
        <v>293</v>
      </c>
      <c r="W72" s="329" t="s">
        <v>1866</v>
      </c>
      <c r="X72" s="329" t="s">
        <v>1936</v>
      </c>
      <c r="Y72" s="338" t="s">
        <v>17673</v>
      </c>
      <c r="Z72" s="336">
        <v>44556</v>
      </c>
      <c r="AA72" s="329" t="s">
        <v>1937</v>
      </c>
      <c r="AB72" s="329" t="s">
        <v>1938</v>
      </c>
      <c r="AC72" s="339" t="s">
        <v>1939</v>
      </c>
      <c r="AD72" s="329" t="s">
        <v>1952</v>
      </c>
      <c r="AE72" s="329" t="s">
        <v>17674</v>
      </c>
      <c r="AF72" s="329" t="s">
        <v>17675</v>
      </c>
      <c r="AG72" s="329" t="s">
        <v>17676</v>
      </c>
      <c r="AH72" s="329" t="s">
        <v>17675</v>
      </c>
      <c r="AI72" s="329" t="s">
        <v>17676</v>
      </c>
      <c r="AJ72" s="338" t="s">
        <v>17677</v>
      </c>
      <c r="AK72" s="329" t="s">
        <v>17678</v>
      </c>
      <c r="AL72" s="329" t="s">
        <v>1941</v>
      </c>
      <c r="AM72" s="500" t="s">
        <v>331</v>
      </c>
      <c r="AN72" s="325" t="s">
        <v>332</v>
      </c>
      <c r="AO72" s="7" t="s">
        <v>17679</v>
      </c>
      <c r="AQ72" s="6" t="s">
        <v>17680</v>
      </c>
      <c r="AR72" s="501" t="str">
        <f>Table2[[#This Row],[Employee Code]]</f>
        <v>11800694</v>
      </c>
      <c r="AS72" s="4" t="s">
        <v>16</v>
      </c>
      <c r="AT72" s="4" t="s">
        <v>14</v>
      </c>
    </row>
    <row r="73" spans="1:46" s="4" customFormat="1" ht="25" customHeight="1" x14ac:dyDescent="0.35">
      <c r="A73" s="365">
        <f t="shared" si="1"/>
        <v>72</v>
      </c>
      <c r="B73" s="338" t="s">
        <v>16330</v>
      </c>
      <c r="C73" s="335" t="s">
        <v>333</v>
      </c>
      <c r="D73" s="329"/>
      <c r="E73" s="329" t="s">
        <v>334</v>
      </c>
      <c r="F73" s="336">
        <v>43269</v>
      </c>
      <c r="G73" s="336">
        <v>43328</v>
      </c>
      <c r="H73" s="336">
        <v>44060</v>
      </c>
      <c r="I73" s="336"/>
      <c r="J73" s="329" t="s">
        <v>1932</v>
      </c>
      <c r="K73" s="337" t="s">
        <v>80</v>
      </c>
      <c r="L73" s="337" t="s">
        <v>163</v>
      </c>
      <c r="M73" s="337" t="s">
        <v>2138</v>
      </c>
      <c r="N73" s="337" t="s">
        <v>2017</v>
      </c>
      <c r="O73" s="337" t="s">
        <v>196</v>
      </c>
      <c r="P73" s="337" t="s">
        <v>2061</v>
      </c>
      <c r="Q73" s="329" t="s">
        <v>83</v>
      </c>
      <c r="R73" s="338" t="s">
        <v>17681</v>
      </c>
      <c r="S73" s="329" t="s">
        <v>1935</v>
      </c>
      <c r="T73" s="329" t="s">
        <v>53</v>
      </c>
      <c r="U73" s="336">
        <v>33995</v>
      </c>
      <c r="V73" s="329" t="s">
        <v>334</v>
      </c>
      <c r="W73" s="329" t="s">
        <v>334</v>
      </c>
      <c r="X73" s="329" t="s">
        <v>1936</v>
      </c>
      <c r="Y73" s="338" t="s">
        <v>17682</v>
      </c>
      <c r="Z73" s="336">
        <v>44850</v>
      </c>
      <c r="AA73" s="329" t="s">
        <v>1937</v>
      </c>
      <c r="AB73" s="329" t="s">
        <v>1938</v>
      </c>
      <c r="AC73" s="339" t="s">
        <v>1939</v>
      </c>
      <c r="AD73" s="329" t="s">
        <v>2139</v>
      </c>
      <c r="AE73" s="329" t="s">
        <v>1948</v>
      </c>
      <c r="AF73" s="329" t="s">
        <v>17683</v>
      </c>
      <c r="AG73" s="329" t="s">
        <v>17684</v>
      </c>
      <c r="AH73" s="329" t="s">
        <v>17685</v>
      </c>
      <c r="AI73" s="329" t="s">
        <v>17686</v>
      </c>
      <c r="AJ73" s="338" t="s">
        <v>17687</v>
      </c>
      <c r="AK73" s="329" t="s">
        <v>17688</v>
      </c>
      <c r="AL73" s="329" t="s">
        <v>1971</v>
      </c>
      <c r="AM73" s="500" t="s">
        <v>335</v>
      </c>
      <c r="AN73" s="325" t="s">
        <v>336</v>
      </c>
      <c r="AO73" s="7" t="s">
        <v>17689</v>
      </c>
      <c r="AQ73" s="6" t="s">
        <v>17690</v>
      </c>
      <c r="AR73" s="501" t="str">
        <f>Table2[[#This Row],[Employee Code]]</f>
        <v>11800699</v>
      </c>
      <c r="AS73" s="4" t="s">
        <v>17359</v>
      </c>
      <c r="AT73" s="4" t="s">
        <v>17039</v>
      </c>
    </row>
    <row r="74" spans="1:46" s="4" customFormat="1" ht="25" customHeight="1" x14ac:dyDescent="0.35">
      <c r="A74" s="365">
        <f t="shared" si="1"/>
        <v>73</v>
      </c>
      <c r="B74" s="338" t="s">
        <v>16331</v>
      </c>
      <c r="C74" s="335" t="s">
        <v>337</v>
      </c>
      <c r="D74" s="329"/>
      <c r="E74" s="329" t="s">
        <v>14</v>
      </c>
      <c r="F74" s="336">
        <v>43283</v>
      </c>
      <c r="G74" s="336">
        <v>43342</v>
      </c>
      <c r="H74" s="336">
        <v>43343</v>
      </c>
      <c r="I74" s="336"/>
      <c r="J74" s="329" t="s">
        <v>1932</v>
      </c>
      <c r="K74" s="337" t="s">
        <v>80</v>
      </c>
      <c r="L74" s="337" t="s">
        <v>338</v>
      </c>
      <c r="M74" s="337" t="s">
        <v>338</v>
      </c>
      <c r="N74" s="337" t="s">
        <v>2097</v>
      </c>
      <c r="O74" s="337" t="s">
        <v>339</v>
      </c>
      <c r="P74" s="337" t="s">
        <v>2140</v>
      </c>
      <c r="Q74" s="329" t="s">
        <v>21</v>
      </c>
      <c r="R74" s="338" t="s">
        <v>17691</v>
      </c>
      <c r="S74" s="329" t="s">
        <v>1944</v>
      </c>
      <c r="T74" s="329" t="s">
        <v>53</v>
      </c>
      <c r="U74" s="336">
        <v>26970</v>
      </c>
      <c r="V74" s="329" t="s">
        <v>1725</v>
      </c>
      <c r="W74" s="329" t="s">
        <v>1725</v>
      </c>
      <c r="X74" s="329" t="s">
        <v>1936</v>
      </c>
      <c r="Y74" s="338" t="s">
        <v>17692</v>
      </c>
      <c r="Z74" s="336">
        <v>44522</v>
      </c>
      <c r="AA74" s="329" t="s">
        <v>1937</v>
      </c>
      <c r="AB74" s="329" t="s">
        <v>1938</v>
      </c>
      <c r="AC74" s="339" t="s">
        <v>1968</v>
      </c>
      <c r="AD74" s="329" t="s">
        <v>17693</v>
      </c>
      <c r="AE74" s="329" t="s">
        <v>1948</v>
      </c>
      <c r="AF74" s="329" t="s">
        <v>17694</v>
      </c>
      <c r="AG74" s="329" t="s">
        <v>17695</v>
      </c>
      <c r="AH74" s="329" t="s">
        <v>17694</v>
      </c>
      <c r="AI74" s="329" t="s">
        <v>17695</v>
      </c>
      <c r="AJ74" s="338" t="s">
        <v>17696</v>
      </c>
      <c r="AK74" s="329" t="s">
        <v>17697</v>
      </c>
      <c r="AL74" s="329" t="s">
        <v>1971</v>
      </c>
      <c r="AM74" s="500" t="s">
        <v>340</v>
      </c>
      <c r="AN74" s="325" t="s">
        <v>341</v>
      </c>
      <c r="AO74" s="7" t="s">
        <v>17698</v>
      </c>
      <c r="AQ74" s="6" t="s">
        <v>17699</v>
      </c>
      <c r="AR74" s="501" t="str">
        <f>Table2[[#This Row],[Employee Code]]</f>
        <v>11800702</v>
      </c>
      <c r="AS74" s="4" t="s">
        <v>16</v>
      </c>
      <c r="AT74" s="4" t="s">
        <v>14</v>
      </c>
    </row>
    <row r="75" spans="1:46" s="4" customFormat="1" ht="25" customHeight="1" x14ac:dyDescent="0.35">
      <c r="A75" s="365">
        <f t="shared" si="1"/>
        <v>74</v>
      </c>
      <c r="B75" s="338" t="s">
        <v>16332</v>
      </c>
      <c r="C75" s="335" t="s">
        <v>342</v>
      </c>
      <c r="D75" s="329"/>
      <c r="E75" s="329" t="s">
        <v>343</v>
      </c>
      <c r="F75" s="336">
        <v>43283</v>
      </c>
      <c r="G75" s="336">
        <v>43342</v>
      </c>
      <c r="H75" s="336">
        <v>44439</v>
      </c>
      <c r="I75" s="336"/>
      <c r="J75" s="329" t="s">
        <v>1932</v>
      </c>
      <c r="K75" s="337" t="s">
        <v>80</v>
      </c>
      <c r="L75" s="337" t="s">
        <v>195</v>
      </c>
      <c r="M75" s="337" t="s">
        <v>2141</v>
      </c>
      <c r="N75" s="337" t="s">
        <v>1972</v>
      </c>
      <c r="O75" s="337" t="s">
        <v>196</v>
      </c>
      <c r="P75" s="337" t="s">
        <v>2061</v>
      </c>
      <c r="Q75" s="329" t="s">
        <v>83</v>
      </c>
      <c r="R75" s="338" t="s">
        <v>17700</v>
      </c>
      <c r="S75" s="329" t="s">
        <v>1944</v>
      </c>
      <c r="T75" s="329" t="s">
        <v>53</v>
      </c>
      <c r="U75" s="336">
        <v>31658</v>
      </c>
      <c r="V75" s="329" t="s">
        <v>343</v>
      </c>
      <c r="W75" s="329" t="s">
        <v>343</v>
      </c>
      <c r="X75" s="329" t="s">
        <v>1936</v>
      </c>
      <c r="Y75" s="338" t="s">
        <v>17701</v>
      </c>
      <c r="Z75" s="336">
        <v>44375</v>
      </c>
      <c r="AA75" s="329" t="s">
        <v>1937</v>
      </c>
      <c r="AB75" s="329" t="s">
        <v>1938</v>
      </c>
      <c r="AC75" s="339" t="s">
        <v>1939</v>
      </c>
      <c r="AD75" s="329" t="s">
        <v>17702</v>
      </c>
      <c r="AE75" s="329" t="s">
        <v>17703</v>
      </c>
      <c r="AF75" s="329" t="s">
        <v>17704</v>
      </c>
      <c r="AG75" s="329" t="s">
        <v>17705</v>
      </c>
      <c r="AH75" s="329" t="s">
        <v>17704</v>
      </c>
      <c r="AI75" s="329" t="s">
        <v>17705</v>
      </c>
      <c r="AJ75" s="338" t="s">
        <v>17706</v>
      </c>
      <c r="AK75" s="329" t="s">
        <v>17707</v>
      </c>
      <c r="AL75" s="329" t="s">
        <v>1971</v>
      </c>
      <c r="AM75" s="500" t="s">
        <v>344</v>
      </c>
      <c r="AN75" s="325" t="s">
        <v>345</v>
      </c>
      <c r="AO75" s="7" t="s">
        <v>17708</v>
      </c>
      <c r="AQ75" s="6" t="s">
        <v>17709</v>
      </c>
      <c r="AR75" s="501" t="str">
        <f>Table2[[#This Row],[Employee Code]]</f>
        <v>11800704</v>
      </c>
      <c r="AS75" s="4" t="s">
        <v>17359</v>
      </c>
      <c r="AT75" s="4" t="s">
        <v>17039</v>
      </c>
    </row>
    <row r="76" spans="1:46" s="4" customFormat="1" ht="25" customHeight="1" x14ac:dyDescent="0.35">
      <c r="A76" s="365">
        <f t="shared" si="1"/>
        <v>75</v>
      </c>
      <c r="B76" s="338" t="s">
        <v>16333</v>
      </c>
      <c r="C76" s="335" t="s">
        <v>346</v>
      </c>
      <c r="D76" s="329"/>
      <c r="E76" s="329" t="s">
        <v>14</v>
      </c>
      <c r="F76" s="336">
        <v>43304</v>
      </c>
      <c r="G76" s="336">
        <v>43363</v>
      </c>
      <c r="H76" s="336">
        <v>43729</v>
      </c>
      <c r="I76" s="336"/>
      <c r="J76" s="329" t="s">
        <v>1932</v>
      </c>
      <c r="K76" s="337" t="s">
        <v>34</v>
      </c>
      <c r="L76" s="337" t="s">
        <v>35</v>
      </c>
      <c r="M76" s="337" t="s">
        <v>2142</v>
      </c>
      <c r="N76" s="337" t="s">
        <v>1972</v>
      </c>
      <c r="O76" s="337" t="s">
        <v>347</v>
      </c>
      <c r="P76" s="337" t="s">
        <v>2143</v>
      </c>
      <c r="Q76" s="329" t="s">
        <v>21</v>
      </c>
      <c r="R76" s="338" t="s">
        <v>17710</v>
      </c>
      <c r="S76" s="329" t="s">
        <v>2144</v>
      </c>
      <c r="T76" s="329" t="s">
        <v>22</v>
      </c>
      <c r="U76" s="336">
        <v>31137</v>
      </c>
      <c r="V76" s="329" t="s">
        <v>255</v>
      </c>
      <c r="W76" s="329" t="s">
        <v>2024</v>
      </c>
      <c r="X76" s="329" t="s">
        <v>1936</v>
      </c>
      <c r="Y76" s="338" t="s">
        <v>17711</v>
      </c>
      <c r="Z76" s="336">
        <v>44293</v>
      </c>
      <c r="AA76" s="329" t="s">
        <v>1937</v>
      </c>
      <c r="AB76" s="329" t="s">
        <v>1938</v>
      </c>
      <c r="AC76" s="339" t="s">
        <v>1939</v>
      </c>
      <c r="AD76" s="329" t="s">
        <v>2098</v>
      </c>
      <c r="AE76" s="329" t="s">
        <v>1948</v>
      </c>
      <c r="AF76" s="329" t="s">
        <v>17712</v>
      </c>
      <c r="AG76" s="329" t="s">
        <v>17713</v>
      </c>
      <c r="AH76" s="329" t="s">
        <v>17712</v>
      </c>
      <c r="AI76" s="329" t="s">
        <v>17713</v>
      </c>
      <c r="AJ76" s="338" t="s">
        <v>17714</v>
      </c>
      <c r="AK76" s="329" t="s">
        <v>17715</v>
      </c>
      <c r="AL76" s="329" t="s">
        <v>1941</v>
      </c>
      <c r="AM76" s="500" t="s">
        <v>348</v>
      </c>
      <c r="AN76" s="325" t="s">
        <v>349</v>
      </c>
      <c r="AO76" s="7" t="s">
        <v>17716</v>
      </c>
      <c r="AQ76" s="6" t="s">
        <v>17717</v>
      </c>
      <c r="AR76" s="501" t="str">
        <f>Table2[[#This Row],[Employee Code]]</f>
        <v>11800713</v>
      </c>
      <c r="AS76" s="4" t="s">
        <v>16</v>
      </c>
      <c r="AT76" s="4" t="s">
        <v>14</v>
      </c>
    </row>
    <row r="77" spans="1:46" s="4" customFormat="1" ht="25" customHeight="1" x14ac:dyDescent="0.35">
      <c r="A77" s="365">
        <f t="shared" si="1"/>
        <v>76</v>
      </c>
      <c r="B77" s="338" t="s">
        <v>16334</v>
      </c>
      <c r="C77" s="335" t="s">
        <v>350</v>
      </c>
      <c r="D77" s="329"/>
      <c r="E77" s="329" t="s">
        <v>351</v>
      </c>
      <c r="F77" s="336">
        <v>43322</v>
      </c>
      <c r="G77" s="336">
        <v>43381</v>
      </c>
      <c r="H77" s="336">
        <v>43747</v>
      </c>
      <c r="I77" s="336"/>
      <c r="J77" s="329" t="s">
        <v>1932</v>
      </c>
      <c r="K77" s="337" t="s">
        <v>34</v>
      </c>
      <c r="L77" s="337" t="s">
        <v>35</v>
      </c>
      <c r="M77" s="337" t="s">
        <v>35</v>
      </c>
      <c r="N77" s="337" t="s">
        <v>2050</v>
      </c>
      <c r="O77" s="337" t="s">
        <v>271</v>
      </c>
      <c r="P77" s="337" t="s">
        <v>2105</v>
      </c>
      <c r="Q77" s="329" t="s">
        <v>21</v>
      </c>
      <c r="R77" s="338" t="s">
        <v>17718</v>
      </c>
      <c r="S77" s="329" t="s">
        <v>2145</v>
      </c>
      <c r="T77" s="329" t="s">
        <v>22</v>
      </c>
      <c r="U77" s="336">
        <v>32960</v>
      </c>
      <c r="V77" s="329" t="s">
        <v>141</v>
      </c>
      <c r="W77" s="329" t="s">
        <v>17719</v>
      </c>
      <c r="X77" s="329" t="s">
        <v>1936</v>
      </c>
      <c r="Y77" s="338" t="s">
        <v>17720</v>
      </c>
      <c r="Z77" s="336">
        <v>44794</v>
      </c>
      <c r="AA77" s="329" t="s">
        <v>1937</v>
      </c>
      <c r="AB77" s="329" t="s">
        <v>1938</v>
      </c>
      <c r="AC77" s="339" t="s">
        <v>1939</v>
      </c>
      <c r="AD77" s="329" t="s">
        <v>2146</v>
      </c>
      <c r="AE77" s="329" t="s">
        <v>2041</v>
      </c>
      <c r="AF77" s="329" t="s">
        <v>17721</v>
      </c>
      <c r="AG77" s="329" t="s">
        <v>17722</v>
      </c>
      <c r="AH77" s="329" t="s">
        <v>17723</v>
      </c>
      <c r="AI77" s="329" t="s">
        <v>17724</v>
      </c>
      <c r="AJ77" s="338" t="s">
        <v>17725</v>
      </c>
      <c r="AK77" s="329" t="s">
        <v>17726</v>
      </c>
      <c r="AL77" s="329" t="s">
        <v>1941</v>
      </c>
      <c r="AM77" s="500" t="s">
        <v>352</v>
      </c>
      <c r="AN77" s="325" t="s">
        <v>353</v>
      </c>
      <c r="AO77" s="7" t="s">
        <v>17727</v>
      </c>
      <c r="AQ77" s="6" t="s">
        <v>17728</v>
      </c>
      <c r="AR77" s="501" t="str">
        <f>Table2[[#This Row],[Employee Code]]</f>
        <v>11800720</v>
      </c>
      <c r="AS77" s="4" t="s">
        <v>16</v>
      </c>
      <c r="AT77" s="4" t="s">
        <v>17039</v>
      </c>
    </row>
    <row r="78" spans="1:46" s="4" customFormat="1" ht="25" customHeight="1" x14ac:dyDescent="0.35">
      <c r="A78" s="365">
        <f t="shared" si="1"/>
        <v>77</v>
      </c>
      <c r="B78" s="338" t="s">
        <v>16335</v>
      </c>
      <c r="C78" s="335" t="s">
        <v>354</v>
      </c>
      <c r="D78" s="329"/>
      <c r="E78" s="329" t="s">
        <v>14</v>
      </c>
      <c r="F78" s="336">
        <v>43347</v>
      </c>
      <c r="G78" s="336">
        <v>43406</v>
      </c>
      <c r="H78" s="336">
        <v>43772</v>
      </c>
      <c r="I78" s="336"/>
      <c r="J78" s="329" t="s">
        <v>1932</v>
      </c>
      <c r="K78" s="337" t="s">
        <v>69</v>
      </c>
      <c r="L78" s="337" t="s">
        <v>70</v>
      </c>
      <c r="M78" s="337" t="s">
        <v>2147</v>
      </c>
      <c r="N78" s="337" t="s">
        <v>1984</v>
      </c>
      <c r="O78" s="337" t="s">
        <v>355</v>
      </c>
      <c r="P78" s="337" t="s">
        <v>2148</v>
      </c>
      <c r="Q78" s="329" t="s">
        <v>21</v>
      </c>
      <c r="R78" s="338" t="s">
        <v>17729</v>
      </c>
      <c r="S78" s="329" t="s">
        <v>1944</v>
      </c>
      <c r="T78" s="329" t="s">
        <v>53</v>
      </c>
      <c r="U78" s="336">
        <v>30372</v>
      </c>
      <c r="V78" s="329" t="s">
        <v>2048</v>
      </c>
      <c r="W78" s="329" t="s">
        <v>2048</v>
      </c>
      <c r="X78" s="329" t="s">
        <v>1936</v>
      </c>
      <c r="Y78" s="338" t="s">
        <v>17730</v>
      </c>
      <c r="Z78" s="336">
        <v>37337</v>
      </c>
      <c r="AA78" s="329" t="s">
        <v>2048</v>
      </c>
      <c r="AB78" s="329" t="s">
        <v>1938</v>
      </c>
      <c r="AC78" s="339" t="s">
        <v>1939</v>
      </c>
      <c r="AD78" s="329" t="s">
        <v>2149</v>
      </c>
      <c r="AE78" s="329" t="s">
        <v>2150</v>
      </c>
      <c r="AF78" s="329" t="s">
        <v>17731</v>
      </c>
      <c r="AG78" s="329" t="s">
        <v>17732</v>
      </c>
      <c r="AH78" s="329" t="s">
        <v>17733</v>
      </c>
      <c r="AI78" s="329" t="s">
        <v>17734</v>
      </c>
      <c r="AJ78" s="338" t="s">
        <v>17735</v>
      </c>
      <c r="AK78" s="329" t="s">
        <v>17736</v>
      </c>
      <c r="AL78" s="329" t="s">
        <v>1971</v>
      </c>
      <c r="AM78" s="500" t="s">
        <v>356</v>
      </c>
      <c r="AN78" s="325" t="s">
        <v>357</v>
      </c>
      <c r="AO78" s="7" t="s">
        <v>17737</v>
      </c>
      <c r="AQ78" s="6" t="s">
        <v>17738</v>
      </c>
      <c r="AR78" s="501" t="str">
        <f>Table2[[#This Row],[Employee Code]]</f>
        <v>11800724</v>
      </c>
      <c r="AS78" s="4" t="s">
        <v>16</v>
      </c>
      <c r="AT78" s="4" t="s">
        <v>14</v>
      </c>
    </row>
    <row r="79" spans="1:46" s="4" customFormat="1" ht="25" customHeight="1" x14ac:dyDescent="0.35">
      <c r="A79" s="365">
        <f t="shared" si="1"/>
        <v>78</v>
      </c>
      <c r="B79" s="338" t="s">
        <v>16336</v>
      </c>
      <c r="C79" s="335" t="s">
        <v>358</v>
      </c>
      <c r="D79" s="329"/>
      <c r="E79" s="329" t="s">
        <v>129</v>
      </c>
      <c r="F79" s="336">
        <v>43374</v>
      </c>
      <c r="G79" s="336">
        <v>43433</v>
      </c>
      <c r="H79" s="336">
        <v>43799</v>
      </c>
      <c r="I79" s="336"/>
      <c r="J79" s="329" t="s">
        <v>1932</v>
      </c>
      <c r="K79" s="337" t="s">
        <v>34</v>
      </c>
      <c r="L79" s="337" t="s">
        <v>35</v>
      </c>
      <c r="M79" s="337" t="s">
        <v>35</v>
      </c>
      <c r="N79" s="337" t="s">
        <v>2050</v>
      </c>
      <c r="O79" s="337" t="s">
        <v>271</v>
      </c>
      <c r="P79" s="337" t="s">
        <v>2105</v>
      </c>
      <c r="Q79" s="329" t="s">
        <v>21</v>
      </c>
      <c r="R79" s="338" t="s">
        <v>17739</v>
      </c>
      <c r="S79" s="329" t="s">
        <v>2153</v>
      </c>
      <c r="T79" s="329" t="s">
        <v>22</v>
      </c>
      <c r="U79" s="336">
        <v>32924</v>
      </c>
      <c r="V79" s="9" t="s">
        <v>699</v>
      </c>
      <c r="W79" s="329" t="s">
        <v>699</v>
      </c>
      <c r="X79" s="329" t="s">
        <v>1936</v>
      </c>
      <c r="Y79" s="338" t="s">
        <v>17740</v>
      </c>
      <c r="Z79" s="336">
        <v>44522</v>
      </c>
      <c r="AA79" s="329" t="s">
        <v>1937</v>
      </c>
      <c r="AB79" s="329" t="s">
        <v>1938</v>
      </c>
      <c r="AC79" s="339" t="s">
        <v>1939</v>
      </c>
      <c r="AD79" s="329" t="s">
        <v>2154</v>
      </c>
      <c r="AE79" s="329" t="s">
        <v>2069</v>
      </c>
      <c r="AF79" s="329" t="s">
        <v>17741</v>
      </c>
      <c r="AG79" s="329" t="s">
        <v>17742</v>
      </c>
      <c r="AH79" s="329" t="s">
        <v>17743</v>
      </c>
      <c r="AI79" s="329" t="s">
        <v>17744</v>
      </c>
      <c r="AJ79" s="338" t="s">
        <v>17745</v>
      </c>
      <c r="AK79" s="329" t="s">
        <v>17746</v>
      </c>
      <c r="AL79" s="329" t="s">
        <v>1941</v>
      </c>
      <c r="AM79" s="500" t="s">
        <v>359</v>
      </c>
      <c r="AN79" s="325" t="s">
        <v>360</v>
      </c>
      <c r="AO79" s="7" t="s">
        <v>17747</v>
      </c>
      <c r="AQ79" s="6" t="s">
        <v>17748</v>
      </c>
      <c r="AR79" s="501" t="str">
        <f>Table2[[#This Row],[Employee Code]]</f>
        <v>11800735</v>
      </c>
      <c r="AS79" s="4" t="s">
        <v>16</v>
      </c>
      <c r="AT79" s="4" t="s">
        <v>17039</v>
      </c>
    </row>
    <row r="80" spans="1:46" s="4" customFormat="1" ht="25" customHeight="1" x14ac:dyDescent="0.35">
      <c r="A80" s="365">
        <f t="shared" si="1"/>
        <v>79</v>
      </c>
      <c r="B80" s="338" t="s">
        <v>16337</v>
      </c>
      <c r="C80" s="335" t="s">
        <v>361</v>
      </c>
      <c r="D80" s="329"/>
      <c r="E80" s="329" t="s">
        <v>32</v>
      </c>
      <c r="F80" s="336">
        <v>43388</v>
      </c>
      <c r="G80" s="336">
        <v>43447</v>
      </c>
      <c r="H80" s="336">
        <v>44179</v>
      </c>
      <c r="I80" s="336"/>
      <c r="J80" s="329" t="s">
        <v>1932</v>
      </c>
      <c r="K80" s="337" t="s">
        <v>34</v>
      </c>
      <c r="L80" s="337" t="s">
        <v>115</v>
      </c>
      <c r="M80" s="337" t="s">
        <v>2070</v>
      </c>
      <c r="N80" s="337" t="s">
        <v>2155</v>
      </c>
      <c r="O80" s="337" t="s">
        <v>362</v>
      </c>
      <c r="P80" s="337" t="s">
        <v>2156</v>
      </c>
      <c r="Q80" s="329" t="s">
        <v>21</v>
      </c>
      <c r="R80" s="338" t="s">
        <v>17749</v>
      </c>
      <c r="S80" s="329" t="s">
        <v>1935</v>
      </c>
      <c r="T80" s="329" t="s">
        <v>53</v>
      </c>
      <c r="U80" s="336">
        <v>31482</v>
      </c>
      <c r="V80" s="329" t="s">
        <v>1967</v>
      </c>
      <c r="W80" s="329" t="s">
        <v>1967</v>
      </c>
      <c r="X80" s="329" t="s">
        <v>1936</v>
      </c>
      <c r="Y80" s="338" t="s">
        <v>17750</v>
      </c>
      <c r="Z80" s="336">
        <v>44439</v>
      </c>
      <c r="AA80" s="329" t="s">
        <v>1937</v>
      </c>
      <c r="AB80" s="329" t="s">
        <v>1956</v>
      </c>
      <c r="AC80" s="339" t="s">
        <v>1968</v>
      </c>
      <c r="AD80" s="329" t="s">
        <v>2157</v>
      </c>
      <c r="AE80" s="329" t="s">
        <v>17751</v>
      </c>
      <c r="AF80" s="329" t="s">
        <v>17752</v>
      </c>
      <c r="AG80" s="329" t="s">
        <v>17753</v>
      </c>
      <c r="AH80" s="329" t="s">
        <v>17754</v>
      </c>
      <c r="AI80" s="329" t="s">
        <v>17755</v>
      </c>
      <c r="AJ80" s="338" t="s">
        <v>17756</v>
      </c>
      <c r="AK80" s="329" t="s">
        <v>17757</v>
      </c>
      <c r="AL80" s="329" t="s">
        <v>1953</v>
      </c>
      <c r="AM80" s="500" t="s">
        <v>363</v>
      </c>
      <c r="AN80" s="325" t="s">
        <v>364</v>
      </c>
      <c r="AO80" s="7" t="s">
        <v>17758</v>
      </c>
      <c r="AQ80" s="6" t="s">
        <v>17759</v>
      </c>
      <c r="AR80" s="501" t="str">
        <f>Table2[[#This Row],[Employee Code]]</f>
        <v>11800738</v>
      </c>
      <c r="AS80" s="4" t="s">
        <v>16</v>
      </c>
      <c r="AT80" s="4" t="s">
        <v>17039</v>
      </c>
    </row>
    <row r="81" spans="1:46" s="4" customFormat="1" ht="25" customHeight="1" x14ac:dyDescent="0.35">
      <c r="A81" s="365">
        <f t="shared" si="1"/>
        <v>80</v>
      </c>
      <c r="B81" s="507" t="s">
        <v>16338</v>
      </c>
      <c r="C81" s="335" t="s">
        <v>365</v>
      </c>
      <c r="D81" s="329"/>
      <c r="E81" s="329" t="s">
        <v>14</v>
      </c>
      <c r="F81" s="336">
        <v>43395</v>
      </c>
      <c r="G81" s="336">
        <v>43454</v>
      </c>
      <c r="H81" s="336">
        <v>43820</v>
      </c>
      <c r="I81" s="336"/>
      <c r="J81" s="329" t="s">
        <v>1932</v>
      </c>
      <c r="K81" s="337" t="s">
        <v>34</v>
      </c>
      <c r="L81" s="337" t="s">
        <v>115</v>
      </c>
      <c r="M81" s="337" t="s">
        <v>2042</v>
      </c>
      <c r="N81" s="337" t="s">
        <v>2050</v>
      </c>
      <c r="O81" s="337" t="s">
        <v>366</v>
      </c>
      <c r="P81" s="337" t="s">
        <v>2158</v>
      </c>
      <c r="Q81" s="329" t="s">
        <v>21</v>
      </c>
      <c r="R81" s="338" t="s">
        <v>17760</v>
      </c>
      <c r="S81" s="329" t="s">
        <v>1944</v>
      </c>
      <c r="T81" s="329" t="s">
        <v>53</v>
      </c>
      <c r="U81" s="336">
        <v>34916</v>
      </c>
      <c r="V81" s="329" t="s">
        <v>351</v>
      </c>
      <c r="W81" s="329" t="s">
        <v>747</v>
      </c>
      <c r="X81" s="329" t="s">
        <v>1936</v>
      </c>
      <c r="Y81" s="338" t="s">
        <v>17761</v>
      </c>
      <c r="Z81" s="336">
        <v>44795</v>
      </c>
      <c r="AA81" s="329" t="s">
        <v>1937</v>
      </c>
      <c r="AB81" s="329" t="s">
        <v>1956</v>
      </c>
      <c r="AC81" s="339" t="s">
        <v>2101</v>
      </c>
      <c r="AD81" s="329" t="s">
        <v>17762</v>
      </c>
      <c r="AE81" s="329"/>
      <c r="AF81" s="329" t="s">
        <v>17763</v>
      </c>
      <c r="AG81" s="329" t="s">
        <v>17764</v>
      </c>
      <c r="AH81" s="329" t="s">
        <v>17765</v>
      </c>
      <c r="AI81" s="329" t="s">
        <v>17766</v>
      </c>
      <c r="AJ81" s="338" t="s">
        <v>17767</v>
      </c>
      <c r="AK81" s="329" t="s">
        <v>17768</v>
      </c>
      <c r="AL81" s="329" t="s">
        <v>1993</v>
      </c>
      <c r="AM81" s="500" t="s">
        <v>367</v>
      </c>
      <c r="AN81" s="325" t="s">
        <v>368</v>
      </c>
      <c r="AO81" s="7" t="s">
        <v>17769</v>
      </c>
      <c r="AQ81" s="6" t="s">
        <v>17770</v>
      </c>
      <c r="AR81" s="501" t="str">
        <f>Table2[[#This Row],[Employee Code]]</f>
        <v>11800739</v>
      </c>
      <c r="AS81" s="4" t="s">
        <v>16</v>
      </c>
      <c r="AT81" s="4" t="s">
        <v>14</v>
      </c>
    </row>
    <row r="82" spans="1:46" s="4" customFormat="1" ht="25" customHeight="1" x14ac:dyDescent="0.35">
      <c r="A82" s="365">
        <f t="shared" si="1"/>
        <v>81</v>
      </c>
      <c r="B82" s="507" t="s">
        <v>16339</v>
      </c>
      <c r="C82" s="335" t="s">
        <v>369</v>
      </c>
      <c r="D82" s="329"/>
      <c r="E82" s="329" t="s">
        <v>14</v>
      </c>
      <c r="F82" s="336">
        <v>43395</v>
      </c>
      <c r="G82" s="336">
        <v>43454</v>
      </c>
      <c r="H82" s="336">
        <v>43820</v>
      </c>
      <c r="I82" s="336"/>
      <c r="J82" s="329" t="s">
        <v>1932</v>
      </c>
      <c r="K82" s="337" t="s">
        <v>34</v>
      </c>
      <c r="L82" s="337" t="s">
        <v>115</v>
      </c>
      <c r="M82" s="337" t="s">
        <v>2042</v>
      </c>
      <c r="N82" s="337" t="s">
        <v>2050</v>
      </c>
      <c r="O82" s="337" t="s">
        <v>366</v>
      </c>
      <c r="P82" s="337" t="s">
        <v>2158</v>
      </c>
      <c r="Q82" s="329" t="s">
        <v>21</v>
      </c>
      <c r="R82" s="338" t="s">
        <v>17771</v>
      </c>
      <c r="S82" s="329" t="s">
        <v>1935</v>
      </c>
      <c r="T82" s="329" t="s">
        <v>22</v>
      </c>
      <c r="U82" s="336">
        <v>34215</v>
      </c>
      <c r="V82" s="329" t="s">
        <v>1997</v>
      </c>
      <c r="W82" s="329" t="s">
        <v>1997</v>
      </c>
      <c r="X82" s="329" t="s">
        <v>1936</v>
      </c>
      <c r="Y82" s="338" t="s">
        <v>17772</v>
      </c>
      <c r="Z82" s="336">
        <v>44552</v>
      </c>
      <c r="AA82" s="329" t="s">
        <v>1937</v>
      </c>
      <c r="AB82" s="329" t="s">
        <v>1938</v>
      </c>
      <c r="AC82" s="339" t="s">
        <v>1974</v>
      </c>
      <c r="AD82" s="329" t="s">
        <v>2136</v>
      </c>
      <c r="AE82" s="329" t="s">
        <v>1948</v>
      </c>
      <c r="AF82" s="329" t="s">
        <v>17773</v>
      </c>
      <c r="AG82" s="329" t="s">
        <v>17774</v>
      </c>
      <c r="AH82" s="329" t="s">
        <v>17775</v>
      </c>
      <c r="AI82" s="329" t="s">
        <v>17776</v>
      </c>
      <c r="AJ82" s="338" t="s">
        <v>17777</v>
      </c>
      <c r="AK82" s="329" t="s">
        <v>17778</v>
      </c>
      <c r="AL82" s="329" t="s">
        <v>1941</v>
      </c>
      <c r="AM82" s="500" t="s">
        <v>370</v>
      </c>
      <c r="AN82" s="508" t="s">
        <v>371</v>
      </c>
      <c r="AO82" s="7" t="s">
        <v>371</v>
      </c>
      <c r="AQ82" s="6" t="s">
        <v>17779</v>
      </c>
      <c r="AR82" s="501" t="str">
        <f>Table2[[#This Row],[Employee Code]]</f>
        <v>11800740</v>
      </c>
      <c r="AS82" s="4" t="s">
        <v>16</v>
      </c>
      <c r="AT82" s="4" t="s">
        <v>14</v>
      </c>
    </row>
    <row r="83" spans="1:46" s="4" customFormat="1" ht="25" customHeight="1" x14ac:dyDescent="0.35">
      <c r="A83" s="365">
        <f t="shared" si="1"/>
        <v>82</v>
      </c>
      <c r="B83" s="338" t="s">
        <v>16340</v>
      </c>
      <c r="C83" s="335" t="s">
        <v>372</v>
      </c>
      <c r="D83" s="329"/>
      <c r="E83" s="329" t="s">
        <v>14</v>
      </c>
      <c r="F83" s="336">
        <v>43405</v>
      </c>
      <c r="G83" s="336">
        <v>43464</v>
      </c>
      <c r="H83" s="336">
        <v>43830</v>
      </c>
      <c r="I83" s="336"/>
      <c r="J83" s="329" t="s">
        <v>1932</v>
      </c>
      <c r="K83" s="337" t="s">
        <v>34</v>
      </c>
      <c r="L83" s="337" t="s">
        <v>115</v>
      </c>
      <c r="M83" s="337" t="s">
        <v>2070</v>
      </c>
      <c r="N83" s="337" t="s">
        <v>2126</v>
      </c>
      <c r="O83" s="337" t="s">
        <v>373</v>
      </c>
      <c r="P83" s="337" t="s">
        <v>2159</v>
      </c>
      <c r="Q83" s="329" t="s">
        <v>21</v>
      </c>
      <c r="R83" s="338" t="s">
        <v>17780</v>
      </c>
      <c r="S83" s="329" t="s">
        <v>1944</v>
      </c>
      <c r="T83" s="329" t="s">
        <v>22</v>
      </c>
      <c r="U83" s="336">
        <v>31771</v>
      </c>
      <c r="V83" s="329" t="s">
        <v>255</v>
      </c>
      <c r="W83" s="329" t="s">
        <v>2015</v>
      </c>
      <c r="X83" s="329" t="s">
        <v>1936</v>
      </c>
      <c r="Y83" s="338" t="s">
        <v>17781</v>
      </c>
      <c r="Z83" s="336">
        <v>44573</v>
      </c>
      <c r="AA83" s="329" t="s">
        <v>1937</v>
      </c>
      <c r="AB83" s="329" t="s">
        <v>1946</v>
      </c>
      <c r="AC83" s="339" t="s">
        <v>1939</v>
      </c>
      <c r="AD83" s="329" t="s">
        <v>17782</v>
      </c>
      <c r="AE83" s="329" t="s">
        <v>1948</v>
      </c>
      <c r="AF83" s="329" t="s">
        <v>17783</v>
      </c>
      <c r="AG83" s="329" t="s">
        <v>17784</v>
      </c>
      <c r="AH83" s="329" t="s">
        <v>17783</v>
      </c>
      <c r="AI83" s="329" t="s">
        <v>17784</v>
      </c>
      <c r="AJ83" s="338" t="s">
        <v>17785</v>
      </c>
      <c r="AK83" s="329" t="s">
        <v>17786</v>
      </c>
      <c r="AL83" s="329" t="s">
        <v>2160</v>
      </c>
      <c r="AM83" s="500" t="s">
        <v>374</v>
      </c>
      <c r="AN83" s="325" t="s">
        <v>375</v>
      </c>
      <c r="AO83" s="7" t="s">
        <v>17787</v>
      </c>
      <c r="AQ83" s="6" t="s">
        <v>17788</v>
      </c>
      <c r="AR83" s="501" t="str">
        <f>Table2[[#This Row],[Employee Code]]</f>
        <v>11800741</v>
      </c>
      <c r="AS83" s="4" t="s">
        <v>16</v>
      </c>
      <c r="AT83" s="4" t="s">
        <v>14</v>
      </c>
    </row>
    <row r="84" spans="1:46" s="4" customFormat="1" ht="25" customHeight="1" x14ac:dyDescent="0.35">
      <c r="A84" s="365">
        <f t="shared" si="1"/>
        <v>83</v>
      </c>
      <c r="B84" s="338" t="s">
        <v>16341</v>
      </c>
      <c r="C84" s="335" t="s">
        <v>376</v>
      </c>
      <c r="D84" s="329"/>
      <c r="E84" s="329" t="s">
        <v>14</v>
      </c>
      <c r="F84" s="336">
        <v>43448</v>
      </c>
      <c r="G84" s="336">
        <v>43507</v>
      </c>
      <c r="H84" s="336">
        <v>43873</v>
      </c>
      <c r="I84" s="336"/>
      <c r="J84" s="329" t="s">
        <v>1932</v>
      </c>
      <c r="K84" s="337" t="s">
        <v>18</v>
      </c>
      <c r="L84" s="337" t="s">
        <v>218</v>
      </c>
      <c r="M84" s="337" t="s">
        <v>2083</v>
      </c>
      <c r="N84" s="337" t="s">
        <v>1933</v>
      </c>
      <c r="O84" s="337" t="s">
        <v>377</v>
      </c>
      <c r="P84" s="337" t="s">
        <v>2161</v>
      </c>
      <c r="Q84" s="329" t="s">
        <v>21</v>
      </c>
      <c r="R84" s="338" t="s">
        <v>17789</v>
      </c>
      <c r="S84" s="329" t="s">
        <v>1944</v>
      </c>
      <c r="T84" s="329" t="s">
        <v>22</v>
      </c>
      <c r="U84" s="336">
        <v>32868</v>
      </c>
      <c r="V84" s="329" t="s">
        <v>176</v>
      </c>
      <c r="W84" s="329" t="s">
        <v>176</v>
      </c>
      <c r="X84" s="329" t="s">
        <v>1936</v>
      </c>
      <c r="Y84" s="338" t="s">
        <v>17790</v>
      </c>
      <c r="Z84" s="336">
        <v>44457</v>
      </c>
      <c r="AA84" s="329" t="s">
        <v>1937</v>
      </c>
      <c r="AB84" s="329" t="s">
        <v>1956</v>
      </c>
      <c r="AC84" s="339" t="s">
        <v>1939</v>
      </c>
      <c r="AD84" s="329" t="s">
        <v>2162</v>
      </c>
      <c r="AE84" s="329" t="s">
        <v>1948</v>
      </c>
      <c r="AF84" s="329" t="s">
        <v>17791</v>
      </c>
      <c r="AG84" s="329" t="s">
        <v>17792</v>
      </c>
      <c r="AH84" s="329" t="s">
        <v>17793</v>
      </c>
      <c r="AI84" s="329" t="s">
        <v>17794</v>
      </c>
      <c r="AJ84" s="338" t="s">
        <v>17795</v>
      </c>
      <c r="AK84" s="329" t="s">
        <v>17796</v>
      </c>
      <c r="AL84" s="329" t="s">
        <v>1953</v>
      </c>
      <c r="AM84" s="500" t="s">
        <v>378</v>
      </c>
      <c r="AN84" s="325" t="s">
        <v>379</v>
      </c>
      <c r="AO84" s="7" t="s">
        <v>17797</v>
      </c>
      <c r="AQ84" s="6" t="s">
        <v>17798</v>
      </c>
      <c r="AR84" s="501" t="str">
        <f>Table2[[#This Row],[Employee Code]]</f>
        <v>11800761</v>
      </c>
      <c r="AS84" s="4" t="s">
        <v>16</v>
      </c>
      <c r="AT84" s="4" t="s">
        <v>14</v>
      </c>
    </row>
    <row r="85" spans="1:46" s="4" customFormat="1" ht="25" customHeight="1" x14ac:dyDescent="0.35">
      <c r="A85" s="365">
        <f t="shared" si="1"/>
        <v>84</v>
      </c>
      <c r="B85" s="338" t="s">
        <v>16342</v>
      </c>
      <c r="C85" s="335" t="s">
        <v>380</v>
      </c>
      <c r="D85" s="329"/>
      <c r="E85" s="329" t="s">
        <v>57</v>
      </c>
      <c r="F85" s="336">
        <v>43466</v>
      </c>
      <c r="G85" s="336"/>
      <c r="H85" s="336">
        <v>43831</v>
      </c>
      <c r="I85" s="336"/>
      <c r="J85" s="329" t="s">
        <v>1932</v>
      </c>
      <c r="K85" s="337" t="s">
        <v>80</v>
      </c>
      <c r="L85" s="337" t="s">
        <v>146</v>
      </c>
      <c r="M85" s="337" t="s">
        <v>2163</v>
      </c>
      <c r="N85" s="337" t="s">
        <v>2050</v>
      </c>
      <c r="O85" s="337" t="s">
        <v>381</v>
      </c>
      <c r="P85" s="337" t="s">
        <v>2164</v>
      </c>
      <c r="Q85" s="329" t="s">
        <v>21</v>
      </c>
      <c r="R85" s="338" t="s">
        <v>17799</v>
      </c>
      <c r="S85" s="329" t="s">
        <v>1944</v>
      </c>
      <c r="T85" s="329" t="s">
        <v>22</v>
      </c>
      <c r="U85" s="336">
        <v>32264</v>
      </c>
      <c r="V85" s="329" t="s">
        <v>57</v>
      </c>
      <c r="W85" s="329" t="s">
        <v>334</v>
      </c>
      <c r="X85" s="329" t="s">
        <v>1936</v>
      </c>
      <c r="Y85" s="338" t="s">
        <v>17800</v>
      </c>
      <c r="Z85" s="336">
        <v>44447</v>
      </c>
      <c r="AA85" s="329" t="s">
        <v>1937</v>
      </c>
      <c r="AB85" s="329" t="s">
        <v>1938</v>
      </c>
      <c r="AC85" s="339" t="s">
        <v>1974</v>
      </c>
      <c r="AD85" s="329" t="s">
        <v>2165</v>
      </c>
      <c r="AE85" s="329" t="s">
        <v>2041</v>
      </c>
      <c r="AF85" s="329" t="s">
        <v>17801</v>
      </c>
      <c r="AG85" s="329" t="s">
        <v>17802</v>
      </c>
      <c r="AH85" s="329" t="s">
        <v>17801</v>
      </c>
      <c r="AI85" s="329" t="s">
        <v>17802</v>
      </c>
      <c r="AJ85" s="338" t="s">
        <v>17803</v>
      </c>
      <c r="AK85" s="329" t="s">
        <v>17804</v>
      </c>
      <c r="AL85" s="329" t="s">
        <v>1941</v>
      </c>
      <c r="AM85" s="500" t="s">
        <v>382</v>
      </c>
      <c r="AN85" s="325" t="s">
        <v>383</v>
      </c>
      <c r="AO85" s="7" t="s">
        <v>17805</v>
      </c>
      <c r="AQ85" s="6" t="s">
        <v>17806</v>
      </c>
      <c r="AR85" s="501" t="str">
        <f>Table2[[#This Row],[Employee Code]]</f>
        <v>11900765</v>
      </c>
      <c r="AS85" s="4" t="s">
        <v>16</v>
      </c>
      <c r="AT85" s="4" t="s">
        <v>17039</v>
      </c>
    </row>
    <row r="86" spans="1:46" s="4" customFormat="1" ht="25" customHeight="1" x14ac:dyDescent="0.35">
      <c r="A86" s="365">
        <f t="shared" si="1"/>
        <v>85</v>
      </c>
      <c r="B86" s="338" t="s">
        <v>16343</v>
      </c>
      <c r="C86" s="335" t="s">
        <v>384</v>
      </c>
      <c r="D86" s="329"/>
      <c r="E86" s="329" t="s">
        <v>14</v>
      </c>
      <c r="F86" s="336">
        <v>43472</v>
      </c>
      <c r="G86" s="336">
        <v>43531</v>
      </c>
      <c r="H86" s="336">
        <v>43898</v>
      </c>
      <c r="I86" s="336"/>
      <c r="J86" s="329" t="s">
        <v>1932</v>
      </c>
      <c r="K86" s="337" t="s">
        <v>18</v>
      </c>
      <c r="L86" s="337" t="s">
        <v>218</v>
      </c>
      <c r="M86" s="337" t="s">
        <v>2083</v>
      </c>
      <c r="N86" s="337" t="s">
        <v>2017</v>
      </c>
      <c r="O86" s="337" t="s">
        <v>385</v>
      </c>
      <c r="P86" s="337" t="s">
        <v>2166</v>
      </c>
      <c r="Q86" s="329" t="s">
        <v>21</v>
      </c>
      <c r="R86" s="338" t="s">
        <v>17807</v>
      </c>
      <c r="S86" s="329" t="s">
        <v>1935</v>
      </c>
      <c r="T86" s="329" t="s">
        <v>22</v>
      </c>
      <c r="U86" s="336">
        <v>32585</v>
      </c>
      <c r="V86" s="329" t="s">
        <v>255</v>
      </c>
      <c r="W86" s="329" t="s">
        <v>255</v>
      </c>
      <c r="X86" s="329" t="s">
        <v>1936</v>
      </c>
      <c r="Y86" s="338" t="s">
        <v>17808</v>
      </c>
      <c r="Z86" s="336">
        <v>44381</v>
      </c>
      <c r="AA86" s="329" t="s">
        <v>1937</v>
      </c>
      <c r="AB86" s="329" t="s">
        <v>1938</v>
      </c>
      <c r="AC86" s="339" t="s">
        <v>1939</v>
      </c>
      <c r="AD86" s="329" t="s">
        <v>2167</v>
      </c>
      <c r="AE86" s="329" t="s">
        <v>2041</v>
      </c>
      <c r="AF86" s="329" t="s">
        <v>17809</v>
      </c>
      <c r="AG86" s="329" t="s">
        <v>17810</v>
      </c>
      <c r="AH86" s="329" t="s">
        <v>17811</v>
      </c>
      <c r="AI86" s="329" t="s">
        <v>17812</v>
      </c>
      <c r="AJ86" s="338" t="s">
        <v>17813</v>
      </c>
      <c r="AK86" s="329" t="s">
        <v>17814</v>
      </c>
      <c r="AL86" s="329" t="s">
        <v>1941</v>
      </c>
      <c r="AM86" s="500" t="s">
        <v>386</v>
      </c>
      <c r="AN86" s="325" t="s">
        <v>387</v>
      </c>
      <c r="AO86" s="7" t="s">
        <v>17815</v>
      </c>
      <c r="AQ86" s="6" t="s">
        <v>17816</v>
      </c>
      <c r="AR86" s="501" t="str">
        <f>Table2[[#This Row],[Employee Code]]</f>
        <v>11900772</v>
      </c>
      <c r="AS86" s="4" t="s">
        <v>16</v>
      </c>
      <c r="AT86" s="4" t="s">
        <v>14</v>
      </c>
    </row>
    <row r="87" spans="1:46" s="4" customFormat="1" ht="25" customHeight="1" x14ac:dyDescent="0.35">
      <c r="A87" s="365">
        <f t="shared" si="1"/>
        <v>86</v>
      </c>
      <c r="B87" s="338" t="s">
        <v>16344</v>
      </c>
      <c r="C87" s="335" t="s">
        <v>388</v>
      </c>
      <c r="D87" s="329"/>
      <c r="E87" s="329" t="s">
        <v>141</v>
      </c>
      <c r="F87" s="336">
        <v>43472</v>
      </c>
      <c r="G87" s="336">
        <v>43531</v>
      </c>
      <c r="H87" s="336">
        <v>43898</v>
      </c>
      <c r="I87" s="336"/>
      <c r="J87" s="329" t="s">
        <v>1932</v>
      </c>
      <c r="K87" s="337" t="s">
        <v>34</v>
      </c>
      <c r="L87" s="337" t="s">
        <v>35</v>
      </c>
      <c r="M87" s="337" t="s">
        <v>35</v>
      </c>
      <c r="N87" s="337" t="s">
        <v>2126</v>
      </c>
      <c r="O87" s="337" t="s">
        <v>307</v>
      </c>
      <c r="P87" s="337" t="s">
        <v>2127</v>
      </c>
      <c r="Q87" s="329" t="s">
        <v>21</v>
      </c>
      <c r="R87" s="338" t="s">
        <v>17817</v>
      </c>
      <c r="S87" s="329" t="s">
        <v>17223</v>
      </c>
      <c r="T87" s="329" t="s">
        <v>22</v>
      </c>
      <c r="U87" s="336">
        <v>33307</v>
      </c>
      <c r="V87" s="329" t="s">
        <v>141</v>
      </c>
      <c r="W87" s="329" t="s">
        <v>141</v>
      </c>
      <c r="X87" s="329" t="s">
        <v>1936</v>
      </c>
      <c r="Y87" s="338" t="s">
        <v>17818</v>
      </c>
      <c r="Z87" s="336">
        <v>44550</v>
      </c>
      <c r="AA87" s="329" t="s">
        <v>1937</v>
      </c>
      <c r="AB87" s="329" t="s">
        <v>1938</v>
      </c>
      <c r="AC87" s="339" t="s">
        <v>1939</v>
      </c>
      <c r="AD87" s="329" t="s">
        <v>17819</v>
      </c>
      <c r="AE87" s="329" t="s">
        <v>2095</v>
      </c>
      <c r="AF87" s="329" t="s">
        <v>17820</v>
      </c>
      <c r="AG87" s="329" t="s">
        <v>17821</v>
      </c>
      <c r="AH87" s="329" t="s">
        <v>17820</v>
      </c>
      <c r="AI87" s="329" t="s">
        <v>17821</v>
      </c>
      <c r="AJ87" s="338" t="s">
        <v>17822</v>
      </c>
      <c r="AK87" s="329" t="s">
        <v>17823</v>
      </c>
      <c r="AL87" s="329" t="s">
        <v>1941</v>
      </c>
      <c r="AM87" s="500" t="s">
        <v>389</v>
      </c>
      <c r="AN87" s="325" t="s">
        <v>390</v>
      </c>
      <c r="AO87" s="7" t="s">
        <v>17824</v>
      </c>
      <c r="AQ87" s="6" t="s">
        <v>17825</v>
      </c>
      <c r="AR87" s="501" t="str">
        <f>Table2[[#This Row],[Employee Code]]</f>
        <v>11900773</v>
      </c>
      <c r="AS87" s="4" t="s">
        <v>16</v>
      </c>
      <c r="AT87" s="4" t="s">
        <v>17039</v>
      </c>
    </row>
    <row r="88" spans="1:46" s="4" customFormat="1" ht="25" customHeight="1" x14ac:dyDescent="0.35">
      <c r="A88" s="365">
        <f t="shared" si="1"/>
        <v>87</v>
      </c>
      <c r="B88" s="338" t="s">
        <v>16345</v>
      </c>
      <c r="C88" s="335" t="s">
        <v>391</v>
      </c>
      <c r="D88" s="329"/>
      <c r="E88" s="329" t="s">
        <v>14</v>
      </c>
      <c r="F88" s="336">
        <v>43507</v>
      </c>
      <c r="G88" s="336">
        <v>43566</v>
      </c>
      <c r="H88" s="336">
        <v>43567</v>
      </c>
      <c r="I88" s="336"/>
      <c r="J88" s="329" t="s">
        <v>1932</v>
      </c>
      <c r="K88" s="337" t="s">
        <v>18</v>
      </c>
      <c r="L88" s="337" t="s">
        <v>283</v>
      </c>
      <c r="M88" s="337" t="s">
        <v>2168</v>
      </c>
      <c r="N88" s="337" t="s">
        <v>1942</v>
      </c>
      <c r="O88" s="337" t="s">
        <v>392</v>
      </c>
      <c r="P88" s="337" t="s">
        <v>2169</v>
      </c>
      <c r="Q88" s="329" t="s">
        <v>21</v>
      </c>
      <c r="R88" s="338" t="s">
        <v>17826</v>
      </c>
      <c r="S88" s="329" t="s">
        <v>1944</v>
      </c>
      <c r="T88" s="329" t="s">
        <v>53</v>
      </c>
      <c r="U88" s="336">
        <v>29632</v>
      </c>
      <c r="V88" s="329" t="s">
        <v>255</v>
      </c>
      <c r="W88" s="329" t="s">
        <v>91</v>
      </c>
      <c r="X88" s="329" t="s">
        <v>1936</v>
      </c>
      <c r="Y88" s="338" t="s">
        <v>17827</v>
      </c>
      <c r="Z88" s="336">
        <v>44301</v>
      </c>
      <c r="AA88" s="329" t="s">
        <v>1937</v>
      </c>
      <c r="AB88" s="329" t="s">
        <v>1938</v>
      </c>
      <c r="AC88" s="339" t="s">
        <v>1939</v>
      </c>
      <c r="AD88" s="329" t="s">
        <v>2170</v>
      </c>
      <c r="AE88" s="329" t="s">
        <v>1948</v>
      </c>
      <c r="AF88" s="329" t="s">
        <v>17828</v>
      </c>
      <c r="AG88" s="329" t="s">
        <v>17829</v>
      </c>
      <c r="AH88" s="329" t="s">
        <v>17828</v>
      </c>
      <c r="AI88" s="329" t="s">
        <v>17829</v>
      </c>
      <c r="AJ88" s="338" t="s">
        <v>17830</v>
      </c>
      <c r="AK88" s="329" t="s">
        <v>17831</v>
      </c>
      <c r="AL88" s="329" t="s">
        <v>1971</v>
      </c>
      <c r="AM88" s="500" t="s">
        <v>393</v>
      </c>
      <c r="AN88" s="325" t="s">
        <v>394</v>
      </c>
      <c r="AO88" s="7" t="s">
        <v>17832</v>
      </c>
      <c r="AQ88" s="6" t="s">
        <v>17833</v>
      </c>
      <c r="AR88" s="501" t="str">
        <f>Table2[[#This Row],[Employee Code]]</f>
        <v>11900780</v>
      </c>
      <c r="AS88" s="4" t="s">
        <v>16</v>
      </c>
      <c r="AT88" s="4" t="s">
        <v>14</v>
      </c>
    </row>
    <row r="89" spans="1:46" s="4" customFormat="1" ht="25" customHeight="1" x14ac:dyDescent="0.35">
      <c r="A89" s="365">
        <f t="shared" si="1"/>
        <v>88</v>
      </c>
      <c r="B89" s="338" t="s">
        <v>16346</v>
      </c>
      <c r="C89" s="335" t="s">
        <v>395</v>
      </c>
      <c r="D89" s="329"/>
      <c r="E89" s="329" t="s">
        <v>124</v>
      </c>
      <c r="F89" s="336">
        <v>43507</v>
      </c>
      <c r="G89" s="336">
        <v>43566</v>
      </c>
      <c r="H89" s="336">
        <v>43933</v>
      </c>
      <c r="I89" s="336"/>
      <c r="J89" s="329" t="s">
        <v>1932</v>
      </c>
      <c r="K89" s="337" t="s">
        <v>80</v>
      </c>
      <c r="L89" s="337" t="s">
        <v>146</v>
      </c>
      <c r="M89" s="337" t="s">
        <v>2032</v>
      </c>
      <c r="N89" s="509" t="s">
        <v>2017</v>
      </c>
      <c r="O89" s="509" t="s">
        <v>396</v>
      </c>
      <c r="P89" s="509" t="s">
        <v>2171</v>
      </c>
      <c r="Q89" s="329" t="s">
        <v>148</v>
      </c>
      <c r="R89" s="338" t="s">
        <v>17834</v>
      </c>
      <c r="S89" s="4" t="s">
        <v>1944</v>
      </c>
      <c r="T89" s="329" t="s">
        <v>22</v>
      </c>
      <c r="U89" s="336">
        <v>30765</v>
      </c>
      <c r="V89" s="329" t="s">
        <v>2019</v>
      </c>
      <c r="W89" s="329" t="s">
        <v>501</v>
      </c>
      <c r="X89" s="329" t="s">
        <v>1936</v>
      </c>
      <c r="Y89" s="338" t="s">
        <v>17835</v>
      </c>
      <c r="Z89" s="336">
        <v>44290</v>
      </c>
      <c r="AA89" s="329" t="s">
        <v>1937</v>
      </c>
      <c r="AB89" s="329" t="s">
        <v>1938</v>
      </c>
      <c r="AC89" s="339" t="s">
        <v>1939</v>
      </c>
      <c r="AD89" s="329" t="s">
        <v>2172</v>
      </c>
      <c r="AE89" s="329" t="s">
        <v>1998</v>
      </c>
      <c r="AF89" s="329" t="s">
        <v>17836</v>
      </c>
      <c r="AG89" s="329" t="s">
        <v>17837</v>
      </c>
      <c r="AH89" s="329" t="s">
        <v>17836</v>
      </c>
      <c r="AI89" s="329" t="s">
        <v>17837</v>
      </c>
      <c r="AJ89" s="338" t="s">
        <v>17838</v>
      </c>
      <c r="AK89" s="329" t="s">
        <v>17839</v>
      </c>
      <c r="AL89" s="329" t="s">
        <v>1953</v>
      </c>
      <c r="AM89" s="500" t="s">
        <v>397</v>
      </c>
      <c r="AN89" s="325" t="s">
        <v>398</v>
      </c>
      <c r="AO89" s="7" t="s">
        <v>17840</v>
      </c>
      <c r="AQ89" s="6" t="s">
        <v>17841</v>
      </c>
      <c r="AR89" s="501" t="str">
        <f>Table2[[#This Row],[Employee Code]]</f>
        <v>11900783</v>
      </c>
      <c r="AS89" s="4" t="s">
        <v>16</v>
      </c>
      <c r="AT89" s="4" t="s">
        <v>17039</v>
      </c>
    </row>
    <row r="90" spans="1:46" s="4" customFormat="1" ht="25" customHeight="1" x14ac:dyDescent="0.35">
      <c r="A90" s="365">
        <f t="shared" si="1"/>
        <v>89</v>
      </c>
      <c r="B90" s="338" t="s">
        <v>16347</v>
      </c>
      <c r="C90" s="335" t="s">
        <v>399</v>
      </c>
      <c r="D90" s="329"/>
      <c r="E90" s="329" t="s">
        <v>141</v>
      </c>
      <c r="F90" s="336">
        <v>43528</v>
      </c>
      <c r="G90" s="336">
        <v>43587</v>
      </c>
      <c r="H90" s="336">
        <v>43954</v>
      </c>
      <c r="I90" s="336"/>
      <c r="J90" s="329" t="s">
        <v>1932</v>
      </c>
      <c r="K90" s="337" t="s">
        <v>80</v>
      </c>
      <c r="L90" s="337" t="s">
        <v>146</v>
      </c>
      <c r="M90" s="337" t="s">
        <v>17842</v>
      </c>
      <c r="N90" s="337" t="s">
        <v>2050</v>
      </c>
      <c r="O90" s="337" t="s">
        <v>400</v>
      </c>
      <c r="P90" s="337" t="s">
        <v>2173</v>
      </c>
      <c r="Q90" s="329" t="s">
        <v>148</v>
      </c>
      <c r="R90" s="338" t="s">
        <v>17843</v>
      </c>
      <c r="S90" s="329" t="s">
        <v>2174</v>
      </c>
      <c r="T90" s="329" t="s">
        <v>22</v>
      </c>
      <c r="U90" s="336">
        <v>33229</v>
      </c>
      <c r="V90" s="329" t="s">
        <v>141</v>
      </c>
      <c r="W90" s="329" t="s">
        <v>141</v>
      </c>
      <c r="X90" s="329" t="s">
        <v>1936</v>
      </c>
      <c r="Y90" s="338" t="s">
        <v>17844</v>
      </c>
      <c r="Z90" s="336">
        <v>44313</v>
      </c>
      <c r="AA90" s="329" t="s">
        <v>1937</v>
      </c>
      <c r="AB90" s="329" t="s">
        <v>1938</v>
      </c>
      <c r="AC90" s="339" t="s">
        <v>1939</v>
      </c>
      <c r="AD90" s="329" t="s">
        <v>2146</v>
      </c>
      <c r="AE90" s="329" t="s">
        <v>2095</v>
      </c>
      <c r="AF90" s="329" t="s">
        <v>17845</v>
      </c>
      <c r="AG90" s="329" t="s">
        <v>17846</v>
      </c>
      <c r="AH90" s="329" t="s">
        <v>17845</v>
      </c>
      <c r="AI90" s="329" t="s">
        <v>17846</v>
      </c>
      <c r="AJ90" s="338" t="s">
        <v>17847</v>
      </c>
      <c r="AK90" s="329" t="s">
        <v>17848</v>
      </c>
      <c r="AL90" s="329" t="s">
        <v>1941</v>
      </c>
      <c r="AM90" s="500" t="s">
        <v>401</v>
      </c>
      <c r="AN90" s="325" t="s">
        <v>402</v>
      </c>
      <c r="AO90" s="7" t="s">
        <v>17849</v>
      </c>
      <c r="AQ90" s="6" t="s">
        <v>17850</v>
      </c>
      <c r="AR90" s="501" t="str">
        <f>Table2[[#This Row],[Employee Code]]</f>
        <v>11900797</v>
      </c>
      <c r="AS90" s="4" t="s">
        <v>16</v>
      </c>
      <c r="AT90" s="4" t="s">
        <v>17039</v>
      </c>
    </row>
    <row r="91" spans="1:46" s="4" customFormat="1" ht="25" customHeight="1" x14ac:dyDescent="0.35">
      <c r="A91" s="365">
        <f t="shared" si="1"/>
        <v>90</v>
      </c>
      <c r="B91" s="338" t="s">
        <v>16348</v>
      </c>
      <c r="C91" s="335" t="s">
        <v>406</v>
      </c>
      <c r="D91" s="329"/>
      <c r="E91" s="329" t="s">
        <v>101</v>
      </c>
      <c r="F91" s="336">
        <v>43556</v>
      </c>
      <c r="G91" s="336">
        <v>43615</v>
      </c>
      <c r="H91" s="336">
        <v>43982</v>
      </c>
      <c r="I91" s="336"/>
      <c r="J91" s="329" t="s">
        <v>1932</v>
      </c>
      <c r="K91" s="337" t="s">
        <v>34</v>
      </c>
      <c r="L91" s="337" t="s">
        <v>35</v>
      </c>
      <c r="M91" s="337" t="s">
        <v>35</v>
      </c>
      <c r="N91" s="337" t="s">
        <v>2126</v>
      </c>
      <c r="O91" s="337" t="s">
        <v>307</v>
      </c>
      <c r="P91" s="337" t="s">
        <v>2127</v>
      </c>
      <c r="Q91" s="329" t="s">
        <v>21</v>
      </c>
      <c r="R91" s="338" t="s">
        <v>17851</v>
      </c>
      <c r="S91" s="329" t="s">
        <v>1935</v>
      </c>
      <c r="T91" s="329" t="s">
        <v>22</v>
      </c>
      <c r="U91" s="336">
        <v>34048</v>
      </c>
      <c r="V91" s="329" t="s">
        <v>101</v>
      </c>
      <c r="W91" s="329" t="s">
        <v>101</v>
      </c>
      <c r="X91" s="329" t="s">
        <v>1936</v>
      </c>
      <c r="Y91" s="338" t="s">
        <v>17852</v>
      </c>
      <c r="Z91" s="336">
        <v>44895</v>
      </c>
      <c r="AA91" s="329" t="s">
        <v>1937</v>
      </c>
      <c r="AB91" s="329" t="s">
        <v>1938</v>
      </c>
      <c r="AC91" s="339" t="s">
        <v>1974</v>
      </c>
      <c r="AD91" s="329" t="s">
        <v>2004</v>
      </c>
      <c r="AE91" s="329" t="s">
        <v>17853</v>
      </c>
      <c r="AF91" s="329" t="s">
        <v>17854</v>
      </c>
      <c r="AG91" s="329" t="s">
        <v>17855</v>
      </c>
      <c r="AH91" s="329" t="s">
        <v>17854</v>
      </c>
      <c r="AI91" s="329" t="s">
        <v>17855</v>
      </c>
      <c r="AJ91" s="338" t="s">
        <v>17856</v>
      </c>
      <c r="AK91" s="329" t="s">
        <v>17857</v>
      </c>
      <c r="AL91" s="329" t="s">
        <v>1941</v>
      </c>
      <c r="AM91" s="500" t="s">
        <v>407</v>
      </c>
      <c r="AN91" s="325" t="s">
        <v>408</v>
      </c>
      <c r="AO91" s="7" t="s">
        <v>17858</v>
      </c>
      <c r="AQ91" s="6" t="s">
        <v>17859</v>
      </c>
      <c r="AR91" s="501" t="str">
        <f>Table2[[#This Row],[Employee Code]]</f>
        <v>11900804</v>
      </c>
      <c r="AS91" s="4" t="s">
        <v>16</v>
      </c>
      <c r="AT91" s="4" t="s">
        <v>17039</v>
      </c>
    </row>
    <row r="92" spans="1:46" s="4" customFormat="1" ht="25" customHeight="1" x14ac:dyDescent="0.35">
      <c r="A92" s="365">
        <f t="shared" si="1"/>
        <v>91</v>
      </c>
      <c r="B92" s="338" t="s">
        <v>16349</v>
      </c>
      <c r="C92" s="335" t="s">
        <v>409</v>
      </c>
      <c r="D92" s="329"/>
      <c r="E92" s="329" t="s">
        <v>141</v>
      </c>
      <c r="F92" s="336">
        <v>43556</v>
      </c>
      <c r="G92" s="336">
        <v>43615</v>
      </c>
      <c r="H92" s="336">
        <v>43982</v>
      </c>
      <c r="I92" s="336"/>
      <c r="J92" s="329" t="s">
        <v>1932</v>
      </c>
      <c r="K92" s="337" t="s">
        <v>80</v>
      </c>
      <c r="L92" s="337" t="s">
        <v>146</v>
      </c>
      <c r="M92" s="337" t="s">
        <v>17842</v>
      </c>
      <c r="N92" s="337" t="s">
        <v>1990</v>
      </c>
      <c r="O92" s="337" t="s">
        <v>410</v>
      </c>
      <c r="P92" s="337" t="s">
        <v>2182</v>
      </c>
      <c r="Q92" s="329" t="s">
        <v>148</v>
      </c>
      <c r="R92" s="338" t="s">
        <v>17860</v>
      </c>
      <c r="S92" s="329" t="s">
        <v>17223</v>
      </c>
      <c r="T92" s="329" t="s">
        <v>22</v>
      </c>
      <c r="U92" s="336">
        <v>32196</v>
      </c>
      <c r="V92" s="329" t="s">
        <v>2024</v>
      </c>
      <c r="W92" s="329" t="s">
        <v>2024</v>
      </c>
      <c r="X92" s="329" t="s">
        <v>1936</v>
      </c>
      <c r="Y92" s="338" t="s">
        <v>17861</v>
      </c>
      <c r="Z92" s="336">
        <v>44418</v>
      </c>
      <c r="AA92" s="329" t="s">
        <v>1937</v>
      </c>
      <c r="AB92" s="329" t="s">
        <v>1938</v>
      </c>
      <c r="AC92" s="339" t="s">
        <v>1939</v>
      </c>
      <c r="AD92" s="329" t="s">
        <v>2139</v>
      </c>
      <c r="AE92" s="329" t="s">
        <v>2183</v>
      </c>
      <c r="AF92" s="329" t="s">
        <v>17862</v>
      </c>
      <c r="AG92" s="329" t="s">
        <v>17821</v>
      </c>
      <c r="AH92" s="329" t="s">
        <v>17863</v>
      </c>
      <c r="AI92" s="329" t="s">
        <v>17864</v>
      </c>
      <c r="AJ92" s="338" t="s">
        <v>17865</v>
      </c>
      <c r="AK92" s="329" t="s">
        <v>17866</v>
      </c>
      <c r="AL92" s="329" t="s">
        <v>1941</v>
      </c>
      <c r="AM92" s="500" t="s">
        <v>411</v>
      </c>
      <c r="AN92" s="325" t="s">
        <v>412</v>
      </c>
      <c r="AO92" s="7" t="s">
        <v>17867</v>
      </c>
      <c r="AQ92" s="6" t="s">
        <v>17868</v>
      </c>
      <c r="AR92" s="501" t="str">
        <f>Table2[[#This Row],[Employee Code]]</f>
        <v>11900805</v>
      </c>
      <c r="AS92" s="4" t="s">
        <v>16</v>
      </c>
      <c r="AT92" s="4" t="s">
        <v>17039</v>
      </c>
    </row>
    <row r="93" spans="1:46" s="4" customFormat="1" ht="25" customHeight="1" x14ac:dyDescent="0.35">
      <c r="A93" s="365">
        <f t="shared" si="1"/>
        <v>92</v>
      </c>
      <c r="B93" s="338" t="s">
        <v>16350</v>
      </c>
      <c r="C93" s="335" t="s">
        <v>413</v>
      </c>
      <c r="D93" s="329"/>
      <c r="E93" s="329" t="s">
        <v>14</v>
      </c>
      <c r="F93" s="336">
        <v>43563</v>
      </c>
      <c r="G93" s="336">
        <v>43622</v>
      </c>
      <c r="H93" s="336">
        <v>43982</v>
      </c>
      <c r="I93" s="336"/>
      <c r="J93" s="329" t="s">
        <v>1932</v>
      </c>
      <c r="K93" s="337" t="s">
        <v>34</v>
      </c>
      <c r="L93" s="337" t="s">
        <v>35</v>
      </c>
      <c r="M93" s="337" t="s">
        <v>2142</v>
      </c>
      <c r="N93" s="337" t="s">
        <v>2050</v>
      </c>
      <c r="O93" s="337" t="s">
        <v>414</v>
      </c>
      <c r="P93" s="337" t="s">
        <v>2184</v>
      </c>
      <c r="Q93" s="329" t="s">
        <v>21</v>
      </c>
      <c r="R93" s="338" t="s">
        <v>17869</v>
      </c>
      <c r="S93" s="329" t="s">
        <v>1935</v>
      </c>
      <c r="T93" s="329" t="s">
        <v>22</v>
      </c>
      <c r="U93" s="336">
        <v>33284</v>
      </c>
      <c r="V93" s="329" t="s">
        <v>255</v>
      </c>
      <c r="W93" s="329" t="s">
        <v>255</v>
      </c>
      <c r="X93" s="329" t="s">
        <v>1936</v>
      </c>
      <c r="Y93" s="338" t="s">
        <v>17870</v>
      </c>
      <c r="Z93" s="336">
        <v>44302</v>
      </c>
      <c r="AA93" s="329" t="s">
        <v>1937</v>
      </c>
      <c r="AB93" s="329" t="s">
        <v>1956</v>
      </c>
      <c r="AC93" s="339" t="s">
        <v>1939</v>
      </c>
      <c r="AD93" s="329" t="s">
        <v>2185</v>
      </c>
      <c r="AE93" s="329" t="s">
        <v>1948</v>
      </c>
      <c r="AF93" s="329" t="s">
        <v>17871</v>
      </c>
      <c r="AG93" s="329" t="s">
        <v>17872</v>
      </c>
      <c r="AH93" s="329" t="s">
        <v>17873</v>
      </c>
      <c r="AI93" s="329" t="s">
        <v>17872</v>
      </c>
      <c r="AJ93" s="338" t="s">
        <v>17874</v>
      </c>
      <c r="AK93" s="329" t="s">
        <v>17875</v>
      </c>
      <c r="AL93" s="329" t="s">
        <v>2005</v>
      </c>
      <c r="AM93" s="500" t="s">
        <v>415</v>
      </c>
      <c r="AN93" s="325" t="s">
        <v>416</v>
      </c>
      <c r="AO93" s="7" t="s">
        <v>17876</v>
      </c>
      <c r="AQ93" s="6" t="s">
        <v>17877</v>
      </c>
      <c r="AR93" s="501" t="str">
        <f>Table2[[#This Row],[Employee Code]]</f>
        <v>11900808</v>
      </c>
      <c r="AS93" s="4" t="s">
        <v>16</v>
      </c>
      <c r="AT93" s="4" t="s">
        <v>14</v>
      </c>
    </row>
    <row r="94" spans="1:46" s="4" customFormat="1" ht="25" customHeight="1" x14ac:dyDescent="0.35">
      <c r="A94" s="365">
        <f t="shared" si="1"/>
        <v>93</v>
      </c>
      <c r="B94" s="338" t="s">
        <v>16351</v>
      </c>
      <c r="C94" s="335" t="s">
        <v>417</v>
      </c>
      <c r="D94" s="329"/>
      <c r="E94" s="329" t="s">
        <v>14</v>
      </c>
      <c r="F94" s="336">
        <v>43572</v>
      </c>
      <c r="G94" s="336">
        <v>43631</v>
      </c>
      <c r="H94" s="336">
        <v>43998</v>
      </c>
      <c r="I94" s="336"/>
      <c r="J94" s="329" t="s">
        <v>1932</v>
      </c>
      <c r="K94" s="337" t="s">
        <v>18</v>
      </c>
      <c r="L94" s="337" t="s">
        <v>283</v>
      </c>
      <c r="M94" s="337" t="s">
        <v>2168</v>
      </c>
      <c r="N94" s="337" t="s">
        <v>1972</v>
      </c>
      <c r="O94" s="337" t="s">
        <v>418</v>
      </c>
      <c r="P94" s="337" t="s">
        <v>2186</v>
      </c>
      <c r="Q94" s="329" t="s">
        <v>21</v>
      </c>
      <c r="R94" s="338" t="s">
        <v>17878</v>
      </c>
      <c r="S94" s="329" t="s">
        <v>1944</v>
      </c>
      <c r="T94" s="329" t="s">
        <v>22</v>
      </c>
      <c r="U94" s="336">
        <v>32074</v>
      </c>
      <c r="V94" s="9" t="s">
        <v>699</v>
      </c>
      <c r="W94" s="329" t="s">
        <v>699</v>
      </c>
      <c r="X94" s="329" t="s">
        <v>1936</v>
      </c>
      <c r="Y94" s="338" t="s">
        <v>17879</v>
      </c>
      <c r="Z94" s="336">
        <v>44474</v>
      </c>
      <c r="AA94" s="329" t="s">
        <v>1937</v>
      </c>
      <c r="AB94" s="329" t="s">
        <v>1946</v>
      </c>
      <c r="AC94" s="339" t="s">
        <v>1939</v>
      </c>
      <c r="AD94" s="329" t="s">
        <v>2098</v>
      </c>
      <c r="AE94" s="329" t="s">
        <v>2041</v>
      </c>
      <c r="AF94" s="329" t="s">
        <v>17880</v>
      </c>
      <c r="AG94" s="329" t="s">
        <v>17881</v>
      </c>
      <c r="AH94" s="329" t="s">
        <v>17882</v>
      </c>
      <c r="AI94" s="329" t="s">
        <v>17883</v>
      </c>
      <c r="AJ94" s="338" t="s">
        <v>17884</v>
      </c>
      <c r="AK94" s="329" t="s">
        <v>2187</v>
      </c>
      <c r="AL94" s="329" t="s">
        <v>2107</v>
      </c>
      <c r="AM94" s="500" t="s">
        <v>419</v>
      </c>
      <c r="AN94" s="325" t="s">
        <v>420</v>
      </c>
      <c r="AO94" s="7" t="s">
        <v>17885</v>
      </c>
      <c r="AQ94" s="6" t="s">
        <v>17886</v>
      </c>
      <c r="AR94" s="501" t="str">
        <f>Table2[[#This Row],[Employee Code]]</f>
        <v>11900809</v>
      </c>
      <c r="AS94" s="4" t="s">
        <v>16</v>
      </c>
      <c r="AT94" s="4" t="s">
        <v>14</v>
      </c>
    </row>
    <row r="95" spans="1:46" s="4" customFormat="1" ht="25" customHeight="1" x14ac:dyDescent="0.35">
      <c r="A95" s="365">
        <f t="shared" si="1"/>
        <v>94</v>
      </c>
      <c r="B95" s="338" t="s">
        <v>16352</v>
      </c>
      <c r="C95" s="335" t="s">
        <v>421</v>
      </c>
      <c r="D95" s="329"/>
      <c r="E95" s="329" t="s">
        <v>14</v>
      </c>
      <c r="F95" s="336">
        <v>43579</v>
      </c>
      <c r="G95" s="336">
        <v>43638</v>
      </c>
      <c r="H95" s="336">
        <v>44005</v>
      </c>
      <c r="I95" s="336"/>
      <c r="J95" s="329" t="s">
        <v>1932</v>
      </c>
      <c r="K95" s="337" t="s">
        <v>34</v>
      </c>
      <c r="L95" s="337" t="s">
        <v>35</v>
      </c>
      <c r="M95" s="337" t="s">
        <v>2142</v>
      </c>
      <c r="N95" s="337" t="s">
        <v>2050</v>
      </c>
      <c r="O95" s="337" t="s">
        <v>414</v>
      </c>
      <c r="P95" s="337" t="s">
        <v>2184</v>
      </c>
      <c r="Q95" s="329" t="s">
        <v>21</v>
      </c>
      <c r="R95" s="338" t="s">
        <v>17887</v>
      </c>
      <c r="S95" s="329" t="s">
        <v>1944</v>
      </c>
      <c r="T95" s="329" t="s">
        <v>22</v>
      </c>
      <c r="U95" s="336">
        <v>33622</v>
      </c>
      <c r="V95" s="329" t="s">
        <v>255</v>
      </c>
      <c r="W95" s="329" t="s">
        <v>2109</v>
      </c>
      <c r="X95" s="329" t="s">
        <v>1936</v>
      </c>
      <c r="Y95" s="338" t="s">
        <v>17888</v>
      </c>
      <c r="Z95" s="336">
        <v>44425</v>
      </c>
      <c r="AA95" s="329" t="s">
        <v>1937</v>
      </c>
      <c r="AB95" s="329" t="s">
        <v>1938</v>
      </c>
      <c r="AC95" s="339" t="s">
        <v>1974</v>
      </c>
      <c r="AD95" s="329" t="s">
        <v>2188</v>
      </c>
      <c r="AE95" s="329" t="s">
        <v>1948</v>
      </c>
      <c r="AF95" s="329" t="s">
        <v>17889</v>
      </c>
      <c r="AG95" s="329" t="s">
        <v>17890</v>
      </c>
      <c r="AH95" s="329" t="s">
        <v>17889</v>
      </c>
      <c r="AI95" s="329" t="s">
        <v>17890</v>
      </c>
      <c r="AJ95" s="338" t="s">
        <v>17891</v>
      </c>
      <c r="AK95" s="329" t="s">
        <v>17892</v>
      </c>
      <c r="AL95" s="329" t="s">
        <v>2005</v>
      </c>
      <c r="AM95" s="500" t="s">
        <v>422</v>
      </c>
      <c r="AN95" s="325" t="s">
        <v>423</v>
      </c>
      <c r="AO95" s="7" t="s">
        <v>17893</v>
      </c>
      <c r="AQ95" s="6" t="s">
        <v>17894</v>
      </c>
      <c r="AR95" s="501" t="str">
        <f>Table2[[#This Row],[Employee Code]]</f>
        <v>11900814</v>
      </c>
      <c r="AS95" s="4" t="s">
        <v>16</v>
      </c>
      <c r="AT95" s="4" t="s">
        <v>14</v>
      </c>
    </row>
    <row r="96" spans="1:46" s="4" customFormat="1" ht="25" customHeight="1" x14ac:dyDescent="0.35">
      <c r="A96" s="365">
        <f t="shared" si="1"/>
        <v>95</v>
      </c>
      <c r="B96" s="338" t="s">
        <v>16353</v>
      </c>
      <c r="C96" s="335" t="s">
        <v>424</v>
      </c>
      <c r="D96" s="329" t="s">
        <v>17895</v>
      </c>
      <c r="E96" s="329" t="s">
        <v>91</v>
      </c>
      <c r="F96" s="336">
        <v>43579</v>
      </c>
      <c r="G96" s="336">
        <v>43638</v>
      </c>
      <c r="H96" s="336">
        <v>44005</v>
      </c>
      <c r="I96" s="336"/>
      <c r="J96" s="329" t="s">
        <v>1932</v>
      </c>
      <c r="K96" s="337" t="s">
        <v>34</v>
      </c>
      <c r="L96" s="337" t="s">
        <v>35</v>
      </c>
      <c r="M96" s="337" t="s">
        <v>35</v>
      </c>
      <c r="N96" s="337" t="s">
        <v>2126</v>
      </c>
      <c r="O96" s="337" t="s">
        <v>307</v>
      </c>
      <c r="P96" s="337" t="s">
        <v>2127</v>
      </c>
      <c r="Q96" s="329" t="s">
        <v>21</v>
      </c>
      <c r="R96" s="338" t="s">
        <v>17896</v>
      </c>
      <c r="S96" s="329" t="s">
        <v>1944</v>
      </c>
      <c r="T96" s="329" t="s">
        <v>22</v>
      </c>
      <c r="U96" s="336">
        <v>33015</v>
      </c>
      <c r="V96" s="329" t="s">
        <v>91</v>
      </c>
      <c r="W96" s="329" t="s">
        <v>91</v>
      </c>
      <c r="X96" s="329" t="s">
        <v>1936</v>
      </c>
      <c r="Y96" s="338" t="s">
        <v>17897</v>
      </c>
      <c r="Z96" s="336">
        <v>44440</v>
      </c>
      <c r="AA96" s="329" t="s">
        <v>1937</v>
      </c>
      <c r="AB96" s="329" t="s">
        <v>1956</v>
      </c>
      <c r="AC96" s="339" t="s">
        <v>1939</v>
      </c>
      <c r="AD96" s="329" t="s">
        <v>2189</v>
      </c>
      <c r="AE96" s="329" t="s">
        <v>2190</v>
      </c>
      <c r="AF96" s="329" t="s">
        <v>17898</v>
      </c>
      <c r="AG96" s="329" t="s">
        <v>17899</v>
      </c>
      <c r="AH96" s="329" t="s">
        <v>17898</v>
      </c>
      <c r="AI96" s="329" t="s">
        <v>17899</v>
      </c>
      <c r="AJ96" s="338" t="s">
        <v>17900</v>
      </c>
      <c r="AK96" s="329" t="s">
        <v>2191</v>
      </c>
      <c r="AL96" s="329" t="s">
        <v>2005</v>
      </c>
      <c r="AM96" s="500" t="s">
        <v>425</v>
      </c>
      <c r="AN96" s="325" t="s">
        <v>426</v>
      </c>
      <c r="AO96" s="7" t="s">
        <v>17901</v>
      </c>
      <c r="AQ96" s="6" t="s">
        <v>17902</v>
      </c>
      <c r="AR96" s="501" t="str">
        <f>Table2[[#This Row],[Employee Code]]</f>
        <v>11900815</v>
      </c>
      <c r="AS96" s="4" t="s">
        <v>16</v>
      </c>
      <c r="AT96" s="4" t="s">
        <v>17039</v>
      </c>
    </row>
    <row r="97" spans="1:46" s="4" customFormat="1" ht="25" customHeight="1" x14ac:dyDescent="0.35">
      <c r="A97" s="365">
        <f t="shared" si="1"/>
        <v>96</v>
      </c>
      <c r="B97" s="338" t="s">
        <v>16354</v>
      </c>
      <c r="C97" s="335" t="s">
        <v>427</v>
      </c>
      <c r="D97" s="329"/>
      <c r="E97" s="329" t="s">
        <v>14</v>
      </c>
      <c r="F97" s="336">
        <v>39846</v>
      </c>
      <c r="G97" s="336">
        <v>39904</v>
      </c>
      <c r="H97" s="336">
        <v>39905</v>
      </c>
      <c r="I97" s="336"/>
      <c r="J97" s="329" t="s">
        <v>1932</v>
      </c>
      <c r="K97" s="337" t="s">
        <v>26</v>
      </c>
      <c r="L97" s="337" t="s">
        <v>428</v>
      </c>
      <c r="M97" s="337" t="s">
        <v>428</v>
      </c>
      <c r="N97" s="337" t="s">
        <v>1942</v>
      </c>
      <c r="O97" s="337" t="s">
        <v>429</v>
      </c>
      <c r="P97" s="337" t="s">
        <v>2192</v>
      </c>
      <c r="Q97" s="329" t="s">
        <v>21</v>
      </c>
      <c r="R97" s="338" t="s">
        <v>17903</v>
      </c>
      <c r="S97" s="329" t="s">
        <v>1944</v>
      </c>
      <c r="T97" s="329" t="s">
        <v>22</v>
      </c>
      <c r="U97" s="336">
        <v>27683</v>
      </c>
      <c r="V97" s="329" t="s">
        <v>1967</v>
      </c>
      <c r="W97" s="329" t="s">
        <v>141</v>
      </c>
      <c r="X97" s="329" t="s">
        <v>1936</v>
      </c>
      <c r="Y97" s="338" t="s">
        <v>17904</v>
      </c>
      <c r="Z97" s="336">
        <v>44551</v>
      </c>
      <c r="AA97" s="329" t="s">
        <v>1937</v>
      </c>
      <c r="AB97" s="329" t="s">
        <v>1938</v>
      </c>
      <c r="AC97" s="339" t="s">
        <v>1939</v>
      </c>
      <c r="AD97" s="329" t="s">
        <v>2010</v>
      </c>
      <c r="AE97" s="329" t="s">
        <v>1940</v>
      </c>
      <c r="AF97" s="329" t="s">
        <v>17905</v>
      </c>
      <c r="AG97" s="329" t="s">
        <v>17906</v>
      </c>
      <c r="AH97" s="329" t="s">
        <v>17905</v>
      </c>
      <c r="AI97" s="329" t="s">
        <v>17907</v>
      </c>
      <c r="AJ97" s="338" t="s">
        <v>17908</v>
      </c>
      <c r="AK97" s="329" t="s">
        <v>2193</v>
      </c>
      <c r="AL97" s="329" t="s">
        <v>1941</v>
      </c>
      <c r="AM97" s="500" t="s">
        <v>430</v>
      </c>
      <c r="AN97" s="325" t="s">
        <v>431</v>
      </c>
      <c r="AO97" s="7" t="s">
        <v>17909</v>
      </c>
      <c r="AQ97" s="6" t="s">
        <v>17910</v>
      </c>
      <c r="AR97" s="501" t="str">
        <f>Table2[[#This Row],[Employee Code]]</f>
        <v>10900046</v>
      </c>
      <c r="AS97" s="4" t="s">
        <v>16</v>
      </c>
      <c r="AT97" s="4" t="s">
        <v>14</v>
      </c>
    </row>
    <row r="98" spans="1:46" s="4" customFormat="1" ht="25" customHeight="1" x14ac:dyDescent="0.35">
      <c r="A98" s="365">
        <f t="shared" si="1"/>
        <v>97</v>
      </c>
      <c r="B98" s="338" t="s">
        <v>16355</v>
      </c>
      <c r="C98" s="335" t="s">
        <v>432</v>
      </c>
      <c r="D98" s="329"/>
      <c r="E98" s="329" t="s">
        <v>14</v>
      </c>
      <c r="F98" s="336">
        <v>43586</v>
      </c>
      <c r="G98" s="336">
        <v>43645</v>
      </c>
      <c r="H98" s="336">
        <v>45482</v>
      </c>
      <c r="I98" s="510">
        <v>46202</v>
      </c>
      <c r="J98" s="329" t="s">
        <v>1978</v>
      </c>
      <c r="K98" s="337" t="s">
        <v>26</v>
      </c>
      <c r="L98" s="337" t="s">
        <v>433</v>
      </c>
      <c r="M98" s="337" t="s">
        <v>433</v>
      </c>
      <c r="N98" s="337" t="s">
        <v>2097</v>
      </c>
      <c r="O98" s="337" t="s">
        <v>434</v>
      </c>
      <c r="P98" s="337" t="s">
        <v>2194</v>
      </c>
      <c r="Q98" s="329" t="s">
        <v>21</v>
      </c>
      <c r="R98" s="338"/>
      <c r="S98" s="329"/>
      <c r="T98" s="329" t="s">
        <v>53</v>
      </c>
      <c r="U98" s="336">
        <v>28022</v>
      </c>
      <c r="V98" s="329" t="s">
        <v>2195</v>
      </c>
      <c r="W98" s="329" t="s">
        <v>2195</v>
      </c>
      <c r="X98" s="329" t="s">
        <v>2195</v>
      </c>
      <c r="Y98" s="338" t="s">
        <v>17911</v>
      </c>
      <c r="Z98" s="336">
        <v>42404</v>
      </c>
      <c r="AA98" s="329" t="s">
        <v>3088</v>
      </c>
      <c r="AB98" s="329" t="s">
        <v>1938</v>
      </c>
      <c r="AC98" s="339" t="s">
        <v>1939</v>
      </c>
      <c r="AD98" s="329" t="s">
        <v>17912</v>
      </c>
      <c r="AE98" s="329" t="s">
        <v>2196</v>
      </c>
      <c r="AF98" s="329" t="s">
        <v>17913</v>
      </c>
      <c r="AG98" s="329" t="s">
        <v>17914</v>
      </c>
      <c r="AH98" s="329" t="s">
        <v>17913</v>
      </c>
      <c r="AI98" s="329" t="s">
        <v>17914</v>
      </c>
      <c r="AJ98" s="338"/>
      <c r="AK98" s="329"/>
      <c r="AL98" s="329"/>
      <c r="AM98" s="500" t="s">
        <v>435</v>
      </c>
      <c r="AN98" s="325" t="s">
        <v>436</v>
      </c>
      <c r="AO98" s="7"/>
      <c r="AQ98" s="6" t="s">
        <v>432</v>
      </c>
      <c r="AR98" s="501" t="str">
        <f>Table2[[#This Row],[Employee Code]]</f>
        <v>11900825</v>
      </c>
      <c r="AS98" s="4" t="s">
        <v>16</v>
      </c>
      <c r="AT98" s="4" t="s">
        <v>14</v>
      </c>
    </row>
    <row r="99" spans="1:46" s="4" customFormat="1" ht="25" customHeight="1" x14ac:dyDescent="0.35">
      <c r="A99" s="365">
        <f t="shared" si="1"/>
        <v>98</v>
      </c>
      <c r="B99" s="338" t="s">
        <v>16356</v>
      </c>
      <c r="C99" s="335" t="s">
        <v>437</v>
      </c>
      <c r="D99" s="329"/>
      <c r="E99" s="329" t="s">
        <v>14</v>
      </c>
      <c r="F99" s="336">
        <v>43612</v>
      </c>
      <c r="G99" s="336">
        <v>43671</v>
      </c>
      <c r="H99" s="336">
        <v>44038</v>
      </c>
      <c r="I99" s="336"/>
      <c r="J99" s="329" t="s">
        <v>1932</v>
      </c>
      <c r="K99" s="337" t="s">
        <v>69</v>
      </c>
      <c r="L99" s="337" t="s">
        <v>70</v>
      </c>
      <c r="M99" s="337" t="s">
        <v>2197</v>
      </c>
      <c r="N99" s="337" t="s">
        <v>1942</v>
      </c>
      <c r="O99" s="337" t="s">
        <v>438</v>
      </c>
      <c r="P99" s="337" t="s">
        <v>2198</v>
      </c>
      <c r="Q99" s="329" t="s">
        <v>21</v>
      </c>
      <c r="R99" s="338" t="s">
        <v>17915</v>
      </c>
      <c r="S99" s="329" t="s">
        <v>2135</v>
      </c>
      <c r="T99" s="329" t="s">
        <v>53</v>
      </c>
      <c r="U99" s="336">
        <v>28462</v>
      </c>
      <c r="V99" s="329" t="s">
        <v>1045</v>
      </c>
      <c r="W99" s="329" t="s">
        <v>1382</v>
      </c>
      <c r="X99" s="329" t="s">
        <v>1936</v>
      </c>
      <c r="Y99" s="338" t="s">
        <v>17916</v>
      </c>
      <c r="Z99" s="336">
        <v>44573</v>
      </c>
      <c r="AA99" s="329" t="s">
        <v>1937</v>
      </c>
      <c r="AB99" s="329" t="s">
        <v>1938</v>
      </c>
      <c r="AC99" s="339" t="s">
        <v>1939</v>
      </c>
      <c r="AD99" s="329" t="s">
        <v>2199</v>
      </c>
      <c r="AE99" s="329" t="s">
        <v>1988</v>
      </c>
      <c r="AF99" s="329" t="s">
        <v>17917</v>
      </c>
      <c r="AG99" s="329" t="s">
        <v>17918</v>
      </c>
      <c r="AH99" s="329" t="s">
        <v>17917</v>
      </c>
      <c r="AI99" s="329" t="s">
        <v>17918</v>
      </c>
      <c r="AJ99" s="338" t="s">
        <v>17919</v>
      </c>
      <c r="AK99" s="329" t="s">
        <v>17920</v>
      </c>
      <c r="AL99" s="329" t="s">
        <v>1971</v>
      </c>
      <c r="AM99" s="500" t="s">
        <v>439</v>
      </c>
      <c r="AN99" s="325" t="s">
        <v>440</v>
      </c>
      <c r="AO99" s="7" t="s">
        <v>17921</v>
      </c>
      <c r="AQ99" s="6" t="s">
        <v>17922</v>
      </c>
      <c r="AR99" s="501" t="str">
        <f>Table2[[#This Row],[Employee Code]]</f>
        <v>11900828</v>
      </c>
      <c r="AS99" s="4" t="s">
        <v>16</v>
      </c>
      <c r="AT99" s="4" t="s">
        <v>14</v>
      </c>
    </row>
    <row r="100" spans="1:46" s="4" customFormat="1" ht="25" customHeight="1" x14ac:dyDescent="0.35">
      <c r="A100" s="365">
        <f t="shared" si="1"/>
        <v>99</v>
      </c>
      <c r="B100" s="338" t="s">
        <v>16357</v>
      </c>
      <c r="C100" s="335" t="s">
        <v>441</v>
      </c>
      <c r="D100" s="329"/>
      <c r="E100" s="329" t="s">
        <v>14</v>
      </c>
      <c r="F100" s="336">
        <v>43637</v>
      </c>
      <c r="G100" s="336">
        <v>43696</v>
      </c>
      <c r="H100" s="336">
        <v>44063</v>
      </c>
      <c r="I100" s="336"/>
      <c r="J100" s="329" t="s">
        <v>1932</v>
      </c>
      <c r="K100" s="337" t="s">
        <v>18</v>
      </c>
      <c r="L100" s="337" t="s">
        <v>218</v>
      </c>
      <c r="M100" s="337" t="s">
        <v>2200</v>
      </c>
      <c r="N100" s="337" t="s">
        <v>1933</v>
      </c>
      <c r="O100" s="337" t="s">
        <v>442</v>
      </c>
      <c r="P100" s="337" t="s">
        <v>2201</v>
      </c>
      <c r="Q100" s="329" t="s">
        <v>443</v>
      </c>
      <c r="R100" s="338" t="s">
        <v>17923</v>
      </c>
      <c r="S100" s="329" t="s">
        <v>1944</v>
      </c>
      <c r="T100" s="329" t="s">
        <v>53</v>
      </c>
      <c r="U100" s="336">
        <v>31281</v>
      </c>
      <c r="V100" s="329" t="s">
        <v>255</v>
      </c>
      <c r="W100" s="329" t="s">
        <v>2202</v>
      </c>
      <c r="X100" s="329" t="s">
        <v>1936</v>
      </c>
      <c r="Y100" s="338" t="s">
        <v>17924</v>
      </c>
      <c r="Z100" s="336">
        <v>44315</v>
      </c>
      <c r="AA100" s="329" t="s">
        <v>1937</v>
      </c>
      <c r="AB100" s="329" t="s">
        <v>1956</v>
      </c>
      <c r="AC100" s="339" t="s">
        <v>1939</v>
      </c>
      <c r="AD100" s="329" t="s">
        <v>2203</v>
      </c>
      <c r="AE100" s="329" t="s">
        <v>1948</v>
      </c>
      <c r="AF100" s="329" t="s">
        <v>17925</v>
      </c>
      <c r="AG100" s="329" t="s">
        <v>17926</v>
      </c>
      <c r="AH100" s="329" t="s">
        <v>17925</v>
      </c>
      <c r="AI100" s="329" t="s">
        <v>17926</v>
      </c>
      <c r="AJ100" s="338" t="s">
        <v>17927</v>
      </c>
      <c r="AK100" s="329" t="s">
        <v>2204</v>
      </c>
      <c r="AL100" s="329" t="s">
        <v>1953</v>
      </c>
      <c r="AM100" s="500" t="s">
        <v>444</v>
      </c>
      <c r="AN100" s="325" t="s">
        <v>445</v>
      </c>
      <c r="AO100" s="7" t="s">
        <v>17928</v>
      </c>
      <c r="AQ100" s="6" t="s">
        <v>17929</v>
      </c>
      <c r="AR100" s="501" t="str">
        <f>Table2[[#This Row],[Employee Code]]</f>
        <v>11900842</v>
      </c>
      <c r="AS100" s="4" t="s">
        <v>16</v>
      </c>
      <c r="AT100" s="4" t="s">
        <v>14</v>
      </c>
    </row>
    <row r="101" spans="1:46" s="4" customFormat="1" ht="25" customHeight="1" x14ac:dyDescent="0.35">
      <c r="A101" s="365">
        <f t="shared" si="1"/>
        <v>100</v>
      </c>
      <c r="B101" s="338" t="s">
        <v>16358</v>
      </c>
      <c r="C101" s="335" t="s">
        <v>446</v>
      </c>
      <c r="D101" s="329"/>
      <c r="E101" s="329" t="s">
        <v>176</v>
      </c>
      <c r="F101" s="336">
        <v>43654</v>
      </c>
      <c r="G101" s="336">
        <v>43713</v>
      </c>
      <c r="H101" s="336">
        <v>44080</v>
      </c>
      <c r="I101" s="336"/>
      <c r="J101" s="329" t="s">
        <v>1932</v>
      </c>
      <c r="K101" s="337" t="s">
        <v>80</v>
      </c>
      <c r="L101" s="337" t="s">
        <v>146</v>
      </c>
      <c r="M101" s="337" t="s">
        <v>2032</v>
      </c>
      <c r="N101" s="509" t="s">
        <v>2017</v>
      </c>
      <c r="O101" s="509" t="s">
        <v>396</v>
      </c>
      <c r="P101" s="509" t="s">
        <v>2171</v>
      </c>
      <c r="Q101" s="329" t="s">
        <v>148</v>
      </c>
      <c r="R101" s="338" t="s">
        <v>17930</v>
      </c>
      <c r="S101" s="4" t="s">
        <v>1944</v>
      </c>
      <c r="T101" s="329" t="s">
        <v>22</v>
      </c>
      <c r="U101" s="336">
        <v>33975</v>
      </c>
      <c r="V101" s="329" t="s">
        <v>2205</v>
      </c>
      <c r="W101" s="329" t="s">
        <v>2205</v>
      </c>
      <c r="X101" s="329" t="s">
        <v>1936</v>
      </c>
      <c r="Y101" s="338" t="s">
        <v>17931</v>
      </c>
      <c r="Z101" s="336">
        <v>44423</v>
      </c>
      <c r="AA101" s="329" t="s">
        <v>1937</v>
      </c>
      <c r="AB101" s="329" t="s">
        <v>1938</v>
      </c>
      <c r="AC101" s="339" t="s">
        <v>1968</v>
      </c>
      <c r="AD101" s="329" t="s">
        <v>17932</v>
      </c>
      <c r="AE101" s="329" t="s">
        <v>17933</v>
      </c>
      <c r="AF101" s="329" t="s">
        <v>17934</v>
      </c>
      <c r="AG101" s="329" t="s">
        <v>17935</v>
      </c>
      <c r="AH101" s="329" t="s">
        <v>17934</v>
      </c>
      <c r="AI101" s="329" t="s">
        <v>17935</v>
      </c>
      <c r="AJ101" s="338" t="s">
        <v>17936</v>
      </c>
      <c r="AK101" s="329" t="s">
        <v>17937</v>
      </c>
      <c r="AL101" s="329" t="s">
        <v>1993</v>
      </c>
      <c r="AM101" s="500" t="s">
        <v>447</v>
      </c>
      <c r="AN101" s="511" t="s">
        <v>448</v>
      </c>
      <c r="AO101" s="7" t="s">
        <v>17938</v>
      </c>
      <c r="AQ101" s="6" t="s">
        <v>17939</v>
      </c>
      <c r="AR101" s="501" t="str">
        <f>Table2[[#This Row],[Employee Code]]</f>
        <v>11900845</v>
      </c>
      <c r="AS101" s="4" t="s">
        <v>16</v>
      </c>
      <c r="AT101" s="4" t="s">
        <v>17039</v>
      </c>
    </row>
    <row r="102" spans="1:46" s="4" customFormat="1" ht="25" customHeight="1" x14ac:dyDescent="0.35">
      <c r="A102" s="365">
        <f t="shared" si="1"/>
        <v>101</v>
      </c>
      <c r="B102" s="338" t="s">
        <v>16359</v>
      </c>
      <c r="C102" s="335" t="s">
        <v>449</v>
      </c>
      <c r="D102" s="329"/>
      <c r="E102" s="329" t="s">
        <v>14</v>
      </c>
      <c r="F102" s="336">
        <v>43654</v>
      </c>
      <c r="G102" s="336">
        <v>43713</v>
      </c>
      <c r="H102" s="336">
        <v>44080</v>
      </c>
      <c r="I102" s="336"/>
      <c r="J102" s="329" t="s">
        <v>1932</v>
      </c>
      <c r="K102" s="337" t="s">
        <v>69</v>
      </c>
      <c r="L102" s="337" t="s">
        <v>450</v>
      </c>
      <c r="M102" s="337" t="s">
        <v>450</v>
      </c>
      <c r="N102" s="337" t="s">
        <v>2050</v>
      </c>
      <c r="O102" s="337" t="s">
        <v>451</v>
      </c>
      <c r="P102" s="337" t="s">
        <v>2206</v>
      </c>
      <c r="Q102" s="329" t="s">
        <v>21</v>
      </c>
      <c r="R102" s="338" t="s">
        <v>17940</v>
      </c>
      <c r="S102" s="329" t="s">
        <v>1944</v>
      </c>
      <c r="T102" s="329" t="s">
        <v>22</v>
      </c>
      <c r="U102" s="336">
        <v>34412</v>
      </c>
      <c r="V102" s="329" t="s">
        <v>455</v>
      </c>
      <c r="W102" s="329" t="s">
        <v>455</v>
      </c>
      <c r="X102" s="329" t="s">
        <v>1936</v>
      </c>
      <c r="Y102" s="338" t="s">
        <v>17941</v>
      </c>
      <c r="Z102" s="336">
        <v>44299</v>
      </c>
      <c r="AA102" s="329" t="s">
        <v>1937</v>
      </c>
      <c r="AB102" s="329" t="s">
        <v>1956</v>
      </c>
      <c r="AC102" s="339" t="s">
        <v>1939</v>
      </c>
      <c r="AD102" s="329" t="s">
        <v>2203</v>
      </c>
      <c r="AE102" s="329" t="s">
        <v>2056</v>
      </c>
      <c r="AF102" s="329" t="s">
        <v>17942</v>
      </c>
      <c r="AG102" s="329" t="s">
        <v>17943</v>
      </c>
      <c r="AH102" s="329" t="s">
        <v>17944</v>
      </c>
      <c r="AI102" s="329" t="s">
        <v>17945</v>
      </c>
      <c r="AJ102" s="338" t="s">
        <v>17946</v>
      </c>
      <c r="AK102" s="329" t="s">
        <v>17947</v>
      </c>
      <c r="AL102" s="329" t="s">
        <v>1958</v>
      </c>
      <c r="AM102" s="500" t="s">
        <v>452</v>
      </c>
      <c r="AN102" s="325" t="s">
        <v>453</v>
      </c>
      <c r="AO102" s="7" t="s">
        <v>17948</v>
      </c>
      <c r="AQ102" s="6" t="s">
        <v>17949</v>
      </c>
      <c r="AR102" s="501" t="str">
        <f>Table2[[#This Row],[Employee Code]]</f>
        <v>11900847</v>
      </c>
      <c r="AS102" s="4" t="s">
        <v>16</v>
      </c>
      <c r="AT102" s="4" t="s">
        <v>14</v>
      </c>
    </row>
    <row r="103" spans="1:46" s="4" customFormat="1" ht="25" customHeight="1" x14ac:dyDescent="0.35">
      <c r="A103" s="365">
        <f t="shared" si="1"/>
        <v>102</v>
      </c>
      <c r="B103" s="338" t="s">
        <v>16360</v>
      </c>
      <c r="C103" s="335" t="s">
        <v>454</v>
      </c>
      <c r="D103" s="329" t="s">
        <v>17950</v>
      </c>
      <c r="E103" s="329" t="s">
        <v>455</v>
      </c>
      <c r="F103" s="336">
        <v>43663</v>
      </c>
      <c r="G103" s="336">
        <v>43722</v>
      </c>
      <c r="H103" s="336">
        <v>44454</v>
      </c>
      <c r="I103" s="336"/>
      <c r="J103" s="329" t="s">
        <v>1932</v>
      </c>
      <c r="K103" s="337" t="s">
        <v>80</v>
      </c>
      <c r="L103" s="337" t="s">
        <v>256</v>
      </c>
      <c r="M103" s="337" t="s">
        <v>2207</v>
      </c>
      <c r="N103" s="337" t="s">
        <v>2017</v>
      </c>
      <c r="O103" s="337" t="s">
        <v>196</v>
      </c>
      <c r="P103" s="337" t="s">
        <v>2061</v>
      </c>
      <c r="Q103" s="329" t="s">
        <v>83</v>
      </c>
      <c r="R103" s="338" t="s">
        <v>17951</v>
      </c>
      <c r="S103" s="329" t="s">
        <v>1944</v>
      </c>
      <c r="T103" s="329" t="s">
        <v>53</v>
      </c>
      <c r="U103" s="336">
        <v>32591</v>
      </c>
      <c r="V103" s="329" t="s">
        <v>2205</v>
      </c>
      <c r="W103" s="329" t="s">
        <v>2205</v>
      </c>
      <c r="X103" s="329" t="s">
        <v>1936</v>
      </c>
      <c r="Y103" s="338" t="s">
        <v>17952</v>
      </c>
      <c r="Z103" s="336">
        <v>44624</v>
      </c>
      <c r="AA103" s="329" t="s">
        <v>1937</v>
      </c>
      <c r="AB103" s="329" t="s">
        <v>1938</v>
      </c>
      <c r="AC103" s="339" t="s">
        <v>1939</v>
      </c>
      <c r="AD103" s="329" t="s">
        <v>17953</v>
      </c>
      <c r="AE103" s="329" t="s">
        <v>2208</v>
      </c>
      <c r="AF103" s="329" t="s">
        <v>17954</v>
      </c>
      <c r="AG103" s="329" t="s">
        <v>17955</v>
      </c>
      <c r="AH103" s="329" t="s">
        <v>17956</v>
      </c>
      <c r="AI103" s="329" t="s">
        <v>17957</v>
      </c>
      <c r="AJ103" s="338" t="s">
        <v>17958</v>
      </c>
      <c r="AK103" s="329" t="s">
        <v>17959</v>
      </c>
      <c r="AL103" s="329" t="s">
        <v>1971</v>
      </c>
      <c r="AM103" s="500" t="s">
        <v>456</v>
      </c>
      <c r="AN103" s="325" t="s">
        <v>457</v>
      </c>
      <c r="AO103" s="7" t="s">
        <v>17960</v>
      </c>
      <c r="AQ103" s="6" t="s">
        <v>17961</v>
      </c>
      <c r="AR103" s="501" t="str">
        <f>Table2[[#This Row],[Employee Code]]</f>
        <v>11900851</v>
      </c>
      <c r="AS103" s="4" t="s">
        <v>17359</v>
      </c>
      <c r="AT103" s="4" t="s">
        <v>17039</v>
      </c>
    </row>
    <row r="104" spans="1:46" s="4" customFormat="1" ht="25" customHeight="1" x14ac:dyDescent="0.35">
      <c r="A104" s="365">
        <f t="shared" si="1"/>
        <v>103</v>
      </c>
      <c r="B104" s="338" t="s">
        <v>16361</v>
      </c>
      <c r="C104" s="335" t="s">
        <v>458</v>
      </c>
      <c r="D104" s="329"/>
      <c r="E104" s="329" t="s">
        <v>14</v>
      </c>
      <c r="F104" s="336">
        <v>43668</v>
      </c>
      <c r="G104" s="336">
        <v>43727</v>
      </c>
      <c r="H104" s="336">
        <v>44094</v>
      </c>
      <c r="I104" s="336"/>
      <c r="J104" s="329" t="s">
        <v>1932</v>
      </c>
      <c r="K104" s="337" t="s">
        <v>69</v>
      </c>
      <c r="L104" s="337" t="s">
        <v>70</v>
      </c>
      <c r="M104" s="337" t="s">
        <v>2147</v>
      </c>
      <c r="N104" s="337" t="s">
        <v>1984</v>
      </c>
      <c r="O104" s="337" t="s">
        <v>355</v>
      </c>
      <c r="P104" s="337" t="s">
        <v>2209</v>
      </c>
      <c r="Q104" s="329" t="s">
        <v>21</v>
      </c>
      <c r="R104" s="338" t="s">
        <v>17962</v>
      </c>
      <c r="S104" s="329" t="s">
        <v>1944</v>
      </c>
      <c r="T104" s="329" t="s">
        <v>53</v>
      </c>
      <c r="U104" s="336">
        <v>30954</v>
      </c>
      <c r="V104" s="329" t="s">
        <v>343</v>
      </c>
      <c r="W104" s="329" t="s">
        <v>343</v>
      </c>
      <c r="X104" s="329" t="s">
        <v>1936</v>
      </c>
      <c r="Y104" s="338" t="s">
        <v>17963</v>
      </c>
      <c r="Z104" s="336">
        <v>44618</v>
      </c>
      <c r="AA104" s="329" t="s">
        <v>1937</v>
      </c>
      <c r="AB104" s="329" t="s">
        <v>1938</v>
      </c>
      <c r="AC104" s="339" t="s">
        <v>1939</v>
      </c>
      <c r="AD104" s="329" t="s">
        <v>2210</v>
      </c>
      <c r="AE104" s="329" t="s">
        <v>1988</v>
      </c>
      <c r="AF104" s="329" t="s">
        <v>17964</v>
      </c>
      <c r="AG104" s="329" t="s">
        <v>17965</v>
      </c>
      <c r="AH104" s="329" t="s">
        <v>17966</v>
      </c>
      <c r="AI104" s="329" t="s">
        <v>17967</v>
      </c>
      <c r="AJ104" s="338" t="s">
        <v>17968</v>
      </c>
      <c r="AK104" s="329" t="s">
        <v>17969</v>
      </c>
      <c r="AL104" s="329" t="s">
        <v>1971</v>
      </c>
      <c r="AM104" s="500" t="s">
        <v>459</v>
      </c>
      <c r="AN104" s="325" t="s">
        <v>460</v>
      </c>
      <c r="AO104" s="7" t="s">
        <v>17970</v>
      </c>
      <c r="AQ104" s="6" t="s">
        <v>17971</v>
      </c>
      <c r="AR104" s="501" t="str">
        <f>Table2[[#This Row],[Employee Code]]</f>
        <v>11900854</v>
      </c>
      <c r="AS104" s="4" t="s">
        <v>16</v>
      </c>
      <c r="AT104" s="4" t="s">
        <v>14</v>
      </c>
    </row>
    <row r="105" spans="1:46" s="4" customFormat="1" ht="25" customHeight="1" x14ac:dyDescent="0.35">
      <c r="A105" s="365">
        <f t="shared" si="1"/>
        <v>104</v>
      </c>
      <c r="B105" s="338" t="s">
        <v>16362</v>
      </c>
      <c r="C105" s="335" t="s">
        <v>461</v>
      </c>
      <c r="D105" s="329"/>
      <c r="E105" s="329" t="s">
        <v>14</v>
      </c>
      <c r="F105" s="336">
        <v>43668</v>
      </c>
      <c r="G105" s="336">
        <v>43727</v>
      </c>
      <c r="H105" s="336">
        <v>44094</v>
      </c>
      <c r="I105" s="336"/>
      <c r="J105" s="329" t="s">
        <v>1932</v>
      </c>
      <c r="K105" s="337" t="s">
        <v>34</v>
      </c>
      <c r="L105" s="337" t="s">
        <v>115</v>
      </c>
      <c r="M105" s="337" t="s">
        <v>2118</v>
      </c>
      <c r="N105" s="337" t="s">
        <v>2017</v>
      </c>
      <c r="O105" s="337" t="s">
        <v>289</v>
      </c>
      <c r="P105" s="337" t="s">
        <v>2211</v>
      </c>
      <c r="Q105" s="329" t="s">
        <v>21</v>
      </c>
      <c r="R105" s="338" t="s">
        <v>17972</v>
      </c>
      <c r="S105" s="329" t="s">
        <v>2212</v>
      </c>
      <c r="T105" s="329" t="s">
        <v>22</v>
      </c>
      <c r="U105" s="336">
        <v>34267</v>
      </c>
      <c r="V105" s="329" t="s">
        <v>57</v>
      </c>
      <c r="W105" s="329" t="s">
        <v>334</v>
      </c>
      <c r="X105" s="329" t="s">
        <v>1936</v>
      </c>
      <c r="Y105" s="338" t="s">
        <v>17973</v>
      </c>
      <c r="Z105" s="336">
        <v>44921</v>
      </c>
      <c r="AA105" s="329" t="s">
        <v>1937</v>
      </c>
      <c r="AB105" s="329" t="s">
        <v>1938</v>
      </c>
      <c r="AC105" s="339" t="s">
        <v>1939</v>
      </c>
      <c r="AD105" s="329" t="s">
        <v>2049</v>
      </c>
      <c r="AE105" s="329" t="s">
        <v>2213</v>
      </c>
      <c r="AF105" s="329" t="s">
        <v>17974</v>
      </c>
      <c r="AG105" s="329" t="s">
        <v>17975</v>
      </c>
      <c r="AH105" s="329" t="s">
        <v>17976</v>
      </c>
      <c r="AI105" s="329" t="s">
        <v>17977</v>
      </c>
      <c r="AJ105" s="338" t="s">
        <v>17978</v>
      </c>
      <c r="AK105" s="329" t="s">
        <v>17979</v>
      </c>
      <c r="AL105" s="329" t="s">
        <v>1941</v>
      </c>
      <c r="AM105" s="500" t="s">
        <v>462</v>
      </c>
      <c r="AN105" s="325" t="s">
        <v>463</v>
      </c>
      <c r="AO105" s="7" t="s">
        <v>17980</v>
      </c>
      <c r="AQ105" s="6" t="s">
        <v>17981</v>
      </c>
      <c r="AR105" s="501" t="str">
        <f>Table2[[#This Row],[Employee Code]]</f>
        <v>11900856</v>
      </c>
      <c r="AS105" s="4" t="s">
        <v>16</v>
      </c>
      <c r="AT105" s="4" t="s">
        <v>14</v>
      </c>
    </row>
    <row r="106" spans="1:46" s="4" customFormat="1" ht="25" customHeight="1" x14ac:dyDescent="0.35">
      <c r="A106" s="365">
        <f t="shared" si="1"/>
        <v>105</v>
      </c>
      <c r="B106" s="338" t="s">
        <v>16363</v>
      </c>
      <c r="C106" s="335" t="s">
        <v>464</v>
      </c>
      <c r="D106" s="329"/>
      <c r="E106" s="329" t="s">
        <v>145</v>
      </c>
      <c r="F106" s="336">
        <v>43682</v>
      </c>
      <c r="G106" s="336">
        <v>43741</v>
      </c>
      <c r="H106" s="336">
        <v>44108</v>
      </c>
      <c r="I106" s="336"/>
      <c r="J106" s="329" t="s">
        <v>1932</v>
      </c>
      <c r="K106" s="337" t="s">
        <v>34</v>
      </c>
      <c r="L106" s="337" t="s">
        <v>35</v>
      </c>
      <c r="M106" s="337" t="s">
        <v>35</v>
      </c>
      <c r="N106" s="337" t="s">
        <v>2050</v>
      </c>
      <c r="O106" s="337" t="s">
        <v>271</v>
      </c>
      <c r="P106" s="337" t="s">
        <v>2105</v>
      </c>
      <c r="Q106" s="329" t="s">
        <v>21</v>
      </c>
      <c r="R106" s="338" t="s">
        <v>17982</v>
      </c>
      <c r="S106" s="329" t="s">
        <v>1944</v>
      </c>
      <c r="T106" s="329" t="s">
        <v>22</v>
      </c>
      <c r="U106" s="336">
        <v>33451</v>
      </c>
      <c r="V106" s="329" t="s">
        <v>351</v>
      </c>
      <c r="W106" s="329" t="s">
        <v>2205</v>
      </c>
      <c r="X106" s="329" t="s">
        <v>1936</v>
      </c>
      <c r="Y106" s="338" t="s">
        <v>17983</v>
      </c>
      <c r="Z106" s="336">
        <v>44418</v>
      </c>
      <c r="AA106" s="329" t="s">
        <v>1937</v>
      </c>
      <c r="AB106" s="329" t="s">
        <v>1938</v>
      </c>
      <c r="AC106" s="339" t="s">
        <v>1939</v>
      </c>
      <c r="AD106" s="329" t="s">
        <v>2090</v>
      </c>
      <c r="AE106" s="329" t="s">
        <v>2095</v>
      </c>
      <c r="AF106" s="329" t="s">
        <v>17984</v>
      </c>
      <c r="AG106" s="329" t="s">
        <v>17985</v>
      </c>
      <c r="AH106" s="329" t="s">
        <v>17986</v>
      </c>
      <c r="AI106" s="329" t="s">
        <v>17987</v>
      </c>
      <c r="AJ106" s="338" t="s">
        <v>17988</v>
      </c>
      <c r="AK106" s="329" t="s">
        <v>17989</v>
      </c>
      <c r="AL106" s="329" t="s">
        <v>1941</v>
      </c>
      <c r="AM106" s="500" t="s">
        <v>465</v>
      </c>
      <c r="AN106" s="325" t="s">
        <v>466</v>
      </c>
      <c r="AO106" s="7" t="s">
        <v>17990</v>
      </c>
      <c r="AQ106" s="6" t="s">
        <v>17991</v>
      </c>
      <c r="AR106" s="501" t="str">
        <f>Table2[[#This Row],[Employee Code]]</f>
        <v>11900865</v>
      </c>
      <c r="AS106" s="4" t="s">
        <v>16</v>
      </c>
      <c r="AT106" s="4" t="s">
        <v>17039</v>
      </c>
    </row>
    <row r="107" spans="1:46" s="4" customFormat="1" ht="25" customHeight="1" x14ac:dyDescent="0.35">
      <c r="A107" s="365">
        <f t="shared" si="1"/>
        <v>106</v>
      </c>
      <c r="B107" s="338" t="s">
        <v>16364</v>
      </c>
      <c r="C107" s="335" t="s">
        <v>467</v>
      </c>
      <c r="D107" s="329"/>
      <c r="E107" s="329" t="s">
        <v>334</v>
      </c>
      <c r="F107" s="336">
        <v>43705</v>
      </c>
      <c r="G107" s="336">
        <v>43764</v>
      </c>
      <c r="H107" s="336">
        <v>44131</v>
      </c>
      <c r="I107" s="336"/>
      <c r="J107" s="329" t="s">
        <v>1932</v>
      </c>
      <c r="K107" s="337" t="s">
        <v>80</v>
      </c>
      <c r="L107" s="337" t="s">
        <v>163</v>
      </c>
      <c r="M107" s="337" t="s">
        <v>2138</v>
      </c>
      <c r="N107" s="337" t="s">
        <v>2017</v>
      </c>
      <c r="O107" s="337" t="s">
        <v>196</v>
      </c>
      <c r="P107" s="337" t="s">
        <v>2061</v>
      </c>
      <c r="Q107" s="329" t="s">
        <v>83</v>
      </c>
      <c r="R107" s="338" t="s">
        <v>17992</v>
      </c>
      <c r="S107" s="329" t="s">
        <v>1935</v>
      </c>
      <c r="T107" s="329" t="s">
        <v>53</v>
      </c>
      <c r="U107" s="336">
        <v>32191</v>
      </c>
      <c r="V107" s="329" t="s">
        <v>334</v>
      </c>
      <c r="W107" s="329" t="s">
        <v>334</v>
      </c>
      <c r="X107" s="329" t="s">
        <v>1936</v>
      </c>
      <c r="Y107" s="338" t="s">
        <v>17993</v>
      </c>
      <c r="Z107" s="336">
        <v>41834</v>
      </c>
      <c r="AA107" s="329" t="s">
        <v>334</v>
      </c>
      <c r="AB107" s="329" t="s">
        <v>1938</v>
      </c>
      <c r="AC107" s="339" t="s">
        <v>1939</v>
      </c>
      <c r="AD107" s="329" t="s">
        <v>2214</v>
      </c>
      <c r="AE107" s="329" t="s">
        <v>2095</v>
      </c>
      <c r="AF107" s="329" t="s">
        <v>17994</v>
      </c>
      <c r="AG107" s="329" t="s">
        <v>17995</v>
      </c>
      <c r="AH107" s="329" t="s">
        <v>17996</v>
      </c>
      <c r="AI107" s="329" t="s">
        <v>17997</v>
      </c>
      <c r="AJ107" s="338" t="s">
        <v>17998</v>
      </c>
      <c r="AK107" s="329" t="s">
        <v>17999</v>
      </c>
      <c r="AL107" s="329" t="s">
        <v>1971</v>
      </c>
      <c r="AM107" s="500" t="s">
        <v>468</v>
      </c>
      <c r="AN107" s="325" t="s">
        <v>469</v>
      </c>
      <c r="AO107" s="7"/>
      <c r="AQ107" s="6" t="s">
        <v>18000</v>
      </c>
      <c r="AR107" s="501" t="str">
        <f>Table2[[#This Row],[Employee Code]]</f>
        <v>11900880</v>
      </c>
      <c r="AS107" s="4" t="s">
        <v>17359</v>
      </c>
      <c r="AT107" s="4" t="s">
        <v>17039</v>
      </c>
    </row>
    <row r="108" spans="1:46" s="4" customFormat="1" ht="25" customHeight="1" x14ac:dyDescent="0.35">
      <c r="A108" s="365">
        <f t="shared" si="1"/>
        <v>107</v>
      </c>
      <c r="B108" s="338" t="s">
        <v>16365</v>
      </c>
      <c r="C108" s="335" t="s">
        <v>470</v>
      </c>
      <c r="D108" s="329"/>
      <c r="E108" s="329" t="s">
        <v>57</v>
      </c>
      <c r="F108" s="336">
        <v>43717</v>
      </c>
      <c r="G108" s="336"/>
      <c r="H108" s="336">
        <v>44083</v>
      </c>
      <c r="I108" s="336"/>
      <c r="J108" s="329" t="s">
        <v>1932</v>
      </c>
      <c r="K108" s="337" t="s">
        <v>69</v>
      </c>
      <c r="L108" s="337" t="s">
        <v>70</v>
      </c>
      <c r="M108" s="337" t="s">
        <v>1983</v>
      </c>
      <c r="N108" s="337" t="s">
        <v>2155</v>
      </c>
      <c r="O108" s="337" t="s">
        <v>471</v>
      </c>
      <c r="P108" s="337" t="s">
        <v>2215</v>
      </c>
      <c r="Q108" s="329" t="s">
        <v>21</v>
      </c>
      <c r="R108" s="338" t="s">
        <v>18001</v>
      </c>
      <c r="S108" s="329" t="s">
        <v>2135</v>
      </c>
      <c r="T108" s="329" t="s">
        <v>53</v>
      </c>
      <c r="U108" s="336">
        <v>31646</v>
      </c>
      <c r="V108" s="329" t="s">
        <v>57</v>
      </c>
      <c r="W108" s="329" t="s">
        <v>57</v>
      </c>
      <c r="X108" s="329" t="s">
        <v>1936</v>
      </c>
      <c r="Y108" s="338" t="s">
        <v>18002</v>
      </c>
      <c r="Z108" s="336">
        <v>44417</v>
      </c>
      <c r="AA108" s="329" t="s">
        <v>1937</v>
      </c>
      <c r="AB108" s="329" t="s">
        <v>1938</v>
      </c>
      <c r="AC108" s="339" t="s">
        <v>1939</v>
      </c>
      <c r="AD108" s="329" t="s">
        <v>18003</v>
      </c>
      <c r="AE108" s="329" t="s">
        <v>1988</v>
      </c>
      <c r="AF108" s="329" t="s">
        <v>18004</v>
      </c>
      <c r="AG108" s="329" t="s">
        <v>18005</v>
      </c>
      <c r="AH108" s="329" t="s">
        <v>18006</v>
      </c>
      <c r="AI108" s="329" t="s">
        <v>18007</v>
      </c>
      <c r="AJ108" s="338" t="s">
        <v>18008</v>
      </c>
      <c r="AK108" s="329" t="s">
        <v>1790</v>
      </c>
      <c r="AL108" s="329" t="s">
        <v>1971</v>
      </c>
      <c r="AM108" s="500" t="s">
        <v>472</v>
      </c>
      <c r="AN108" s="325" t="s">
        <v>473</v>
      </c>
      <c r="AO108" s="7" t="s">
        <v>18009</v>
      </c>
      <c r="AQ108" s="6" t="s">
        <v>18010</v>
      </c>
      <c r="AR108" s="501" t="str">
        <f>Table2[[#This Row],[Employee Code]]</f>
        <v>11900891</v>
      </c>
      <c r="AS108" s="4" t="s">
        <v>16</v>
      </c>
      <c r="AT108" s="4" t="s">
        <v>17039</v>
      </c>
    </row>
    <row r="109" spans="1:46" s="4" customFormat="1" ht="25" customHeight="1" x14ac:dyDescent="0.35">
      <c r="A109" s="365">
        <f t="shared" si="1"/>
        <v>108</v>
      </c>
      <c r="B109" s="338" t="s">
        <v>16366</v>
      </c>
      <c r="C109" s="335" t="s">
        <v>474</v>
      </c>
      <c r="D109" s="329"/>
      <c r="E109" s="329" t="s">
        <v>14</v>
      </c>
      <c r="F109" s="336">
        <v>43717</v>
      </c>
      <c r="G109" s="336">
        <v>43776</v>
      </c>
      <c r="H109" s="336">
        <v>44143</v>
      </c>
      <c r="I109" s="336"/>
      <c r="J109" s="329" t="s">
        <v>1932</v>
      </c>
      <c r="K109" s="337" t="s">
        <v>34</v>
      </c>
      <c r="L109" s="337" t="s">
        <v>35</v>
      </c>
      <c r="M109" s="337" t="s">
        <v>2142</v>
      </c>
      <c r="N109" s="337" t="s">
        <v>1990</v>
      </c>
      <c r="O109" s="337" t="s">
        <v>475</v>
      </c>
      <c r="P109" s="337" t="s">
        <v>2216</v>
      </c>
      <c r="Q109" s="329" t="s">
        <v>21</v>
      </c>
      <c r="R109" s="338" t="s">
        <v>18011</v>
      </c>
      <c r="S109" s="329" t="s">
        <v>1944</v>
      </c>
      <c r="T109" s="329" t="s">
        <v>22</v>
      </c>
      <c r="U109" s="336">
        <v>27990</v>
      </c>
      <c r="V109" s="329" t="s">
        <v>255</v>
      </c>
      <c r="W109" s="329" t="s">
        <v>255</v>
      </c>
      <c r="X109" s="329" t="s">
        <v>1936</v>
      </c>
      <c r="Y109" s="338" t="s">
        <v>18012</v>
      </c>
      <c r="Z109" s="336">
        <v>44547</v>
      </c>
      <c r="AA109" s="329" t="s">
        <v>1937</v>
      </c>
      <c r="AB109" s="329" t="s">
        <v>1938</v>
      </c>
      <c r="AC109" s="339" t="s">
        <v>1939</v>
      </c>
      <c r="AD109" s="329" t="s">
        <v>2010</v>
      </c>
      <c r="AE109" s="329" t="s">
        <v>2217</v>
      </c>
      <c r="AF109" s="329" t="s">
        <v>18013</v>
      </c>
      <c r="AG109" s="329" t="s">
        <v>18014</v>
      </c>
      <c r="AH109" s="329" t="s">
        <v>18015</v>
      </c>
      <c r="AI109" s="329" t="s">
        <v>18016</v>
      </c>
      <c r="AJ109" s="338" t="s">
        <v>18017</v>
      </c>
      <c r="AK109" s="329" t="s">
        <v>18018</v>
      </c>
      <c r="AL109" s="329" t="s">
        <v>1963</v>
      </c>
      <c r="AM109" s="500" t="s">
        <v>476</v>
      </c>
      <c r="AN109" s="325" t="s">
        <v>477</v>
      </c>
      <c r="AO109" s="7" t="s">
        <v>18019</v>
      </c>
      <c r="AQ109" s="6" t="s">
        <v>18020</v>
      </c>
      <c r="AR109" s="501" t="str">
        <f>Table2[[#This Row],[Employee Code]]</f>
        <v>11900893</v>
      </c>
      <c r="AS109" s="4" t="s">
        <v>16</v>
      </c>
      <c r="AT109" s="4" t="s">
        <v>14</v>
      </c>
    </row>
    <row r="110" spans="1:46" s="4" customFormat="1" ht="25" customHeight="1" x14ac:dyDescent="0.35">
      <c r="A110" s="365">
        <f t="shared" si="1"/>
        <v>109</v>
      </c>
      <c r="B110" s="338" t="s">
        <v>16367</v>
      </c>
      <c r="C110" s="335" t="s">
        <v>478</v>
      </c>
      <c r="D110" s="329"/>
      <c r="E110" s="329" t="s">
        <v>14</v>
      </c>
      <c r="F110" s="336">
        <v>43724</v>
      </c>
      <c r="G110" s="336">
        <v>43783</v>
      </c>
      <c r="H110" s="336">
        <v>43784</v>
      </c>
      <c r="I110" s="336"/>
      <c r="J110" s="329" t="s">
        <v>1932</v>
      </c>
      <c r="K110" s="337" t="s">
        <v>64</v>
      </c>
      <c r="L110" s="337" t="s">
        <v>479</v>
      </c>
      <c r="M110" s="337" t="s">
        <v>479</v>
      </c>
      <c r="N110" s="337" t="s">
        <v>1933</v>
      </c>
      <c r="O110" s="337" t="s">
        <v>480</v>
      </c>
      <c r="P110" s="337" t="s">
        <v>2218</v>
      </c>
      <c r="Q110" s="329" t="s">
        <v>21</v>
      </c>
      <c r="R110" s="338" t="s">
        <v>18021</v>
      </c>
      <c r="S110" s="329" t="s">
        <v>1935</v>
      </c>
      <c r="T110" s="329" t="s">
        <v>22</v>
      </c>
      <c r="U110" s="336">
        <v>31126</v>
      </c>
      <c r="V110" s="329" t="s">
        <v>145</v>
      </c>
      <c r="W110" s="329" t="s">
        <v>1382</v>
      </c>
      <c r="X110" s="329" t="s">
        <v>1936</v>
      </c>
      <c r="Y110" s="338" t="s">
        <v>18022</v>
      </c>
      <c r="Z110" s="336">
        <v>44573</v>
      </c>
      <c r="AA110" s="329" t="s">
        <v>1937</v>
      </c>
      <c r="AB110" s="329" t="s">
        <v>1946</v>
      </c>
      <c r="AC110" s="339" t="s">
        <v>1968</v>
      </c>
      <c r="AD110" s="329" t="s">
        <v>18023</v>
      </c>
      <c r="AE110" s="329" t="s">
        <v>2219</v>
      </c>
      <c r="AF110" s="329" t="s">
        <v>18024</v>
      </c>
      <c r="AG110" s="329" t="s">
        <v>18025</v>
      </c>
      <c r="AH110" s="329" t="s">
        <v>18026</v>
      </c>
      <c r="AI110" s="329" t="s">
        <v>18027</v>
      </c>
      <c r="AJ110" s="338" t="s">
        <v>18028</v>
      </c>
      <c r="AK110" s="329" t="s">
        <v>18029</v>
      </c>
      <c r="AL110" s="329" t="s">
        <v>1950</v>
      </c>
      <c r="AM110" s="500" t="s">
        <v>481</v>
      </c>
      <c r="AN110" s="325" t="s">
        <v>482</v>
      </c>
      <c r="AO110" s="7" t="s">
        <v>18030</v>
      </c>
      <c r="AQ110" s="6" t="s">
        <v>18031</v>
      </c>
      <c r="AR110" s="501" t="str">
        <f>Table2[[#This Row],[Employee Code]]</f>
        <v>11900894</v>
      </c>
      <c r="AS110" s="4" t="s">
        <v>16</v>
      </c>
      <c r="AT110" s="4" t="s">
        <v>14</v>
      </c>
    </row>
    <row r="111" spans="1:46" s="4" customFormat="1" ht="25" customHeight="1" x14ac:dyDescent="0.35">
      <c r="A111" s="365">
        <f t="shared" si="1"/>
        <v>110</v>
      </c>
      <c r="B111" s="338" t="s">
        <v>16368</v>
      </c>
      <c r="C111" s="335" t="s">
        <v>483</v>
      </c>
      <c r="D111" s="329"/>
      <c r="E111" s="329" t="s">
        <v>32</v>
      </c>
      <c r="F111" s="336">
        <v>43731</v>
      </c>
      <c r="G111" s="336">
        <v>43790</v>
      </c>
      <c r="H111" s="336">
        <v>44157</v>
      </c>
      <c r="I111" s="336"/>
      <c r="J111" s="329" t="s">
        <v>1932</v>
      </c>
      <c r="K111" s="337" t="s">
        <v>34</v>
      </c>
      <c r="L111" s="337" t="s">
        <v>115</v>
      </c>
      <c r="M111" s="337" t="s">
        <v>2070</v>
      </c>
      <c r="N111" s="337" t="s">
        <v>1990</v>
      </c>
      <c r="O111" s="337" t="s">
        <v>484</v>
      </c>
      <c r="P111" s="337" t="s">
        <v>2220</v>
      </c>
      <c r="Q111" s="329" t="s">
        <v>21</v>
      </c>
      <c r="R111" s="338" t="s">
        <v>18032</v>
      </c>
      <c r="S111" s="329" t="s">
        <v>18033</v>
      </c>
      <c r="T111" s="329" t="s">
        <v>53</v>
      </c>
      <c r="U111" s="336">
        <v>34100</v>
      </c>
      <c r="V111" s="329" t="s">
        <v>2058</v>
      </c>
      <c r="W111" s="329" t="s">
        <v>2058</v>
      </c>
      <c r="X111" s="329" t="s">
        <v>1936</v>
      </c>
      <c r="Y111" s="338" t="s">
        <v>18034</v>
      </c>
      <c r="Z111" s="336">
        <v>44750</v>
      </c>
      <c r="AA111" s="329" t="s">
        <v>1937</v>
      </c>
      <c r="AB111" s="329" t="s">
        <v>1938</v>
      </c>
      <c r="AC111" s="339" t="s">
        <v>1939</v>
      </c>
      <c r="AD111" s="329" t="s">
        <v>2221</v>
      </c>
      <c r="AE111" s="329" t="s">
        <v>2095</v>
      </c>
      <c r="AF111" s="329" t="s">
        <v>18035</v>
      </c>
      <c r="AG111" s="329" t="s">
        <v>18036</v>
      </c>
      <c r="AH111" s="329" t="s">
        <v>18037</v>
      </c>
      <c r="AI111" s="329" t="s">
        <v>18038</v>
      </c>
      <c r="AJ111" s="338" t="s">
        <v>18039</v>
      </c>
      <c r="AK111" s="329" t="s">
        <v>18040</v>
      </c>
      <c r="AL111" s="329" t="s">
        <v>1971</v>
      </c>
      <c r="AM111" s="500" t="s">
        <v>485</v>
      </c>
      <c r="AN111" s="325" t="s">
        <v>486</v>
      </c>
      <c r="AO111" s="7" t="s">
        <v>18041</v>
      </c>
      <c r="AQ111" s="6" t="s">
        <v>18042</v>
      </c>
      <c r="AR111" s="501" t="str">
        <f>Table2[[#This Row],[Employee Code]]</f>
        <v>11900898</v>
      </c>
      <c r="AS111" s="4" t="s">
        <v>16</v>
      </c>
      <c r="AT111" s="4" t="s">
        <v>17039</v>
      </c>
    </row>
    <row r="112" spans="1:46" s="4" customFormat="1" ht="25" customHeight="1" x14ac:dyDescent="0.35">
      <c r="A112" s="365">
        <f t="shared" si="1"/>
        <v>111</v>
      </c>
      <c r="B112" s="338" t="s">
        <v>16370</v>
      </c>
      <c r="C112" s="335" t="s">
        <v>488</v>
      </c>
      <c r="D112" s="329"/>
      <c r="E112" s="329" t="s">
        <v>14</v>
      </c>
      <c r="F112" s="336">
        <v>43759</v>
      </c>
      <c r="G112" s="336">
        <v>43818</v>
      </c>
      <c r="H112" s="336">
        <v>44185</v>
      </c>
      <c r="I112" s="336"/>
      <c r="J112" s="329" t="s">
        <v>1932</v>
      </c>
      <c r="K112" s="337" t="s">
        <v>34</v>
      </c>
      <c r="L112" s="337" t="s">
        <v>35</v>
      </c>
      <c r="M112" s="337" t="s">
        <v>2225</v>
      </c>
      <c r="N112" s="337" t="s">
        <v>2226</v>
      </c>
      <c r="O112" s="337" t="s">
        <v>489</v>
      </c>
      <c r="P112" s="337" t="s">
        <v>2227</v>
      </c>
      <c r="Q112" s="329" t="s">
        <v>21</v>
      </c>
      <c r="R112" s="338" t="s">
        <v>18043</v>
      </c>
      <c r="S112" s="329" t="s">
        <v>1944</v>
      </c>
      <c r="T112" s="329" t="s">
        <v>22</v>
      </c>
      <c r="U112" s="336">
        <v>34627</v>
      </c>
      <c r="V112" s="329" t="s">
        <v>2228</v>
      </c>
      <c r="W112" s="329" t="s">
        <v>2228</v>
      </c>
      <c r="X112" s="329" t="s">
        <v>1936</v>
      </c>
      <c r="Y112" s="338" t="s">
        <v>18044</v>
      </c>
      <c r="Z112" s="336">
        <v>45218</v>
      </c>
      <c r="AA112" s="329" t="s">
        <v>1937</v>
      </c>
      <c r="AB112" s="329" t="s">
        <v>1956</v>
      </c>
      <c r="AC112" s="339" t="s">
        <v>1939</v>
      </c>
      <c r="AD112" s="329" t="s">
        <v>2229</v>
      </c>
      <c r="AE112" s="329" t="s">
        <v>2095</v>
      </c>
      <c r="AF112" s="329" t="s">
        <v>18045</v>
      </c>
      <c r="AG112" s="329" t="s">
        <v>18046</v>
      </c>
      <c r="AH112" s="329" t="s">
        <v>18047</v>
      </c>
      <c r="AI112" s="329" t="s">
        <v>18048</v>
      </c>
      <c r="AJ112" s="338" t="s">
        <v>18049</v>
      </c>
      <c r="AK112" s="329" t="s">
        <v>18050</v>
      </c>
      <c r="AL112" s="329" t="s">
        <v>1958</v>
      </c>
      <c r="AM112" s="500" t="s">
        <v>490</v>
      </c>
      <c r="AN112" s="325" t="s">
        <v>491</v>
      </c>
      <c r="AO112" s="7" t="s">
        <v>18051</v>
      </c>
      <c r="AQ112" s="6" t="s">
        <v>18052</v>
      </c>
      <c r="AR112" s="501" t="str">
        <f>Table2[[#This Row],[Employee Code]]</f>
        <v>11900911</v>
      </c>
      <c r="AS112" s="4" t="s">
        <v>16</v>
      </c>
      <c r="AT112" s="4" t="s">
        <v>14</v>
      </c>
    </row>
    <row r="113" spans="1:46" s="4" customFormat="1" ht="25" customHeight="1" x14ac:dyDescent="0.35">
      <c r="A113" s="365">
        <f t="shared" si="1"/>
        <v>112</v>
      </c>
      <c r="B113" s="338" t="s">
        <v>16371</v>
      </c>
      <c r="C113" s="335" t="s">
        <v>492</v>
      </c>
      <c r="D113" s="329" t="s">
        <v>2230</v>
      </c>
      <c r="E113" s="329" t="s">
        <v>14</v>
      </c>
      <c r="F113" s="336">
        <v>43774</v>
      </c>
      <c r="G113" s="336">
        <v>43833</v>
      </c>
      <c r="H113" s="336">
        <v>44200</v>
      </c>
      <c r="I113" s="336"/>
      <c r="J113" s="329" t="s">
        <v>1932</v>
      </c>
      <c r="K113" s="337" t="s">
        <v>34</v>
      </c>
      <c r="L113" s="337" t="s">
        <v>115</v>
      </c>
      <c r="M113" s="337" t="s">
        <v>2070</v>
      </c>
      <c r="N113" s="337" t="s">
        <v>1984</v>
      </c>
      <c r="O113" s="337" t="s">
        <v>493</v>
      </c>
      <c r="P113" s="337" t="s">
        <v>2231</v>
      </c>
      <c r="Q113" s="329" t="s">
        <v>21</v>
      </c>
      <c r="R113" s="338" t="s">
        <v>18053</v>
      </c>
      <c r="S113" s="329" t="s">
        <v>1944</v>
      </c>
      <c r="T113" s="329" t="s">
        <v>53</v>
      </c>
      <c r="U113" s="336">
        <v>32537</v>
      </c>
      <c r="V113" s="329" t="s">
        <v>351</v>
      </c>
      <c r="W113" s="329" t="s">
        <v>351</v>
      </c>
      <c r="X113" s="329" t="s">
        <v>1936</v>
      </c>
      <c r="Y113" s="338" t="s">
        <v>18054</v>
      </c>
      <c r="Z113" s="336">
        <v>44689</v>
      </c>
      <c r="AA113" s="329" t="s">
        <v>1937</v>
      </c>
      <c r="AB113" s="329" t="s">
        <v>1956</v>
      </c>
      <c r="AC113" s="339" t="s">
        <v>1939</v>
      </c>
      <c r="AD113" s="329" t="s">
        <v>2115</v>
      </c>
      <c r="AE113" s="329" t="s">
        <v>1948</v>
      </c>
      <c r="AF113" s="329" t="s">
        <v>18055</v>
      </c>
      <c r="AG113" s="329" t="s">
        <v>18056</v>
      </c>
      <c r="AH113" s="329" t="s">
        <v>18057</v>
      </c>
      <c r="AI113" s="329" t="s">
        <v>18058</v>
      </c>
      <c r="AJ113" s="338" t="s">
        <v>18059</v>
      </c>
      <c r="AK113" s="329" t="s">
        <v>18060</v>
      </c>
      <c r="AL113" s="329" t="s">
        <v>1958</v>
      </c>
      <c r="AM113" s="500" t="s">
        <v>494</v>
      </c>
      <c r="AN113" s="325" t="s">
        <v>495</v>
      </c>
      <c r="AO113" s="7" t="s">
        <v>18061</v>
      </c>
      <c r="AQ113" s="6" t="s">
        <v>18062</v>
      </c>
      <c r="AR113" s="501" t="str">
        <f>Table2[[#This Row],[Employee Code]]</f>
        <v>11900915</v>
      </c>
      <c r="AS113" s="4" t="s">
        <v>16</v>
      </c>
      <c r="AT113" s="4" t="s">
        <v>14</v>
      </c>
    </row>
    <row r="114" spans="1:46" s="4" customFormat="1" ht="25" customHeight="1" x14ac:dyDescent="0.35">
      <c r="A114" s="365">
        <f t="shared" si="1"/>
        <v>113</v>
      </c>
      <c r="B114" s="338" t="s">
        <v>16372</v>
      </c>
      <c r="C114" s="335" t="s">
        <v>496</v>
      </c>
      <c r="D114" s="329"/>
      <c r="E114" s="329" t="s">
        <v>14</v>
      </c>
      <c r="F114" s="336">
        <v>43774</v>
      </c>
      <c r="G114" s="336">
        <v>43833</v>
      </c>
      <c r="H114" s="336">
        <v>44200</v>
      </c>
      <c r="I114" s="336"/>
      <c r="J114" s="329" t="s">
        <v>1932</v>
      </c>
      <c r="K114" s="337" t="s">
        <v>26</v>
      </c>
      <c r="L114" s="337" t="s">
        <v>27</v>
      </c>
      <c r="M114" s="337" t="s">
        <v>27</v>
      </c>
      <c r="N114" s="337" t="s">
        <v>2017</v>
      </c>
      <c r="O114" s="337" t="s">
        <v>497</v>
      </c>
      <c r="P114" s="337" t="s">
        <v>2232</v>
      </c>
      <c r="Q114" s="329" t="s">
        <v>21</v>
      </c>
      <c r="R114" s="338" t="s">
        <v>18063</v>
      </c>
      <c r="S114" s="329" t="s">
        <v>1935</v>
      </c>
      <c r="T114" s="329" t="s">
        <v>22</v>
      </c>
      <c r="U114" s="336">
        <v>34681</v>
      </c>
      <c r="V114" s="329" t="s">
        <v>255</v>
      </c>
      <c r="W114" s="329" t="s">
        <v>255</v>
      </c>
      <c r="X114" s="329" t="s">
        <v>1936</v>
      </c>
      <c r="Y114" s="338" t="s">
        <v>18064</v>
      </c>
      <c r="Z114" s="336">
        <v>42388</v>
      </c>
      <c r="AA114" s="329" t="s">
        <v>255</v>
      </c>
      <c r="AB114" s="329" t="s">
        <v>1956</v>
      </c>
      <c r="AC114" s="339" t="s">
        <v>1939</v>
      </c>
      <c r="AD114" s="329" t="s">
        <v>2233</v>
      </c>
      <c r="AE114" s="329" t="s">
        <v>1948</v>
      </c>
      <c r="AF114" s="329" t="s">
        <v>18065</v>
      </c>
      <c r="AG114" s="329" t="s">
        <v>18066</v>
      </c>
      <c r="AH114" s="329" t="s">
        <v>18067</v>
      </c>
      <c r="AI114" s="329" t="s">
        <v>18068</v>
      </c>
      <c r="AJ114" s="338" t="s">
        <v>18069</v>
      </c>
      <c r="AK114" s="329" t="s">
        <v>18070</v>
      </c>
      <c r="AL114" s="329" t="s">
        <v>1958</v>
      </c>
      <c r="AM114" s="500" t="s">
        <v>498</v>
      </c>
      <c r="AN114" s="325" t="s">
        <v>499</v>
      </c>
      <c r="AO114" s="7"/>
      <c r="AQ114" s="6" t="s">
        <v>18071</v>
      </c>
      <c r="AR114" s="501" t="str">
        <f>Table2[[#This Row],[Employee Code]]</f>
        <v>11900917</v>
      </c>
      <c r="AS114" s="4" t="s">
        <v>16</v>
      </c>
      <c r="AT114" s="4" t="s">
        <v>14</v>
      </c>
    </row>
    <row r="115" spans="1:46" s="4" customFormat="1" ht="25" customHeight="1" x14ac:dyDescent="0.35">
      <c r="A115" s="365">
        <f t="shared" si="1"/>
        <v>114</v>
      </c>
      <c r="B115" s="338" t="s">
        <v>16373</v>
      </c>
      <c r="C115" s="335" t="s">
        <v>500</v>
      </c>
      <c r="D115" s="329"/>
      <c r="E115" s="329" t="s">
        <v>501</v>
      </c>
      <c r="F115" s="336">
        <v>43787</v>
      </c>
      <c r="G115" s="336">
        <v>43846</v>
      </c>
      <c r="H115" s="336">
        <v>44213</v>
      </c>
      <c r="I115" s="336"/>
      <c r="J115" s="329" t="s">
        <v>1932</v>
      </c>
      <c r="K115" s="337" t="s">
        <v>34</v>
      </c>
      <c r="L115" s="337" t="s">
        <v>35</v>
      </c>
      <c r="M115" s="337" t="s">
        <v>35</v>
      </c>
      <c r="N115" s="337" t="s">
        <v>2017</v>
      </c>
      <c r="O115" s="337" t="s">
        <v>125</v>
      </c>
      <c r="P115" s="337" t="s">
        <v>2018</v>
      </c>
      <c r="Q115" s="329" t="s">
        <v>21</v>
      </c>
      <c r="R115" s="338" t="s">
        <v>18072</v>
      </c>
      <c r="S115" s="329" t="s">
        <v>2234</v>
      </c>
      <c r="T115" s="329" t="s">
        <v>22</v>
      </c>
      <c r="U115" s="336">
        <v>31542</v>
      </c>
      <c r="V115" s="329" t="s">
        <v>501</v>
      </c>
      <c r="W115" s="329" t="s">
        <v>501</v>
      </c>
      <c r="X115" s="329" t="s">
        <v>1936</v>
      </c>
      <c r="Y115" s="338" t="s">
        <v>18073</v>
      </c>
      <c r="Z115" s="336">
        <v>44438</v>
      </c>
      <c r="AA115" s="329" t="s">
        <v>1937</v>
      </c>
      <c r="AB115" s="329" t="s">
        <v>1946</v>
      </c>
      <c r="AC115" s="339" t="s">
        <v>1939</v>
      </c>
      <c r="AD115" s="329" t="s">
        <v>2235</v>
      </c>
      <c r="AE115" s="329" t="s">
        <v>2041</v>
      </c>
      <c r="AF115" s="329" t="s">
        <v>18074</v>
      </c>
      <c r="AG115" s="329" t="s">
        <v>18075</v>
      </c>
      <c r="AH115" s="329" t="s">
        <v>18076</v>
      </c>
      <c r="AI115" s="329" t="s">
        <v>18077</v>
      </c>
      <c r="AJ115" s="338" t="s">
        <v>18078</v>
      </c>
      <c r="AK115" s="329" t="s">
        <v>18079</v>
      </c>
      <c r="AL115" s="329" t="s">
        <v>1953</v>
      </c>
      <c r="AM115" s="500" t="s">
        <v>502</v>
      </c>
      <c r="AN115" s="325" t="s">
        <v>503</v>
      </c>
      <c r="AO115" s="7" t="s">
        <v>18080</v>
      </c>
      <c r="AQ115" s="6" t="s">
        <v>18081</v>
      </c>
      <c r="AR115" s="501" t="str">
        <f>Table2[[#This Row],[Employee Code]]</f>
        <v>11900920</v>
      </c>
      <c r="AS115" s="4" t="s">
        <v>16</v>
      </c>
      <c r="AT115" s="4" t="s">
        <v>17039</v>
      </c>
    </row>
    <row r="116" spans="1:46" s="4" customFormat="1" ht="25" customHeight="1" x14ac:dyDescent="0.35">
      <c r="A116" s="365">
        <f t="shared" si="1"/>
        <v>115</v>
      </c>
      <c r="B116" s="338" t="s">
        <v>16374</v>
      </c>
      <c r="C116" s="335" t="s">
        <v>504</v>
      </c>
      <c r="D116" s="329"/>
      <c r="E116" s="329" t="s">
        <v>14</v>
      </c>
      <c r="F116" s="336">
        <v>43794</v>
      </c>
      <c r="G116" s="336">
        <v>43853</v>
      </c>
      <c r="H116" s="336">
        <v>44220</v>
      </c>
      <c r="I116" s="336"/>
      <c r="J116" s="329" t="s">
        <v>1932</v>
      </c>
      <c r="K116" s="337" t="s">
        <v>69</v>
      </c>
      <c r="L116" s="337" t="s">
        <v>70</v>
      </c>
      <c r="M116" s="337" t="s">
        <v>2147</v>
      </c>
      <c r="N116" s="337" t="s">
        <v>1990</v>
      </c>
      <c r="O116" s="337" t="s">
        <v>505</v>
      </c>
      <c r="P116" s="337" t="s">
        <v>2236</v>
      </c>
      <c r="Q116" s="329" t="s">
        <v>21</v>
      </c>
      <c r="R116" s="338" t="s">
        <v>18082</v>
      </c>
      <c r="S116" s="329" t="s">
        <v>1944</v>
      </c>
      <c r="T116" s="329" t="s">
        <v>53</v>
      </c>
      <c r="U116" s="336">
        <v>33123</v>
      </c>
      <c r="V116" s="329" t="s">
        <v>351</v>
      </c>
      <c r="W116" s="329" t="s">
        <v>2237</v>
      </c>
      <c r="X116" s="329" t="s">
        <v>1936</v>
      </c>
      <c r="Y116" s="338" t="s">
        <v>18083</v>
      </c>
      <c r="Z116" s="336">
        <v>44853</v>
      </c>
      <c r="AA116" s="329" t="s">
        <v>1937</v>
      </c>
      <c r="AB116" s="329" t="s">
        <v>1938</v>
      </c>
      <c r="AC116" s="339" t="s">
        <v>1939</v>
      </c>
      <c r="AD116" s="329" t="s">
        <v>2210</v>
      </c>
      <c r="AE116" s="329" t="s">
        <v>1988</v>
      </c>
      <c r="AF116" s="329" t="s">
        <v>18084</v>
      </c>
      <c r="AG116" s="329" t="s">
        <v>18085</v>
      </c>
      <c r="AH116" s="329" t="s">
        <v>18086</v>
      </c>
      <c r="AI116" s="329" t="s">
        <v>18087</v>
      </c>
      <c r="AJ116" s="338" t="s">
        <v>1157</v>
      </c>
      <c r="AK116" s="329" t="s">
        <v>1156</v>
      </c>
      <c r="AL116" s="329" t="s">
        <v>1971</v>
      </c>
      <c r="AM116" s="500" t="s">
        <v>506</v>
      </c>
      <c r="AN116" s="325" t="s">
        <v>507</v>
      </c>
      <c r="AO116" s="7" t="s">
        <v>18088</v>
      </c>
      <c r="AQ116" s="6" t="s">
        <v>18089</v>
      </c>
      <c r="AR116" s="501" t="str">
        <f>Table2[[#This Row],[Employee Code]]</f>
        <v>11900924</v>
      </c>
      <c r="AS116" s="4" t="s">
        <v>16</v>
      </c>
      <c r="AT116" s="4" t="s">
        <v>14</v>
      </c>
    </row>
    <row r="117" spans="1:46" s="4" customFormat="1" ht="25" customHeight="1" x14ac:dyDescent="0.35">
      <c r="A117" s="365">
        <f t="shared" si="1"/>
        <v>116</v>
      </c>
      <c r="B117" s="338" t="s">
        <v>16375</v>
      </c>
      <c r="C117" s="335" t="s">
        <v>508</v>
      </c>
      <c r="D117" s="329" t="s">
        <v>18090</v>
      </c>
      <c r="E117" s="329" t="s">
        <v>14</v>
      </c>
      <c r="F117" s="336">
        <v>43864</v>
      </c>
      <c r="G117" s="336">
        <v>43923</v>
      </c>
      <c r="H117" s="336">
        <v>43924</v>
      </c>
      <c r="I117" s="336"/>
      <c r="J117" s="329" t="s">
        <v>1932</v>
      </c>
      <c r="K117" s="337" t="s">
        <v>34</v>
      </c>
      <c r="L117" s="337" t="s">
        <v>35</v>
      </c>
      <c r="M117" s="337" t="s">
        <v>2142</v>
      </c>
      <c r="N117" s="337" t="s">
        <v>1942</v>
      </c>
      <c r="O117" s="337" t="s">
        <v>509</v>
      </c>
      <c r="P117" s="337" t="s">
        <v>2238</v>
      </c>
      <c r="Q117" s="329" t="s">
        <v>21</v>
      </c>
      <c r="R117" s="338" t="s">
        <v>18091</v>
      </c>
      <c r="S117" s="329" t="s">
        <v>1944</v>
      </c>
      <c r="T117" s="329" t="s">
        <v>53</v>
      </c>
      <c r="U117" s="336">
        <v>30712</v>
      </c>
      <c r="V117" s="329" t="s">
        <v>255</v>
      </c>
      <c r="W117" s="329" t="s">
        <v>255</v>
      </c>
      <c r="X117" s="329" t="s">
        <v>1936</v>
      </c>
      <c r="Y117" s="338" t="s">
        <v>18092</v>
      </c>
      <c r="Z117" s="336">
        <v>44201</v>
      </c>
      <c r="AA117" s="329" t="s">
        <v>1937</v>
      </c>
      <c r="AB117" s="329" t="s">
        <v>1938</v>
      </c>
      <c r="AC117" s="339" t="s">
        <v>1939</v>
      </c>
      <c r="AD117" s="329" t="s">
        <v>2239</v>
      </c>
      <c r="AE117" s="329" t="s">
        <v>2041</v>
      </c>
      <c r="AF117" s="329" t="s">
        <v>18093</v>
      </c>
      <c r="AG117" s="329" t="s">
        <v>18094</v>
      </c>
      <c r="AH117" s="329" t="s">
        <v>18093</v>
      </c>
      <c r="AI117" s="329" t="s">
        <v>18094</v>
      </c>
      <c r="AJ117" s="338" t="s">
        <v>18095</v>
      </c>
      <c r="AK117" s="329" t="s">
        <v>18096</v>
      </c>
      <c r="AL117" s="329" t="s">
        <v>1971</v>
      </c>
      <c r="AM117" s="500" t="s">
        <v>510</v>
      </c>
      <c r="AN117" s="325" t="s">
        <v>511</v>
      </c>
      <c r="AO117" s="7" t="s">
        <v>18097</v>
      </c>
      <c r="AQ117" s="6" t="s">
        <v>18098</v>
      </c>
      <c r="AR117" s="501" t="str">
        <f>Table2[[#This Row],[Employee Code]]</f>
        <v>12000947</v>
      </c>
      <c r="AS117" s="4" t="s">
        <v>16</v>
      </c>
      <c r="AT117" s="4" t="s">
        <v>14</v>
      </c>
    </row>
    <row r="118" spans="1:46" s="4" customFormat="1" ht="25" customHeight="1" x14ac:dyDescent="0.35">
      <c r="A118" s="365">
        <f t="shared" si="1"/>
        <v>117</v>
      </c>
      <c r="B118" s="338" t="s">
        <v>16376</v>
      </c>
      <c r="C118" s="335" t="s">
        <v>512</v>
      </c>
      <c r="D118" s="329"/>
      <c r="E118" s="329" t="s">
        <v>501</v>
      </c>
      <c r="F118" s="336">
        <v>43871</v>
      </c>
      <c r="G118" s="336">
        <v>43930</v>
      </c>
      <c r="H118" s="336">
        <v>44296</v>
      </c>
      <c r="I118" s="336"/>
      <c r="J118" s="329" t="s">
        <v>1932</v>
      </c>
      <c r="K118" s="337" t="s">
        <v>80</v>
      </c>
      <c r="L118" s="337" t="s">
        <v>146</v>
      </c>
      <c r="M118" s="337" t="s">
        <v>17842</v>
      </c>
      <c r="N118" s="337" t="s">
        <v>1972</v>
      </c>
      <c r="O118" s="337" t="s">
        <v>172</v>
      </c>
      <c r="P118" s="337" t="s">
        <v>2045</v>
      </c>
      <c r="Q118" s="329" t="s">
        <v>148</v>
      </c>
      <c r="R118" s="338" t="s">
        <v>18099</v>
      </c>
      <c r="S118" s="4" t="s">
        <v>1944</v>
      </c>
      <c r="T118" s="329" t="s">
        <v>22</v>
      </c>
      <c r="U118" s="336">
        <v>32880</v>
      </c>
      <c r="V118" s="329" t="s">
        <v>501</v>
      </c>
      <c r="W118" s="329" t="s">
        <v>162</v>
      </c>
      <c r="X118" s="329" t="s">
        <v>1936</v>
      </c>
      <c r="Y118" s="338" t="s">
        <v>18100</v>
      </c>
      <c r="Z118" s="336">
        <v>44298</v>
      </c>
      <c r="AA118" s="329" t="s">
        <v>1937</v>
      </c>
      <c r="AB118" s="329" t="s">
        <v>1946</v>
      </c>
      <c r="AC118" s="339" t="s">
        <v>1939</v>
      </c>
      <c r="AD118" s="329" t="s">
        <v>2240</v>
      </c>
      <c r="AE118" s="329" t="s">
        <v>2095</v>
      </c>
      <c r="AF118" s="329" t="s">
        <v>18101</v>
      </c>
      <c r="AG118" s="329" t="s">
        <v>18102</v>
      </c>
      <c r="AH118" s="329" t="s">
        <v>18101</v>
      </c>
      <c r="AI118" s="329" t="s">
        <v>18102</v>
      </c>
      <c r="AJ118" s="338" t="s">
        <v>18103</v>
      </c>
      <c r="AK118" s="329" t="s">
        <v>18104</v>
      </c>
      <c r="AL118" s="329" t="s">
        <v>1963</v>
      </c>
      <c r="AM118" s="500" t="s">
        <v>513</v>
      </c>
      <c r="AN118" s="325" t="s">
        <v>514</v>
      </c>
      <c r="AO118" s="7" t="s">
        <v>18105</v>
      </c>
      <c r="AQ118" s="6" t="s">
        <v>18106</v>
      </c>
      <c r="AR118" s="501" t="str">
        <f>Table2[[#This Row],[Employee Code]]</f>
        <v>12000951</v>
      </c>
      <c r="AS118" s="4" t="s">
        <v>16</v>
      </c>
      <c r="AT118" s="4" t="s">
        <v>17039</v>
      </c>
    </row>
    <row r="119" spans="1:46" s="4" customFormat="1" ht="25" customHeight="1" x14ac:dyDescent="0.35">
      <c r="A119" s="365">
        <f t="shared" si="1"/>
        <v>118</v>
      </c>
      <c r="B119" s="338" t="s">
        <v>16377</v>
      </c>
      <c r="C119" s="335" t="s">
        <v>515</v>
      </c>
      <c r="D119" s="329" t="s">
        <v>18107</v>
      </c>
      <c r="E119" s="329" t="s">
        <v>14</v>
      </c>
      <c r="F119" s="336">
        <v>43871</v>
      </c>
      <c r="G119" s="336">
        <v>43930</v>
      </c>
      <c r="H119" s="336">
        <v>43931</v>
      </c>
      <c r="I119" s="336"/>
      <c r="J119" s="329" t="s">
        <v>1932</v>
      </c>
      <c r="K119" s="337" t="s">
        <v>69</v>
      </c>
      <c r="L119" s="337" t="s">
        <v>70</v>
      </c>
      <c r="M119" s="337" t="s">
        <v>70</v>
      </c>
      <c r="N119" s="337" t="s">
        <v>2097</v>
      </c>
      <c r="O119" s="337" t="s">
        <v>516</v>
      </c>
      <c r="P119" s="337" t="s">
        <v>2241</v>
      </c>
      <c r="Q119" s="329" t="s">
        <v>21</v>
      </c>
      <c r="R119" s="338" t="s">
        <v>18108</v>
      </c>
      <c r="S119" s="329" t="s">
        <v>1944</v>
      </c>
      <c r="T119" s="329" t="s">
        <v>53</v>
      </c>
      <c r="U119" s="336">
        <v>25976</v>
      </c>
      <c r="V119" s="329" t="s">
        <v>255</v>
      </c>
      <c r="W119" s="329" t="s">
        <v>501</v>
      </c>
      <c r="X119" s="329" t="s">
        <v>1936</v>
      </c>
      <c r="Y119" s="338" t="s">
        <v>18109</v>
      </c>
      <c r="Z119" s="336">
        <v>44717</v>
      </c>
      <c r="AA119" s="329" t="s">
        <v>1937</v>
      </c>
      <c r="AB119" s="329" t="s">
        <v>1938</v>
      </c>
      <c r="AC119" s="339" t="s">
        <v>1939</v>
      </c>
      <c r="AD119" s="329" t="s">
        <v>2149</v>
      </c>
      <c r="AE119" s="329" t="s">
        <v>2242</v>
      </c>
      <c r="AF119" s="329" t="s">
        <v>18110</v>
      </c>
      <c r="AG119" s="329" t="s">
        <v>18111</v>
      </c>
      <c r="AH119" s="329" t="s">
        <v>18112</v>
      </c>
      <c r="AI119" s="329" t="s">
        <v>18113</v>
      </c>
      <c r="AJ119" s="338" t="s">
        <v>18114</v>
      </c>
      <c r="AK119" s="329" t="s">
        <v>2243</v>
      </c>
      <c r="AL119" s="329" t="s">
        <v>1971</v>
      </c>
      <c r="AM119" s="500" t="s">
        <v>517</v>
      </c>
      <c r="AN119" s="325" t="s">
        <v>518</v>
      </c>
      <c r="AO119" s="7"/>
      <c r="AQ119" s="6" t="s">
        <v>18115</v>
      </c>
      <c r="AR119" s="501" t="str">
        <f>Table2[[#This Row],[Employee Code]]</f>
        <v>12000952</v>
      </c>
      <c r="AS119" s="4" t="s">
        <v>16</v>
      </c>
      <c r="AT119" s="4" t="s">
        <v>14</v>
      </c>
    </row>
    <row r="120" spans="1:46" s="4" customFormat="1" ht="25" customHeight="1" x14ac:dyDescent="0.35">
      <c r="A120" s="365">
        <f t="shared" si="1"/>
        <v>119</v>
      </c>
      <c r="B120" s="338" t="s">
        <v>16378</v>
      </c>
      <c r="C120" s="335" t="s">
        <v>519</v>
      </c>
      <c r="D120" s="329"/>
      <c r="E120" s="329" t="s">
        <v>79</v>
      </c>
      <c r="F120" s="336">
        <v>43892</v>
      </c>
      <c r="G120" s="336">
        <v>43951</v>
      </c>
      <c r="H120" s="336">
        <v>44317</v>
      </c>
      <c r="I120" s="336"/>
      <c r="J120" s="329" t="s">
        <v>1932</v>
      </c>
      <c r="K120" s="337" t="s">
        <v>80</v>
      </c>
      <c r="L120" s="337" t="s">
        <v>146</v>
      </c>
      <c r="M120" s="499" t="s">
        <v>17340</v>
      </c>
      <c r="N120" s="509" t="s">
        <v>2017</v>
      </c>
      <c r="O120" s="509" t="s">
        <v>396</v>
      </c>
      <c r="P120" s="509" t="s">
        <v>2171</v>
      </c>
      <c r="Q120" s="329" t="s">
        <v>148</v>
      </c>
      <c r="R120" s="338" t="s">
        <v>18116</v>
      </c>
      <c r="S120" s="4" t="s">
        <v>1935</v>
      </c>
      <c r="T120" s="329" t="s">
        <v>22</v>
      </c>
      <c r="U120" s="336">
        <v>27681</v>
      </c>
      <c r="V120" s="329" t="s">
        <v>79</v>
      </c>
      <c r="W120" s="329" t="s">
        <v>501</v>
      </c>
      <c r="X120" s="329" t="s">
        <v>1936</v>
      </c>
      <c r="Y120" s="338" t="s">
        <v>18117</v>
      </c>
      <c r="Z120" s="336">
        <v>44476</v>
      </c>
      <c r="AA120" s="329" t="s">
        <v>1937</v>
      </c>
      <c r="AB120" s="329" t="s">
        <v>1938</v>
      </c>
      <c r="AC120" s="339" t="s">
        <v>1939</v>
      </c>
      <c r="AD120" s="329" t="s">
        <v>2239</v>
      </c>
      <c r="AE120" s="329" t="s">
        <v>2069</v>
      </c>
      <c r="AF120" s="329" t="s">
        <v>18118</v>
      </c>
      <c r="AG120" s="329" t="s">
        <v>18119</v>
      </c>
      <c r="AH120" s="329" t="s">
        <v>18118</v>
      </c>
      <c r="AI120" s="329" t="s">
        <v>18119</v>
      </c>
      <c r="AJ120" s="338" t="s">
        <v>18120</v>
      </c>
      <c r="AK120" s="329" t="s">
        <v>18121</v>
      </c>
      <c r="AL120" s="329" t="s">
        <v>1941</v>
      </c>
      <c r="AM120" s="500" t="s">
        <v>520</v>
      </c>
      <c r="AN120" s="325" t="s">
        <v>521</v>
      </c>
      <c r="AO120" s="7"/>
      <c r="AQ120" s="6" t="s">
        <v>18122</v>
      </c>
      <c r="AR120" s="501" t="str">
        <f>Table2[[#This Row],[Employee Code]]</f>
        <v>12000956</v>
      </c>
      <c r="AS120" s="4" t="s">
        <v>16</v>
      </c>
      <c r="AT120" s="4" t="s">
        <v>17039</v>
      </c>
    </row>
    <row r="121" spans="1:46" s="4" customFormat="1" ht="25" customHeight="1" x14ac:dyDescent="0.35">
      <c r="A121" s="365">
        <f t="shared" si="1"/>
        <v>120</v>
      </c>
      <c r="B121" s="338" t="s">
        <v>16379</v>
      </c>
      <c r="C121" s="335" t="s">
        <v>522</v>
      </c>
      <c r="D121" s="329"/>
      <c r="E121" s="329" t="s">
        <v>32</v>
      </c>
      <c r="F121" s="336">
        <v>43892</v>
      </c>
      <c r="G121" s="336">
        <v>43951</v>
      </c>
      <c r="H121" s="336">
        <v>44317</v>
      </c>
      <c r="I121" s="336"/>
      <c r="J121" s="329" t="s">
        <v>1932</v>
      </c>
      <c r="K121" s="337" t="s">
        <v>18</v>
      </c>
      <c r="L121" s="337" t="s">
        <v>283</v>
      </c>
      <c r="M121" s="337" t="s">
        <v>2168</v>
      </c>
      <c r="N121" s="337" t="s">
        <v>1984</v>
      </c>
      <c r="O121" s="337" t="s">
        <v>523</v>
      </c>
      <c r="P121" s="337" t="s">
        <v>2244</v>
      </c>
      <c r="Q121" s="329" t="s">
        <v>21</v>
      </c>
      <c r="R121" s="338" t="s">
        <v>18123</v>
      </c>
      <c r="S121" s="329" t="s">
        <v>1944</v>
      </c>
      <c r="T121" s="329" t="s">
        <v>53</v>
      </c>
      <c r="U121" s="336">
        <v>25484</v>
      </c>
      <c r="V121" s="329" t="s">
        <v>747</v>
      </c>
      <c r="W121" s="329" t="s">
        <v>747</v>
      </c>
      <c r="X121" s="329" t="s">
        <v>1936</v>
      </c>
      <c r="Y121" s="338" t="s">
        <v>18124</v>
      </c>
      <c r="Z121" s="336">
        <v>44548</v>
      </c>
      <c r="AA121" s="329" t="s">
        <v>1937</v>
      </c>
      <c r="AB121" s="329" t="s">
        <v>1938</v>
      </c>
      <c r="AC121" s="339" t="s">
        <v>1939</v>
      </c>
      <c r="AD121" s="329" t="s">
        <v>2245</v>
      </c>
      <c r="AE121" s="329" t="s">
        <v>18125</v>
      </c>
      <c r="AF121" s="329" t="s">
        <v>18126</v>
      </c>
      <c r="AG121" s="329" t="s">
        <v>18127</v>
      </c>
      <c r="AH121" s="329" t="s">
        <v>18128</v>
      </c>
      <c r="AI121" s="329" t="s">
        <v>18129</v>
      </c>
      <c r="AJ121" s="338" t="s">
        <v>18130</v>
      </c>
      <c r="AK121" s="329" t="s">
        <v>18131</v>
      </c>
      <c r="AL121" s="329" t="s">
        <v>2246</v>
      </c>
      <c r="AM121" s="500" t="s">
        <v>524</v>
      </c>
      <c r="AN121" s="325" t="s">
        <v>525</v>
      </c>
      <c r="AO121" s="7" t="s">
        <v>18132</v>
      </c>
      <c r="AQ121" s="6" t="s">
        <v>18133</v>
      </c>
      <c r="AR121" s="501" t="str">
        <f>Table2[[#This Row],[Employee Code]]</f>
        <v>12000958</v>
      </c>
      <c r="AS121" s="4" t="s">
        <v>16</v>
      </c>
      <c r="AT121" s="4" t="s">
        <v>17039</v>
      </c>
    </row>
    <row r="122" spans="1:46" s="4" customFormat="1" ht="25" customHeight="1" x14ac:dyDescent="0.35">
      <c r="A122" s="365">
        <f t="shared" si="1"/>
        <v>121</v>
      </c>
      <c r="B122" s="338" t="s">
        <v>16380</v>
      </c>
      <c r="C122" s="335" t="s">
        <v>526</v>
      </c>
      <c r="D122" s="329"/>
      <c r="E122" s="329" t="s">
        <v>527</v>
      </c>
      <c r="F122" s="336">
        <v>43892</v>
      </c>
      <c r="G122" s="336">
        <v>43951</v>
      </c>
      <c r="H122" s="336">
        <v>44317</v>
      </c>
      <c r="I122" s="336"/>
      <c r="J122" s="329" t="s">
        <v>1932</v>
      </c>
      <c r="K122" s="337" t="s">
        <v>80</v>
      </c>
      <c r="L122" s="337" t="s">
        <v>146</v>
      </c>
      <c r="M122" s="499" t="s">
        <v>17340</v>
      </c>
      <c r="N122" s="337" t="s">
        <v>1972</v>
      </c>
      <c r="O122" s="337" t="s">
        <v>172</v>
      </c>
      <c r="P122" s="337" t="s">
        <v>2045</v>
      </c>
      <c r="Q122" s="329" t="s">
        <v>148</v>
      </c>
      <c r="R122" s="338" t="s">
        <v>18134</v>
      </c>
      <c r="S122" s="329" t="s">
        <v>2003</v>
      </c>
      <c r="T122" s="329" t="s">
        <v>22</v>
      </c>
      <c r="U122" s="336">
        <v>32085</v>
      </c>
      <c r="V122" s="329" t="s">
        <v>2247</v>
      </c>
      <c r="W122" s="329" t="s">
        <v>1153</v>
      </c>
      <c r="X122" s="329" t="s">
        <v>1936</v>
      </c>
      <c r="Y122" s="338" t="s">
        <v>18135</v>
      </c>
      <c r="Z122" s="336">
        <v>44371</v>
      </c>
      <c r="AA122" s="329" t="s">
        <v>1937</v>
      </c>
      <c r="AB122" s="329" t="s">
        <v>1938</v>
      </c>
      <c r="AC122" s="339" t="s">
        <v>1939</v>
      </c>
      <c r="AD122" s="329" t="s">
        <v>2248</v>
      </c>
      <c r="AE122" s="329" t="s">
        <v>2041</v>
      </c>
      <c r="AF122" s="329" t="s">
        <v>18136</v>
      </c>
      <c r="AG122" s="329" t="s">
        <v>18137</v>
      </c>
      <c r="AH122" s="329" t="s">
        <v>18138</v>
      </c>
      <c r="AI122" s="329" t="s">
        <v>18139</v>
      </c>
      <c r="AJ122" s="338" t="s">
        <v>2249</v>
      </c>
      <c r="AK122" s="329" t="s">
        <v>18140</v>
      </c>
      <c r="AL122" s="329" t="s">
        <v>1941</v>
      </c>
      <c r="AM122" s="500" t="s">
        <v>528</v>
      </c>
      <c r="AN122" s="325" t="s">
        <v>529</v>
      </c>
      <c r="AO122" s="7" t="s">
        <v>18141</v>
      </c>
      <c r="AQ122" s="6" t="s">
        <v>18142</v>
      </c>
      <c r="AR122" s="501" t="str">
        <f>Table2[[#This Row],[Employee Code]]</f>
        <v>12000960</v>
      </c>
      <c r="AS122" s="4" t="s">
        <v>16</v>
      </c>
      <c r="AT122" s="4" t="s">
        <v>17039</v>
      </c>
    </row>
    <row r="123" spans="1:46" s="4" customFormat="1" ht="25" customHeight="1" x14ac:dyDescent="0.35">
      <c r="A123" s="365">
        <f t="shared" si="1"/>
        <v>122</v>
      </c>
      <c r="B123" s="338" t="s">
        <v>16381</v>
      </c>
      <c r="C123" s="335" t="s">
        <v>530</v>
      </c>
      <c r="D123" s="329"/>
      <c r="E123" s="329" t="s">
        <v>79</v>
      </c>
      <c r="F123" s="336">
        <v>43899</v>
      </c>
      <c r="G123" s="336">
        <v>43958</v>
      </c>
      <c r="H123" s="336">
        <v>44324</v>
      </c>
      <c r="I123" s="336"/>
      <c r="J123" s="329" t="s">
        <v>1932</v>
      </c>
      <c r="K123" s="337" t="s">
        <v>80</v>
      </c>
      <c r="L123" s="337" t="s">
        <v>146</v>
      </c>
      <c r="M123" s="499" t="s">
        <v>17340</v>
      </c>
      <c r="N123" s="509" t="s">
        <v>2017</v>
      </c>
      <c r="O123" s="509" t="s">
        <v>396</v>
      </c>
      <c r="P123" s="509" t="s">
        <v>2171</v>
      </c>
      <c r="Q123" s="329" t="s">
        <v>148</v>
      </c>
      <c r="R123" s="232"/>
      <c r="S123" s="4" t="s">
        <v>2174</v>
      </c>
      <c r="T123" s="329" t="s">
        <v>53</v>
      </c>
      <c r="U123" s="336">
        <v>32323</v>
      </c>
      <c r="V123" s="329" t="s">
        <v>79</v>
      </c>
      <c r="W123" s="329" t="s">
        <v>79</v>
      </c>
      <c r="X123" s="329" t="s">
        <v>1936</v>
      </c>
      <c r="Y123" s="338" t="s">
        <v>18143</v>
      </c>
      <c r="Z123" s="336">
        <v>44301</v>
      </c>
      <c r="AA123" s="329" t="s">
        <v>1937</v>
      </c>
      <c r="AB123" s="329" t="s">
        <v>1938</v>
      </c>
      <c r="AC123" s="339" t="s">
        <v>1939</v>
      </c>
      <c r="AD123" s="329" t="s">
        <v>2250</v>
      </c>
      <c r="AE123" s="329" t="s">
        <v>1948</v>
      </c>
      <c r="AF123" s="329" t="s">
        <v>18144</v>
      </c>
      <c r="AG123" s="329" t="s">
        <v>18145</v>
      </c>
      <c r="AH123" s="329" t="s">
        <v>18146</v>
      </c>
      <c r="AI123" s="329" t="s">
        <v>18147</v>
      </c>
      <c r="AJ123" s="338" t="s">
        <v>18148</v>
      </c>
      <c r="AK123" s="329" t="s">
        <v>18149</v>
      </c>
      <c r="AL123" s="329" t="s">
        <v>2107</v>
      </c>
      <c r="AM123" s="500" t="s">
        <v>531</v>
      </c>
      <c r="AN123" s="325" t="s">
        <v>532</v>
      </c>
      <c r="AO123" s="7" t="s">
        <v>18150</v>
      </c>
      <c r="AQ123" s="6" t="s">
        <v>18151</v>
      </c>
      <c r="AR123" s="501" t="str">
        <f>Table2[[#This Row],[Employee Code]]</f>
        <v>12000962</v>
      </c>
      <c r="AS123" s="4" t="s">
        <v>16</v>
      </c>
      <c r="AT123" s="4" t="s">
        <v>17039</v>
      </c>
    </row>
    <row r="124" spans="1:46" s="4" customFormat="1" ht="25" customHeight="1" x14ac:dyDescent="0.35">
      <c r="A124" s="4">
        <f t="shared" si="1"/>
        <v>123</v>
      </c>
      <c r="B124" s="373" t="s">
        <v>16382</v>
      </c>
      <c r="C124" s="8" t="s">
        <v>533</v>
      </c>
      <c r="D124" s="7" t="s">
        <v>18152</v>
      </c>
      <c r="E124" s="7" t="s">
        <v>501</v>
      </c>
      <c r="F124" s="9">
        <v>43902</v>
      </c>
      <c r="G124" s="9">
        <v>43961</v>
      </c>
      <c r="H124" s="9">
        <v>43962</v>
      </c>
      <c r="I124" s="9"/>
      <c r="J124" s="7" t="s">
        <v>1932</v>
      </c>
      <c r="K124" s="6" t="s">
        <v>80</v>
      </c>
      <c r="L124" s="6" t="s">
        <v>163</v>
      </c>
      <c r="M124" s="6" t="s">
        <v>2133</v>
      </c>
      <c r="N124" s="10" t="s">
        <v>1964</v>
      </c>
      <c r="O124" s="10" t="s">
        <v>164</v>
      </c>
      <c r="P124" s="6" t="s">
        <v>2053</v>
      </c>
      <c r="Q124" s="7" t="s">
        <v>83</v>
      </c>
      <c r="R124" s="373" t="s">
        <v>18153</v>
      </c>
      <c r="S124" s="7" t="s">
        <v>1944</v>
      </c>
      <c r="T124" s="7" t="s">
        <v>53</v>
      </c>
      <c r="U124" s="9">
        <v>29137</v>
      </c>
      <c r="V124" s="4" t="s">
        <v>501</v>
      </c>
      <c r="W124" s="7" t="s">
        <v>501</v>
      </c>
      <c r="X124" s="7" t="s">
        <v>1936</v>
      </c>
      <c r="Y124" s="373" t="s">
        <v>18154</v>
      </c>
      <c r="Z124" s="9">
        <v>44375</v>
      </c>
      <c r="AA124" s="7" t="s">
        <v>1937</v>
      </c>
      <c r="AB124" s="7" t="s">
        <v>1938</v>
      </c>
      <c r="AC124" s="11" t="s">
        <v>1939</v>
      </c>
      <c r="AD124" s="7" t="s">
        <v>2239</v>
      </c>
      <c r="AE124" s="7" t="s">
        <v>1948</v>
      </c>
      <c r="AF124" s="4" t="s">
        <v>18155</v>
      </c>
      <c r="AG124" s="4" t="s">
        <v>18156</v>
      </c>
      <c r="AH124" s="4" t="s">
        <v>18155</v>
      </c>
      <c r="AI124" s="4" t="s">
        <v>18156</v>
      </c>
      <c r="AJ124" s="501" t="s">
        <v>18157</v>
      </c>
      <c r="AK124" s="4" t="s">
        <v>18158</v>
      </c>
      <c r="AL124" s="4" t="s">
        <v>1971</v>
      </c>
      <c r="AM124" s="373" t="s">
        <v>534</v>
      </c>
      <c r="AN124" s="7" t="s">
        <v>535</v>
      </c>
      <c r="AO124" s="7" t="s">
        <v>18159</v>
      </c>
      <c r="AP124" s="7"/>
      <c r="AQ124" s="10" t="s">
        <v>18160</v>
      </c>
      <c r="AR124" s="501" t="str">
        <f>Table2[[#This Row],[Employee Code]]</f>
        <v>12000964</v>
      </c>
      <c r="AS124" s="4" t="s">
        <v>17281</v>
      </c>
      <c r="AT124" s="4" t="s">
        <v>17039</v>
      </c>
    </row>
    <row r="125" spans="1:46" s="4" customFormat="1" ht="25" customHeight="1" x14ac:dyDescent="0.35">
      <c r="A125" s="365">
        <f t="shared" si="1"/>
        <v>124</v>
      </c>
      <c r="B125" s="338" t="s">
        <v>16383</v>
      </c>
      <c r="C125" s="335" t="s">
        <v>536</v>
      </c>
      <c r="D125" s="329"/>
      <c r="E125" s="329" t="s">
        <v>14</v>
      </c>
      <c r="F125" s="336">
        <v>43913</v>
      </c>
      <c r="G125" s="336">
        <v>43972</v>
      </c>
      <c r="H125" s="336">
        <v>45434</v>
      </c>
      <c r="I125" s="336"/>
      <c r="J125" s="329" t="s">
        <v>1932</v>
      </c>
      <c r="K125" s="337" t="s">
        <v>18</v>
      </c>
      <c r="L125" s="337" t="s">
        <v>283</v>
      </c>
      <c r="M125" s="337" t="s">
        <v>2168</v>
      </c>
      <c r="N125" s="337" t="s">
        <v>2126</v>
      </c>
      <c r="O125" s="337" t="s">
        <v>537</v>
      </c>
      <c r="P125" s="337" t="s">
        <v>2251</v>
      </c>
      <c r="Q125" s="329" t="s">
        <v>21</v>
      </c>
      <c r="R125" s="338" t="s">
        <v>18161</v>
      </c>
      <c r="S125" s="329" t="s">
        <v>2252</v>
      </c>
      <c r="T125" s="329" t="s">
        <v>22</v>
      </c>
      <c r="U125" s="336">
        <v>32907</v>
      </c>
      <c r="V125" s="329" t="s">
        <v>351</v>
      </c>
      <c r="W125" s="329" t="s">
        <v>351</v>
      </c>
      <c r="X125" s="329" t="s">
        <v>1936</v>
      </c>
      <c r="Y125" s="338" t="s">
        <v>18162</v>
      </c>
      <c r="Z125" s="336">
        <v>44708</v>
      </c>
      <c r="AA125" s="329" t="s">
        <v>1937</v>
      </c>
      <c r="AB125" s="329" t="s">
        <v>1956</v>
      </c>
      <c r="AC125" s="339" t="s">
        <v>1939</v>
      </c>
      <c r="AD125" s="329" t="s">
        <v>2167</v>
      </c>
      <c r="AE125" s="329" t="s">
        <v>1948</v>
      </c>
      <c r="AF125" s="329" t="s">
        <v>18163</v>
      </c>
      <c r="AG125" s="329" t="s">
        <v>18164</v>
      </c>
      <c r="AH125" s="329" t="s">
        <v>18163</v>
      </c>
      <c r="AI125" s="329" t="s">
        <v>18164</v>
      </c>
      <c r="AJ125" s="338" t="s">
        <v>18165</v>
      </c>
      <c r="AK125" s="329" t="s">
        <v>18166</v>
      </c>
      <c r="AL125" s="329" t="s">
        <v>1950</v>
      </c>
      <c r="AM125" s="500" t="s">
        <v>538</v>
      </c>
      <c r="AN125" s="325" t="s">
        <v>539</v>
      </c>
      <c r="AO125" s="7" t="s">
        <v>18167</v>
      </c>
      <c r="AQ125" s="6" t="s">
        <v>18168</v>
      </c>
      <c r="AR125" s="501" t="str">
        <f>Table2[[#This Row],[Employee Code]]</f>
        <v>12000966</v>
      </c>
      <c r="AS125" s="4" t="s">
        <v>16</v>
      </c>
      <c r="AT125" s="4" t="s">
        <v>14</v>
      </c>
    </row>
    <row r="126" spans="1:46" s="4" customFormat="1" ht="25" customHeight="1" x14ac:dyDescent="0.35">
      <c r="A126" s="365">
        <f t="shared" si="1"/>
        <v>125</v>
      </c>
      <c r="B126" s="338" t="s">
        <v>16384</v>
      </c>
      <c r="C126" s="335" t="s">
        <v>540</v>
      </c>
      <c r="D126" s="329"/>
      <c r="E126" s="329" t="s">
        <v>141</v>
      </c>
      <c r="F126" s="336">
        <v>43913</v>
      </c>
      <c r="G126" s="336">
        <v>43972</v>
      </c>
      <c r="H126" s="336">
        <v>45434</v>
      </c>
      <c r="I126" s="336"/>
      <c r="J126" s="329" t="s">
        <v>1932</v>
      </c>
      <c r="K126" s="337" t="s">
        <v>80</v>
      </c>
      <c r="L126" s="337" t="s">
        <v>146</v>
      </c>
      <c r="M126" s="337" t="s">
        <v>17842</v>
      </c>
      <c r="N126" s="337" t="s">
        <v>2017</v>
      </c>
      <c r="O126" s="337" t="s">
        <v>396</v>
      </c>
      <c r="P126" s="337" t="s">
        <v>2171</v>
      </c>
      <c r="Q126" s="329" t="s">
        <v>148</v>
      </c>
      <c r="R126" s="338" t="s">
        <v>18169</v>
      </c>
      <c r="S126" s="329" t="s">
        <v>1935</v>
      </c>
      <c r="T126" s="329" t="s">
        <v>53</v>
      </c>
      <c r="U126" s="336">
        <v>32944</v>
      </c>
      <c r="V126" s="329" t="s">
        <v>501</v>
      </c>
      <c r="W126" s="329" t="s">
        <v>501</v>
      </c>
      <c r="X126" s="329" t="s">
        <v>1936</v>
      </c>
      <c r="Y126" s="338" t="s">
        <v>18170</v>
      </c>
      <c r="Z126" s="336">
        <v>44830</v>
      </c>
      <c r="AA126" s="329" t="s">
        <v>2009</v>
      </c>
      <c r="AB126" s="329" t="s">
        <v>1938</v>
      </c>
      <c r="AC126" s="339" t="s">
        <v>1939</v>
      </c>
      <c r="AD126" s="329" t="s">
        <v>2253</v>
      </c>
      <c r="AE126" s="329" t="s">
        <v>18171</v>
      </c>
      <c r="AF126" s="329" t="s">
        <v>18172</v>
      </c>
      <c r="AG126" s="329" t="s">
        <v>18173</v>
      </c>
      <c r="AH126" s="329" t="s">
        <v>18172</v>
      </c>
      <c r="AI126" s="329" t="s">
        <v>18173</v>
      </c>
      <c r="AJ126" s="338" t="s">
        <v>18174</v>
      </c>
      <c r="AK126" s="329" t="s">
        <v>18175</v>
      </c>
      <c r="AL126" s="329" t="s">
        <v>1971</v>
      </c>
      <c r="AM126" s="500" t="s">
        <v>541</v>
      </c>
      <c r="AN126" s="325" t="s">
        <v>542</v>
      </c>
      <c r="AO126" s="7" t="s">
        <v>18176</v>
      </c>
      <c r="AQ126" s="6" t="s">
        <v>18177</v>
      </c>
      <c r="AR126" s="501" t="str">
        <f>Table2[[#This Row],[Employee Code]]</f>
        <v>12000967</v>
      </c>
      <c r="AS126" s="4" t="s">
        <v>16</v>
      </c>
      <c r="AT126" s="4" t="s">
        <v>17039</v>
      </c>
    </row>
    <row r="127" spans="1:46" s="4" customFormat="1" ht="25" customHeight="1" x14ac:dyDescent="0.35">
      <c r="A127" s="365">
        <f t="shared" si="1"/>
        <v>126</v>
      </c>
      <c r="B127" s="338" t="s">
        <v>16385</v>
      </c>
      <c r="C127" s="335" t="s">
        <v>543</v>
      </c>
      <c r="D127" s="329"/>
      <c r="E127" s="329" t="s">
        <v>544</v>
      </c>
      <c r="F127" s="336">
        <v>43913</v>
      </c>
      <c r="G127" s="336">
        <v>43972</v>
      </c>
      <c r="H127" s="336">
        <v>45434</v>
      </c>
      <c r="I127" s="336"/>
      <c r="J127" s="329" t="s">
        <v>1932</v>
      </c>
      <c r="K127" s="337" t="s">
        <v>80</v>
      </c>
      <c r="L127" s="337" t="s">
        <v>81</v>
      </c>
      <c r="M127" s="337" t="s">
        <v>2038</v>
      </c>
      <c r="N127" s="337" t="s">
        <v>2017</v>
      </c>
      <c r="O127" s="337" t="s">
        <v>196</v>
      </c>
      <c r="P127" s="337" t="s">
        <v>2061</v>
      </c>
      <c r="Q127" s="329" t="s">
        <v>83</v>
      </c>
      <c r="R127" s="338" t="s">
        <v>18178</v>
      </c>
      <c r="S127" s="329" t="s">
        <v>1944</v>
      </c>
      <c r="T127" s="329" t="s">
        <v>53</v>
      </c>
      <c r="U127" s="336">
        <v>33096</v>
      </c>
      <c r="V127" s="329" t="s">
        <v>501</v>
      </c>
      <c r="W127" s="329" t="s">
        <v>501</v>
      </c>
      <c r="X127" s="329" t="s">
        <v>1936</v>
      </c>
      <c r="Y127" s="338" t="s">
        <v>18179</v>
      </c>
      <c r="Z127" s="336">
        <v>39457</v>
      </c>
      <c r="AA127" s="329" t="s">
        <v>501</v>
      </c>
      <c r="AB127" s="329" t="s">
        <v>1938</v>
      </c>
      <c r="AC127" s="339" t="s">
        <v>1939</v>
      </c>
      <c r="AD127" s="329" t="s">
        <v>2254</v>
      </c>
      <c r="AE127" s="329" t="s">
        <v>18180</v>
      </c>
      <c r="AF127" s="329" t="s">
        <v>18181</v>
      </c>
      <c r="AG127" s="329" t="s">
        <v>18182</v>
      </c>
      <c r="AH127" s="329" t="s">
        <v>18183</v>
      </c>
      <c r="AI127" s="329" t="s">
        <v>18184</v>
      </c>
      <c r="AJ127" s="338" t="s">
        <v>18185</v>
      </c>
      <c r="AK127" s="329" t="s">
        <v>18186</v>
      </c>
      <c r="AL127" s="329" t="s">
        <v>1971</v>
      </c>
      <c r="AM127" s="500" t="s">
        <v>545</v>
      </c>
      <c r="AN127" s="325" t="s">
        <v>546</v>
      </c>
      <c r="AO127" s="7"/>
      <c r="AQ127" s="6" t="s">
        <v>18187</v>
      </c>
      <c r="AR127" s="501" t="str">
        <f>Table2[[#This Row],[Employee Code]]</f>
        <v>12000968</v>
      </c>
      <c r="AS127" s="4" t="s">
        <v>17359</v>
      </c>
      <c r="AT127" s="4" t="s">
        <v>17039</v>
      </c>
    </row>
    <row r="128" spans="1:46" s="4" customFormat="1" ht="25" customHeight="1" x14ac:dyDescent="0.35">
      <c r="A128" s="365">
        <f t="shared" si="1"/>
        <v>127</v>
      </c>
      <c r="B128" s="338" t="s">
        <v>16386</v>
      </c>
      <c r="C128" s="335" t="s">
        <v>547</v>
      </c>
      <c r="D128" s="329"/>
      <c r="E128" s="329" t="s">
        <v>548</v>
      </c>
      <c r="F128" s="336">
        <v>43927</v>
      </c>
      <c r="G128" s="336">
        <v>43986</v>
      </c>
      <c r="H128" s="336">
        <v>45448</v>
      </c>
      <c r="I128" s="336"/>
      <c r="J128" s="329" t="s">
        <v>1932</v>
      </c>
      <c r="K128" s="337" t="s">
        <v>80</v>
      </c>
      <c r="L128" s="337" t="s">
        <v>195</v>
      </c>
      <c r="M128" s="337" t="s">
        <v>2060</v>
      </c>
      <c r="N128" s="337" t="s">
        <v>2017</v>
      </c>
      <c r="O128" s="337" t="s">
        <v>196</v>
      </c>
      <c r="P128" s="337" t="s">
        <v>2061</v>
      </c>
      <c r="Q128" s="329" t="s">
        <v>83</v>
      </c>
      <c r="R128" s="338" t="s">
        <v>18188</v>
      </c>
      <c r="S128" s="329" t="s">
        <v>2252</v>
      </c>
      <c r="T128" s="329" t="s">
        <v>22</v>
      </c>
      <c r="U128" s="336">
        <v>34653</v>
      </c>
      <c r="V128" s="329" t="s">
        <v>57</v>
      </c>
      <c r="W128" s="329" t="s">
        <v>1725</v>
      </c>
      <c r="X128" s="329" t="s">
        <v>1936</v>
      </c>
      <c r="Y128" s="338" t="s">
        <v>18189</v>
      </c>
      <c r="Z128" s="336">
        <v>40977</v>
      </c>
      <c r="AA128" s="329" t="s">
        <v>57</v>
      </c>
      <c r="AB128" s="329" t="s">
        <v>1956</v>
      </c>
      <c r="AC128" s="339" t="s">
        <v>1939</v>
      </c>
      <c r="AD128" s="329" t="s">
        <v>2255</v>
      </c>
      <c r="AE128" s="329" t="s">
        <v>2256</v>
      </c>
      <c r="AF128" s="329" t="s">
        <v>18190</v>
      </c>
      <c r="AG128" s="329" t="s">
        <v>18191</v>
      </c>
      <c r="AH128" s="329" t="s">
        <v>18190</v>
      </c>
      <c r="AI128" s="329" t="s">
        <v>18191</v>
      </c>
      <c r="AJ128" s="338" t="s">
        <v>18192</v>
      </c>
      <c r="AK128" s="329" t="s">
        <v>18193</v>
      </c>
      <c r="AL128" s="329" t="s">
        <v>2005</v>
      </c>
      <c r="AM128" s="500" t="s">
        <v>549</v>
      </c>
      <c r="AN128" s="325" t="s">
        <v>550</v>
      </c>
      <c r="AO128" s="7"/>
      <c r="AQ128" s="6" t="s">
        <v>18194</v>
      </c>
      <c r="AR128" s="501" t="str">
        <f>Table2[[#This Row],[Employee Code]]</f>
        <v>12000973</v>
      </c>
      <c r="AS128" s="4" t="s">
        <v>17359</v>
      </c>
      <c r="AT128" s="4" t="s">
        <v>17039</v>
      </c>
    </row>
    <row r="129" spans="1:46" s="4" customFormat="1" ht="25" customHeight="1" x14ac:dyDescent="0.35">
      <c r="A129" s="365">
        <f t="shared" si="1"/>
        <v>128</v>
      </c>
      <c r="B129" s="338" t="s">
        <v>16387</v>
      </c>
      <c r="C129" s="335" t="s">
        <v>551</v>
      </c>
      <c r="D129" s="329"/>
      <c r="E129" s="329" t="s">
        <v>32</v>
      </c>
      <c r="F129" s="336">
        <v>43942</v>
      </c>
      <c r="G129" s="336">
        <v>44001</v>
      </c>
      <c r="H129" s="336">
        <v>45463</v>
      </c>
      <c r="I129" s="336"/>
      <c r="J129" s="329" t="s">
        <v>1932</v>
      </c>
      <c r="K129" s="337" t="s">
        <v>34</v>
      </c>
      <c r="L129" s="337" t="s">
        <v>35</v>
      </c>
      <c r="M129" s="337" t="s">
        <v>35</v>
      </c>
      <c r="N129" s="337" t="s">
        <v>1972</v>
      </c>
      <c r="O129" s="337" t="s">
        <v>60</v>
      </c>
      <c r="P129" s="337" t="s">
        <v>2020</v>
      </c>
      <c r="Q129" s="329" t="s">
        <v>21</v>
      </c>
      <c r="R129" s="338" t="s">
        <v>18195</v>
      </c>
      <c r="S129" s="329" t="s">
        <v>1935</v>
      </c>
      <c r="T129" s="329" t="s">
        <v>22</v>
      </c>
      <c r="U129" s="336">
        <v>32307</v>
      </c>
      <c r="V129" s="329" t="s">
        <v>527</v>
      </c>
      <c r="W129" s="329" t="s">
        <v>79</v>
      </c>
      <c r="X129" s="329" t="s">
        <v>1936</v>
      </c>
      <c r="Y129" s="338" t="s">
        <v>18196</v>
      </c>
      <c r="Z129" s="336">
        <v>42168</v>
      </c>
      <c r="AA129" s="329" t="s">
        <v>527</v>
      </c>
      <c r="AB129" s="329" t="s">
        <v>1938</v>
      </c>
      <c r="AC129" s="339" t="s">
        <v>1939</v>
      </c>
      <c r="AD129" s="329" t="s">
        <v>2257</v>
      </c>
      <c r="AE129" s="329" t="s">
        <v>2041</v>
      </c>
      <c r="AF129" s="329" t="s">
        <v>18197</v>
      </c>
      <c r="AG129" s="329" t="s">
        <v>18198</v>
      </c>
      <c r="AH129" s="329" t="s">
        <v>18199</v>
      </c>
      <c r="AI129" s="329" t="s">
        <v>18200</v>
      </c>
      <c r="AJ129" s="338" t="s">
        <v>18201</v>
      </c>
      <c r="AK129" s="329" t="s">
        <v>18202</v>
      </c>
      <c r="AL129" s="329" t="s">
        <v>1958</v>
      </c>
      <c r="AM129" s="500" t="s">
        <v>552</v>
      </c>
      <c r="AN129" s="325" t="s">
        <v>553</v>
      </c>
      <c r="AO129" s="7"/>
      <c r="AQ129" s="6" t="s">
        <v>18203</v>
      </c>
      <c r="AR129" s="501" t="str">
        <f>Table2[[#This Row],[Employee Code]]</f>
        <v>12000978</v>
      </c>
      <c r="AS129" s="4" t="s">
        <v>16</v>
      </c>
      <c r="AT129" s="4" t="s">
        <v>17039</v>
      </c>
    </row>
    <row r="130" spans="1:46" s="4" customFormat="1" ht="25" customHeight="1" x14ac:dyDescent="0.3">
      <c r="A130" s="365">
        <f t="shared" ref="A130:A193" si="2">ROW()-1</f>
        <v>129</v>
      </c>
      <c r="B130" s="338" t="s">
        <v>16388</v>
      </c>
      <c r="C130" s="335" t="s">
        <v>554</v>
      </c>
      <c r="D130" s="329"/>
      <c r="E130" s="329" t="s">
        <v>14</v>
      </c>
      <c r="F130" s="336">
        <v>43948</v>
      </c>
      <c r="G130" s="336">
        <v>44007</v>
      </c>
      <c r="H130" s="336">
        <v>45469</v>
      </c>
      <c r="I130" s="512"/>
      <c r="J130" s="329" t="s">
        <v>1932</v>
      </c>
      <c r="K130" s="337" t="s">
        <v>34</v>
      </c>
      <c r="L130" s="337" t="s">
        <v>35</v>
      </c>
      <c r="M130" s="337" t="s">
        <v>1989</v>
      </c>
      <c r="N130" s="337" t="s">
        <v>1972</v>
      </c>
      <c r="O130" s="337" t="s">
        <v>555</v>
      </c>
      <c r="P130" s="337" t="s">
        <v>2258</v>
      </c>
      <c r="Q130" s="329" t="s">
        <v>21</v>
      </c>
      <c r="R130" s="338" t="s">
        <v>18204</v>
      </c>
      <c r="S130" s="329" t="s">
        <v>2259</v>
      </c>
      <c r="T130" s="329" t="s">
        <v>22</v>
      </c>
      <c r="U130" s="336">
        <v>32017</v>
      </c>
      <c r="V130" s="329" t="s">
        <v>255</v>
      </c>
      <c r="W130" s="329" t="s">
        <v>2015</v>
      </c>
      <c r="X130" s="329" t="s">
        <v>1936</v>
      </c>
      <c r="Y130" s="338" t="s">
        <v>18205</v>
      </c>
      <c r="Z130" s="336">
        <v>44946</v>
      </c>
      <c r="AA130" s="329" t="s">
        <v>1937</v>
      </c>
      <c r="AB130" s="329" t="s">
        <v>1938</v>
      </c>
      <c r="AC130" s="339" t="s">
        <v>1939</v>
      </c>
      <c r="AD130" s="329" t="s">
        <v>2260</v>
      </c>
      <c r="AE130" s="329" t="s">
        <v>2261</v>
      </c>
      <c r="AF130" s="329" t="s">
        <v>18206</v>
      </c>
      <c r="AG130" s="329" t="s">
        <v>18207</v>
      </c>
      <c r="AH130" s="329" t="s">
        <v>18208</v>
      </c>
      <c r="AI130" s="329" t="s">
        <v>18209</v>
      </c>
      <c r="AJ130" s="338" t="s">
        <v>18210</v>
      </c>
      <c r="AK130" s="329" t="s">
        <v>18211</v>
      </c>
      <c r="AL130" s="329" t="s">
        <v>1941</v>
      </c>
      <c r="AM130" s="500" t="s">
        <v>556</v>
      </c>
      <c r="AN130" s="325" t="s">
        <v>557</v>
      </c>
      <c r="AO130" s="7" t="s">
        <v>18212</v>
      </c>
      <c r="AQ130" s="6" t="s">
        <v>18213</v>
      </c>
      <c r="AR130" s="501" t="str">
        <f>Table2[[#This Row],[Employee Code]]</f>
        <v>12000980</v>
      </c>
      <c r="AS130" s="4" t="s">
        <v>16</v>
      </c>
      <c r="AT130" s="4" t="s">
        <v>14</v>
      </c>
    </row>
    <row r="131" spans="1:46" s="4" customFormat="1" ht="25" customHeight="1" x14ac:dyDescent="0.35">
      <c r="A131" s="365">
        <f t="shared" si="2"/>
        <v>130</v>
      </c>
      <c r="B131" s="338" t="s">
        <v>16389</v>
      </c>
      <c r="C131" s="335" t="s">
        <v>558</v>
      </c>
      <c r="D131" s="329"/>
      <c r="E131" s="329" t="s">
        <v>14</v>
      </c>
      <c r="F131" s="336">
        <v>43955</v>
      </c>
      <c r="G131" s="336">
        <v>44014</v>
      </c>
      <c r="H131" s="336">
        <v>45476</v>
      </c>
      <c r="I131" s="336"/>
      <c r="J131" s="329" t="s">
        <v>1932</v>
      </c>
      <c r="K131" s="337" t="s">
        <v>109</v>
      </c>
      <c r="L131" s="337" t="s">
        <v>110</v>
      </c>
      <c r="M131" s="337" t="s">
        <v>2112</v>
      </c>
      <c r="N131" s="337" t="s">
        <v>2126</v>
      </c>
      <c r="O131" s="337" t="s">
        <v>559</v>
      </c>
      <c r="P131" s="337" t="s">
        <v>2262</v>
      </c>
      <c r="Q131" s="329" t="s">
        <v>21</v>
      </c>
      <c r="R131" s="338" t="s">
        <v>18214</v>
      </c>
      <c r="S131" s="329" t="s">
        <v>1935</v>
      </c>
      <c r="T131" s="329" t="s">
        <v>53</v>
      </c>
      <c r="U131" s="336">
        <v>35474</v>
      </c>
      <c r="V131" s="329" t="s">
        <v>255</v>
      </c>
      <c r="W131" s="329" t="s">
        <v>255</v>
      </c>
      <c r="X131" s="329" t="s">
        <v>1936</v>
      </c>
      <c r="Y131" s="338" t="s">
        <v>18215</v>
      </c>
      <c r="Z131" s="336">
        <v>44813</v>
      </c>
      <c r="AA131" s="329" t="s">
        <v>1937</v>
      </c>
      <c r="AB131" s="329" t="s">
        <v>1938</v>
      </c>
      <c r="AC131" s="339" t="s">
        <v>1939</v>
      </c>
      <c r="AD131" s="329" t="s">
        <v>2115</v>
      </c>
      <c r="AE131" s="329" t="s">
        <v>2041</v>
      </c>
      <c r="AF131" s="329" t="s">
        <v>18216</v>
      </c>
      <c r="AG131" s="329" t="s">
        <v>18217</v>
      </c>
      <c r="AH131" s="329" t="s">
        <v>18216</v>
      </c>
      <c r="AI131" s="329" t="s">
        <v>18217</v>
      </c>
      <c r="AJ131" s="338" t="s">
        <v>18218</v>
      </c>
      <c r="AK131" s="329" t="s">
        <v>18219</v>
      </c>
      <c r="AL131" s="329" t="s">
        <v>1971</v>
      </c>
      <c r="AM131" s="500" t="s">
        <v>560</v>
      </c>
      <c r="AN131" s="325" t="s">
        <v>561</v>
      </c>
      <c r="AO131" s="7" t="s">
        <v>18220</v>
      </c>
      <c r="AQ131" s="6" t="s">
        <v>18221</v>
      </c>
      <c r="AR131" s="501" t="str">
        <f>Table2[[#This Row],[Employee Code]]</f>
        <v>12000983</v>
      </c>
      <c r="AS131" s="4" t="s">
        <v>16</v>
      </c>
      <c r="AT131" s="4" t="s">
        <v>14</v>
      </c>
    </row>
    <row r="132" spans="1:46" s="4" customFormat="1" ht="25" customHeight="1" x14ac:dyDescent="0.35">
      <c r="A132" s="365">
        <f t="shared" si="2"/>
        <v>131</v>
      </c>
      <c r="B132" s="338" t="s">
        <v>16390</v>
      </c>
      <c r="C132" s="335" t="s">
        <v>562</v>
      </c>
      <c r="D132" s="329"/>
      <c r="E132" s="329" t="s">
        <v>334</v>
      </c>
      <c r="F132" s="336">
        <v>43955</v>
      </c>
      <c r="G132" s="336">
        <v>44014</v>
      </c>
      <c r="H132" s="336">
        <v>45476</v>
      </c>
      <c r="I132" s="336"/>
      <c r="J132" s="329" t="s">
        <v>1932</v>
      </c>
      <c r="K132" s="337" t="s">
        <v>80</v>
      </c>
      <c r="L132" s="337" t="s">
        <v>146</v>
      </c>
      <c r="M132" s="337" t="s">
        <v>17842</v>
      </c>
      <c r="N132" s="509" t="s">
        <v>2017</v>
      </c>
      <c r="O132" s="509" t="s">
        <v>396</v>
      </c>
      <c r="P132" s="509" t="s">
        <v>2171</v>
      </c>
      <c r="Q132" s="329" t="s">
        <v>148</v>
      </c>
      <c r="R132" s="338" t="s">
        <v>18222</v>
      </c>
      <c r="S132" s="4" t="s">
        <v>1944</v>
      </c>
      <c r="T132" s="329" t="s">
        <v>22</v>
      </c>
      <c r="U132" s="336">
        <v>33448</v>
      </c>
      <c r="V132" s="329" t="s">
        <v>334</v>
      </c>
      <c r="W132" s="329" t="s">
        <v>334</v>
      </c>
      <c r="X132" s="329" t="s">
        <v>1936</v>
      </c>
      <c r="Y132" s="338" t="s">
        <v>18223</v>
      </c>
      <c r="Z132" s="336">
        <v>41373</v>
      </c>
      <c r="AA132" s="329" t="s">
        <v>334</v>
      </c>
      <c r="AB132" s="329" t="s">
        <v>1956</v>
      </c>
      <c r="AC132" s="339" t="s">
        <v>1939</v>
      </c>
      <c r="AD132" s="329" t="s">
        <v>2263</v>
      </c>
      <c r="AE132" s="329" t="s">
        <v>2041</v>
      </c>
      <c r="AF132" s="329" t="s">
        <v>18224</v>
      </c>
      <c r="AG132" s="329" t="s">
        <v>18225</v>
      </c>
      <c r="AH132" s="329" t="s">
        <v>18226</v>
      </c>
      <c r="AI132" s="329" t="s">
        <v>18227</v>
      </c>
      <c r="AJ132" s="338" t="s">
        <v>18228</v>
      </c>
      <c r="AK132" s="329" t="s">
        <v>18229</v>
      </c>
      <c r="AL132" s="329" t="s">
        <v>1993</v>
      </c>
      <c r="AM132" s="500" t="s">
        <v>563</v>
      </c>
      <c r="AN132" s="325" t="s">
        <v>564</v>
      </c>
      <c r="AO132" s="7"/>
      <c r="AQ132" s="6" t="s">
        <v>18230</v>
      </c>
      <c r="AR132" s="501" t="str">
        <f>Table2[[#This Row],[Employee Code]]</f>
        <v>12000984</v>
      </c>
      <c r="AS132" s="4" t="s">
        <v>16</v>
      </c>
      <c r="AT132" s="4" t="s">
        <v>17039</v>
      </c>
    </row>
    <row r="133" spans="1:46" s="4" customFormat="1" ht="25" customHeight="1" x14ac:dyDescent="0.35">
      <c r="A133" s="365">
        <f t="shared" si="2"/>
        <v>132</v>
      </c>
      <c r="B133" s="338" t="s">
        <v>16391</v>
      </c>
      <c r="C133" s="335" t="s">
        <v>565</v>
      </c>
      <c r="D133" s="329"/>
      <c r="E133" s="329" t="s">
        <v>14</v>
      </c>
      <c r="F133" s="336">
        <v>43962</v>
      </c>
      <c r="G133" s="336">
        <v>44021</v>
      </c>
      <c r="H133" s="336">
        <v>45483</v>
      </c>
      <c r="I133" s="336"/>
      <c r="J133" s="329" t="s">
        <v>1932</v>
      </c>
      <c r="K133" s="337" t="s">
        <v>34</v>
      </c>
      <c r="L133" s="337" t="s">
        <v>115</v>
      </c>
      <c r="M133" s="337" t="s">
        <v>2042</v>
      </c>
      <c r="N133" s="337" t="s">
        <v>2017</v>
      </c>
      <c r="O133" s="337" t="s">
        <v>263</v>
      </c>
      <c r="P133" s="337" t="s">
        <v>2100</v>
      </c>
      <c r="Q133" s="329" t="s">
        <v>21</v>
      </c>
      <c r="R133" s="338" t="s">
        <v>18231</v>
      </c>
      <c r="S133" s="329" t="s">
        <v>2252</v>
      </c>
      <c r="T133" s="329" t="s">
        <v>53</v>
      </c>
      <c r="U133" s="336">
        <v>34779</v>
      </c>
      <c r="V133" s="329" t="s">
        <v>343</v>
      </c>
      <c r="W133" s="329" t="s">
        <v>343</v>
      </c>
      <c r="X133" s="329" t="s">
        <v>1936</v>
      </c>
      <c r="Y133" s="338" t="s">
        <v>18232</v>
      </c>
      <c r="Z133" s="336">
        <v>44640</v>
      </c>
      <c r="AA133" s="329" t="s">
        <v>1937</v>
      </c>
      <c r="AB133" s="329" t="s">
        <v>1938</v>
      </c>
      <c r="AC133" s="339" t="s">
        <v>1974</v>
      </c>
      <c r="AD133" s="329" t="s">
        <v>18233</v>
      </c>
      <c r="AE133" s="329" t="s">
        <v>18234</v>
      </c>
      <c r="AF133" s="329" t="s">
        <v>18235</v>
      </c>
      <c r="AG133" s="329" t="s">
        <v>18236</v>
      </c>
      <c r="AH133" s="329" t="s">
        <v>18237</v>
      </c>
      <c r="AI133" s="329" t="s">
        <v>18238</v>
      </c>
      <c r="AJ133" s="338" t="s">
        <v>18239</v>
      </c>
      <c r="AK133" s="329" t="s">
        <v>18240</v>
      </c>
      <c r="AL133" s="329" t="s">
        <v>1971</v>
      </c>
      <c r="AM133" s="500" t="s">
        <v>566</v>
      </c>
      <c r="AN133" s="325" t="s">
        <v>567</v>
      </c>
      <c r="AO133" s="7" t="s">
        <v>18241</v>
      </c>
      <c r="AQ133" s="6" t="s">
        <v>18242</v>
      </c>
      <c r="AR133" s="501" t="str">
        <f>Table2[[#This Row],[Employee Code]]</f>
        <v>12000987</v>
      </c>
      <c r="AS133" s="4" t="s">
        <v>16</v>
      </c>
      <c r="AT133" s="4" t="s">
        <v>14</v>
      </c>
    </row>
    <row r="134" spans="1:46" s="4" customFormat="1" ht="25" customHeight="1" x14ac:dyDescent="0.35">
      <c r="A134" s="365">
        <f t="shared" si="2"/>
        <v>133</v>
      </c>
      <c r="B134" s="338" t="s">
        <v>16392</v>
      </c>
      <c r="C134" s="335" t="s">
        <v>568</v>
      </c>
      <c r="D134" s="329"/>
      <c r="E134" s="329" t="s">
        <v>14</v>
      </c>
      <c r="F134" s="336">
        <v>43962</v>
      </c>
      <c r="G134" s="336">
        <v>44021</v>
      </c>
      <c r="H134" s="336">
        <v>45483</v>
      </c>
      <c r="I134" s="336"/>
      <c r="J134" s="329" t="s">
        <v>1932</v>
      </c>
      <c r="K134" s="337" t="s">
        <v>34</v>
      </c>
      <c r="L134" s="337" t="s">
        <v>115</v>
      </c>
      <c r="M134" s="337" t="s">
        <v>2042</v>
      </c>
      <c r="N134" s="337" t="s">
        <v>1990</v>
      </c>
      <c r="O134" s="337" t="s">
        <v>204</v>
      </c>
      <c r="P134" s="337" t="s">
        <v>2066</v>
      </c>
      <c r="Q134" s="329" t="s">
        <v>21</v>
      </c>
      <c r="R134" s="338" t="s">
        <v>18243</v>
      </c>
      <c r="S134" s="329" t="s">
        <v>1944</v>
      </c>
      <c r="T134" s="329" t="s">
        <v>22</v>
      </c>
      <c r="U134" s="336">
        <v>30474</v>
      </c>
      <c r="V134" s="329" t="s">
        <v>255</v>
      </c>
      <c r="W134" s="329" t="s">
        <v>1658</v>
      </c>
      <c r="X134" s="329" t="s">
        <v>1936</v>
      </c>
      <c r="Y134" s="338" t="s">
        <v>18244</v>
      </c>
      <c r="Z134" s="336">
        <v>44556</v>
      </c>
      <c r="AA134" s="329" t="s">
        <v>1937</v>
      </c>
      <c r="AB134" s="329" t="s">
        <v>1938</v>
      </c>
      <c r="AC134" s="339" t="s">
        <v>1939</v>
      </c>
      <c r="AD134" s="329" t="s">
        <v>2203</v>
      </c>
      <c r="AE134" s="329" t="s">
        <v>2208</v>
      </c>
      <c r="AF134" s="329" t="s">
        <v>18245</v>
      </c>
      <c r="AG134" s="329" t="s">
        <v>18246</v>
      </c>
      <c r="AH134" s="329" t="s">
        <v>18247</v>
      </c>
      <c r="AI134" s="329" t="s">
        <v>18248</v>
      </c>
      <c r="AJ134" s="338" t="s">
        <v>18249</v>
      </c>
      <c r="AK134" s="329" t="s">
        <v>18250</v>
      </c>
      <c r="AL134" s="329" t="s">
        <v>1941</v>
      </c>
      <c r="AM134" s="500" t="s">
        <v>569</v>
      </c>
      <c r="AN134" s="325" t="s">
        <v>570</v>
      </c>
      <c r="AO134" s="7" t="s">
        <v>18251</v>
      </c>
      <c r="AQ134" s="6" t="s">
        <v>18252</v>
      </c>
      <c r="AR134" s="501" t="str">
        <f>Table2[[#This Row],[Employee Code]]</f>
        <v>12000988</v>
      </c>
      <c r="AS134" s="4" t="s">
        <v>16</v>
      </c>
      <c r="AT134" s="4" t="s">
        <v>14</v>
      </c>
    </row>
    <row r="135" spans="1:46" s="4" customFormat="1" ht="25" customHeight="1" x14ac:dyDescent="0.35">
      <c r="A135" s="365">
        <f t="shared" si="2"/>
        <v>134</v>
      </c>
      <c r="B135" s="338" t="s">
        <v>16393</v>
      </c>
      <c r="C135" s="335" t="s">
        <v>571</v>
      </c>
      <c r="D135" s="329"/>
      <c r="E135" s="329" t="s">
        <v>14</v>
      </c>
      <c r="F135" s="336">
        <v>43969</v>
      </c>
      <c r="G135" s="336">
        <v>44028</v>
      </c>
      <c r="H135" s="336">
        <v>45490</v>
      </c>
      <c r="I135" s="336"/>
      <c r="J135" s="329" t="s">
        <v>1932</v>
      </c>
      <c r="K135" s="337" t="s">
        <v>34</v>
      </c>
      <c r="L135" s="337" t="s">
        <v>115</v>
      </c>
      <c r="M135" s="337" t="s">
        <v>2042</v>
      </c>
      <c r="N135" s="337" t="s">
        <v>2155</v>
      </c>
      <c r="O135" s="337" t="s">
        <v>572</v>
      </c>
      <c r="P135" s="337" t="s">
        <v>2264</v>
      </c>
      <c r="Q135" s="329" t="s">
        <v>21</v>
      </c>
      <c r="R135" s="338" t="s">
        <v>18253</v>
      </c>
      <c r="S135" s="329" t="s">
        <v>1944</v>
      </c>
      <c r="T135" s="329" t="s">
        <v>53</v>
      </c>
      <c r="U135" s="336">
        <v>34255</v>
      </c>
      <c r="V135" s="329" t="s">
        <v>91</v>
      </c>
      <c r="W135" s="329" t="s">
        <v>91</v>
      </c>
      <c r="X135" s="329" t="s">
        <v>1936</v>
      </c>
      <c r="Y135" s="338" t="s">
        <v>18254</v>
      </c>
      <c r="Z135" s="336">
        <v>44447</v>
      </c>
      <c r="AA135" s="329" t="s">
        <v>1937</v>
      </c>
      <c r="AB135" s="329" t="s">
        <v>1938</v>
      </c>
      <c r="AC135" s="339" t="s">
        <v>1939</v>
      </c>
      <c r="AD135" s="329" t="s">
        <v>2189</v>
      </c>
      <c r="AE135" s="329" t="s">
        <v>2095</v>
      </c>
      <c r="AF135" s="329" t="s">
        <v>18255</v>
      </c>
      <c r="AG135" s="329" t="s">
        <v>18256</v>
      </c>
      <c r="AH135" s="329" t="s">
        <v>18255</v>
      </c>
      <c r="AI135" s="329" t="s">
        <v>18256</v>
      </c>
      <c r="AJ135" s="338" t="s">
        <v>18257</v>
      </c>
      <c r="AK135" s="329" t="s">
        <v>18258</v>
      </c>
      <c r="AL135" s="329" t="s">
        <v>1971</v>
      </c>
      <c r="AM135" s="500" t="s">
        <v>573</v>
      </c>
      <c r="AN135" s="325" t="s">
        <v>574</v>
      </c>
      <c r="AO135" s="7" t="s">
        <v>18259</v>
      </c>
      <c r="AQ135" s="6" t="s">
        <v>18260</v>
      </c>
      <c r="AR135" s="501" t="str">
        <f>Table2[[#This Row],[Employee Code]]</f>
        <v>12000990</v>
      </c>
      <c r="AS135" s="4" t="s">
        <v>16</v>
      </c>
      <c r="AT135" s="4" t="s">
        <v>14</v>
      </c>
    </row>
    <row r="136" spans="1:46" s="4" customFormat="1" ht="25" customHeight="1" x14ac:dyDescent="0.35">
      <c r="A136" s="365">
        <f t="shared" si="2"/>
        <v>135</v>
      </c>
      <c r="B136" s="338" t="s">
        <v>16394</v>
      </c>
      <c r="C136" s="335" t="s">
        <v>575</v>
      </c>
      <c r="D136" s="329"/>
      <c r="E136" s="329" t="s">
        <v>14</v>
      </c>
      <c r="F136" s="336">
        <v>43969</v>
      </c>
      <c r="G136" s="336">
        <v>44028</v>
      </c>
      <c r="H136" s="336">
        <v>45490</v>
      </c>
      <c r="I136" s="336"/>
      <c r="J136" s="329" t="s">
        <v>1932</v>
      </c>
      <c r="K136" s="337" t="s">
        <v>34</v>
      </c>
      <c r="L136" s="337" t="s">
        <v>115</v>
      </c>
      <c r="M136" s="337" t="s">
        <v>2118</v>
      </c>
      <c r="N136" s="337" t="s">
        <v>1984</v>
      </c>
      <c r="O136" s="509" t="s">
        <v>289</v>
      </c>
      <c r="P136" s="509" t="s">
        <v>2119</v>
      </c>
      <c r="Q136" s="329" t="s">
        <v>21</v>
      </c>
      <c r="R136" s="338" t="s">
        <v>18261</v>
      </c>
      <c r="S136" s="4" t="s">
        <v>1935</v>
      </c>
      <c r="T136" s="329" t="s">
        <v>22</v>
      </c>
      <c r="U136" s="336">
        <v>31054</v>
      </c>
      <c r="V136" s="329" t="s">
        <v>1045</v>
      </c>
      <c r="W136" s="329" t="s">
        <v>669</v>
      </c>
      <c r="X136" s="329" t="s">
        <v>1936</v>
      </c>
      <c r="Y136" s="338" t="s">
        <v>18262</v>
      </c>
      <c r="Z136" s="336">
        <v>45148</v>
      </c>
      <c r="AA136" s="329" t="s">
        <v>1937</v>
      </c>
      <c r="AB136" s="329" t="s">
        <v>1938</v>
      </c>
      <c r="AC136" s="339" t="s">
        <v>1939</v>
      </c>
      <c r="AD136" s="329" t="s">
        <v>2265</v>
      </c>
      <c r="AE136" s="329" t="s">
        <v>2266</v>
      </c>
      <c r="AF136" s="329" t="s">
        <v>18263</v>
      </c>
      <c r="AG136" s="329" t="s">
        <v>18264</v>
      </c>
      <c r="AH136" s="329" t="s">
        <v>18263</v>
      </c>
      <c r="AI136" s="329" t="s">
        <v>18264</v>
      </c>
      <c r="AJ136" s="338" t="s">
        <v>2267</v>
      </c>
      <c r="AK136" s="329" t="s">
        <v>2268</v>
      </c>
      <c r="AL136" s="329" t="s">
        <v>1941</v>
      </c>
      <c r="AM136" s="500" t="s">
        <v>576</v>
      </c>
      <c r="AN136" s="325" t="s">
        <v>577</v>
      </c>
      <c r="AO136" s="7" t="s">
        <v>18265</v>
      </c>
      <c r="AQ136" s="6" t="s">
        <v>18266</v>
      </c>
      <c r="AR136" s="501" t="str">
        <f>Table2[[#This Row],[Employee Code]]</f>
        <v>12000992</v>
      </c>
      <c r="AS136" s="4" t="s">
        <v>16</v>
      </c>
      <c r="AT136" s="4" t="s">
        <v>14</v>
      </c>
    </row>
    <row r="137" spans="1:46" s="4" customFormat="1" ht="25" customHeight="1" x14ac:dyDescent="0.35">
      <c r="A137" s="365">
        <f t="shared" si="2"/>
        <v>136</v>
      </c>
      <c r="B137" s="338" t="s">
        <v>16395</v>
      </c>
      <c r="C137" s="335" t="s">
        <v>578</v>
      </c>
      <c r="D137" s="329"/>
      <c r="E137" s="329" t="s">
        <v>14</v>
      </c>
      <c r="F137" s="336">
        <v>43990</v>
      </c>
      <c r="G137" s="336">
        <v>44049</v>
      </c>
      <c r="H137" s="336">
        <v>45511</v>
      </c>
      <c r="I137" s="336"/>
      <c r="J137" s="329" t="s">
        <v>1932</v>
      </c>
      <c r="K137" s="337" t="s">
        <v>69</v>
      </c>
      <c r="L137" s="337" t="s">
        <v>70</v>
      </c>
      <c r="M137" s="337" t="s">
        <v>2147</v>
      </c>
      <c r="N137" s="337" t="s">
        <v>1990</v>
      </c>
      <c r="O137" s="337" t="s">
        <v>505</v>
      </c>
      <c r="P137" s="337" t="s">
        <v>2236</v>
      </c>
      <c r="Q137" s="329" t="s">
        <v>21</v>
      </c>
      <c r="R137" s="338" t="s">
        <v>18267</v>
      </c>
      <c r="S137" s="329" t="s">
        <v>1944</v>
      </c>
      <c r="T137" s="329" t="s">
        <v>53</v>
      </c>
      <c r="U137" s="336">
        <v>32065</v>
      </c>
      <c r="V137" s="329" t="s">
        <v>351</v>
      </c>
      <c r="W137" s="329" t="s">
        <v>2270</v>
      </c>
      <c r="X137" s="329" t="s">
        <v>1936</v>
      </c>
      <c r="Y137" s="338" t="s">
        <v>18268</v>
      </c>
      <c r="Z137" s="336">
        <v>44306</v>
      </c>
      <c r="AA137" s="329" t="s">
        <v>1937</v>
      </c>
      <c r="AB137" s="329" t="s">
        <v>1938</v>
      </c>
      <c r="AC137" s="339" t="s">
        <v>1974</v>
      </c>
      <c r="AD137" s="329" t="s">
        <v>2271</v>
      </c>
      <c r="AE137" s="329" t="s">
        <v>1988</v>
      </c>
      <c r="AF137" s="329" t="s">
        <v>18269</v>
      </c>
      <c r="AG137" s="329" t="s">
        <v>18270</v>
      </c>
      <c r="AH137" s="329" t="s">
        <v>18271</v>
      </c>
      <c r="AI137" s="329" t="s">
        <v>18272</v>
      </c>
      <c r="AJ137" s="338" t="s">
        <v>18273</v>
      </c>
      <c r="AK137" s="329" t="s">
        <v>18274</v>
      </c>
      <c r="AL137" s="329" t="s">
        <v>1971</v>
      </c>
      <c r="AM137" s="500" t="s">
        <v>579</v>
      </c>
      <c r="AN137" s="325" t="s">
        <v>580</v>
      </c>
      <c r="AO137" s="7"/>
      <c r="AQ137" s="6" t="s">
        <v>18275</v>
      </c>
      <c r="AR137" s="501" t="str">
        <f>Table2[[#This Row],[Employee Code]]</f>
        <v>12001001</v>
      </c>
      <c r="AS137" s="4" t="s">
        <v>16</v>
      </c>
      <c r="AT137" s="4" t="s">
        <v>14</v>
      </c>
    </row>
    <row r="138" spans="1:46" s="4" customFormat="1" ht="25" customHeight="1" x14ac:dyDescent="0.35">
      <c r="A138" s="365">
        <f t="shared" si="2"/>
        <v>137</v>
      </c>
      <c r="B138" s="338" t="s">
        <v>16396</v>
      </c>
      <c r="C138" s="335" t="s">
        <v>581</v>
      </c>
      <c r="D138" s="329"/>
      <c r="E138" s="329" t="s">
        <v>343</v>
      </c>
      <c r="F138" s="336">
        <v>43997</v>
      </c>
      <c r="G138" s="336">
        <v>44056</v>
      </c>
      <c r="H138" s="336">
        <v>45518</v>
      </c>
      <c r="I138" s="336"/>
      <c r="J138" s="329" t="s">
        <v>1932</v>
      </c>
      <c r="K138" s="337" t="s">
        <v>80</v>
      </c>
      <c r="L138" s="337" t="s">
        <v>195</v>
      </c>
      <c r="M138" s="337" t="s">
        <v>2141</v>
      </c>
      <c r="N138" s="337" t="s">
        <v>2017</v>
      </c>
      <c r="O138" s="337" t="s">
        <v>196</v>
      </c>
      <c r="P138" s="337" t="s">
        <v>2061</v>
      </c>
      <c r="Q138" s="329" t="s">
        <v>83</v>
      </c>
      <c r="R138" s="338" t="s">
        <v>18276</v>
      </c>
      <c r="S138" s="329" t="s">
        <v>1944</v>
      </c>
      <c r="T138" s="329" t="s">
        <v>53</v>
      </c>
      <c r="U138" s="336">
        <v>34352</v>
      </c>
      <c r="V138" s="329" t="s">
        <v>343</v>
      </c>
      <c r="W138" s="329" t="s">
        <v>343</v>
      </c>
      <c r="X138" s="329" t="s">
        <v>1936</v>
      </c>
      <c r="Y138" s="338" t="s">
        <v>18277</v>
      </c>
      <c r="Z138" s="336">
        <v>44375</v>
      </c>
      <c r="AA138" s="329" t="s">
        <v>1937</v>
      </c>
      <c r="AB138" s="329" t="s">
        <v>1938</v>
      </c>
      <c r="AC138" s="339" t="s">
        <v>1939</v>
      </c>
      <c r="AD138" s="329" t="s">
        <v>2272</v>
      </c>
      <c r="AE138" s="329" t="s">
        <v>1998</v>
      </c>
      <c r="AF138" s="329" t="s">
        <v>18278</v>
      </c>
      <c r="AG138" s="329" t="s">
        <v>18279</v>
      </c>
      <c r="AH138" s="329" t="s">
        <v>18278</v>
      </c>
      <c r="AI138" s="329" t="s">
        <v>18279</v>
      </c>
      <c r="AJ138" s="338" t="s">
        <v>18280</v>
      </c>
      <c r="AK138" s="329" t="s">
        <v>18281</v>
      </c>
      <c r="AL138" s="329" t="s">
        <v>1971</v>
      </c>
      <c r="AM138" s="500" t="s">
        <v>582</v>
      </c>
      <c r="AN138" s="325" t="s">
        <v>583</v>
      </c>
      <c r="AO138" s="7" t="s">
        <v>18282</v>
      </c>
      <c r="AQ138" s="6" t="s">
        <v>18283</v>
      </c>
      <c r="AR138" s="501" t="str">
        <f>Table2[[#This Row],[Employee Code]]</f>
        <v>12001004</v>
      </c>
      <c r="AS138" s="4" t="s">
        <v>17359</v>
      </c>
      <c r="AT138" s="4" t="s">
        <v>17039</v>
      </c>
    </row>
    <row r="139" spans="1:46" s="4" customFormat="1" ht="25" customHeight="1" x14ac:dyDescent="0.35">
      <c r="A139" s="365">
        <f t="shared" si="2"/>
        <v>138</v>
      </c>
      <c r="B139" s="338" t="s">
        <v>16397</v>
      </c>
      <c r="C139" s="335" t="s">
        <v>584</v>
      </c>
      <c r="D139" s="329"/>
      <c r="E139" s="329" t="s">
        <v>343</v>
      </c>
      <c r="F139" s="336">
        <v>44004</v>
      </c>
      <c r="G139" s="336">
        <v>44063</v>
      </c>
      <c r="H139" s="336">
        <v>45525</v>
      </c>
      <c r="I139" s="336"/>
      <c r="J139" s="329" t="s">
        <v>1932</v>
      </c>
      <c r="K139" s="337" t="s">
        <v>80</v>
      </c>
      <c r="L139" s="337" t="s">
        <v>195</v>
      </c>
      <c r="M139" s="337" t="s">
        <v>2141</v>
      </c>
      <c r="N139" s="337" t="s">
        <v>2050</v>
      </c>
      <c r="O139" s="337" t="s">
        <v>196</v>
      </c>
      <c r="P139" s="337" t="s">
        <v>2061</v>
      </c>
      <c r="Q139" s="329" t="s">
        <v>83</v>
      </c>
      <c r="R139" s="338" t="s">
        <v>18284</v>
      </c>
      <c r="S139" s="329" t="s">
        <v>2234</v>
      </c>
      <c r="T139" s="329" t="s">
        <v>53</v>
      </c>
      <c r="U139" s="336">
        <v>34061</v>
      </c>
      <c r="V139" s="329" t="s">
        <v>343</v>
      </c>
      <c r="W139" s="329" t="s">
        <v>343</v>
      </c>
      <c r="X139" s="329" t="s">
        <v>1936</v>
      </c>
      <c r="Y139" s="338" t="s">
        <v>18285</v>
      </c>
      <c r="Z139" s="336">
        <v>44314</v>
      </c>
      <c r="AA139" s="329" t="s">
        <v>1937</v>
      </c>
      <c r="AB139" s="329" t="s">
        <v>1956</v>
      </c>
      <c r="AC139" s="339" t="s">
        <v>1939</v>
      </c>
      <c r="AD139" s="329" t="s">
        <v>2137</v>
      </c>
      <c r="AE139" s="329" t="s">
        <v>2273</v>
      </c>
      <c r="AF139" s="329" t="s">
        <v>18286</v>
      </c>
      <c r="AG139" s="329" t="s">
        <v>18287</v>
      </c>
      <c r="AH139" s="329" t="s">
        <v>18286</v>
      </c>
      <c r="AI139" s="329" t="s">
        <v>18287</v>
      </c>
      <c r="AJ139" s="338" t="s">
        <v>18288</v>
      </c>
      <c r="AK139" s="329" t="s">
        <v>18289</v>
      </c>
      <c r="AL139" s="329" t="s">
        <v>1993</v>
      </c>
      <c r="AM139" s="500" t="s">
        <v>585</v>
      </c>
      <c r="AN139" s="325" t="s">
        <v>586</v>
      </c>
      <c r="AO139" s="7" t="s">
        <v>18290</v>
      </c>
      <c r="AQ139" s="6" t="s">
        <v>18291</v>
      </c>
      <c r="AR139" s="501" t="str">
        <f>Table2[[#This Row],[Employee Code]]</f>
        <v>12001007</v>
      </c>
      <c r="AS139" s="4" t="s">
        <v>17359</v>
      </c>
      <c r="AT139" s="4" t="s">
        <v>17039</v>
      </c>
    </row>
    <row r="140" spans="1:46" s="4" customFormat="1" ht="25" customHeight="1" x14ac:dyDescent="0.35">
      <c r="A140" s="365">
        <f t="shared" si="2"/>
        <v>139</v>
      </c>
      <c r="B140" s="338" t="s">
        <v>16399</v>
      </c>
      <c r="C140" s="335" t="s">
        <v>588</v>
      </c>
      <c r="D140" s="329" t="s">
        <v>18292</v>
      </c>
      <c r="E140" s="329" t="s">
        <v>14</v>
      </c>
      <c r="F140" s="336">
        <v>44018</v>
      </c>
      <c r="G140" s="336">
        <v>44077</v>
      </c>
      <c r="H140" s="336">
        <v>44078</v>
      </c>
      <c r="I140" s="336"/>
      <c r="J140" s="329" t="s">
        <v>1932</v>
      </c>
      <c r="K140" s="337" t="s">
        <v>69</v>
      </c>
      <c r="L140" s="337" t="s">
        <v>69</v>
      </c>
      <c r="M140" s="337" t="s">
        <v>69</v>
      </c>
      <c r="N140" s="337" t="s">
        <v>2097</v>
      </c>
      <c r="O140" s="337" t="s">
        <v>589</v>
      </c>
      <c r="P140" s="337" t="s">
        <v>2274</v>
      </c>
      <c r="Q140" s="329" t="s">
        <v>21</v>
      </c>
      <c r="R140" s="338" t="s">
        <v>18293</v>
      </c>
      <c r="S140" s="329" t="s">
        <v>1944</v>
      </c>
      <c r="T140" s="329" t="s">
        <v>53</v>
      </c>
      <c r="U140" s="336">
        <v>26266</v>
      </c>
      <c r="V140" s="329" t="s">
        <v>255</v>
      </c>
      <c r="W140" s="329" t="s">
        <v>2275</v>
      </c>
      <c r="X140" s="329" t="s">
        <v>1936</v>
      </c>
      <c r="Y140" s="338" t="s">
        <v>18294</v>
      </c>
      <c r="Z140" s="336">
        <v>44577</v>
      </c>
      <c r="AA140" s="329" t="s">
        <v>1937</v>
      </c>
      <c r="AB140" s="329" t="s">
        <v>1938</v>
      </c>
      <c r="AC140" s="339" t="s">
        <v>1939</v>
      </c>
      <c r="AD140" s="329" t="s">
        <v>2010</v>
      </c>
      <c r="AE140" s="329" t="s">
        <v>1948</v>
      </c>
      <c r="AF140" s="329" t="s">
        <v>18295</v>
      </c>
      <c r="AG140" s="329" t="s">
        <v>18296</v>
      </c>
      <c r="AH140" s="329" t="s">
        <v>18295</v>
      </c>
      <c r="AI140" s="329" t="s">
        <v>18296</v>
      </c>
      <c r="AJ140" s="338" t="s">
        <v>18297</v>
      </c>
      <c r="AK140" s="329" t="s">
        <v>18298</v>
      </c>
      <c r="AL140" s="329" t="s">
        <v>1971</v>
      </c>
      <c r="AM140" s="500" t="s">
        <v>590</v>
      </c>
      <c r="AN140" s="325" t="s">
        <v>591</v>
      </c>
      <c r="AO140" s="7"/>
      <c r="AQ140" s="6" t="s">
        <v>18299</v>
      </c>
      <c r="AR140" s="501" t="str">
        <f>Table2[[#This Row],[Employee Code]]</f>
        <v>12001011</v>
      </c>
      <c r="AS140" s="4" t="s">
        <v>16</v>
      </c>
      <c r="AT140" s="4" t="s">
        <v>14</v>
      </c>
    </row>
    <row r="141" spans="1:46" s="4" customFormat="1" ht="25" customHeight="1" x14ac:dyDescent="0.35">
      <c r="A141" s="365">
        <f t="shared" si="2"/>
        <v>140</v>
      </c>
      <c r="B141" s="338" t="s">
        <v>16400</v>
      </c>
      <c r="C141" s="335" t="s">
        <v>592</v>
      </c>
      <c r="D141" s="329"/>
      <c r="E141" s="329" t="s">
        <v>14</v>
      </c>
      <c r="F141" s="336">
        <v>44018</v>
      </c>
      <c r="G141" s="336">
        <v>44077</v>
      </c>
      <c r="H141" s="336">
        <v>45539</v>
      </c>
      <c r="I141" s="336"/>
      <c r="J141" s="329" t="s">
        <v>1932</v>
      </c>
      <c r="K141" s="337" t="s">
        <v>34</v>
      </c>
      <c r="L141" s="337" t="s">
        <v>115</v>
      </c>
      <c r="M141" s="337" t="s">
        <v>2070</v>
      </c>
      <c r="N141" s="337" t="s">
        <v>1990</v>
      </c>
      <c r="O141" s="337" t="s">
        <v>484</v>
      </c>
      <c r="P141" s="337" t="s">
        <v>2220</v>
      </c>
      <c r="Q141" s="329" t="s">
        <v>21</v>
      </c>
      <c r="R141" s="338" t="s">
        <v>18300</v>
      </c>
      <c r="S141" s="329" t="s">
        <v>2234</v>
      </c>
      <c r="T141" s="329" t="s">
        <v>22</v>
      </c>
      <c r="U141" s="336">
        <v>33375</v>
      </c>
      <c r="V141" s="329" t="s">
        <v>255</v>
      </c>
      <c r="W141" s="329" t="s">
        <v>255</v>
      </c>
      <c r="X141" s="329" t="s">
        <v>1936</v>
      </c>
      <c r="Y141" s="338" t="s">
        <v>18301</v>
      </c>
      <c r="Z141" s="336">
        <v>44551</v>
      </c>
      <c r="AA141" s="329" t="s">
        <v>1937</v>
      </c>
      <c r="AB141" s="329" t="s">
        <v>1938</v>
      </c>
      <c r="AC141" s="339" t="s">
        <v>1939</v>
      </c>
      <c r="AD141" s="329" t="s">
        <v>2199</v>
      </c>
      <c r="AE141" s="329" t="s">
        <v>1948</v>
      </c>
      <c r="AF141" s="329" t="s">
        <v>18302</v>
      </c>
      <c r="AG141" s="329" t="s">
        <v>18303</v>
      </c>
      <c r="AH141" s="329" t="s">
        <v>18302</v>
      </c>
      <c r="AI141" s="329" t="s">
        <v>18303</v>
      </c>
      <c r="AJ141" s="338" t="s">
        <v>18304</v>
      </c>
      <c r="AK141" s="329" t="s">
        <v>2276</v>
      </c>
      <c r="AL141" s="329" t="s">
        <v>2005</v>
      </c>
      <c r="AM141" s="500" t="s">
        <v>593</v>
      </c>
      <c r="AN141" s="325" t="s">
        <v>594</v>
      </c>
      <c r="AO141" s="7" t="s">
        <v>18305</v>
      </c>
      <c r="AQ141" s="6" t="s">
        <v>18306</v>
      </c>
      <c r="AR141" s="501" t="str">
        <f>Table2[[#This Row],[Employee Code]]</f>
        <v>12001013</v>
      </c>
      <c r="AS141" s="4" t="s">
        <v>16</v>
      </c>
      <c r="AT141" s="4" t="s">
        <v>14</v>
      </c>
    </row>
    <row r="142" spans="1:46" s="4" customFormat="1" ht="25" customHeight="1" x14ac:dyDescent="0.35">
      <c r="A142" s="365">
        <f t="shared" si="2"/>
        <v>141</v>
      </c>
      <c r="B142" s="338" t="s">
        <v>16401</v>
      </c>
      <c r="C142" s="335" t="s">
        <v>595</v>
      </c>
      <c r="D142" s="329"/>
      <c r="E142" s="329" t="s">
        <v>14</v>
      </c>
      <c r="F142" s="336">
        <v>44018</v>
      </c>
      <c r="G142" s="336">
        <v>44077</v>
      </c>
      <c r="H142" s="336">
        <v>45539</v>
      </c>
      <c r="I142" s="336"/>
      <c r="J142" s="329" t="s">
        <v>1932</v>
      </c>
      <c r="K142" s="337" t="s">
        <v>34</v>
      </c>
      <c r="L142" s="337" t="s">
        <v>35</v>
      </c>
      <c r="M142" s="337" t="s">
        <v>2142</v>
      </c>
      <c r="N142" s="337" t="s">
        <v>2050</v>
      </c>
      <c r="O142" s="337" t="s">
        <v>414</v>
      </c>
      <c r="P142" s="337" t="s">
        <v>2184</v>
      </c>
      <c r="Q142" s="329" t="s">
        <v>21</v>
      </c>
      <c r="R142" s="338" t="s">
        <v>18307</v>
      </c>
      <c r="S142" s="329" t="s">
        <v>2029</v>
      </c>
      <c r="T142" s="329" t="s">
        <v>22</v>
      </c>
      <c r="U142" s="336">
        <v>34079</v>
      </c>
      <c r="V142" s="329" t="s">
        <v>255</v>
      </c>
      <c r="W142" s="329" t="s">
        <v>455</v>
      </c>
      <c r="X142" s="329" t="s">
        <v>1936</v>
      </c>
      <c r="Y142" s="338" t="s">
        <v>18308</v>
      </c>
      <c r="Z142" s="336">
        <v>44522</v>
      </c>
      <c r="AA142" s="329" t="s">
        <v>1937</v>
      </c>
      <c r="AB142" s="329" t="s">
        <v>1956</v>
      </c>
      <c r="AC142" s="339" t="s">
        <v>1974</v>
      </c>
      <c r="AD142" s="329" t="s">
        <v>2146</v>
      </c>
      <c r="AE142" s="329" t="s">
        <v>2041</v>
      </c>
      <c r="AF142" s="329" t="s">
        <v>18309</v>
      </c>
      <c r="AG142" s="329" t="s">
        <v>18310</v>
      </c>
      <c r="AH142" s="329" t="s">
        <v>18309</v>
      </c>
      <c r="AI142" s="329" t="s">
        <v>18310</v>
      </c>
      <c r="AJ142" s="338" t="s">
        <v>18311</v>
      </c>
      <c r="AK142" s="329" t="s">
        <v>18312</v>
      </c>
      <c r="AL142" s="329" t="s">
        <v>1958</v>
      </c>
      <c r="AM142" s="500" t="s">
        <v>596</v>
      </c>
      <c r="AN142" s="325" t="s">
        <v>597</v>
      </c>
      <c r="AO142" s="7" t="s">
        <v>18313</v>
      </c>
      <c r="AQ142" s="6" t="s">
        <v>18314</v>
      </c>
      <c r="AR142" s="501" t="str">
        <f>Table2[[#This Row],[Employee Code]]</f>
        <v>12001017</v>
      </c>
      <c r="AS142" s="4" t="s">
        <v>16</v>
      </c>
      <c r="AT142" s="4" t="s">
        <v>14</v>
      </c>
    </row>
    <row r="143" spans="1:46" s="4" customFormat="1" ht="25" customHeight="1" x14ac:dyDescent="0.35">
      <c r="A143" s="365">
        <f t="shared" si="2"/>
        <v>142</v>
      </c>
      <c r="B143" s="338" t="s">
        <v>16402</v>
      </c>
      <c r="C143" s="335" t="s">
        <v>598</v>
      </c>
      <c r="D143" s="329"/>
      <c r="E143" s="329" t="s">
        <v>14</v>
      </c>
      <c r="F143" s="336">
        <v>44032</v>
      </c>
      <c r="G143" s="336">
        <v>44091</v>
      </c>
      <c r="H143" s="336">
        <v>44092</v>
      </c>
      <c r="I143" s="336"/>
      <c r="J143" s="329" t="s">
        <v>1932</v>
      </c>
      <c r="K143" s="337" t="s">
        <v>34</v>
      </c>
      <c r="L143" s="337" t="s">
        <v>35</v>
      </c>
      <c r="M143" s="337" t="s">
        <v>35</v>
      </c>
      <c r="N143" s="337" t="s">
        <v>1964</v>
      </c>
      <c r="O143" s="337" t="s">
        <v>599</v>
      </c>
      <c r="P143" s="337" t="s">
        <v>2277</v>
      </c>
      <c r="Q143" s="329" t="s">
        <v>21</v>
      </c>
      <c r="R143" s="338" t="s">
        <v>18315</v>
      </c>
      <c r="S143" s="329" t="s">
        <v>1944</v>
      </c>
      <c r="T143" s="329" t="s">
        <v>22</v>
      </c>
      <c r="U143" s="336">
        <v>28892</v>
      </c>
      <c r="V143" s="9" t="s">
        <v>707</v>
      </c>
      <c r="W143" s="329" t="s">
        <v>2007</v>
      </c>
      <c r="X143" s="329" t="s">
        <v>1936</v>
      </c>
      <c r="Y143" s="338" t="s">
        <v>18316</v>
      </c>
      <c r="Z143" s="336">
        <v>44552</v>
      </c>
      <c r="AA143" s="329" t="s">
        <v>1937</v>
      </c>
      <c r="AB143" s="329" t="s">
        <v>1938</v>
      </c>
      <c r="AC143" s="339" t="s">
        <v>1939</v>
      </c>
      <c r="AD143" s="329" t="s">
        <v>2004</v>
      </c>
      <c r="AE143" s="329" t="s">
        <v>1948</v>
      </c>
      <c r="AF143" s="329" t="s">
        <v>18317</v>
      </c>
      <c r="AG143" s="329" t="s">
        <v>18318</v>
      </c>
      <c r="AH143" s="329" t="s">
        <v>18317</v>
      </c>
      <c r="AI143" s="329" t="s">
        <v>18318</v>
      </c>
      <c r="AJ143" s="338" t="s">
        <v>18319</v>
      </c>
      <c r="AK143" s="329" t="s">
        <v>18320</v>
      </c>
      <c r="AL143" s="329" t="s">
        <v>1941</v>
      </c>
      <c r="AM143" s="500" t="s">
        <v>600</v>
      </c>
      <c r="AN143" s="325" t="s">
        <v>601</v>
      </c>
      <c r="AO143" s="7" t="s">
        <v>18321</v>
      </c>
      <c r="AQ143" s="6" t="s">
        <v>18322</v>
      </c>
      <c r="AR143" s="501" t="str">
        <f>Table2[[#This Row],[Employee Code]]</f>
        <v>12001020</v>
      </c>
      <c r="AS143" s="4" t="s">
        <v>16</v>
      </c>
      <c r="AT143" s="4" t="s">
        <v>14</v>
      </c>
    </row>
    <row r="144" spans="1:46" s="4" customFormat="1" ht="25" customHeight="1" x14ac:dyDescent="0.35">
      <c r="A144" s="365">
        <f t="shared" si="2"/>
        <v>143</v>
      </c>
      <c r="B144" s="338" t="s">
        <v>16403</v>
      </c>
      <c r="C144" s="334" t="s">
        <v>602</v>
      </c>
      <c r="D144" s="329"/>
      <c r="E144" s="329" t="s">
        <v>14</v>
      </c>
      <c r="F144" s="336">
        <v>44046</v>
      </c>
      <c r="G144" s="336">
        <v>44105</v>
      </c>
      <c r="H144" s="336">
        <v>44471</v>
      </c>
      <c r="I144" s="336">
        <v>45566</v>
      </c>
      <c r="J144" s="329" t="s">
        <v>2269</v>
      </c>
      <c r="K144" s="337" t="s">
        <v>69</v>
      </c>
      <c r="L144" s="337" t="s">
        <v>70</v>
      </c>
      <c r="M144" s="337" t="s">
        <v>2147</v>
      </c>
      <c r="N144" s="337" t="s">
        <v>1972</v>
      </c>
      <c r="O144" s="337" t="s">
        <v>603</v>
      </c>
      <c r="P144" s="337" t="s">
        <v>2278</v>
      </c>
      <c r="Q144" s="329" t="s">
        <v>21</v>
      </c>
      <c r="R144" s="338" t="s">
        <v>18323</v>
      </c>
      <c r="S144" s="329" t="s">
        <v>1944</v>
      </c>
      <c r="T144" s="329" t="s">
        <v>53</v>
      </c>
      <c r="U144" s="336">
        <v>33027</v>
      </c>
      <c r="V144" s="329" t="s">
        <v>343</v>
      </c>
      <c r="W144" s="329" t="s">
        <v>343</v>
      </c>
      <c r="X144" s="329" t="s">
        <v>1936</v>
      </c>
      <c r="Y144" s="338" t="s">
        <v>18324</v>
      </c>
      <c r="Z144" s="336">
        <v>44729</v>
      </c>
      <c r="AA144" s="329" t="s">
        <v>1937</v>
      </c>
      <c r="AB144" s="329" t="s">
        <v>1938</v>
      </c>
      <c r="AC144" s="339" t="s">
        <v>1939</v>
      </c>
      <c r="AD144" s="329" t="s">
        <v>2210</v>
      </c>
      <c r="AE144" s="329" t="s">
        <v>1988</v>
      </c>
      <c r="AF144" s="329" t="s">
        <v>18325</v>
      </c>
      <c r="AG144" s="329" t="s">
        <v>18326</v>
      </c>
      <c r="AH144" s="329" t="s">
        <v>18325</v>
      </c>
      <c r="AI144" s="329" t="s">
        <v>18326</v>
      </c>
      <c r="AJ144" s="338" t="s">
        <v>18327</v>
      </c>
      <c r="AK144" s="329" t="s">
        <v>18328</v>
      </c>
      <c r="AL144" s="329" t="s">
        <v>1971</v>
      </c>
      <c r="AM144" s="500" t="s">
        <v>604</v>
      </c>
      <c r="AN144" s="325" t="s">
        <v>605</v>
      </c>
      <c r="AO144" s="7" t="s">
        <v>18329</v>
      </c>
      <c r="AQ144" s="6" t="s">
        <v>18330</v>
      </c>
      <c r="AR144" s="501" t="str">
        <f>Table2[[#This Row],[Employee Code]]</f>
        <v>12001024</v>
      </c>
      <c r="AS144" s="4" t="s">
        <v>16</v>
      </c>
      <c r="AT144" s="4" t="s">
        <v>14</v>
      </c>
    </row>
    <row r="145" spans="1:46" s="4" customFormat="1" ht="25" customHeight="1" x14ac:dyDescent="0.35">
      <c r="A145" s="365">
        <f t="shared" si="2"/>
        <v>144</v>
      </c>
      <c r="B145" s="338" t="s">
        <v>16404</v>
      </c>
      <c r="C145" s="335" t="s">
        <v>606</v>
      </c>
      <c r="D145" s="329" t="s">
        <v>18331</v>
      </c>
      <c r="E145" s="329" t="s">
        <v>14</v>
      </c>
      <c r="F145" s="336">
        <v>44060</v>
      </c>
      <c r="G145" s="336">
        <v>44119</v>
      </c>
      <c r="H145" s="336">
        <v>44120</v>
      </c>
      <c r="I145" s="336"/>
      <c r="J145" s="329" t="s">
        <v>1932</v>
      </c>
      <c r="K145" s="337" t="s">
        <v>64</v>
      </c>
      <c r="L145" s="337" t="s">
        <v>96</v>
      </c>
      <c r="M145" s="337" t="s">
        <v>96</v>
      </c>
      <c r="N145" s="337" t="s">
        <v>1942</v>
      </c>
      <c r="O145" s="337" t="s">
        <v>607</v>
      </c>
      <c r="P145" s="337" t="s">
        <v>2279</v>
      </c>
      <c r="Q145" s="329" t="s">
        <v>21</v>
      </c>
      <c r="R145" s="338" t="s">
        <v>18332</v>
      </c>
      <c r="S145" s="329" t="s">
        <v>1944</v>
      </c>
      <c r="T145" s="329" t="s">
        <v>22</v>
      </c>
      <c r="U145" s="336">
        <v>31121</v>
      </c>
      <c r="V145" s="329" t="s">
        <v>747</v>
      </c>
      <c r="W145" s="329" t="s">
        <v>747</v>
      </c>
      <c r="X145" s="329" t="s">
        <v>1936</v>
      </c>
      <c r="Y145" s="338" t="s">
        <v>18333</v>
      </c>
      <c r="Z145" s="336">
        <v>44326</v>
      </c>
      <c r="AA145" s="329" t="s">
        <v>1937</v>
      </c>
      <c r="AB145" s="329" t="s">
        <v>1938</v>
      </c>
      <c r="AC145" s="339" t="s">
        <v>1968</v>
      </c>
      <c r="AD145" s="329" t="s">
        <v>18334</v>
      </c>
      <c r="AE145" s="329" t="s">
        <v>18335</v>
      </c>
      <c r="AF145" s="329" t="s">
        <v>18336</v>
      </c>
      <c r="AG145" s="329" t="s">
        <v>18337</v>
      </c>
      <c r="AH145" s="329" t="s">
        <v>18336</v>
      </c>
      <c r="AI145" s="329" t="s">
        <v>18337</v>
      </c>
      <c r="AJ145" s="338" t="s">
        <v>18338</v>
      </c>
      <c r="AK145" s="329" t="s">
        <v>18339</v>
      </c>
      <c r="AL145" s="329" t="s">
        <v>1941</v>
      </c>
      <c r="AM145" s="500" t="s">
        <v>608</v>
      </c>
      <c r="AN145" s="325" t="s">
        <v>609</v>
      </c>
      <c r="AO145" s="7" t="s">
        <v>18340</v>
      </c>
      <c r="AQ145" s="6" t="s">
        <v>18341</v>
      </c>
      <c r="AR145" s="501" t="str">
        <f>Table2[[#This Row],[Employee Code]]</f>
        <v>12001031</v>
      </c>
      <c r="AS145" s="4" t="s">
        <v>16</v>
      </c>
      <c r="AT145" s="4" t="s">
        <v>14</v>
      </c>
    </row>
    <row r="146" spans="1:46" s="4" customFormat="1" ht="25" customHeight="1" x14ac:dyDescent="0.35">
      <c r="A146" s="365">
        <f t="shared" si="2"/>
        <v>145</v>
      </c>
      <c r="B146" s="338" t="s">
        <v>16405</v>
      </c>
      <c r="C146" s="335" t="s">
        <v>610</v>
      </c>
      <c r="D146" s="329" t="s">
        <v>18342</v>
      </c>
      <c r="E146" s="329" t="s">
        <v>162</v>
      </c>
      <c r="F146" s="336">
        <v>44065</v>
      </c>
      <c r="G146" s="336"/>
      <c r="H146" s="336">
        <v>45526</v>
      </c>
      <c r="I146" s="336"/>
      <c r="J146" s="329" t="s">
        <v>1932</v>
      </c>
      <c r="K146" s="337" t="s">
        <v>34</v>
      </c>
      <c r="L146" s="337" t="s">
        <v>35</v>
      </c>
      <c r="M146" s="337" t="s">
        <v>35</v>
      </c>
      <c r="N146" s="337" t="s">
        <v>2126</v>
      </c>
      <c r="O146" s="337" t="s">
        <v>307</v>
      </c>
      <c r="P146" s="337" t="s">
        <v>2127</v>
      </c>
      <c r="Q146" s="329" t="s">
        <v>21</v>
      </c>
      <c r="R146" s="338" t="s">
        <v>18343</v>
      </c>
      <c r="S146" s="329" t="s">
        <v>1944</v>
      </c>
      <c r="T146" s="329" t="s">
        <v>22</v>
      </c>
      <c r="U146" s="336">
        <v>30788</v>
      </c>
      <c r="V146" s="329" t="s">
        <v>162</v>
      </c>
      <c r="W146" s="329" t="s">
        <v>162</v>
      </c>
      <c r="X146" s="329" t="s">
        <v>1936</v>
      </c>
      <c r="Y146" s="338" t="s">
        <v>18344</v>
      </c>
      <c r="Z146" s="336">
        <v>44453</v>
      </c>
      <c r="AA146" s="329" t="s">
        <v>1937</v>
      </c>
      <c r="AB146" s="329" t="s">
        <v>1946</v>
      </c>
      <c r="AC146" s="339" t="s">
        <v>1939</v>
      </c>
      <c r="AD146" s="329" t="s">
        <v>2280</v>
      </c>
      <c r="AE146" s="329" t="s">
        <v>1998</v>
      </c>
      <c r="AF146" s="329" t="s">
        <v>18345</v>
      </c>
      <c r="AG146" s="329" t="s">
        <v>18346</v>
      </c>
      <c r="AH146" s="329" t="s">
        <v>18347</v>
      </c>
      <c r="AI146" s="329" t="s">
        <v>18348</v>
      </c>
      <c r="AJ146" s="338" t="s">
        <v>18349</v>
      </c>
      <c r="AK146" s="329" t="s">
        <v>18350</v>
      </c>
      <c r="AL146" s="329" t="s">
        <v>2005</v>
      </c>
      <c r="AM146" s="500" t="s">
        <v>611</v>
      </c>
      <c r="AN146" s="325" t="s">
        <v>612</v>
      </c>
      <c r="AO146" s="7" t="s">
        <v>18351</v>
      </c>
      <c r="AQ146" s="6" t="s">
        <v>18352</v>
      </c>
      <c r="AR146" s="501" t="str">
        <f>Table2[[#This Row],[Employee Code]]</f>
        <v>12001034</v>
      </c>
      <c r="AS146" s="4" t="s">
        <v>16</v>
      </c>
      <c r="AT146" s="4" t="s">
        <v>17039</v>
      </c>
    </row>
    <row r="147" spans="1:46" s="4" customFormat="1" ht="25" customHeight="1" x14ac:dyDescent="0.35">
      <c r="A147" s="365">
        <f t="shared" si="2"/>
        <v>146</v>
      </c>
      <c r="B147" s="338" t="s">
        <v>16406</v>
      </c>
      <c r="C147" s="335" t="s">
        <v>613</v>
      </c>
      <c r="D147" s="329"/>
      <c r="E147" s="329" t="s">
        <v>14</v>
      </c>
      <c r="F147" s="336">
        <v>44067</v>
      </c>
      <c r="G147" s="336">
        <v>44126</v>
      </c>
      <c r="H147" s="336">
        <v>44492</v>
      </c>
      <c r="I147" s="336">
        <v>45587</v>
      </c>
      <c r="J147" s="329" t="s">
        <v>2269</v>
      </c>
      <c r="K147" s="337" t="s">
        <v>80</v>
      </c>
      <c r="L147" s="337" t="s">
        <v>338</v>
      </c>
      <c r="M147" s="337" t="s">
        <v>2281</v>
      </c>
      <c r="N147" s="337" t="s">
        <v>1984</v>
      </c>
      <c r="O147" s="337" t="s">
        <v>614</v>
      </c>
      <c r="P147" s="337" t="s">
        <v>2282</v>
      </c>
      <c r="Q147" s="329" t="s">
        <v>21</v>
      </c>
      <c r="R147" s="338" t="s">
        <v>18353</v>
      </c>
      <c r="S147" s="329" t="s">
        <v>1935</v>
      </c>
      <c r="T147" s="329" t="s">
        <v>22</v>
      </c>
      <c r="U147" s="336">
        <v>32443</v>
      </c>
      <c r="V147" s="329" t="s">
        <v>255</v>
      </c>
      <c r="W147" s="329" t="s">
        <v>101</v>
      </c>
      <c r="X147" s="329" t="s">
        <v>1936</v>
      </c>
      <c r="Y147" s="338" t="s">
        <v>18354</v>
      </c>
      <c r="Z147" s="336">
        <v>44387</v>
      </c>
      <c r="AA147" s="329" t="s">
        <v>1937</v>
      </c>
      <c r="AB147" s="329" t="s">
        <v>1956</v>
      </c>
      <c r="AC147" s="339" t="s">
        <v>1939</v>
      </c>
      <c r="AD147" s="329" t="s">
        <v>1992</v>
      </c>
      <c r="AE147" s="329" t="s">
        <v>18355</v>
      </c>
      <c r="AF147" s="329" t="s">
        <v>18356</v>
      </c>
      <c r="AG147" s="329" t="s">
        <v>18357</v>
      </c>
      <c r="AH147" s="329" t="s">
        <v>18358</v>
      </c>
      <c r="AI147" s="329" t="s">
        <v>18359</v>
      </c>
      <c r="AJ147" s="338" t="s">
        <v>18360</v>
      </c>
      <c r="AK147" s="329" t="s">
        <v>18361</v>
      </c>
      <c r="AL147" s="329" t="s">
        <v>1993</v>
      </c>
      <c r="AM147" s="500" t="s">
        <v>615</v>
      </c>
      <c r="AN147" s="325" t="s">
        <v>616</v>
      </c>
      <c r="AO147" s="7" t="s">
        <v>18362</v>
      </c>
      <c r="AQ147" s="6" t="s">
        <v>18363</v>
      </c>
      <c r="AR147" s="501" t="str">
        <f>Table2[[#This Row],[Employee Code]]</f>
        <v>12001035</v>
      </c>
      <c r="AS147" s="4" t="s">
        <v>16</v>
      </c>
      <c r="AT147" s="4" t="s">
        <v>14</v>
      </c>
    </row>
    <row r="148" spans="1:46" s="4" customFormat="1" ht="25" customHeight="1" x14ac:dyDescent="0.35">
      <c r="A148" s="365">
        <f t="shared" si="2"/>
        <v>147</v>
      </c>
      <c r="B148" s="338" t="s">
        <v>16407</v>
      </c>
      <c r="C148" s="335" t="s">
        <v>617</v>
      </c>
      <c r="D148" s="329" t="s">
        <v>18342</v>
      </c>
      <c r="E148" s="329" t="s">
        <v>14</v>
      </c>
      <c r="F148" s="336">
        <v>44070</v>
      </c>
      <c r="G148" s="336"/>
      <c r="H148" s="336">
        <v>45531</v>
      </c>
      <c r="I148" s="336"/>
      <c r="J148" s="329" t="s">
        <v>1932</v>
      </c>
      <c r="K148" s="337" t="s">
        <v>69</v>
      </c>
      <c r="L148" s="337" t="s">
        <v>618</v>
      </c>
      <c r="M148" s="337" t="s">
        <v>18364</v>
      </c>
      <c r="N148" s="337" t="s">
        <v>2050</v>
      </c>
      <c r="O148" s="337" t="s">
        <v>619</v>
      </c>
      <c r="P148" s="337" t="s">
        <v>2283</v>
      </c>
      <c r="Q148" s="329" t="s">
        <v>21</v>
      </c>
      <c r="R148" s="338" t="s">
        <v>18365</v>
      </c>
      <c r="S148" s="329" t="s">
        <v>1944</v>
      </c>
      <c r="T148" s="329" t="s">
        <v>22</v>
      </c>
      <c r="U148" s="336">
        <v>32881</v>
      </c>
      <c r="V148" s="329" t="s">
        <v>255</v>
      </c>
      <c r="W148" s="329" t="s">
        <v>255</v>
      </c>
      <c r="X148" s="329" t="s">
        <v>1936</v>
      </c>
      <c r="Y148" s="338" t="s">
        <v>18366</v>
      </c>
      <c r="Z148" s="336">
        <v>44746</v>
      </c>
      <c r="AA148" s="329" t="s">
        <v>1937</v>
      </c>
      <c r="AB148" s="329" t="s">
        <v>1938</v>
      </c>
      <c r="AC148" s="339" t="s">
        <v>1939</v>
      </c>
      <c r="AD148" s="329" t="s">
        <v>18367</v>
      </c>
      <c r="AE148" s="329" t="s">
        <v>2284</v>
      </c>
      <c r="AF148" s="329" t="s">
        <v>18368</v>
      </c>
      <c r="AG148" s="329" t="s">
        <v>18369</v>
      </c>
      <c r="AH148" s="329" t="s">
        <v>18368</v>
      </c>
      <c r="AI148" s="329" t="s">
        <v>18369</v>
      </c>
      <c r="AJ148" s="338" t="s">
        <v>18370</v>
      </c>
      <c r="AK148" s="329" t="s">
        <v>18371</v>
      </c>
      <c r="AL148" s="329" t="s">
        <v>1941</v>
      </c>
      <c r="AM148" s="500" t="s">
        <v>620</v>
      </c>
      <c r="AN148" s="325" t="s">
        <v>621</v>
      </c>
      <c r="AO148" s="7" t="s">
        <v>18372</v>
      </c>
      <c r="AQ148" s="6" t="s">
        <v>18373</v>
      </c>
      <c r="AR148" s="501" t="str">
        <f>Table2[[#This Row],[Employee Code]]</f>
        <v>12001036</v>
      </c>
      <c r="AS148" s="4" t="s">
        <v>16</v>
      </c>
      <c r="AT148" s="4" t="s">
        <v>14</v>
      </c>
    </row>
    <row r="149" spans="1:46" s="4" customFormat="1" ht="25" customHeight="1" x14ac:dyDescent="0.35">
      <c r="A149" s="365">
        <f t="shared" si="2"/>
        <v>148</v>
      </c>
      <c r="B149" s="338" t="s">
        <v>16408</v>
      </c>
      <c r="C149" s="335" t="s">
        <v>622</v>
      </c>
      <c r="D149" s="329"/>
      <c r="E149" s="329" t="s">
        <v>14</v>
      </c>
      <c r="F149" s="336">
        <v>44074</v>
      </c>
      <c r="G149" s="336">
        <v>44133</v>
      </c>
      <c r="H149" s="336">
        <v>44499</v>
      </c>
      <c r="I149" s="336">
        <v>45594</v>
      </c>
      <c r="J149" s="329" t="s">
        <v>2269</v>
      </c>
      <c r="K149" s="337" t="s">
        <v>69</v>
      </c>
      <c r="L149" s="337" t="s">
        <v>70</v>
      </c>
      <c r="M149" s="337" t="s">
        <v>2147</v>
      </c>
      <c r="N149" s="337" t="s">
        <v>1972</v>
      </c>
      <c r="O149" s="337" t="s">
        <v>603</v>
      </c>
      <c r="P149" s="337" t="s">
        <v>2278</v>
      </c>
      <c r="Q149" s="329" t="s">
        <v>21</v>
      </c>
      <c r="R149" s="338" t="s">
        <v>18374</v>
      </c>
      <c r="S149" s="329" t="s">
        <v>1986</v>
      </c>
      <c r="T149" s="329" t="s">
        <v>53</v>
      </c>
      <c r="U149" s="336">
        <v>31222</v>
      </c>
      <c r="V149" s="329" t="s">
        <v>255</v>
      </c>
      <c r="W149" s="329" t="s">
        <v>255</v>
      </c>
      <c r="X149" s="329" t="s">
        <v>1936</v>
      </c>
      <c r="Y149" s="338" t="s">
        <v>18375</v>
      </c>
      <c r="Z149" s="336">
        <v>44913</v>
      </c>
      <c r="AA149" s="329" t="s">
        <v>1937</v>
      </c>
      <c r="AB149" s="329" t="s">
        <v>1946</v>
      </c>
      <c r="AC149" s="339" t="s">
        <v>1974</v>
      </c>
      <c r="AD149" s="329" t="s">
        <v>2233</v>
      </c>
      <c r="AE149" s="329" t="s">
        <v>1988</v>
      </c>
      <c r="AF149" s="329" t="s">
        <v>18376</v>
      </c>
      <c r="AG149" s="329" t="s">
        <v>18377</v>
      </c>
      <c r="AH149" s="329" t="s">
        <v>18378</v>
      </c>
      <c r="AI149" s="329" t="s">
        <v>18379</v>
      </c>
      <c r="AJ149" s="338" t="s">
        <v>18380</v>
      </c>
      <c r="AK149" s="329" t="s">
        <v>1169</v>
      </c>
      <c r="AL149" s="329" t="s">
        <v>1971</v>
      </c>
      <c r="AM149" s="500" t="s">
        <v>623</v>
      </c>
      <c r="AN149" s="325" t="s">
        <v>624</v>
      </c>
      <c r="AO149" s="7" t="s">
        <v>18381</v>
      </c>
      <c r="AQ149" s="6" t="s">
        <v>18382</v>
      </c>
      <c r="AR149" s="501" t="str">
        <f>Table2[[#This Row],[Employee Code]]</f>
        <v>12001039</v>
      </c>
      <c r="AS149" s="4" t="s">
        <v>16</v>
      </c>
      <c r="AT149" s="4" t="s">
        <v>14</v>
      </c>
    </row>
    <row r="150" spans="1:46" s="4" customFormat="1" ht="25" customHeight="1" x14ac:dyDescent="0.35">
      <c r="A150" s="365">
        <f t="shared" si="2"/>
        <v>149</v>
      </c>
      <c r="B150" s="338" t="s">
        <v>16409</v>
      </c>
      <c r="C150" s="335" t="s">
        <v>625</v>
      </c>
      <c r="D150" s="329"/>
      <c r="E150" s="329" t="s">
        <v>351</v>
      </c>
      <c r="F150" s="336">
        <v>44074</v>
      </c>
      <c r="G150" s="336">
        <v>44133</v>
      </c>
      <c r="H150" s="336">
        <v>44499</v>
      </c>
      <c r="I150" s="336">
        <v>45594</v>
      </c>
      <c r="J150" s="329" t="s">
        <v>2269</v>
      </c>
      <c r="K150" s="337" t="s">
        <v>34</v>
      </c>
      <c r="L150" s="337" t="s">
        <v>35</v>
      </c>
      <c r="M150" s="337" t="s">
        <v>35</v>
      </c>
      <c r="N150" s="337" t="s">
        <v>2155</v>
      </c>
      <c r="O150" s="337" t="s">
        <v>626</v>
      </c>
      <c r="P150" s="337" t="s">
        <v>2285</v>
      </c>
      <c r="Q150" s="329" t="s">
        <v>21</v>
      </c>
      <c r="R150" s="338" t="s">
        <v>18383</v>
      </c>
      <c r="S150" s="329" t="s">
        <v>17458</v>
      </c>
      <c r="T150" s="329" t="s">
        <v>22</v>
      </c>
      <c r="U150" s="336">
        <v>34748</v>
      </c>
      <c r="V150" s="329" t="s">
        <v>351</v>
      </c>
      <c r="W150" s="329" t="s">
        <v>79</v>
      </c>
      <c r="X150" s="329" t="s">
        <v>1936</v>
      </c>
      <c r="Y150" s="338" t="s">
        <v>18384</v>
      </c>
      <c r="Z150" s="336">
        <v>44445</v>
      </c>
      <c r="AA150" s="329" t="s">
        <v>1937</v>
      </c>
      <c r="AB150" s="329" t="s">
        <v>1938</v>
      </c>
      <c r="AC150" s="339" t="s">
        <v>1974</v>
      </c>
      <c r="AD150" s="329" t="s">
        <v>18385</v>
      </c>
      <c r="AE150" s="329" t="s">
        <v>1948</v>
      </c>
      <c r="AF150" s="329" t="s">
        <v>18386</v>
      </c>
      <c r="AG150" s="329" t="s">
        <v>18387</v>
      </c>
      <c r="AH150" s="329" t="s">
        <v>18386</v>
      </c>
      <c r="AI150" s="329" t="s">
        <v>18387</v>
      </c>
      <c r="AJ150" s="338" t="s">
        <v>18388</v>
      </c>
      <c r="AK150" s="329" t="s">
        <v>18389</v>
      </c>
      <c r="AL150" s="329" t="s">
        <v>2005</v>
      </c>
      <c r="AM150" s="500" t="s">
        <v>627</v>
      </c>
      <c r="AN150" s="325" t="s">
        <v>628</v>
      </c>
      <c r="AO150" s="7" t="s">
        <v>18390</v>
      </c>
      <c r="AQ150" s="6" t="s">
        <v>18391</v>
      </c>
      <c r="AR150" s="501" t="str">
        <f>Table2[[#This Row],[Employee Code]]</f>
        <v>12001040</v>
      </c>
      <c r="AS150" s="4" t="s">
        <v>16</v>
      </c>
      <c r="AT150" s="4" t="s">
        <v>17039</v>
      </c>
    </row>
    <row r="151" spans="1:46" s="4" customFormat="1" ht="25" customHeight="1" x14ac:dyDescent="0.35">
      <c r="A151" s="365">
        <f t="shared" si="2"/>
        <v>150</v>
      </c>
      <c r="B151" s="338" t="s">
        <v>16410</v>
      </c>
      <c r="C151" s="335" t="s">
        <v>629</v>
      </c>
      <c r="D151" s="329"/>
      <c r="E151" s="329" t="s">
        <v>14</v>
      </c>
      <c r="F151" s="336">
        <v>44088</v>
      </c>
      <c r="G151" s="336">
        <v>44147</v>
      </c>
      <c r="H151" s="336">
        <v>44513</v>
      </c>
      <c r="I151" s="336">
        <v>45608</v>
      </c>
      <c r="J151" s="329" t="s">
        <v>2269</v>
      </c>
      <c r="K151" s="337" t="s">
        <v>69</v>
      </c>
      <c r="L151" s="337" t="s">
        <v>70</v>
      </c>
      <c r="M151" s="337" t="s">
        <v>2147</v>
      </c>
      <c r="N151" s="337" t="s">
        <v>1990</v>
      </c>
      <c r="O151" s="337" t="s">
        <v>505</v>
      </c>
      <c r="P151" s="337" t="s">
        <v>2236</v>
      </c>
      <c r="Q151" s="329" t="s">
        <v>21</v>
      </c>
      <c r="R151" s="338" t="s">
        <v>18392</v>
      </c>
      <c r="S151" s="329" t="s">
        <v>1966</v>
      </c>
      <c r="T151" s="329" t="s">
        <v>22</v>
      </c>
      <c r="U151" s="336">
        <v>31375</v>
      </c>
      <c r="V151" s="329" t="s">
        <v>747</v>
      </c>
      <c r="W151" s="329" t="s">
        <v>747</v>
      </c>
      <c r="X151" s="329" t="s">
        <v>1936</v>
      </c>
      <c r="Y151" s="338" t="s">
        <v>18393</v>
      </c>
      <c r="Z151" s="336">
        <v>44420</v>
      </c>
      <c r="AA151" s="329" t="s">
        <v>1937</v>
      </c>
      <c r="AB151" s="329" t="s">
        <v>1938</v>
      </c>
      <c r="AC151" s="339" t="s">
        <v>1939</v>
      </c>
      <c r="AD151" s="329" t="s">
        <v>2210</v>
      </c>
      <c r="AE151" s="329" t="s">
        <v>1988</v>
      </c>
      <c r="AF151" s="329" t="s">
        <v>18394</v>
      </c>
      <c r="AG151" s="329" t="s">
        <v>18395</v>
      </c>
      <c r="AH151" s="329" t="s">
        <v>18396</v>
      </c>
      <c r="AI151" s="329" t="s">
        <v>18397</v>
      </c>
      <c r="AJ151" s="338" t="s">
        <v>18398</v>
      </c>
      <c r="AK151" s="329" t="s">
        <v>18399</v>
      </c>
      <c r="AL151" s="329" t="s">
        <v>1941</v>
      </c>
      <c r="AM151" s="500" t="s">
        <v>630</v>
      </c>
      <c r="AN151" s="325" t="s">
        <v>631</v>
      </c>
      <c r="AO151" s="7" t="s">
        <v>18400</v>
      </c>
      <c r="AQ151" s="6" t="s">
        <v>18401</v>
      </c>
      <c r="AR151" s="501" t="str">
        <f>Table2[[#This Row],[Employee Code]]</f>
        <v>12001047</v>
      </c>
      <c r="AS151" s="4" t="s">
        <v>16</v>
      </c>
      <c r="AT151" s="4" t="s">
        <v>14</v>
      </c>
    </row>
    <row r="152" spans="1:46" s="4" customFormat="1" ht="25" customHeight="1" x14ac:dyDescent="0.35">
      <c r="A152" s="365">
        <f t="shared" si="2"/>
        <v>151</v>
      </c>
      <c r="B152" s="338" t="s">
        <v>16411</v>
      </c>
      <c r="C152" s="335" t="s">
        <v>632</v>
      </c>
      <c r="D152" s="329"/>
      <c r="E152" s="329" t="s">
        <v>455</v>
      </c>
      <c r="F152" s="336">
        <v>44102</v>
      </c>
      <c r="G152" s="336">
        <v>44161</v>
      </c>
      <c r="H152" s="336">
        <v>44527</v>
      </c>
      <c r="I152" s="336">
        <v>45622</v>
      </c>
      <c r="J152" s="329" t="s">
        <v>2269</v>
      </c>
      <c r="K152" s="337" t="s">
        <v>34</v>
      </c>
      <c r="L152" s="337" t="s">
        <v>35</v>
      </c>
      <c r="M152" s="337" t="s">
        <v>35</v>
      </c>
      <c r="N152" s="337" t="s">
        <v>2155</v>
      </c>
      <c r="O152" s="337" t="s">
        <v>626</v>
      </c>
      <c r="P152" s="337" t="s">
        <v>2285</v>
      </c>
      <c r="Q152" s="329" t="s">
        <v>21</v>
      </c>
      <c r="R152" s="338" t="s">
        <v>18402</v>
      </c>
      <c r="S152" s="329" t="s">
        <v>1944</v>
      </c>
      <c r="T152" s="329" t="s">
        <v>22</v>
      </c>
      <c r="U152" s="336">
        <v>33832</v>
      </c>
      <c r="V152" s="329" t="s">
        <v>501</v>
      </c>
      <c r="W152" s="329" t="s">
        <v>501</v>
      </c>
      <c r="X152" s="329" t="s">
        <v>1936</v>
      </c>
      <c r="Y152" s="338" t="s">
        <v>18403</v>
      </c>
      <c r="Z152" s="336">
        <v>45210</v>
      </c>
      <c r="AA152" s="329" t="s">
        <v>1937</v>
      </c>
      <c r="AB152" s="329" t="s">
        <v>1938</v>
      </c>
      <c r="AC152" s="339" t="s">
        <v>1939</v>
      </c>
      <c r="AD152" s="329" t="s">
        <v>2188</v>
      </c>
      <c r="AE152" s="329" t="s">
        <v>2041</v>
      </c>
      <c r="AF152" s="329" t="s">
        <v>18404</v>
      </c>
      <c r="AG152" s="329" t="s">
        <v>18405</v>
      </c>
      <c r="AH152" s="329" t="s">
        <v>18404</v>
      </c>
      <c r="AI152" s="329" t="s">
        <v>18405</v>
      </c>
      <c r="AJ152" s="338" t="s">
        <v>18406</v>
      </c>
      <c r="AK152" s="329" t="s">
        <v>18407</v>
      </c>
      <c r="AL152" s="329" t="s">
        <v>1941</v>
      </c>
      <c r="AM152" s="500" t="s">
        <v>633</v>
      </c>
      <c r="AN152" s="325" t="s">
        <v>634</v>
      </c>
      <c r="AO152" s="7" t="s">
        <v>18408</v>
      </c>
      <c r="AQ152" s="6" t="s">
        <v>18409</v>
      </c>
      <c r="AR152" s="501" t="str">
        <f>Table2[[#This Row],[Employee Code]]</f>
        <v>12001053</v>
      </c>
      <c r="AS152" s="4" t="s">
        <v>16</v>
      </c>
      <c r="AT152" s="4" t="s">
        <v>17039</v>
      </c>
    </row>
    <row r="153" spans="1:46" s="4" customFormat="1" ht="25" customHeight="1" x14ac:dyDescent="0.35">
      <c r="A153" s="365">
        <f t="shared" si="2"/>
        <v>152</v>
      </c>
      <c r="B153" s="338" t="s">
        <v>16412</v>
      </c>
      <c r="C153" s="335" t="s">
        <v>635</v>
      </c>
      <c r="D153" s="329"/>
      <c r="E153" s="329" t="s">
        <v>14</v>
      </c>
      <c r="F153" s="336">
        <v>44105</v>
      </c>
      <c r="G153" s="336">
        <v>44164</v>
      </c>
      <c r="H153" s="336">
        <v>45260</v>
      </c>
      <c r="I153" s="336"/>
      <c r="J153" s="329" t="s">
        <v>1932</v>
      </c>
      <c r="K153" s="337" t="s">
        <v>109</v>
      </c>
      <c r="L153" s="337" t="s">
        <v>636</v>
      </c>
      <c r="M153" s="337" t="s">
        <v>636</v>
      </c>
      <c r="N153" s="509" t="s">
        <v>1995</v>
      </c>
      <c r="O153" s="337" t="s">
        <v>637</v>
      </c>
      <c r="P153" s="337" t="s">
        <v>2286</v>
      </c>
      <c r="Q153" s="329" t="s">
        <v>21</v>
      </c>
      <c r="R153" s="338" t="s">
        <v>18410</v>
      </c>
      <c r="S153" s="329" t="s">
        <v>1944</v>
      </c>
      <c r="T153" s="329" t="s">
        <v>22</v>
      </c>
      <c r="U153" s="336">
        <v>27032</v>
      </c>
      <c r="V153" s="329" t="s">
        <v>79</v>
      </c>
      <c r="W153" s="329" t="s">
        <v>1153</v>
      </c>
      <c r="X153" s="329" t="s">
        <v>1936</v>
      </c>
      <c r="Y153" s="338" t="s">
        <v>18411</v>
      </c>
      <c r="Z153" s="336">
        <v>44983</v>
      </c>
      <c r="AA153" s="329" t="s">
        <v>1937</v>
      </c>
      <c r="AB153" s="329" t="s">
        <v>1938</v>
      </c>
      <c r="AC153" s="339" t="s">
        <v>1939</v>
      </c>
      <c r="AD153" s="329" t="s">
        <v>18412</v>
      </c>
      <c r="AE153" s="329" t="s">
        <v>18413</v>
      </c>
      <c r="AF153" s="329" t="s">
        <v>18414</v>
      </c>
      <c r="AG153" s="329" t="s">
        <v>18415</v>
      </c>
      <c r="AH153" s="329" t="s">
        <v>18416</v>
      </c>
      <c r="AI153" s="329" t="s">
        <v>18417</v>
      </c>
      <c r="AJ153" s="338" t="s">
        <v>18418</v>
      </c>
      <c r="AK153" s="329" t="s">
        <v>18419</v>
      </c>
      <c r="AL153" s="329" t="s">
        <v>1941</v>
      </c>
      <c r="AM153" s="500" t="s">
        <v>638</v>
      </c>
      <c r="AN153" s="325" t="s">
        <v>639</v>
      </c>
      <c r="AO153" s="7" t="s">
        <v>18420</v>
      </c>
      <c r="AQ153" s="6" t="s">
        <v>18421</v>
      </c>
      <c r="AR153" s="501" t="str">
        <f>Table2[[#This Row],[Employee Code]]</f>
        <v>12001055</v>
      </c>
      <c r="AS153" s="4" t="s">
        <v>16</v>
      </c>
      <c r="AT153" s="4" t="s">
        <v>14</v>
      </c>
    </row>
    <row r="154" spans="1:46" s="4" customFormat="1" ht="25" customHeight="1" x14ac:dyDescent="0.35">
      <c r="A154" s="4">
        <f t="shared" si="2"/>
        <v>153</v>
      </c>
      <c r="B154" s="501" t="s">
        <v>16413</v>
      </c>
      <c r="C154" s="5" t="s">
        <v>640</v>
      </c>
      <c r="E154" s="4" t="s">
        <v>141</v>
      </c>
      <c r="F154" s="502">
        <v>44105</v>
      </c>
      <c r="G154" s="502">
        <v>44164</v>
      </c>
      <c r="H154" s="502">
        <v>44530</v>
      </c>
      <c r="I154" s="502">
        <v>45625</v>
      </c>
      <c r="J154" s="4" t="s">
        <v>2269</v>
      </c>
      <c r="K154" s="6" t="s">
        <v>80</v>
      </c>
      <c r="L154" s="6" t="s">
        <v>163</v>
      </c>
      <c r="M154" s="6" t="s">
        <v>2052</v>
      </c>
      <c r="N154" s="6" t="s">
        <v>1984</v>
      </c>
      <c r="O154" s="6" t="s">
        <v>196</v>
      </c>
      <c r="P154" s="6" t="s">
        <v>2061</v>
      </c>
      <c r="Q154" s="4" t="s">
        <v>83</v>
      </c>
      <c r="R154" s="501" t="s">
        <v>18422</v>
      </c>
      <c r="S154" s="4" t="s">
        <v>2144</v>
      </c>
      <c r="T154" s="4" t="s">
        <v>53</v>
      </c>
      <c r="U154" s="502">
        <v>28820</v>
      </c>
      <c r="V154" s="4" t="s">
        <v>141</v>
      </c>
      <c r="W154" s="4" t="s">
        <v>141</v>
      </c>
      <c r="X154" s="4" t="s">
        <v>1936</v>
      </c>
      <c r="Y154" s="501" t="s">
        <v>18423</v>
      </c>
      <c r="Z154" s="502">
        <v>44308</v>
      </c>
      <c r="AA154" s="4" t="s">
        <v>1937</v>
      </c>
      <c r="AB154" s="4" t="s">
        <v>1946</v>
      </c>
      <c r="AC154" s="504" t="s">
        <v>1968</v>
      </c>
      <c r="AD154" s="4" t="s">
        <v>2139</v>
      </c>
      <c r="AE154" s="4" t="s">
        <v>18424</v>
      </c>
      <c r="AF154" s="4" t="s">
        <v>18425</v>
      </c>
      <c r="AG154" s="4" t="s">
        <v>18426</v>
      </c>
      <c r="AH154" s="4" t="s">
        <v>18425</v>
      </c>
      <c r="AI154" s="4" t="s">
        <v>18426</v>
      </c>
      <c r="AJ154" s="501" t="s">
        <v>18427</v>
      </c>
      <c r="AK154" s="4" t="s">
        <v>18428</v>
      </c>
      <c r="AL154" s="4" t="s">
        <v>1971</v>
      </c>
      <c r="AM154" s="501" t="s">
        <v>641</v>
      </c>
      <c r="AN154" s="7" t="s">
        <v>642</v>
      </c>
      <c r="AO154" s="7" t="s">
        <v>18429</v>
      </c>
      <c r="AQ154" s="6" t="s">
        <v>18430</v>
      </c>
      <c r="AR154" s="501" t="str">
        <f>Table2[[#This Row],[Employee Code]]</f>
        <v>12001056</v>
      </c>
      <c r="AS154" s="4" t="s">
        <v>17359</v>
      </c>
      <c r="AT154" s="4" t="s">
        <v>17039</v>
      </c>
    </row>
    <row r="155" spans="1:46" s="4" customFormat="1" ht="25" customHeight="1" x14ac:dyDescent="0.35">
      <c r="A155" s="365">
        <f t="shared" si="2"/>
        <v>154</v>
      </c>
      <c r="B155" s="338" t="s">
        <v>16414</v>
      </c>
      <c r="C155" s="335" t="s">
        <v>643</v>
      </c>
      <c r="D155" s="329"/>
      <c r="E155" s="329" t="s">
        <v>14</v>
      </c>
      <c r="F155" s="336">
        <v>44105</v>
      </c>
      <c r="G155" s="336">
        <v>44164</v>
      </c>
      <c r="H155" s="336">
        <v>44530</v>
      </c>
      <c r="I155" s="336">
        <v>45625</v>
      </c>
      <c r="J155" s="329" t="s">
        <v>2269</v>
      </c>
      <c r="K155" s="337" t="s">
        <v>69</v>
      </c>
      <c r="L155" s="337" t="s">
        <v>70</v>
      </c>
      <c r="M155" s="337" t="s">
        <v>2287</v>
      </c>
      <c r="N155" s="337" t="s">
        <v>1984</v>
      </c>
      <c r="O155" s="337" t="s">
        <v>644</v>
      </c>
      <c r="P155" s="337" t="s">
        <v>2288</v>
      </c>
      <c r="Q155" s="329" t="s">
        <v>21</v>
      </c>
      <c r="R155" s="338" t="s">
        <v>18431</v>
      </c>
      <c r="S155" s="329" t="s">
        <v>2003</v>
      </c>
      <c r="T155" s="329" t="s">
        <v>22</v>
      </c>
      <c r="U155" s="336">
        <v>30503</v>
      </c>
      <c r="V155" s="329" t="s">
        <v>255</v>
      </c>
      <c r="W155" s="329" t="s">
        <v>2289</v>
      </c>
      <c r="X155" s="329" t="s">
        <v>1936</v>
      </c>
      <c r="Y155" s="338" t="s">
        <v>18432</v>
      </c>
      <c r="Z155" s="336">
        <v>44833</v>
      </c>
      <c r="AA155" s="329" t="s">
        <v>1937</v>
      </c>
      <c r="AB155" s="329" t="s">
        <v>1946</v>
      </c>
      <c r="AC155" s="339" t="s">
        <v>1939</v>
      </c>
      <c r="AD155" s="329" t="s">
        <v>2203</v>
      </c>
      <c r="AE155" s="329" t="s">
        <v>1988</v>
      </c>
      <c r="AF155" s="329" t="s">
        <v>18433</v>
      </c>
      <c r="AG155" s="329" t="s">
        <v>18434</v>
      </c>
      <c r="AH155" s="329" t="s">
        <v>18435</v>
      </c>
      <c r="AI155" s="329" t="s">
        <v>18436</v>
      </c>
      <c r="AJ155" s="338" t="s">
        <v>18437</v>
      </c>
      <c r="AK155" s="329" t="s">
        <v>18438</v>
      </c>
      <c r="AL155" s="329" t="s">
        <v>1963</v>
      </c>
      <c r="AM155" s="500" t="s">
        <v>645</v>
      </c>
      <c r="AN155" s="508" t="s">
        <v>646</v>
      </c>
      <c r="AO155" s="7" t="s">
        <v>18439</v>
      </c>
      <c r="AQ155" s="6" t="s">
        <v>2290</v>
      </c>
      <c r="AR155" s="501" t="str">
        <f>Table2[[#This Row],[Employee Code]]</f>
        <v>12001059</v>
      </c>
      <c r="AS155" s="4" t="s">
        <v>16</v>
      </c>
      <c r="AT155" s="4" t="s">
        <v>14</v>
      </c>
    </row>
    <row r="156" spans="1:46" s="4" customFormat="1" ht="25" customHeight="1" x14ac:dyDescent="0.35">
      <c r="A156" s="365">
        <f t="shared" si="2"/>
        <v>155</v>
      </c>
      <c r="B156" s="338" t="s">
        <v>16415</v>
      </c>
      <c r="C156" s="335" t="s">
        <v>647</v>
      </c>
      <c r="D156" s="329" t="s">
        <v>18440</v>
      </c>
      <c r="E156" s="329" t="s">
        <v>14</v>
      </c>
      <c r="F156" s="336">
        <v>44124</v>
      </c>
      <c r="G156" s="336">
        <v>44183</v>
      </c>
      <c r="H156" s="336">
        <v>44184</v>
      </c>
      <c r="I156" s="336"/>
      <c r="J156" s="329" t="s">
        <v>1932</v>
      </c>
      <c r="K156" s="337" t="s">
        <v>80</v>
      </c>
      <c r="L156" s="337" t="s">
        <v>146</v>
      </c>
      <c r="M156" s="337" t="s">
        <v>146</v>
      </c>
      <c r="N156" s="337" t="s">
        <v>2097</v>
      </c>
      <c r="O156" s="337" t="s">
        <v>648</v>
      </c>
      <c r="P156" s="337" t="s">
        <v>2291</v>
      </c>
      <c r="Q156" s="329" t="s">
        <v>21</v>
      </c>
      <c r="R156" s="338" t="s">
        <v>18441</v>
      </c>
      <c r="S156" s="329" t="s">
        <v>1944</v>
      </c>
      <c r="T156" s="329" t="s">
        <v>22</v>
      </c>
      <c r="U156" s="336">
        <v>28321</v>
      </c>
      <c r="V156" s="329" t="s">
        <v>343</v>
      </c>
      <c r="W156" s="329" t="s">
        <v>343</v>
      </c>
      <c r="X156" s="329" t="s">
        <v>1936</v>
      </c>
      <c r="Y156" s="338" t="s">
        <v>18442</v>
      </c>
      <c r="Z156" s="336">
        <v>44474</v>
      </c>
      <c r="AA156" s="329" t="s">
        <v>1937</v>
      </c>
      <c r="AB156" s="329" t="s">
        <v>1938</v>
      </c>
      <c r="AC156" s="339" t="s">
        <v>1939</v>
      </c>
      <c r="AD156" s="329" t="s">
        <v>2010</v>
      </c>
      <c r="AE156" s="329" t="s">
        <v>2041</v>
      </c>
      <c r="AF156" s="329" t="s">
        <v>18443</v>
      </c>
      <c r="AG156" s="329" t="s">
        <v>18444</v>
      </c>
      <c r="AH156" s="329" t="s">
        <v>18445</v>
      </c>
      <c r="AI156" s="329" t="s">
        <v>18446</v>
      </c>
      <c r="AJ156" s="338" t="s">
        <v>18447</v>
      </c>
      <c r="AK156" s="329" t="s">
        <v>18448</v>
      </c>
      <c r="AL156" s="329" t="s">
        <v>1941</v>
      </c>
      <c r="AM156" s="500" t="s">
        <v>649</v>
      </c>
      <c r="AN156" s="325" t="s">
        <v>650</v>
      </c>
      <c r="AO156" s="7" t="s">
        <v>18449</v>
      </c>
      <c r="AQ156" s="6" t="s">
        <v>18450</v>
      </c>
      <c r="AR156" s="501" t="str">
        <f>Table2[[#This Row],[Employee Code]]</f>
        <v>12001065</v>
      </c>
      <c r="AS156" s="4" t="s">
        <v>16</v>
      </c>
      <c r="AT156" s="4" t="s">
        <v>14</v>
      </c>
    </row>
    <row r="157" spans="1:46" s="4" customFormat="1" ht="25" customHeight="1" x14ac:dyDescent="0.35">
      <c r="A157" s="365">
        <f t="shared" si="2"/>
        <v>156</v>
      </c>
      <c r="B157" s="338" t="s">
        <v>16416</v>
      </c>
      <c r="C157" s="335" t="s">
        <v>651</v>
      </c>
      <c r="D157" s="329"/>
      <c r="E157" s="329" t="s">
        <v>14</v>
      </c>
      <c r="F157" s="336">
        <v>44130</v>
      </c>
      <c r="G157" s="336">
        <v>44189</v>
      </c>
      <c r="H157" s="336">
        <v>44555</v>
      </c>
      <c r="I157" s="336">
        <v>45650</v>
      </c>
      <c r="J157" s="329" t="s">
        <v>2269</v>
      </c>
      <c r="K157" s="337" t="s">
        <v>34</v>
      </c>
      <c r="L157" s="337" t="s">
        <v>35</v>
      </c>
      <c r="M157" s="337" t="s">
        <v>2292</v>
      </c>
      <c r="N157" s="337" t="s">
        <v>1990</v>
      </c>
      <c r="O157" s="337" t="s">
        <v>652</v>
      </c>
      <c r="P157" s="337" t="s">
        <v>2293</v>
      </c>
      <c r="Q157" s="329" t="s">
        <v>21</v>
      </c>
      <c r="R157" s="338" t="s">
        <v>18451</v>
      </c>
      <c r="S157" s="329" t="s">
        <v>1935</v>
      </c>
      <c r="T157" s="329" t="s">
        <v>22</v>
      </c>
      <c r="U157" s="336">
        <v>32582</v>
      </c>
      <c r="V157" s="329" t="s">
        <v>141</v>
      </c>
      <c r="W157" s="329" t="s">
        <v>141</v>
      </c>
      <c r="X157" s="329" t="s">
        <v>1936</v>
      </c>
      <c r="Y157" s="338" t="s">
        <v>18452</v>
      </c>
      <c r="Z157" s="336">
        <v>44711</v>
      </c>
      <c r="AA157" s="329" t="s">
        <v>1937</v>
      </c>
      <c r="AB157" s="329" t="s">
        <v>1938</v>
      </c>
      <c r="AC157" s="339" t="s">
        <v>1939</v>
      </c>
      <c r="AD157" s="329" t="s">
        <v>2115</v>
      </c>
      <c r="AE157" s="329" t="s">
        <v>1948</v>
      </c>
      <c r="AF157" s="329" t="s">
        <v>18453</v>
      </c>
      <c r="AG157" s="329" t="s">
        <v>18454</v>
      </c>
      <c r="AH157" s="329" t="s">
        <v>18455</v>
      </c>
      <c r="AI157" s="329" t="s">
        <v>18456</v>
      </c>
      <c r="AJ157" s="338" t="s">
        <v>18457</v>
      </c>
      <c r="AK157" s="329" t="s">
        <v>18458</v>
      </c>
      <c r="AL157" s="329" t="s">
        <v>2224</v>
      </c>
      <c r="AM157" s="500" t="s">
        <v>653</v>
      </c>
      <c r="AN157" s="325" t="s">
        <v>654</v>
      </c>
      <c r="AO157" s="7" t="s">
        <v>18459</v>
      </c>
      <c r="AQ157" s="6" t="s">
        <v>18460</v>
      </c>
      <c r="AR157" s="501" t="str">
        <f>Table2[[#This Row],[Employee Code]]</f>
        <v>12001066</v>
      </c>
      <c r="AS157" s="4" t="s">
        <v>16</v>
      </c>
      <c r="AT157" s="4" t="s">
        <v>14</v>
      </c>
    </row>
    <row r="158" spans="1:46" s="4" customFormat="1" ht="25" customHeight="1" x14ac:dyDescent="0.35">
      <c r="A158" s="365">
        <f t="shared" si="2"/>
        <v>157</v>
      </c>
      <c r="B158" s="338" t="s">
        <v>16417</v>
      </c>
      <c r="C158" s="335" t="s">
        <v>655</v>
      </c>
      <c r="D158" s="329"/>
      <c r="E158" s="329" t="s">
        <v>14</v>
      </c>
      <c r="F158" s="336">
        <v>44137</v>
      </c>
      <c r="G158" s="336">
        <v>44196</v>
      </c>
      <c r="H158" s="336">
        <v>44562</v>
      </c>
      <c r="I158" s="336">
        <v>45657</v>
      </c>
      <c r="J158" s="329" t="s">
        <v>2269</v>
      </c>
      <c r="K158" s="337" t="s">
        <v>34</v>
      </c>
      <c r="L158" s="337" t="s">
        <v>35</v>
      </c>
      <c r="M158" s="337" t="s">
        <v>2142</v>
      </c>
      <c r="N158" s="337" t="s">
        <v>2050</v>
      </c>
      <c r="O158" s="337" t="s">
        <v>414</v>
      </c>
      <c r="P158" s="337" t="s">
        <v>2184</v>
      </c>
      <c r="Q158" s="329" t="s">
        <v>21</v>
      </c>
      <c r="R158" s="338" t="s">
        <v>18461</v>
      </c>
      <c r="S158" s="329" t="s">
        <v>1986</v>
      </c>
      <c r="T158" s="329" t="s">
        <v>22</v>
      </c>
      <c r="U158" s="336">
        <v>33333</v>
      </c>
      <c r="V158" s="329" t="s">
        <v>2205</v>
      </c>
      <c r="W158" s="329" t="s">
        <v>2205</v>
      </c>
      <c r="X158" s="329" t="s">
        <v>1936</v>
      </c>
      <c r="Y158" s="338" t="s">
        <v>18462</v>
      </c>
      <c r="Z158" s="336">
        <v>44636</v>
      </c>
      <c r="AA158" s="329" t="s">
        <v>1937</v>
      </c>
      <c r="AB158" s="329" t="s">
        <v>1938</v>
      </c>
      <c r="AC158" s="339" t="s">
        <v>1939</v>
      </c>
      <c r="AD158" s="329" t="s">
        <v>2098</v>
      </c>
      <c r="AE158" s="329" t="s">
        <v>2095</v>
      </c>
      <c r="AF158" s="329" t="s">
        <v>18463</v>
      </c>
      <c r="AG158" s="329" t="s">
        <v>18464</v>
      </c>
      <c r="AH158" s="329" t="s">
        <v>18465</v>
      </c>
      <c r="AI158" s="329" t="s">
        <v>18466</v>
      </c>
      <c r="AJ158" s="338" t="s">
        <v>18467</v>
      </c>
      <c r="AK158" s="329" t="s">
        <v>18468</v>
      </c>
      <c r="AL158" s="329" t="s">
        <v>1941</v>
      </c>
      <c r="AM158" s="500" t="s">
        <v>656</v>
      </c>
      <c r="AN158" s="325" t="s">
        <v>657</v>
      </c>
      <c r="AO158" s="7" t="s">
        <v>18469</v>
      </c>
      <c r="AQ158" s="6" t="s">
        <v>18470</v>
      </c>
      <c r="AR158" s="501" t="str">
        <f>Table2[[#This Row],[Employee Code]]</f>
        <v>12001069</v>
      </c>
      <c r="AS158" s="4" t="s">
        <v>16</v>
      </c>
      <c r="AT158" s="4" t="s">
        <v>14</v>
      </c>
    </row>
    <row r="159" spans="1:46" s="4" customFormat="1" ht="25" customHeight="1" x14ac:dyDescent="0.35">
      <c r="A159" s="365">
        <f t="shared" si="2"/>
        <v>158</v>
      </c>
      <c r="B159" s="338" t="s">
        <v>16418</v>
      </c>
      <c r="C159" s="335" t="s">
        <v>658</v>
      </c>
      <c r="D159" s="329"/>
      <c r="E159" s="329" t="s">
        <v>14</v>
      </c>
      <c r="F159" s="336">
        <v>44151</v>
      </c>
      <c r="G159" s="336">
        <v>44210</v>
      </c>
      <c r="H159" s="336">
        <v>45306</v>
      </c>
      <c r="I159" s="336"/>
      <c r="J159" s="329" t="s">
        <v>1932</v>
      </c>
      <c r="K159" s="337" t="s">
        <v>18</v>
      </c>
      <c r="L159" s="337" t="s">
        <v>283</v>
      </c>
      <c r="M159" s="337" t="s">
        <v>2116</v>
      </c>
      <c r="N159" s="337" t="s">
        <v>1942</v>
      </c>
      <c r="O159" s="337" t="s">
        <v>659</v>
      </c>
      <c r="P159" s="337" t="s">
        <v>2294</v>
      </c>
      <c r="Q159" s="329" t="s">
        <v>21</v>
      </c>
      <c r="R159" s="338" t="s">
        <v>18471</v>
      </c>
      <c r="S159" s="329" t="s">
        <v>2295</v>
      </c>
      <c r="T159" s="329" t="s">
        <v>22</v>
      </c>
      <c r="U159" s="336">
        <v>30117</v>
      </c>
      <c r="V159" s="7" t="s">
        <v>2109</v>
      </c>
      <c r="W159" s="329" t="s">
        <v>311</v>
      </c>
      <c r="X159" s="329" t="s">
        <v>1936</v>
      </c>
      <c r="Y159" s="338" t="s">
        <v>18472</v>
      </c>
      <c r="Z159" s="336">
        <v>44798</v>
      </c>
      <c r="AA159" s="329" t="s">
        <v>1937</v>
      </c>
      <c r="AB159" s="329" t="s">
        <v>1946</v>
      </c>
      <c r="AC159" s="339" t="s">
        <v>1939</v>
      </c>
      <c r="AD159" s="329" t="s">
        <v>18473</v>
      </c>
      <c r="AE159" s="329" t="s">
        <v>1962</v>
      </c>
      <c r="AF159" s="329" t="s">
        <v>18474</v>
      </c>
      <c r="AG159" s="329" t="s">
        <v>18475</v>
      </c>
      <c r="AH159" s="329" t="s">
        <v>18474</v>
      </c>
      <c r="AI159" s="329" t="s">
        <v>18475</v>
      </c>
      <c r="AJ159" s="338" t="s">
        <v>18476</v>
      </c>
      <c r="AK159" s="329" t="s">
        <v>18477</v>
      </c>
      <c r="AL159" s="329" t="s">
        <v>1958</v>
      </c>
      <c r="AM159" s="500" t="s">
        <v>660</v>
      </c>
      <c r="AN159" s="325" t="s">
        <v>661</v>
      </c>
      <c r="AO159" s="7"/>
      <c r="AQ159" s="6" t="s">
        <v>18478</v>
      </c>
      <c r="AR159" s="501" t="str">
        <f>Table2[[#This Row],[Employee Code]]</f>
        <v>12001071</v>
      </c>
      <c r="AS159" s="4" t="s">
        <v>16</v>
      </c>
      <c r="AT159" s="4" t="s">
        <v>14</v>
      </c>
    </row>
    <row r="160" spans="1:46" s="4" customFormat="1" ht="25" customHeight="1" x14ac:dyDescent="0.35">
      <c r="A160" s="365">
        <f t="shared" si="2"/>
        <v>159</v>
      </c>
      <c r="B160" s="338" t="s">
        <v>16419</v>
      </c>
      <c r="C160" s="334" t="s">
        <v>662</v>
      </c>
      <c r="D160" s="329"/>
      <c r="E160" s="329" t="s">
        <v>14</v>
      </c>
      <c r="F160" s="336">
        <v>44158</v>
      </c>
      <c r="G160" s="336">
        <v>44217</v>
      </c>
      <c r="H160" s="336">
        <v>44583</v>
      </c>
      <c r="I160" s="336">
        <v>45678</v>
      </c>
      <c r="J160" s="329" t="s">
        <v>2269</v>
      </c>
      <c r="K160" s="337" t="s">
        <v>69</v>
      </c>
      <c r="L160" s="337" t="s">
        <v>70</v>
      </c>
      <c r="M160" s="337" t="s">
        <v>2147</v>
      </c>
      <c r="N160" s="337" t="s">
        <v>1972</v>
      </c>
      <c r="O160" s="337" t="s">
        <v>603</v>
      </c>
      <c r="P160" s="337" t="s">
        <v>2278</v>
      </c>
      <c r="Q160" s="329" t="s">
        <v>21</v>
      </c>
      <c r="R160" s="338" t="s">
        <v>18479</v>
      </c>
      <c r="S160" s="329" t="s">
        <v>2135</v>
      </c>
      <c r="T160" s="329" t="s">
        <v>53</v>
      </c>
      <c r="U160" s="336">
        <v>30010</v>
      </c>
      <c r="V160" s="329" t="s">
        <v>255</v>
      </c>
      <c r="W160" s="329" t="s">
        <v>255</v>
      </c>
      <c r="X160" s="329" t="s">
        <v>1936</v>
      </c>
      <c r="Y160" s="338" t="s">
        <v>18480</v>
      </c>
      <c r="Z160" s="336">
        <v>44771</v>
      </c>
      <c r="AA160" s="329" t="s">
        <v>1937</v>
      </c>
      <c r="AB160" s="329" t="s">
        <v>1938</v>
      </c>
      <c r="AC160" s="339" t="s">
        <v>1968</v>
      </c>
      <c r="AD160" s="329" t="s">
        <v>2210</v>
      </c>
      <c r="AE160" s="329" t="s">
        <v>2296</v>
      </c>
      <c r="AF160" s="329" t="s">
        <v>18481</v>
      </c>
      <c r="AG160" s="329" t="s">
        <v>18482</v>
      </c>
      <c r="AH160" s="329" t="s">
        <v>18481</v>
      </c>
      <c r="AI160" s="329" t="s">
        <v>18482</v>
      </c>
      <c r="AJ160" s="338" t="s">
        <v>18483</v>
      </c>
      <c r="AK160" s="329" t="s">
        <v>18484</v>
      </c>
      <c r="AL160" s="329" t="s">
        <v>1971</v>
      </c>
      <c r="AM160" s="500" t="s">
        <v>663</v>
      </c>
      <c r="AN160" s="325" t="s">
        <v>664</v>
      </c>
      <c r="AO160" s="7" t="s">
        <v>664</v>
      </c>
      <c r="AQ160" s="6" t="s">
        <v>18485</v>
      </c>
      <c r="AR160" s="501" t="str">
        <f>Table2[[#This Row],[Employee Code]]</f>
        <v>12001077</v>
      </c>
      <c r="AS160" s="4" t="s">
        <v>16</v>
      </c>
      <c r="AT160" s="4" t="s">
        <v>14</v>
      </c>
    </row>
    <row r="161" spans="1:46" s="4" customFormat="1" ht="25" customHeight="1" x14ac:dyDescent="0.35">
      <c r="A161" s="365">
        <f t="shared" si="2"/>
        <v>160</v>
      </c>
      <c r="B161" s="338" t="s">
        <v>16420</v>
      </c>
      <c r="C161" s="335" t="s">
        <v>665</v>
      </c>
      <c r="D161" s="329"/>
      <c r="E161" s="329" t="s">
        <v>14</v>
      </c>
      <c r="F161" s="336">
        <v>44165</v>
      </c>
      <c r="G161" s="336">
        <v>44224</v>
      </c>
      <c r="H161" s="336">
        <v>44590</v>
      </c>
      <c r="I161" s="336">
        <v>45685</v>
      </c>
      <c r="J161" s="329" t="s">
        <v>2269</v>
      </c>
      <c r="K161" s="337" t="s">
        <v>69</v>
      </c>
      <c r="L161" s="337" t="s">
        <v>70</v>
      </c>
      <c r="M161" s="337" t="s">
        <v>2147</v>
      </c>
      <c r="N161" s="337" t="s">
        <v>1972</v>
      </c>
      <c r="O161" s="337" t="s">
        <v>603</v>
      </c>
      <c r="P161" s="337" t="s">
        <v>2278</v>
      </c>
      <c r="Q161" s="329" t="s">
        <v>21</v>
      </c>
      <c r="R161" s="338" t="s">
        <v>18486</v>
      </c>
      <c r="S161" s="329" t="s">
        <v>1944</v>
      </c>
      <c r="T161" s="329" t="s">
        <v>53</v>
      </c>
      <c r="U161" s="336">
        <v>31109</v>
      </c>
      <c r="V161" s="329" t="s">
        <v>2297</v>
      </c>
      <c r="W161" s="329" t="s">
        <v>255</v>
      </c>
      <c r="X161" s="329" t="s">
        <v>1936</v>
      </c>
      <c r="Y161" s="338" t="s">
        <v>18487</v>
      </c>
      <c r="Z161" s="336">
        <v>44305</v>
      </c>
      <c r="AA161" s="329" t="s">
        <v>1937</v>
      </c>
      <c r="AB161" s="329" t="s">
        <v>1938</v>
      </c>
      <c r="AC161" s="339" t="s">
        <v>1939</v>
      </c>
      <c r="AD161" s="329" t="s">
        <v>2210</v>
      </c>
      <c r="AE161" s="329" t="s">
        <v>1988</v>
      </c>
      <c r="AF161" s="329" t="s">
        <v>18488</v>
      </c>
      <c r="AG161" s="329" t="s">
        <v>18489</v>
      </c>
      <c r="AH161" s="329" t="s">
        <v>18488</v>
      </c>
      <c r="AI161" s="329" t="s">
        <v>18489</v>
      </c>
      <c r="AJ161" s="338" t="s">
        <v>18490</v>
      </c>
      <c r="AK161" s="329" t="s">
        <v>18491</v>
      </c>
      <c r="AL161" s="329" t="s">
        <v>1971</v>
      </c>
      <c r="AM161" s="500" t="s">
        <v>666</v>
      </c>
      <c r="AN161" s="325" t="s">
        <v>667</v>
      </c>
      <c r="AO161" s="7" t="s">
        <v>18492</v>
      </c>
      <c r="AQ161" s="6" t="s">
        <v>18493</v>
      </c>
      <c r="AR161" s="501" t="str">
        <f>Table2[[#This Row],[Employee Code]]</f>
        <v>12001082</v>
      </c>
      <c r="AS161" s="4" t="s">
        <v>16</v>
      </c>
      <c r="AT161" s="4" t="s">
        <v>14</v>
      </c>
    </row>
    <row r="162" spans="1:46" s="4" customFormat="1" ht="25" customHeight="1" x14ac:dyDescent="0.35">
      <c r="A162" s="365">
        <f t="shared" si="2"/>
        <v>161</v>
      </c>
      <c r="B162" s="232" t="s">
        <v>16421</v>
      </c>
      <c r="C162" s="248" t="s">
        <v>668</v>
      </c>
      <c r="D162" s="269" t="s">
        <v>18494</v>
      </c>
      <c r="E162" s="269" t="s">
        <v>669</v>
      </c>
      <c r="F162" s="275">
        <v>44166</v>
      </c>
      <c r="G162" s="275">
        <v>44225</v>
      </c>
      <c r="H162" s="275">
        <v>44226</v>
      </c>
      <c r="I162" s="275"/>
      <c r="J162" s="269" t="s">
        <v>1932</v>
      </c>
      <c r="K162" s="337" t="s">
        <v>80</v>
      </c>
      <c r="L162" s="337" t="s">
        <v>81</v>
      </c>
      <c r="M162" s="280" t="s">
        <v>2298</v>
      </c>
      <c r="N162" s="280" t="s">
        <v>2097</v>
      </c>
      <c r="O162" s="280" t="s">
        <v>164</v>
      </c>
      <c r="P162" s="337" t="s">
        <v>2053</v>
      </c>
      <c r="Q162" s="269" t="s">
        <v>83</v>
      </c>
      <c r="R162" s="232" t="s">
        <v>18495</v>
      </c>
      <c r="S162" s="269" t="s">
        <v>1944</v>
      </c>
      <c r="T162" s="269" t="s">
        <v>53</v>
      </c>
      <c r="U162" s="275">
        <v>30181</v>
      </c>
      <c r="V162" s="9" t="s">
        <v>293</v>
      </c>
      <c r="W162" s="269" t="s">
        <v>293</v>
      </c>
      <c r="X162" s="269" t="s">
        <v>1936</v>
      </c>
      <c r="Y162" s="338" t="s">
        <v>18496</v>
      </c>
      <c r="Z162" s="336">
        <v>44936</v>
      </c>
      <c r="AA162" s="329" t="s">
        <v>1937</v>
      </c>
      <c r="AB162" s="269" t="s">
        <v>1938</v>
      </c>
      <c r="AC162" s="346" t="s">
        <v>1939</v>
      </c>
      <c r="AD162" s="269" t="s">
        <v>2072</v>
      </c>
      <c r="AE162" s="269" t="s">
        <v>1948</v>
      </c>
      <c r="AF162" s="329" t="s">
        <v>18497</v>
      </c>
      <c r="AG162" s="329" t="s">
        <v>18498</v>
      </c>
      <c r="AH162" s="329" t="s">
        <v>18497</v>
      </c>
      <c r="AI162" s="329" t="s">
        <v>18498</v>
      </c>
      <c r="AJ162" s="338" t="s">
        <v>18499</v>
      </c>
      <c r="AK162" s="329" t="s">
        <v>18500</v>
      </c>
      <c r="AL162" s="329" t="s">
        <v>1971</v>
      </c>
      <c r="AM162" s="513" t="s">
        <v>670</v>
      </c>
      <c r="AN162" s="325" t="s">
        <v>671</v>
      </c>
      <c r="AO162" s="7" t="s">
        <v>18501</v>
      </c>
      <c r="AP162" s="7"/>
      <c r="AQ162" s="10" t="s">
        <v>18502</v>
      </c>
      <c r="AR162" s="501" t="str">
        <f>Table2[[#This Row],[Employee Code]]</f>
        <v>12001084</v>
      </c>
      <c r="AS162" s="4" t="s">
        <v>17281</v>
      </c>
      <c r="AT162" s="4" t="s">
        <v>17039</v>
      </c>
    </row>
    <row r="163" spans="1:46" s="4" customFormat="1" ht="25" customHeight="1" x14ac:dyDescent="0.35">
      <c r="A163" s="365">
        <f t="shared" si="2"/>
        <v>162</v>
      </c>
      <c r="B163" s="338" t="s">
        <v>16422</v>
      </c>
      <c r="C163" s="335" t="s">
        <v>672</v>
      </c>
      <c r="D163" s="329"/>
      <c r="E163" s="329" t="s">
        <v>14</v>
      </c>
      <c r="F163" s="336">
        <v>44166</v>
      </c>
      <c r="G163" s="336">
        <v>44225</v>
      </c>
      <c r="H163" s="336">
        <v>44591</v>
      </c>
      <c r="I163" s="336">
        <v>45686</v>
      </c>
      <c r="J163" s="329" t="s">
        <v>2269</v>
      </c>
      <c r="K163" s="337" t="s">
        <v>69</v>
      </c>
      <c r="L163" s="337" t="s">
        <v>618</v>
      </c>
      <c r="M163" s="337" t="s">
        <v>18364</v>
      </c>
      <c r="N163" s="337" t="s">
        <v>1984</v>
      </c>
      <c r="O163" s="337" t="s">
        <v>673</v>
      </c>
      <c r="P163" s="337" t="s">
        <v>2299</v>
      </c>
      <c r="Q163" s="329" t="s">
        <v>21</v>
      </c>
      <c r="R163" s="338" t="s">
        <v>18503</v>
      </c>
      <c r="S163" s="329" t="s">
        <v>2252</v>
      </c>
      <c r="T163" s="329" t="s">
        <v>53</v>
      </c>
      <c r="U163" s="336">
        <v>32988</v>
      </c>
      <c r="V163" s="329" t="s">
        <v>255</v>
      </c>
      <c r="W163" s="329" t="s">
        <v>255</v>
      </c>
      <c r="X163" s="329" t="s">
        <v>1936</v>
      </c>
      <c r="Y163" s="338" t="s">
        <v>18504</v>
      </c>
      <c r="Z163" s="336">
        <v>44580</v>
      </c>
      <c r="AA163" s="329" t="s">
        <v>1937</v>
      </c>
      <c r="AB163" s="329" t="s">
        <v>1938</v>
      </c>
      <c r="AC163" s="339" t="s">
        <v>1939</v>
      </c>
      <c r="AD163" s="329" t="s">
        <v>2132</v>
      </c>
      <c r="AE163" s="329" t="s">
        <v>2300</v>
      </c>
      <c r="AF163" s="329" t="s">
        <v>18505</v>
      </c>
      <c r="AG163" s="329" t="s">
        <v>18506</v>
      </c>
      <c r="AH163" s="329" t="s">
        <v>18505</v>
      </c>
      <c r="AI163" s="329" t="s">
        <v>18506</v>
      </c>
      <c r="AJ163" s="338" t="s">
        <v>18507</v>
      </c>
      <c r="AK163" s="329" t="s">
        <v>18508</v>
      </c>
      <c r="AL163" s="329" t="s">
        <v>2107</v>
      </c>
      <c r="AM163" s="500" t="s">
        <v>674</v>
      </c>
      <c r="AN163" s="325" t="s">
        <v>675</v>
      </c>
      <c r="AO163" s="7" t="s">
        <v>18509</v>
      </c>
      <c r="AQ163" s="6" t="s">
        <v>18510</v>
      </c>
      <c r="AR163" s="501" t="str">
        <f>Table2[[#This Row],[Employee Code]]</f>
        <v>12001085</v>
      </c>
      <c r="AS163" s="4" t="s">
        <v>16</v>
      </c>
      <c r="AT163" s="4" t="s">
        <v>14</v>
      </c>
    </row>
    <row r="164" spans="1:46" s="4" customFormat="1" ht="25" customHeight="1" x14ac:dyDescent="0.35">
      <c r="A164" s="365">
        <f t="shared" si="2"/>
        <v>163</v>
      </c>
      <c r="B164" s="338" t="s">
        <v>16423</v>
      </c>
      <c r="C164" s="335" t="s">
        <v>676</v>
      </c>
      <c r="D164" s="329"/>
      <c r="E164" s="329" t="s">
        <v>32</v>
      </c>
      <c r="F164" s="336">
        <v>44166</v>
      </c>
      <c r="G164" s="336">
        <v>44225</v>
      </c>
      <c r="H164" s="336">
        <v>44591</v>
      </c>
      <c r="I164" s="336">
        <v>45686</v>
      </c>
      <c r="J164" s="329" t="s">
        <v>2269</v>
      </c>
      <c r="K164" s="337" t="s">
        <v>34</v>
      </c>
      <c r="L164" s="337" t="s">
        <v>115</v>
      </c>
      <c r="M164" s="337" t="s">
        <v>2070</v>
      </c>
      <c r="N164" s="509" t="s">
        <v>1990</v>
      </c>
      <c r="O164" s="509" t="s">
        <v>484</v>
      </c>
      <c r="P164" s="509" t="s">
        <v>2220</v>
      </c>
      <c r="Q164" s="329" t="s">
        <v>21</v>
      </c>
      <c r="R164" s="338" t="s">
        <v>18511</v>
      </c>
      <c r="S164" s="4" t="s">
        <v>1944</v>
      </c>
      <c r="T164" s="329" t="s">
        <v>53</v>
      </c>
      <c r="U164" s="336">
        <v>34169</v>
      </c>
      <c r="V164" s="329" t="s">
        <v>527</v>
      </c>
      <c r="W164" s="329" t="s">
        <v>527</v>
      </c>
      <c r="X164" s="329" t="s">
        <v>1936</v>
      </c>
      <c r="Y164" s="338" t="s">
        <v>18512</v>
      </c>
      <c r="Z164" s="336">
        <v>40333</v>
      </c>
      <c r="AA164" s="329" t="s">
        <v>527</v>
      </c>
      <c r="AB164" s="329" t="s">
        <v>1938</v>
      </c>
      <c r="AC164" s="339" t="s">
        <v>1939</v>
      </c>
      <c r="AD164" s="329" t="s">
        <v>18473</v>
      </c>
      <c r="AE164" s="329" t="s">
        <v>2095</v>
      </c>
      <c r="AF164" s="329" t="s">
        <v>18513</v>
      </c>
      <c r="AG164" s="329" t="s">
        <v>18514</v>
      </c>
      <c r="AH164" s="329" t="s">
        <v>18513</v>
      </c>
      <c r="AI164" s="329" t="s">
        <v>18514</v>
      </c>
      <c r="AJ164" s="338" t="s">
        <v>18515</v>
      </c>
      <c r="AK164" s="329" t="s">
        <v>18516</v>
      </c>
      <c r="AL164" s="329" t="s">
        <v>1971</v>
      </c>
      <c r="AM164" s="500" t="s">
        <v>677</v>
      </c>
      <c r="AN164" s="325" t="s">
        <v>678</v>
      </c>
      <c r="AO164" s="7"/>
      <c r="AQ164" s="6" t="s">
        <v>18517</v>
      </c>
      <c r="AR164" s="501" t="str">
        <f>Table2[[#This Row],[Employee Code]]</f>
        <v>12001086</v>
      </c>
      <c r="AS164" s="4" t="s">
        <v>16</v>
      </c>
      <c r="AT164" s="4" t="s">
        <v>17039</v>
      </c>
    </row>
    <row r="165" spans="1:46" s="4" customFormat="1" ht="25" customHeight="1" x14ac:dyDescent="0.35">
      <c r="A165" s="365">
        <f t="shared" si="2"/>
        <v>164</v>
      </c>
      <c r="B165" s="338" t="s">
        <v>16424</v>
      </c>
      <c r="C165" s="335" t="s">
        <v>679</v>
      </c>
      <c r="D165" s="329"/>
      <c r="E165" s="329" t="s">
        <v>14</v>
      </c>
      <c r="F165" s="336">
        <v>44179</v>
      </c>
      <c r="G165" s="336">
        <v>44238</v>
      </c>
      <c r="H165" s="336">
        <v>44604</v>
      </c>
      <c r="I165" s="336">
        <v>45699</v>
      </c>
      <c r="J165" s="329" t="s">
        <v>2269</v>
      </c>
      <c r="K165" s="337" t="s">
        <v>80</v>
      </c>
      <c r="L165" s="337" t="s">
        <v>3684</v>
      </c>
      <c r="M165" s="499" t="s">
        <v>3684</v>
      </c>
      <c r="N165" s="337" t="s">
        <v>1984</v>
      </c>
      <c r="O165" s="337" t="s">
        <v>16763</v>
      </c>
      <c r="P165" s="337" t="s">
        <v>2302</v>
      </c>
      <c r="Q165" s="329" t="s">
        <v>21</v>
      </c>
      <c r="R165" s="338" t="s">
        <v>18518</v>
      </c>
      <c r="S165" s="329" t="s">
        <v>1935</v>
      </c>
      <c r="T165" s="329" t="s">
        <v>53</v>
      </c>
      <c r="U165" s="336">
        <v>34565</v>
      </c>
      <c r="V165" s="329" t="s">
        <v>2297</v>
      </c>
      <c r="W165" s="329" t="s">
        <v>2297</v>
      </c>
      <c r="X165" s="329" t="s">
        <v>1936</v>
      </c>
      <c r="Y165" s="338" t="s">
        <v>18519</v>
      </c>
      <c r="Z165" s="336">
        <v>45083</v>
      </c>
      <c r="AA165" s="329" t="s">
        <v>1937</v>
      </c>
      <c r="AB165" s="329" t="s">
        <v>1956</v>
      </c>
      <c r="AC165" s="339" t="s">
        <v>1939</v>
      </c>
      <c r="AD165" s="329" t="s">
        <v>2303</v>
      </c>
      <c r="AE165" s="329" t="s">
        <v>2304</v>
      </c>
      <c r="AF165" s="329" t="s">
        <v>18520</v>
      </c>
      <c r="AG165" s="329" t="s">
        <v>18521</v>
      </c>
      <c r="AH165" s="329" t="s">
        <v>18522</v>
      </c>
      <c r="AI165" s="329" t="s">
        <v>18523</v>
      </c>
      <c r="AJ165" s="338" t="s">
        <v>18524</v>
      </c>
      <c r="AK165" s="329" t="s">
        <v>18525</v>
      </c>
      <c r="AL165" s="329" t="s">
        <v>1993</v>
      </c>
      <c r="AM165" s="500" t="s">
        <v>682</v>
      </c>
      <c r="AN165" s="325" t="s">
        <v>683</v>
      </c>
      <c r="AO165" s="7" t="s">
        <v>18526</v>
      </c>
      <c r="AQ165" s="6" t="s">
        <v>18527</v>
      </c>
      <c r="AR165" s="501" t="str">
        <f>Table2[[#This Row],[Employee Code]]</f>
        <v>12001089</v>
      </c>
      <c r="AS165" s="4" t="s">
        <v>16</v>
      </c>
      <c r="AT165" s="4" t="s">
        <v>14</v>
      </c>
    </row>
    <row r="166" spans="1:46" s="4" customFormat="1" ht="25" customHeight="1" x14ac:dyDescent="0.35">
      <c r="A166" s="365">
        <f t="shared" si="2"/>
        <v>165</v>
      </c>
      <c r="B166" s="338" t="s">
        <v>16425</v>
      </c>
      <c r="C166" s="335" t="s">
        <v>684</v>
      </c>
      <c r="D166" s="329"/>
      <c r="E166" s="329" t="s">
        <v>14</v>
      </c>
      <c r="F166" s="336">
        <v>44179</v>
      </c>
      <c r="G166" s="336">
        <v>44238</v>
      </c>
      <c r="H166" s="336">
        <v>44604</v>
      </c>
      <c r="I166" s="336">
        <v>45699</v>
      </c>
      <c r="J166" s="329" t="s">
        <v>2269</v>
      </c>
      <c r="K166" s="337" t="s">
        <v>34</v>
      </c>
      <c r="L166" s="337" t="s">
        <v>115</v>
      </c>
      <c r="M166" s="337" t="s">
        <v>2118</v>
      </c>
      <c r="N166" s="509" t="s">
        <v>1990</v>
      </c>
      <c r="O166" s="509" t="s">
        <v>289</v>
      </c>
      <c r="P166" s="509" t="s">
        <v>2305</v>
      </c>
      <c r="Q166" s="329" t="s">
        <v>21</v>
      </c>
      <c r="R166" s="338" t="s">
        <v>18528</v>
      </c>
      <c r="S166" s="4" t="s">
        <v>1935</v>
      </c>
      <c r="T166" s="329" t="s">
        <v>22</v>
      </c>
      <c r="U166" s="336">
        <v>34750</v>
      </c>
      <c r="V166" s="329" t="s">
        <v>343</v>
      </c>
      <c r="W166" s="329" t="s">
        <v>343</v>
      </c>
      <c r="X166" s="329" t="s">
        <v>1936</v>
      </c>
      <c r="Y166" s="338" t="s">
        <v>18529</v>
      </c>
      <c r="Z166" s="336">
        <v>44652</v>
      </c>
      <c r="AA166" s="329" t="s">
        <v>1937</v>
      </c>
      <c r="AB166" s="329" t="s">
        <v>1956</v>
      </c>
      <c r="AC166" s="339" t="s">
        <v>1939</v>
      </c>
      <c r="AD166" s="329" t="s">
        <v>2120</v>
      </c>
      <c r="AE166" s="329" t="s">
        <v>2306</v>
      </c>
      <c r="AF166" s="329" t="s">
        <v>18530</v>
      </c>
      <c r="AG166" s="329" t="s">
        <v>18531</v>
      </c>
      <c r="AH166" s="329" t="s">
        <v>18532</v>
      </c>
      <c r="AI166" s="329" t="s">
        <v>18533</v>
      </c>
      <c r="AJ166" s="338" t="s">
        <v>18534</v>
      </c>
      <c r="AK166" s="329" t="s">
        <v>2307</v>
      </c>
      <c r="AL166" s="329" t="s">
        <v>1958</v>
      </c>
      <c r="AM166" s="500" t="s">
        <v>685</v>
      </c>
      <c r="AN166" s="325" t="s">
        <v>686</v>
      </c>
      <c r="AO166" s="7" t="s">
        <v>18535</v>
      </c>
      <c r="AQ166" s="6" t="s">
        <v>18536</v>
      </c>
      <c r="AR166" s="501" t="str">
        <f>Table2[[#This Row],[Employee Code]]</f>
        <v>12001090</v>
      </c>
      <c r="AS166" s="4" t="s">
        <v>16</v>
      </c>
      <c r="AT166" s="4" t="s">
        <v>14</v>
      </c>
    </row>
    <row r="167" spans="1:46" s="4" customFormat="1" ht="25" customHeight="1" x14ac:dyDescent="0.35">
      <c r="A167" s="365">
        <f t="shared" si="2"/>
        <v>166</v>
      </c>
      <c r="B167" s="338" t="s">
        <v>16426</v>
      </c>
      <c r="C167" s="335" t="s">
        <v>687</v>
      </c>
      <c r="D167" s="329" t="s">
        <v>18537</v>
      </c>
      <c r="E167" s="329" t="s">
        <v>145</v>
      </c>
      <c r="F167" s="336">
        <v>44200</v>
      </c>
      <c r="G167" s="336">
        <v>44259</v>
      </c>
      <c r="H167" s="336">
        <v>44260</v>
      </c>
      <c r="I167" s="336"/>
      <c r="J167" s="329" t="s">
        <v>1932</v>
      </c>
      <c r="K167" s="337" t="s">
        <v>80</v>
      </c>
      <c r="L167" s="337" t="s">
        <v>297</v>
      </c>
      <c r="M167" s="337" t="s">
        <v>18538</v>
      </c>
      <c r="N167" s="337" t="s">
        <v>1995</v>
      </c>
      <c r="O167" s="337" t="s">
        <v>688</v>
      </c>
      <c r="P167" s="337" t="s">
        <v>2308</v>
      </c>
      <c r="Q167" s="329" t="s">
        <v>83</v>
      </c>
      <c r="R167" s="338" t="s">
        <v>18539</v>
      </c>
      <c r="S167" s="329" t="s">
        <v>2145</v>
      </c>
      <c r="T167" s="329" t="s">
        <v>53</v>
      </c>
      <c r="U167" s="336">
        <v>26447</v>
      </c>
      <c r="V167" s="329" t="s">
        <v>145</v>
      </c>
      <c r="W167" s="329" t="s">
        <v>2205</v>
      </c>
      <c r="X167" s="329" t="s">
        <v>1936</v>
      </c>
      <c r="Y167" s="338" t="s">
        <v>18540</v>
      </c>
      <c r="Z167" s="336">
        <v>44636</v>
      </c>
      <c r="AA167" s="329" t="s">
        <v>1937</v>
      </c>
      <c r="AB167" s="329" t="s">
        <v>1938</v>
      </c>
      <c r="AC167" s="339" t="s">
        <v>1939</v>
      </c>
      <c r="AD167" s="329" t="s">
        <v>2309</v>
      </c>
      <c r="AE167" s="329" t="s">
        <v>1948</v>
      </c>
      <c r="AF167" s="329" t="s">
        <v>18541</v>
      </c>
      <c r="AG167" s="329" t="s">
        <v>18542</v>
      </c>
      <c r="AH167" s="329" t="s">
        <v>18543</v>
      </c>
      <c r="AI167" s="329" t="s">
        <v>18544</v>
      </c>
      <c r="AJ167" s="338" t="s">
        <v>18545</v>
      </c>
      <c r="AK167" s="329" t="s">
        <v>18546</v>
      </c>
      <c r="AL167" s="329" t="s">
        <v>1971</v>
      </c>
      <c r="AM167" s="500" t="s">
        <v>689</v>
      </c>
      <c r="AN167" s="325" t="s">
        <v>690</v>
      </c>
      <c r="AO167" s="7" t="s">
        <v>18547</v>
      </c>
      <c r="AQ167" s="6" t="s">
        <v>18548</v>
      </c>
      <c r="AR167" s="501" t="str">
        <f>Table2[[#This Row],[Employee Code]]</f>
        <v>12101095</v>
      </c>
      <c r="AS167" s="4" t="s">
        <v>17109</v>
      </c>
      <c r="AT167" s="4" t="s">
        <v>17039</v>
      </c>
    </row>
    <row r="168" spans="1:46" s="4" customFormat="1" ht="25" customHeight="1" x14ac:dyDescent="0.35">
      <c r="A168" s="365">
        <f t="shared" si="2"/>
        <v>167</v>
      </c>
      <c r="B168" s="338" t="s">
        <v>16427</v>
      </c>
      <c r="C168" s="335" t="s">
        <v>691</v>
      </c>
      <c r="D168" s="329"/>
      <c r="E168" s="329" t="s">
        <v>32</v>
      </c>
      <c r="F168" s="336">
        <v>44207</v>
      </c>
      <c r="G168" s="336">
        <v>44266</v>
      </c>
      <c r="H168" s="336">
        <v>44632</v>
      </c>
      <c r="I168" s="336">
        <v>45727</v>
      </c>
      <c r="J168" s="329" t="s">
        <v>2269</v>
      </c>
      <c r="K168" s="337" t="s">
        <v>18</v>
      </c>
      <c r="L168" s="337" t="s">
        <v>283</v>
      </c>
      <c r="M168" s="337" t="s">
        <v>2168</v>
      </c>
      <c r="N168" s="337" t="s">
        <v>1990</v>
      </c>
      <c r="O168" s="337" t="s">
        <v>692</v>
      </c>
      <c r="P168" s="337" t="s">
        <v>2310</v>
      </c>
      <c r="Q168" s="329" t="s">
        <v>21</v>
      </c>
      <c r="R168" s="338" t="s">
        <v>18549</v>
      </c>
      <c r="S168" s="329" t="s">
        <v>1935</v>
      </c>
      <c r="T168" s="329" t="s">
        <v>22</v>
      </c>
      <c r="U168" s="336">
        <v>31929</v>
      </c>
      <c r="V168" s="329" t="s">
        <v>544</v>
      </c>
      <c r="W168" s="329" t="s">
        <v>544</v>
      </c>
      <c r="X168" s="329" t="s">
        <v>1936</v>
      </c>
      <c r="Y168" s="338" t="s">
        <v>18550</v>
      </c>
      <c r="Z168" s="336">
        <v>44422</v>
      </c>
      <c r="AA168" s="329" t="s">
        <v>1937</v>
      </c>
      <c r="AB168" s="329" t="s">
        <v>1938</v>
      </c>
      <c r="AC168" s="339" t="s">
        <v>1939</v>
      </c>
      <c r="AD168" s="329" t="s">
        <v>2311</v>
      </c>
      <c r="AE168" s="329" t="s">
        <v>2312</v>
      </c>
      <c r="AF168" s="329" t="s">
        <v>18551</v>
      </c>
      <c r="AG168" s="329" t="s">
        <v>18552</v>
      </c>
      <c r="AH168" s="329" t="s">
        <v>18553</v>
      </c>
      <c r="AI168" s="329" t="s">
        <v>18554</v>
      </c>
      <c r="AJ168" s="338" t="s">
        <v>18555</v>
      </c>
      <c r="AK168" s="329" t="s">
        <v>18556</v>
      </c>
      <c r="AL168" s="329" t="s">
        <v>1941</v>
      </c>
      <c r="AM168" s="500" t="s">
        <v>693</v>
      </c>
      <c r="AN168" s="325" t="s">
        <v>694</v>
      </c>
      <c r="AO168" s="7" t="s">
        <v>18557</v>
      </c>
      <c r="AQ168" s="6" t="s">
        <v>18558</v>
      </c>
      <c r="AR168" s="501" t="str">
        <f>Table2[[#This Row],[Employee Code]]</f>
        <v>12101098</v>
      </c>
      <c r="AS168" s="4" t="s">
        <v>16</v>
      </c>
      <c r="AT168" s="4" t="s">
        <v>17039</v>
      </c>
    </row>
    <row r="169" spans="1:46" s="4" customFormat="1" ht="25" customHeight="1" x14ac:dyDescent="0.35">
      <c r="A169" s="365">
        <f t="shared" si="2"/>
        <v>168</v>
      </c>
      <c r="B169" s="338" t="s">
        <v>16428</v>
      </c>
      <c r="C169" s="335" t="s">
        <v>695</v>
      </c>
      <c r="D169" s="329"/>
      <c r="E169" s="329" t="s">
        <v>14</v>
      </c>
      <c r="F169" s="336">
        <v>44221</v>
      </c>
      <c r="G169" s="336">
        <v>44280</v>
      </c>
      <c r="H169" s="336">
        <v>44646</v>
      </c>
      <c r="I169" s="336">
        <v>45741</v>
      </c>
      <c r="J169" s="329" t="s">
        <v>2269</v>
      </c>
      <c r="K169" s="337" t="s">
        <v>34</v>
      </c>
      <c r="L169" s="337" t="s">
        <v>115</v>
      </c>
      <c r="M169" s="337" t="s">
        <v>2070</v>
      </c>
      <c r="N169" s="337" t="s">
        <v>1990</v>
      </c>
      <c r="O169" s="337" t="s">
        <v>484</v>
      </c>
      <c r="P169" s="337" t="s">
        <v>2220</v>
      </c>
      <c r="Q169" s="329" t="s">
        <v>21</v>
      </c>
      <c r="R169" s="338" t="s">
        <v>18559</v>
      </c>
      <c r="S169" s="329" t="s">
        <v>18560</v>
      </c>
      <c r="T169" s="329" t="s">
        <v>53</v>
      </c>
      <c r="U169" s="336">
        <v>32039</v>
      </c>
      <c r="V169" s="329" t="s">
        <v>129</v>
      </c>
      <c r="W169" s="329" t="s">
        <v>2313</v>
      </c>
      <c r="X169" s="329" t="s">
        <v>1936</v>
      </c>
      <c r="Y169" s="338" t="s">
        <v>18561</v>
      </c>
      <c r="Z169" s="336">
        <v>44689</v>
      </c>
      <c r="AA169" s="329" t="s">
        <v>1937</v>
      </c>
      <c r="AB169" s="329" t="s">
        <v>1938</v>
      </c>
      <c r="AC169" s="339" t="s">
        <v>1939</v>
      </c>
      <c r="AD169" s="329" t="s">
        <v>2146</v>
      </c>
      <c r="AE169" s="329" t="s">
        <v>18562</v>
      </c>
      <c r="AF169" s="329" t="s">
        <v>18563</v>
      </c>
      <c r="AG169" s="329" t="s">
        <v>18564</v>
      </c>
      <c r="AH169" s="329" t="s">
        <v>18563</v>
      </c>
      <c r="AI169" s="329" t="s">
        <v>18564</v>
      </c>
      <c r="AJ169" s="338" t="s">
        <v>18565</v>
      </c>
      <c r="AK169" s="329" t="s">
        <v>18566</v>
      </c>
      <c r="AL169" s="329" t="s">
        <v>1971</v>
      </c>
      <c r="AM169" s="500" t="s">
        <v>696</v>
      </c>
      <c r="AN169" s="325" t="s">
        <v>697</v>
      </c>
      <c r="AO169" s="7" t="s">
        <v>18567</v>
      </c>
      <c r="AQ169" s="6" t="s">
        <v>18568</v>
      </c>
      <c r="AR169" s="501" t="str">
        <f>Table2[[#This Row],[Employee Code]]</f>
        <v>12101101</v>
      </c>
      <c r="AS169" s="4" t="s">
        <v>16</v>
      </c>
      <c r="AT169" s="4" t="s">
        <v>14</v>
      </c>
    </row>
    <row r="170" spans="1:46" s="4" customFormat="1" ht="25" customHeight="1" x14ac:dyDescent="0.35">
      <c r="A170" s="365">
        <f t="shared" si="2"/>
        <v>169</v>
      </c>
      <c r="B170" s="338" t="s">
        <v>16429</v>
      </c>
      <c r="C170" s="335" t="s">
        <v>698</v>
      </c>
      <c r="D170" s="329"/>
      <c r="E170" s="329" t="s">
        <v>699</v>
      </c>
      <c r="F170" s="336">
        <v>44221</v>
      </c>
      <c r="G170" s="336">
        <v>44280</v>
      </c>
      <c r="H170" s="336">
        <v>44646</v>
      </c>
      <c r="I170" s="336">
        <v>45741</v>
      </c>
      <c r="J170" s="329" t="s">
        <v>2269</v>
      </c>
      <c r="K170" s="337" t="s">
        <v>34</v>
      </c>
      <c r="L170" s="337" t="s">
        <v>35</v>
      </c>
      <c r="M170" s="337" t="s">
        <v>35</v>
      </c>
      <c r="N170" s="337" t="s">
        <v>2126</v>
      </c>
      <c r="O170" s="337" t="s">
        <v>307</v>
      </c>
      <c r="P170" s="337" t="s">
        <v>2127</v>
      </c>
      <c r="Q170" s="329" t="s">
        <v>21</v>
      </c>
      <c r="R170" s="338" t="s">
        <v>18569</v>
      </c>
      <c r="S170" s="329" t="s">
        <v>2144</v>
      </c>
      <c r="T170" s="329" t="s">
        <v>22</v>
      </c>
      <c r="U170" s="336">
        <v>32609</v>
      </c>
      <c r="V170" s="9" t="s">
        <v>699</v>
      </c>
      <c r="W170" s="329" t="s">
        <v>699</v>
      </c>
      <c r="X170" s="329" t="s">
        <v>1936</v>
      </c>
      <c r="Y170" s="338" t="s">
        <v>18570</v>
      </c>
      <c r="Z170" s="336">
        <v>44477</v>
      </c>
      <c r="AA170" s="329" t="s">
        <v>1937</v>
      </c>
      <c r="AB170" s="329" t="s">
        <v>1938</v>
      </c>
      <c r="AC170" s="339" t="s">
        <v>1939</v>
      </c>
      <c r="AD170" s="329" t="s">
        <v>2154</v>
      </c>
      <c r="AE170" s="329" t="s">
        <v>2183</v>
      </c>
      <c r="AF170" s="329" t="s">
        <v>18571</v>
      </c>
      <c r="AG170" s="329" t="s">
        <v>18572</v>
      </c>
      <c r="AH170" s="329" t="s">
        <v>18571</v>
      </c>
      <c r="AI170" s="329" t="s">
        <v>18572</v>
      </c>
      <c r="AJ170" s="338" t="s">
        <v>2314</v>
      </c>
      <c r="AK170" s="329" t="s">
        <v>18573</v>
      </c>
      <c r="AL170" s="329" t="s">
        <v>1963</v>
      </c>
      <c r="AM170" s="500" t="s">
        <v>700</v>
      </c>
      <c r="AN170" s="325" t="s">
        <v>701</v>
      </c>
      <c r="AO170" s="7" t="s">
        <v>18574</v>
      </c>
      <c r="AQ170" s="6" t="s">
        <v>18575</v>
      </c>
      <c r="AR170" s="501" t="str">
        <f>Table2[[#This Row],[Employee Code]]</f>
        <v>12101103</v>
      </c>
      <c r="AS170" s="4" t="s">
        <v>16</v>
      </c>
      <c r="AT170" s="4" t="s">
        <v>17039</v>
      </c>
    </row>
    <row r="171" spans="1:46" s="4" customFormat="1" ht="25" customHeight="1" x14ac:dyDescent="0.35">
      <c r="A171" s="365">
        <f t="shared" si="2"/>
        <v>170</v>
      </c>
      <c r="B171" s="338" t="s">
        <v>16430</v>
      </c>
      <c r="C171" s="335" t="s">
        <v>702</v>
      </c>
      <c r="D171" s="329"/>
      <c r="E171" s="329" t="s">
        <v>255</v>
      </c>
      <c r="F171" s="336">
        <v>44244</v>
      </c>
      <c r="G171" s="336">
        <v>44303</v>
      </c>
      <c r="H171" s="336">
        <v>44669</v>
      </c>
      <c r="I171" s="336">
        <v>45764</v>
      </c>
      <c r="J171" s="329" t="s">
        <v>2269</v>
      </c>
      <c r="K171" s="337" t="s">
        <v>80</v>
      </c>
      <c r="L171" s="337" t="s">
        <v>146</v>
      </c>
      <c r="M171" s="337" t="s">
        <v>2316</v>
      </c>
      <c r="N171" s="337" t="s">
        <v>1942</v>
      </c>
      <c r="O171" s="337" t="s">
        <v>703</v>
      </c>
      <c r="P171" s="337" t="s">
        <v>2317</v>
      </c>
      <c r="Q171" s="329" t="s">
        <v>148</v>
      </c>
      <c r="R171" s="338" t="s">
        <v>18576</v>
      </c>
      <c r="S171" s="329" t="s">
        <v>2212</v>
      </c>
      <c r="T171" s="329" t="s">
        <v>53</v>
      </c>
      <c r="U171" s="336">
        <v>31833</v>
      </c>
      <c r="V171" s="329" t="s">
        <v>2064</v>
      </c>
      <c r="W171" s="329" t="s">
        <v>2064</v>
      </c>
      <c r="X171" s="329" t="s">
        <v>1936</v>
      </c>
      <c r="Y171" s="338" t="s">
        <v>18577</v>
      </c>
      <c r="Z171" s="336">
        <v>44400</v>
      </c>
      <c r="AA171" s="329" t="s">
        <v>1937</v>
      </c>
      <c r="AB171" s="329" t="s">
        <v>1938</v>
      </c>
      <c r="AC171" s="339" t="s">
        <v>1974</v>
      </c>
      <c r="AD171" s="329" t="s">
        <v>2098</v>
      </c>
      <c r="AE171" s="329" t="s">
        <v>1948</v>
      </c>
      <c r="AF171" s="329" t="s">
        <v>18578</v>
      </c>
      <c r="AG171" s="329" t="s">
        <v>18579</v>
      </c>
      <c r="AH171" s="329" t="s">
        <v>18580</v>
      </c>
      <c r="AI171" s="329" t="s">
        <v>18581</v>
      </c>
      <c r="AJ171" s="338" t="s">
        <v>704</v>
      </c>
      <c r="AK171" s="329" t="s">
        <v>18582</v>
      </c>
      <c r="AL171" s="329" t="s">
        <v>1971</v>
      </c>
      <c r="AM171" s="500" t="s">
        <v>704</v>
      </c>
      <c r="AN171" s="325" t="s">
        <v>705</v>
      </c>
      <c r="AO171" s="7" t="s">
        <v>18583</v>
      </c>
      <c r="AQ171" s="6" t="s">
        <v>18584</v>
      </c>
      <c r="AR171" s="501" t="str">
        <f>Table2[[#This Row],[Employee Code]]</f>
        <v>12101106</v>
      </c>
      <c r="AS171" s="4" t="s">
        <v>16</v>
      </c>
      <c r="AT171" s="4" t="s">
        <v>17039</v>
      </c>
    </row>
    <row r="172" spans="1:46" s="4" customFormat="1" ht="25" customHeight="1" x14ac:dyDescent="0.35">
      <c r="A172" s="365">
        <f t="shared" si="2"/>
        <v>171</v>
      </c>
      <c r="B172" s="338" t="s">
        <v>16431</v>
      </c>
      <c r="C172" s="335" t="s">
        <v>706</v>
      </c>
      <c r="D172" s="329"/>
      <c r="E172" s="329" t="s">
        <v>707</v>
      </c>
      <c r="F172" s="336">
        <v>44256</v>
      </c>
      <c r="G172" s="336">
        <v>44315</v>
      </c>
      <c r="H172" s="336">
        <v>44681</v>
      </c>
      <c r="I172" s="336">
        <v>45776</v>
      </c>
      <c r="J172" s="329" t="s">
        <v>2269</v>
      </c>
      <c r="K172" s="337" t="s">
        <v>34</v>
      </c>
      <c r="L172" s="337" t="s">
        <v>35</v>
      </c>
      <c r="M172" s="337" t="s">
        <v>35</v>
      </c>
      <c r="N172" s="337" t="s">
        <v>2155</v>
      </c>
      <c r="O172" s="337" t="s">
        <v>626</v>
      </c>
      <c r="P172" s="337" t="s">
        <v>2285</v>
      </c>
      <c r="Q172" s="329" t="s">
        <v>21</v>
      </c>
      <c r="R172" s="338" t="s">
        <v>18585</v>
      </c>
      <c r="S172" s="329" t="s">
        <v>2234</v>
      </c>
      <c r="T172" s="329" t="s">
        <v>22</v>
      </c>
      <c r="U172" s="336">
        <v>35489</v>
      </c>
      <c r="V172" s="329" t="s">
        <v>2297</v>
      </c>
      <c r="W172" s="329" t="s">
        <v>2297</v>
      </c>
      <c r="X172" s="329" t="s">
        <v>1936</v>
      </c>
      <c r="Y172" s="338" t="s">
        <v>18586</v>
      </c>
      <c r="Z172" s="336">
        <v>44302</v>
      </c>
      <c r="AA172" s="329" t="s">
        <v>1937</v>
      </c>
      <c r="AB172" s="329" t="s">
        <v>1956</v>
      </c>
      <c r="AC172" s="339" t="s">
        <v>1939</v>
      </c>
      <c r="AD172" s="329" t="s">
        <v>2154</v>
      </c>
      <c r="AE172" s="329" t="s">
        <v>2069</v>
      </c>
      <c r="AF172" s="329" t="s">
        <v>18587</v>
      </c>
      <c r="AG172" s="329" t="s">
        <v>18588</v>
      </c>
      <c r="AH172" s="329" t="s">
        <v>18589</v>
      </c>
      <c r="AI172" s="329" t="s">
        <v>18590</v>
      </c>
      <c r="AJ172" s="338" t="s">
        <v>18591</v>
      </c>
      <c r="AK172" s="329" t="s">
        <v>18592</v>
      </c>
      <c r="AL172" s="329" t="s">
        <v>2005</v>
      </c>
      <c r="AM172" s="500" t="s">
        <v>708</v>
      </c>
      <c r="AN172" s="325" t="s">
        <v>709</v>
      </c>
      <c r="AO172" s="7" t="s">
        <v>18593</v>
      </c>
      <c r="AQ172" s="6" t="s">
        <v>18594</v>
      </c>
      <c r="AR172" s="501" t="str">
        <f>Table2[[#This Row],[Employee Code]]</f>
        <v>12101109</v>
      </c>
      <c r="AS172" s="4" t="s">
        <v>16</v>
      </c>
      <c r="AT172" s="4" t="s">
        <v>17039</v>
      </c>
    </row>
    <row r="173" spans="1:46" s="4" customFormat="1" ht="25" customHeight="1" x14ac:dyDescent="0.35">
      <c r="A173" s="365">
        <f t="shared" si="2"/>
        <v>172</v>
      </c>
      <c r="B173" s="338" t="s">
        <v>16433</v>
      </c>
      <c r="C173" s="335" t="s">
        <v>714</v>
      </c>
      <c r="D173" s="329"/>
      <c r="E173" s="329" t="s">
        <v>14</v>
      </c>
      <c r="F173" s="336">
        <v>44263</v>
      </c>
      <c r="G173" s="336">
        <v>44322</v>
      </c>
      <c r="H173" s="336">
        <v>44688</v>
      </c>
      <c r="I173" s="336">
        <v>45783</v>
      </c>
      <c r="J173" s="329" t="s">
        <v>2269</v>
      </c>
      <c r="K173" s="337" t="s">
        <v>69</v>
      </c>
      <c r="L173" s="337" t="s">
        <v>70</v>
      </c>
      <c r="M173" s="337" t="s">
        <v>1983</v>
      </c>
      <c r="N173" s="337" t="s">
        <v>2155</v>
      </c>
      <c r="O173" s="337" t="s">
        <v>715</v>
      </c>
      <c r="P173" s="337" t="s">
        <v>2215</v>
      </c>
      <c r="Q173" s="329" t="s">
        <v>21</v>
      </c>
      <c r="R173" s="338" t="s">
        <v>18595</v>
      </c>
      <c r="S173" s="329" t="s">
        <v>2174</v>
      </c>
      <c r="T173" s="329" t="s">
        <v>53</v>
      </c>
      <c r="U173" s="336">
        <v>36032</v>
      </c>
      <c r="V173" s="329" t="s">
        <v>2048</v>
      </c>
      <c r="W173" s="329" t="s">
        <v>2048</v>
      </c>
      <c r="X173" s="329" t="s">
        <v>1936</v>
      </c>
      <c r="Y173" s="338" t="s">
        <v>18596</v>
      </c>
      <c r="Z173" s="336">
        <v>44636</v>
      </c>
      <c r="AA173" s="329" t="s">
        <v>1937</v>
      </c>
      <c r="AB173" s="329" t="s">
        <v>1938</v>
      </c>
      <c r="AC173" s="339" t="s">
        <v>1974</v>
      </c>
      <c r="AD173" s="329" t="s">
        <v>18597</v>
      </c>
      <c r="AE173" s="329" t="s">
        <v>18598</v>
      </c>
      <c r="AF173" s="329" t="s">
        <v>18599</v>
      </c>
      <c r="AG173" s="329" t="s">
        <v>18600</v>
      </c>
      <c r="AH173" s="329" t="s">
        <v>18601</v>
      </c>
      <c r="AI173" s="329" t="s">
        <v>18602</v>
      </c>
      <c r="AJ173" s="338" t="s">
        <v>18603</v>
      </c>
      <c r="AK173" s="329" t="s">
        <v>18604</v>
      </c>
      <c r="AL173" s="329" t="s">
        <v>1971</v>
      </c>
      <c r="AM173" s="500" t="s">
        <v>716</v>
      </c>
      <c r="AN173" s="325" t="s">
        <v>717</v>
      </c>
      <c r="AO173" s="7" t="s">
        <v>18605</v>
      </c>
      <c r="AQ173" s="6" t="s">
        <v>18606</v>
      </c>
      <c r="AR173" s="501" t="str">
        <f>Table2[[#This Row],[Employee Code]]</f>
        <v>12101114</v>
      </c>
      <c r="AS173" s="4" t="s">
        <v>16</v>
      </c>
      <c r="AT173" s="4" t="s">
        <v>14</v>
      </c>
    </row>
    <row r="174" spans="1:46" s="4" customFormat="1" ht="25" customHeight="1" x14ac:dyDescent="0.35">
      <c r="A174" s="365">
        <f t="shared" si="2"/>
        <v>173</v>
      </c>
      <c r="B174" s="338" t="s">
        <v>16434</v>
      </c>
      <c r="C174" s="335" t="s">
        <v>718</v>
      </c>
      <c r="D174" s="329" t="s">
        <v>18607</v>
      </c>
      <c r="E174" s="329" t="s">
        <v>14</v>
      </c>
      <c r="F174" s="336">
        <v>44270</v>
      </c>
      <c r="G174" s="336">
        <v>44329</v>
      </c>
      <c r="H174" s="336">
        <v>44695</v>
      </c>
      <c r="I174" s="336">
        <v>45790</v>
      </c>
      <c r="J174" s="329" t="s">
        <v>2269</v>
      </c>
      <c r="K174" s="337" t="s">
        <v>69</v>
      </c>
      <c r="L174" s="337" t="s">
        <v>618</v>
      </c>
      <c r="M174" s="337" t="s">
        <v>618</v>
      </c>
      <c r="N174" s="337" t="s">
        <v>1942</v>
      </c>
      <c r="O174" s="337" t="s">
        <v>719</v>
      </c>
      <c r="P174" s="337" t="s">
        <v>2327</v>
      </c>
      <c r="Q174" s="329" t="s">
        <v>21</v>
      </c>
      <c r="R174" s="338" t="s">
        <v>18608</v>
      </c>
      <c r="S174" s="329" t="s">
        <v>2252</v>
      </c>
      <c r="T174" s="329" t="s">
        <v>22</v>
      </c>
      <c r="U174" s="336">
        <v>33163</v>
      </c>
      <c r="V174" s="329" t="s">
        <v>2007</v>
      </c>
      <c r="W174" s="329" t="s">
        <v>2007</v>
      </c>
      <c r="X174" s="329" t="s">
        <v>1936</v>
      </c>
      <c r="Y174" s="338" t="s">
        <v>18609</v>
      </c>
      <c r="Z174" s="336">
        <v>42446</v>
      </c>
      <c r="AA174" s="329" t="s">
        <v>2009</v>
      </c>
      <c r="AB174" s="329" t="s">
        <v>1946</v>
      </c>
      <c r="AC174" s="339" t="s">
        <v>1939</v>
      </c>
      <c r="AD174" s="329" t="s">
        <v>2010</v>
      </c>
      <c r="AE174" s="329" t="s">
        <v>2219</v>
      </c>
      <c r="AF174" s="329" t="s">
        <v>18610</v>
      </c>
      <c r="AG174" s="329" t="s">
        <v>18611</v>
      </c>
      <c r="AH174" s="329" t="s">
        <v>18610</v>
      </c>
      <c r="AI174" s="329" t="s">
        <v>18611</v>
      </c>
      <c r="AJ174" s="338" t="s">
        <v>18612</v>
      </c>
      <c r="AK174" s="329" t="s">
        <v>18613</v>
      </c>
      <c r="AL174" s="329" t="s">
        <v>1993</v>
      </c>
      <c r="AM174" s="500" t="s">
        <v>720</v>
      </c>
      <c r="AN174" s="508" t="s">
        <v>721</v>
      </c>
      <c r="AO174" s="7"/>
      <c r="AQ174" s="6" t="s">
        <v>18614</v>
      </c>
      <c r="AR174" s="501" t="str">
        <f>Table2[[#This Row],[Employee Code]]</f>
        <v>12101115</v>
      </c>
      <c r="AS174" s="4" t="s">
        <v>16</v>
      </c>
      <c r="AT174" s="4" t="s">
        <v>14</v>
      </c>
    </row>
    <row r="175" spans="1:46" s="4" customFormat="1" ht="25" customHeight="1" x14ac:dyDescent="0.35">
      <c r="A175" s="365">
        <f t="shared" si="2"/>
        <v>174</v>
      </c>
      <c r="B175" s="338" t="s">
        <v>16435</v>
      </c>
      <c r="C175" s="335" t="s">
        <v>722</v>
      </c>
      <c r="D175" s="329"/>
      <c r="E175" s="329" t="s">
        <v>145</v>
      </c>
      <c r="F175" s="336">
        <v>44291</v>
      </c>
      <c r="G175" s="336">
        <v>44350</v>
      </c>
      <c r="H175" s="336">
        <v>44716</v>
      </c>
      <c r="I175" s="336">
        <v>45811</v>
      </c>
      <c r="J175" s="329" t="s">
        <v>2269</v>
      </c>
      <c r="K175" s="337" t="s">
        <v>80</v>
      </c>
      <c r="L175" s="337" t="s">
        <v>146</v>
      </c>
      <c r="M175" s="337" t="s">
        <v>2032</v>
      </c>
      <c r="N175" s="337" t="s">
        <v>2017</v>
      </c>
      <c r="O175" s="337" t="s">
        <v>396</v>
      </c>
      <c r="P175" s="337" t="s">
        <v>2171</v>
      </c>
      <c r="Q175" s="329" t="s">
        <v>148</v>
      </c>
      <c r="R175" s="338" t="s">
        <v>18615</v>
      </c>
      <c r="S175" s="329" t="s">
        <v>2003</v>
      </c>
      <c r="T175" s="329" t="s">
        <v>22</v>
      </c>
      <c r="U175" s="336">
        <v>32023</v>
      </c>
      <c r="V175" s="329" t="s">
        <v>145</v>
      </c>
      <c r="W175" s="329" t="s">
        <v>343</v>
      </c>
      <c r="X175" s="329" t="s">
        <v>1936</v>
      </c>
      <c r="Y175" s="338" t="s">
        <v>18616</v>
      </c>
      <c r="Z175" s="336">
        <v>44420</v>
      </c>
      <c r="AA175" s="329" t="s">
        <v>1937</v>
      </c>
      <c r="AB175" s="329" t="s">
        <v>1946</v>
      </c>
      <c r="AC175" s="339" t="s">
        <v>1939</v>
      </c>
      <c r="AD175" s="329" t="s">
        <v>18617</v>
      </c>
      <c r="AE175" s="329" t="s">
        <v>1962</v>
      </c>
      <c r="AF175" s="329" t="s">
        <v>18618</v>
      </c>
      <c r="AG175" s="329" t="s">
        <v>18619</v>
      </c>
      <c r="AH175" s="329" t="s">
        <v>18618</v>
      </c>
      <c r="AI175" s="329" t="s">
        <v>18619</v>
      </c>
      <c r="AJ175" s="338" t="s">
        <v>18620</v>
      </c>
      <c r="AK175" s="329" t="s">
        <v>18621</v>
      </c>
      <c r="AL175" s="329" t="s">
        <v>2107</v>
      </c>
      <c r="AM175" s="500" t="s">
        <v>723</v>
      </c>
      <c r="AN175" s="325" t="s">
        <v>724</v>
      </c>
      <c r="AO175" s="7" t="s">
        <v>18622</v>
      </c>
      <c r="AQ175" s="6" t="s">
        <v>18623</v>
      </c>
      <c r="AR175" s="501" t="str">
        <f>Table2[[#This Row],[Employee Code]]</f>
        <v>12101125</v>
      </c>
      <c r="AS175" s="4" t="s">
        <v>16</v>
      </c>
      <c r="AT175" s="4" t="s">
        <v>17039</v>
      </c>
    </row>
    <row r="176" spans="1:46" s="4" customFormat="1" ht="25" customHeight="1" x14ac:dyDescent="0.35">
      <c r="A176" s="365">
        <f t="shared" si="2"/>
        <v>175</v>
      </c>
      <c r="B176" s="232" t="s">
        <v>3071</v>
      </c>
      <c r="C176" s="248" t="s">
        <v>259</v>
      </c>
      <c r="D176" s="269" t="s">
        <v>18624</v>
      </c>
      <c r="E176" s="269" t="s">
        <v>176</v>
      </c>
      <c r="F176" s="275">
        <v>44292</v>
      </c>
      <c r="G176" s="275">
        <v>44351</v>
      </c>
      <c r="H176" s="275">
        <v>44717</v>
      </c>
      <c r="I176" s="275">
        <v>45812</v>
      </c>
      <c r="J176" s="269" t="s">
        <v>2269</v>
      </c>
      <c r="K176" s="337" t="s">
        <v>80</v>
      </c>
      <c r="L176" s="337" t="s">
        <v>297</v>
      </c>
      <c r="M176" s="337" t="s">
        <v>2122</v>
      </c>
      <c r="N176" s="280" t="s">
        <v>1942</v>
      </c>
      <c r="O176" s="280" t="s">
        <v>164</v>
      </c>
      <c r="P176" s="337" t="s">
        <v>2053</v>
      </c>
      <c r="Q176" s="269" t="s">
        <v>83</v>
      </c>
      <c r="R176" s="232" t="s">
        <v>18625</v>
      </c>
      <c r="S176" s="269" t="s">
        <v>1935</v>
      </c>
      <c r="T176" s="269" t="s">
        <v>53</v>
      </c>
      <c r="U176" s="275">
        <v>28850</v>
      </c>
      <c r="V176" s="269" t="s">
        <v>2205</v>
      </c>
      <c r="W176" s="269" t="s">
        <v>2048</v>
      </c>
      <c r="X176" s="269" t="s">
        <v>1936</v>
      </c>
      <c r="Y176" s="232" t="s">
        <v>18626</v>
      </c>
      <c r="Z176" s="275">
        <v>43291</v>
      </c>
      <c r="AA176" s="269" t="s">
        <v>2205</v>
      </c>
      <c r="AB176" s="269" t="s">
        <v>1938</v>
      </c>
      <c r="AC176" s="346" t="s">
        <v>1939</v>
      </c>
      <c r="AD176" s="269" t="s">
        <v>2328</v>
      </c>
      <c r="AE176" s="269" t="s">
        <v>2069</v>
      </c>
      <c r="AF176" s="329" t="s">
        <v>18627</v>
      </c>
      <c r="AG176" s="329" t="s">
        <v>18628</v>
      </c>
      <c r="AH176" s="329" t="s">
        <v>18627</v>
      </c>
      <c r="AI176" s="329" t="s">
        <v>18628</v>
      </c>
      <c r="AJ176" s="232" t="s">
        <v>18629</v>
      </c>
      <c r="AK176" s="269" t="s">
        <v>18630</v>
      </c>
      <c r="AL176" s="269" t="s">
        <v>1971</v>
      </c>
      <c r="AM176" s="513" t="s">
        <v>725</v>
      </c>
      <c r="AN176" s="506" t="s">
        <v>726</v>
      </c>
      <c r="AO176" s="7"/>
      <c r="AP176" s="7"/>
      <c r="AQ176" s="10" t="s">
        <v>17517</v>
      </c>
      <c r="AR176" s="501" t="str">
        <f>Table2[[#This Row],[Employee Code]]</f>
        <v>12101126</v>
      </c>
      <c r="AS176" s="4" t="s">
        <v>17281</v>
      </c>
      <c r="AT176" s="4" t="s">
        <v>17039</v>
      </c>
    </row>
    <row r="177" spans="1:48" s="4" customFormat="1" ht="25" customHeight="1" x14ac:dyDescent="0.35">
      <c r="A177" s="365">
        <f t="shared" si="2"/>
        <v>176</v>
      </c>
      <c r="B177" s="338" t="s">
        <v>16436</v>
      </c>
      <c r="C177" s="335" t="s">
        <v>727</v>
      </c>
      <c r="D177" s="329"/>
      <c r="E177" s="329" t="s">
        <v>311</v>
      </c>
      <c r="F177" s="336">
        <v>44305</v>
      </c>
      <c r="G177" s="336">
        <v>44364</v>
      </c>
      <c r="H177" s="336">
        <v>44730</v>
      </c>
      <c r="I177" s="336">
        <v>45825</v>
      </c>
      <c r="J177" s="329" t="s">
        <v>2269</v>
      </c>
      <c r="K177" s="337" t="s">
        <v>34</v>
      </c>
      <c r="L177" s="337" t="s">
        <v>35</v>
      </c>
      <c r="M177" s="337" t="s">
        <v>35</v>
      </c>
      <c r="N177" s="337" t="s">
        <v>2155</v>
      </c>
      <c r="O177" s="337" t="s">
        <v>626</v>
      </c>
      <c r="P177" s="337" t="s">
        <v>2285</v>
      </c>
      <c r="Q177" s="329" t="s">
        <v>21</v>
      </c>
      <c r="R177" s="338" t="s">
        <v>18631</v>
      </c>
      <c r="S177" s="329" t="s">
        <v>1944</v>
      </c>
      <c r="T177" s="329" t="s">
        <v>22</v>
      </c>
      <c r="U177" s="336">
        <v>30426</v>
      </c>
      <c r="V177" s="329" t="s">
        <v>311</v>
      </c>
      <c r="W177" s="329" t="s">
        <v>1382</v>
      </c>
      <c r="X177" s="329" t="s">
        <v>1936</v>
      </c>
      <c r="Y177" s="338" t="s">
        <v>18632</v>
      </c>
      <c r="Z177" s="336">
        <v>44474</v>
      </c>
      <c r="AA177" s="329" t="s">
        <v>1937</v>
      </c>
      <c r="AB177" s="329" t="s">
        <v>1956</v>
      </c>
      <c r="AC177" s="339" t="s">
        <v>1939</v>
      </c>
      <c r="AD177" s="329" t="s">
        <v>2329</v>
      </c>
      <c r="AE177" s="329" t="s">
        <v>2095</v>
      </c>
      <c r="AF177" s="329" t="s">
        <v>18633</v>
      </c>
      <c r="AG177" s="329" t="s">
        <v>18634</v>
      </c>
      <c r="AH177" s="329" t="s">
        <v>18635</v>
      </c>
      <c r="AI177" s="329" t="s">
        <v>18636</v>
      </c>
      <c r="AJ177" s="338" t="s">
        <v>18637</v>
      </c>
      <c r="AK177" s="329" t="s">
        <v>18638</v>
      </c>
      <c r="AL177" s="329" t="s">
        <v>1958</v>
      </c>
      <c r="AM177" s="500" t="s">
        <v>728</v>
      </c>
      <c r="AN177" s="325" t="s">
        <v>729</v>
      </c>
      <c r="AO177" s="7" t="s">
        <v>18639</v>
      </c>
      <c r="AQ177" s="6" t="s">
        <v>18640</v>
      </c>
      <c r="AR177" s="501" t="str">
        <f>Table2[[#This Row],[Employee Code]]</f>
        <v>12101132</v>
      </c>
      <c r="AS177" s="4" t="s">
        <v>16</v>
      </c>
      <c r="AT177" s="4" t="s">
        <v>17039</v>
      </c>
    </row>
    <row r="178" spans="1:48" s="4" customFormat="1" ht="25" customHeight="1" x14ac:dyDescent="0.35">
      <c r="A178" s="365">
        <f t="shared" si="2"/>
        <v>177</v>
      </c>
      <c r="B178" s="338" t="s">
        <v>16437</v>
      </c>
      <c r="C178" s="335" t="s">
        <v>730</v>
      </c>
      <c r="D178" s="329"/>
      <c r="E178" s="329" t="s">
        <v>14</v>
      </c>
      <c r="F178" s="336">
        <v>44312</v>
      </c>
      <c r="G178" s="336">
        <v>44371</v>
      </c>
      <c r="H178" s="336">
        <v>44737</v>
      </c>
      <c r="I178" s="336">
        <v>45832</v>
      </c>
      <c r="J178" s="329" t="s">
        <v>2269</v>
      </c>
      <c r="K178" s="337" t="s">
        <v>109</v>
      </c>
      <c r="L178" s="337" t="s">
        <v>110</v>
      </c>
      <c r="M178" s="337" t="s">
        <v>2330</v>
      </c>
      <c r="N178" s="337" t="s">
        <v>2017</v>
      </c>
      <c r="O178" s="337" t="s">
        <v>731</v>
      </c>
      <c r="P178" s="337" t="s">
        <v>2331</v>
      </c>
      <c r="Q178" s="329" t="s">
        <v>21</v>
      </c>
      <c r="R178" s="338" t="s">
        <v>18641</v>
      </c>
      <c r="S178" s="329" t="s">
        <v>1966</v>
      </c>
      <c r="T178" s="329" t="s">
        <v>22</v>
      </c>
      <c r="U178" s="336">
        <v>34816</v>
      </c>
      <c r="V178" s="329" t="s">
        <v>255</v>
      </c>
      <c r="W178" s="329" t="s">
        <v>2015</v>
      </c>
      <c r="X178" s="329" t="s">
        <v>1936</v>
      </c>
      <c r="Y178" s="338" t="s">
        <v>18642</v>
      </c>
      <c r="Z178" s="336">
        <v>44387</v>
      </c>
      <c r="AA178" s="329" t="s">
        <v>1937</v>
      </c>
      <c r="AB178" s="329" t="s">
        <v>1956</v>
      </c>
      <c r="AC178" s="339" t="s">
        <v>1939</v>
      </c>
      <c r="AD178" s="329" t="s">
        <v>2188</v>
      </c>
      <c r="AE178" s="329" t="s">
        <v>2041</v>
      </c>
      <c r="AF178" s="329" t="s">
        <v>18643</v>
      </c>
      <c r="AG178" s="329" t="s">
        <v>18644</v>
      </c>
      <c r="AH178" s="329" t="s">
        <v>18643</v>
      </c>
      <c r="AI178" s="329" t="s">
        <v>18644</v>
      </c>
      <c r="AJ178" s="338" t="s">
        <v>18645</v>
      </c>
      <c r="AK178" s="329" t="s">
        <v>18646</v>
      </c>
      <c r="AL178" s="329" t="s">
        <v>2107</v>
      </c>
      <c r="AM178" s="500" t="s">
        <v>732</v>
      </c>
      <c r="AN178" s="325" t="s">
        <v>733</v>
      </c>
      <c r="AO178" s="7" t="s">
        <v>18647</v>
      </c>
      <c r="AQ178" s="6" t="s">
        <v>18648</v>
      </c>
      <c r="AR178" s="501" t="str">
        <f>Table2[[#This Row],[Employee Code]]</f>
        <v>12101135</v>
      </c>
      <c r="AS178" s="4" t="s">
        <v>16</v>
      </c>
      <c r="AT178" s="4" t="s">
        <v>14</v>
      </c>
    </row>
    <row r="179" spans="1:48" s="4" customFormat="1" ht="25" customHeight="1" x14ac:dyDescent="0.35">
      <c r="A179" s="365">
        <f t="shared" si="2"/>
        <v>178</v>
      </c>
      <c r="B179" s="338" t="s">
        <v>16438</v>
      </c>
      <c r="C179" s="335" t="s">
        <v>734</v>
      </c>
      <c r="D179" s="329"/>
      <c r="E179" s="329" t="s">
        <v>669</v>
      </c>
      <c r="F179" s="336">
        <v>44320</v>
      </c>
      <c r="G179" s="336">
        <v>44379</v>
      </c>
      <c r="H179" s="336">
        <v>44745</v>
      </c>
      <c r="I179" s="336">
        <v>45840</v>
      </c>
      <c r="J179" s="329" t="s">
        <v>2269</v>
      </c>
      <c r="K179" s="337" t="s">
        <v>34</v>
      </c>
      <c r="L179" s="337" t="s">
        <v>35</v>
      </c>
      <c r="M179" s="337" t="s">
        <v>35</v>
      </c>
      <c r="N179" s="337" t="s">
        <v>2050</v>
      </c>
      <c r="O179" s="337" t="s">
        <v>271</v>
      </c>
      <c r="P179" s="337" t="s">
        <v>2105</v>
      </c>
      <c r="Q179" s="329" t="s">
        <v>21</v>
      </c>
      <c r="R179" s="338" t="s">
        <v>18649</v>
      </c>
      <c r="S179" s="329" t="s">
        <v>1935</v>
      </c>
      <c r="T179" s="329" t="s">
        <v>22</v>
      </c>
      <c r="U179" s="336">
        <v>29719</v>
      </c>
      <c r="V179" s="329" t="s">
        <v>527</v>
      </c>
      <c r="W179" s="329" t="s">
        <v>527</v>
      </c>
      <c r="X179" s="329" t="s">
        <v>1936</v>
      </c>
      <c r="Y179" s="338" t="s">
        <v>18650</v>
      </c>
      <c r="Z179" s="336">
        <v>44805</v>
      </c>
      <c r="AA179" s="329" t="s">
        <v>1937</v>
      </c>
      <c r="AB179" s="329" t="s">
        <v>1938</v>
      </c>
      <c r="AC179" s="339" t="s">
        <v>1939</v>
      </c>
      <c r="AD179" s="329" t="s">
        <v>1992</v>
      </c>
      <c r="AE179" s="329" t="s">
        <v>2332</v>
      </c>
      <c r="AF179" s="329" t="s">
        <v>18651</v>
      </c>
      <c r="AG179" s="329" t="s">
        <v>18652</v>
      </c>
      <c r="AH179" s="329" t="s">
        <v>18651</v>
      </c>
      <c r="AI179" s="329" t="s">
        <v>18652</v>
      </c>
      <c r="AJ179" s="338" t="s">
        <v>18653</v>
      </c>
      <c r="AK179" s="329" t="s">
        <v>18654</v>
      </c>
      <c r="AL179" s="329" t="s">
        <v>1941</v>
      </c>
      <c r="AM179" s="500" t="s">
        <v>735</v>
      </c>
      <c r="AN179" s="325" t="s">
        <v>736</v>
      </c>
      <c r="AO179" s="7" t="s">
        <v>18655</v>
      </c>
      <c r="AQ179" s="6" t="s">
        <v>18656</v>
      </c>
      <c r="AR179" s="501" t="str">
        <f>Table2[[#This Row],[Employee Code]]</f>
        <v>12101139</v>
      </c>
      <c r="AS179" s="4" t="s">
        <v>16</v>
      </c>
      <c r="AT179" s="4" t="s">
        <v>17039</v>
      </c>
    </row>
    <row r="180" spans="1:48" s="4" customFormat="1" ht="25" customHeight="1" x14ac:dyDescent="0.35">
      <c r="A180" s="365">
        <f t="shared" si="2"/>
        <v>179</v>
      </c>
      <c r="B180" s="338" t="s">
        <v>16439</v>
      </c>
      <c r="C180" s="335" t="s">
        <v>737</v>
      </c>
      <c r="D180" s="329"/>
      <c r="E180" s="329" t="s">
        <v>14</v>
      </c>
      <c r="F180" s="336">
        <v>44320</v>
      </c>
      <c r="G180" s="336">
        <v>44379</v>
      </c>
      <c r="H180" s="336">
        <v>44745</v>
      </c>
      <c r="I180" s="336">
        <v>45840</v>
      </c>
      <c r="J180" s="329" t="s">
        <v>2269</v>
      </c>
      <c r="K180" s="337" t="s">
        <v>69</v>
      </c>
      <c r="L180" s="337" t="s">
        <v>618</v>
      </c>
      <c r="M180" s="337" t="s">
        <v>18364</v>
      </c>
      <c r="N180" s="337" t="s">
        <v>2050</v>
      </c>
      <c r="O180" s="337" t="s">
        <v>619</v>
      </c>
      <c r="P180" s="337" t="s">
        <v>2283</v>
      </c>
      <c r="Q180" s="329" t="s">
        <v>21</v>
      </c>
      <c r="R180" s="338" t="s">
        <v>18657</v>
      </c>
      <c r="S180" s="329" t="s">
        <v>2174</v>
      </c>
      <c r="T180" s="329" t="s">
        <v>22</v>
      </c>
      <c r="U180" s="336">
        <v>34623</v>
      </c>
      <c r="V180" s="329" t="s">
        <v>501</v>
      </c>
      <c r="W180" s="329" t="s">
        <v>501</v>
      </c>
      <c r="X180" s="329" t="s">
        <v>1936</v>
      </c>
      <c r="Y180" s="338" t="s">
        <v>18658</v>
      </c>
      <c r="Z180" s="336">
        <v>44788</v>
      </c>
      <c r="AA180" s="329" t="s">
        <v>1937</v>
      </c>
      <c r="AB180" s="329" t="s">
        <v>1938</v>
      </c>
      <c r="AC180" s="339" t="s">
        <v>1939</v>
      </c>
      <c r="AD180" s="329" t="s">
        <v>2072</v>
      </c>
      <c r="AE180" s="329" t="s">
        <v>2095</v>
      </c>
      <c r="AF180" s="329" t="s">
        <v>18659</v>
      </c>
      <c r="AG180" s="329" t="s">
        <v>18660</v>
      </c>
      <c r="AH180" s="329" t="s">
        <v>18659</v>
      </c>
      <c r="AI180" s="329" t="s">
        <v>18660</v>
      </c>
      <c r="AJ180" s="338" t="s">
        <v>18661</v>
      </c>
      <c r="AK180" s="329" t="s">
        <v>18662</v>
      </c>
      <c r="AL180" s="329" t="s">
        <v>1941</v>
      </c>
      <c r="AM180" s="500" t="s">
        <v>738</v>
      </c>
      <c r="AN180" s="325" t="s">
        <v>739</v>
      </c>
      <c r="AO180" s="7" t="s">
        <v>18663</v>
      </c>
      <c r="AQ180" s="6" t="s">
        <v>18664</v>
      </c>
      <c r="AR180" s="501" t="str">
        <f>Table2[[#This Row],[Employee Code]]</f>
        <v>12101140</v>
      </c>
      <c r="AS180" s="4" t="s">
        <v>16</v>
      </c>
      <c r="AT180" s="4" t="s">
        <v>14</v>
      </c>
    </row>
    <row r="181" spans="1:48" s="4" customFormat="1" ht="25" customHeight="1" x14ac:dyDescent="0.35">
      <c r="A181" s="365">
        <f t="shared" si="2"/>
        <v>180</v>
      </c>
      <c r="B181" s="338" t="s">
        <v>16441</v>
      </c>
      <c r="C181" s="335" t="s">
        <v>743</v>
      </c>
      <c r="D181" s="329"/>
      <c r="E181" s="329" t="s">
        <v>141</v>
      </c>
      <c r="F181" s="336">
        <v>44327</v>
      </c>
      <c r="G181" s="336">
        <v>44386</v>
      </c>
      <c r="H181" s="336">
        <v>44752</v>
      </c>
      <c r="I181" s="336">
        <v>45847</v>
      </c>
      <c r="J181" s="329" t="s">
        <v>2269</v>
      </c>
      <c r="K181" s="337" t="s">
        <v>80</v>
      </c>
      <c r="L181" s="337" t="s">
        <v>163</v>
      </c>
      <c r="M181" s="337" t="s">
        <v>2138</v>
      </c>
      <c r="N181" s="337" t="s">
        <v>1990</v>
      </c>
      <c r="O181" s="337" t="s">
        <v>196</v>
      </c>
      <c r="P181" s="337" t="s">
        <v>2061</v>
      </c>
      <c r="Q181" s="329" t="s">
        <v>83</v>
      </c>
      <c r="R181" s="338" t="s">
        <v>18665</v>
      </c>
      <c r="S181" s="329" t="s">
        <v>2174</v>
      </c>
      <c r="T181" s="329" t="s">
        <v>53</v>
      </c>
      <c r="U181" s="336">
        <v>31897</v>
      </c>
      <c r="V181" s="329" t="s">
        <v>1725</v>
      </c>
      <c r="W181" s="329" t="s">
        <v>1725</v>
      </c>
      <c r="X181" s="329" t="s">
        <v>1936</v>
      </c>
      <c r="Y181" s="338" t="s">
        <v>18666</v>
      </c>
      <c r="Z181" s="336">
        <v>44796</v>
      </c>
      <c r="AA181" s="329" t="s">
        <v>1937</v>
      </c>
      <c r="AB181" s="329" t="s">
        <v>1938</v>
      </c>
      <c r="AC181" s="339" t="s">
        <v>1939</v>
      </c>
      <c r="AD181" s="329" t="s">
        <v>18667</v>
      </c>
      <c r="AE181" s="329" t="s">
        <v>18668</v>
      </c>
      <c r="AF181" s="329" t="s">
        <v>18669</v>
      </c>
      <c r="AG181" s="329" t="s">
        <v>18670</v>
      </c>
      <c r="AH181" s="329" t="s">
        <v>18669</v>
      </c>
      <c r="AI181" s="329" t="s">
        <v>18670</v>
      </c>
      <c r="AJ181" s="338" t="s">
        <v>18671</v>
      </c>
      <c r="AK181" s="329" t="s">
        <v>18672</v>
      </c>
      <c r="AL181" s="329" t="s">
        <v>1971</v>
      </c>
      <c r="AM181" s="500" t="s">
        <v>744</v>
      </c>
      <c r="AN181" s="325" t="s">
        <v>745</v>
      </c>
      <c r="AO181" s="7" t="s">
        <v>18673</v>
      </c>
      <c r="AQ181" s="6" t="s">
        <v>18674</v>
      </c>
      <c r="AR181" s="501" t="str">
        <f>Table2[[#This Row],[Employee Code]]</f>
        <v>12101145</v>
      </c>
      <c r="AS181" s="4" t="s">
        <v>17359</v>
      </c>
      <c r="AT181" s="4" t="s">
        <v>17039</v>
      </c>
    </row>
    <row r="182" spans="1:48" s="4" customFormat="1" ht="25" customHeight="1" x14ac:dyDescent="0.35">
      <c r="A182" s="365">
        <f t="shared" si="2"/>
        <v>181</v>
      </c>
      <c r="B182" s="338" t="s">
        <v>16442</v>
      </c>
      <c r="C182" s="335" t="s">
        <v>746</v>
      </c>
      <c r="D182" s="329"/>
      <c r="E182" s="329" t="s">
        <v>747</v>
      </c>
      <c r="F182" s="336">
        <v>44333</v>
      </c>
      <c r="G182" s="336">
        <v>44392</v>
      </c>
      <c r="H182" s="336">
        <v>44758</v>
      </c>
      <c r="I182" s="336">
        <v>45853</v>
      </c>
      <c r="J182" s="329" t="s">
        <v>2269</v>
      </c>
      <c r="K182" s="337" t="s">
        <v>80</v>
      </c>
      <c r="L182" s="337" t="s">
        <v>195</v>
      </c>
      <c r="M182" s="337" t="s">
        <v>2141</v>
      </c>
      <c r="N182" s="337" t="s">
        <v>1990</v>
      </c>
      <c r="O182" s="337" t="s">
        <v>196</v>
      </c>
      <c r="P182" s="337" t="s">
        <v>2061</v>
      </c>
      <c r="Q182" s="329" t="s">
        <v>83</v>
      </c>
      <c r="R182" s="338" t="s">
        <v>18675</v>
      </c>
      <c r="S182" s="329" t="s">
        <v>1944</v>
      </c>
      <c r="T182" s="329" t="s">
        <v>22</v>
      </c>
      <c r="U182" s="336">
        <v>30865</v>
      </c>
      <c r="V182" s="329" t="s">
        <v>343</v>
      </c>
      <c r="W182" s="329" t="s">
        <v>343</v>
      </c>
      <c r="X182" s="329" t="s">
        <v>1936</v>
      </c>
      <c r="Y182" s="338" t="s">
        <v>18676</v>
      </c>
      <c r="Z182" s="336">
        <v>44420</v>
      </c>
      <c r="AA182" s="329" t="s">
        <v>1937</v>
      </c>
      <c r="AB182" s="329" t="s">
        <v>1938</v>
      </c>
      <c r="AC182" s="339" t="s">
        <v>1939</v>
      </c>
      <c r="AD182" s="329" t="s">
        <v>18677</v>
      </c>
      <c r="AE182" s="329" t="s">
        <v>2095</v>
      </c>
      <c r="AF182" s="329" t="s">
        <v>18678</v>
      </c>
      <c r="AG182" s="329" t="s">
        <v>18679</v>
      </c>
      <c r="AH182" s="329" t="s">
        <v>18678</v>
      </c>
      <c r="AI182" s="329" t="s">
        <v>18679</v>
      </c>
      <c r="AJ182" s="338" t="s">
        <v>18680</v>
      </c>
      <c r="AK182" s="329" t="s">
        <v>18681</v>
      </c>
      <c r="AL182" s="329" t="s">
        <v>1941</v>
      </c>
      <c r="AM182" s="500" t="s">
        <v>748</v>
      </c>
      <c r="AN182" s="325" t="s">
        <v>749</v>
      </c>
      <c r="AO182" s="7" t="s">
        <v>18682</v>
      </c>
      <c r="AQ182" s="6" t="s">
        <v>18683</v>
      </c>
      <c r="AR182" s="501" t="str">
        <f>Table2[[#This Row],[Employee Code]]</f>
        <v>12101148</v>
      </c>
      <c r="AS182" s="4" t="s">
        <v>17359</v>
      </c>
      <c r="AT182" s="4" t="s">
        <v>17039</v>
      </c>
    </row>
    <row r="183" spans="1:48" s="4" customFormat="1" ht="25" customHeight="1" x14ac:dyDescent="0.35">
      <c r="A183" s="365">
        <f t="shared" si="2"/>
        <v>182</v>
      </c>
      <c r="B183" s="338" t="s">
        <v>16443</v>
      </c>
      <c r="C183" s="335" t="s">
        <v>750</v>
      </c>
      <c r="D183" s="329"/>
      <c r="E183" s="329" t="s">
        <v>14</v>
      </c>
      <c r="F183" s="336">
        <v>44333</v>
      </c>
      <c r="G183" s="336">
        <v>44392</v>
      </c>
      <c r="H183" s="336">
        <v>44758</v>
      </c>
      <c r="I183" s="336">
        <v>45853</v>
      </c>
      <c r="J183" s="329" t="s">
        <v>2269</v>
      </c>
      <c r="K183" s="337" t="s">
        <v>26</v>
      </c>
      <c r="L183" s="337" t="s">
        <v>751</v>
      </c>
      <c r="M183" s="337" t="s">
        <v>2343</v>
      </c>
      <c r="N183" s="337" t="s">
        <v>2017</v>
      </c>
      <c r="O183" s="337" t="s">
        <v>752</v>
      </c>
      <c r="P183" s="337" t="s">
        <v>2344</v>
      </c>
      <c r="Q183" s="329" t="s">
        <v>21</v>
      </c>
      <c r="R183" s="338" t="s">
        <v>18684</v>
      </c>
      <c r="S183" s="329" t="s">
        <v>18033</v>
      </c>
      <c r="T183" s="329" t="s">
        <v>22</v>
      </c>
      <c r="U183" s="336">
        <v>34341</v>
      </c>
      <c r="V183" s="329" t="s">
        <v>255</v>
      </c>
      <c r="W183" s="329" t="s">
        <v>501</v>
      </c>
      <c r="X183" s="329" t="s">
        <v>1936</v>
      </c>
      <c r="Y183" s="338" t="s">
        <v>18685</v>
      </c>
      <c r="Z183" s="336">
        <v>44387</v>
      </c>
      <c r="AA183" s="329" t="s">
        <v>1937</v>
      </c>
      <c r="AB183" s="329" t="s">
        <v>1956</v>
      </c>
      <c r="AC183" s="339" t="s">
        <v>1939</v>
      </c>
      <c r="AD183" s="329" t="s">
        <v>2203</v>
      </c>
      <c r="AE183" s="329" t="s">
        <v>2304</v>
      </c>
      <c r="AF183" s="329" t="s">
        <v>18686</v>
      </c>
      <c r="AG183" s="329" t="s">
        <v>18687</v>
      </c>
      <c r="AH183" s="329" t="s">
        <v>18686</v>
      </c>
      <c r="AI183" s="329" t="s">
        <v>18687</v>
      </c>
      <c r="AJ183" s="338" t="s">
        <v>18688</v>
      </c>
      <c r="AK183" s="329" t="s">
        <v>2345</v>
      </c>
      <c r="AL183" s="329" t="s">
        <v>2107</v>
      </c>
      <c r="AM183" s="500" t="s">
        <v>753</v>
      </c>
      <c r="AN183" s="325" t="s">
        <v>754</v>
      </c>
      <c r="AO183" s="7" t="s">
        <v>18689</v>
      </c>
      <c r="AQ183" s="6" t="s">
        <v>18690</v>
      </c>
      <c r="AR183" s="501" t="str">
        <f>Table2[[#This Row],[Employee Code]]</f>
        <v>12101151</v>
      </c>
      <c r="AS183" s="4" t="s">
        <v>16</v>
      </c>
      <c r="AT183" s="4" t="s">
        <v>14</v>
      </c>
    </row>
    <row r="184" spans="1:48" s="4" customFormat="1" ht="25" customHeight="1" x14ac:dyDescent="0.35">
      <c r="A184" s="4">
        <f t="shared" si="2"/>
        <v>183</v>
      </c>
      <c r="B184" s="501" t="s">
        <v>16444</v>
      </c>
      <c r="C184" s="5" t="s">
        <v>755</v>
      </c>
      <c r="E184" s="4" t="s">
        <v>141</v>
      </c>
      <c r="F184" s="502">
        <v>44340</v>
      </c>
      <c r="G184" s="502">
        <v>44399</v>
      </c>
      <c r="H184" s="502">
        <v>44765</v>
      </c>
      <c r="I184" s="502">
        <v>45860</v>
      </c>
      <c r="J184" s="4" t="s">
        <v>2269</v>
      </c>
      <c r="K184" s="6" t="s">
        <v>80</v>
      </c>
      <c r="L184" s="6" t="s">
        <v>163</v>
      </c>
      <c r="M184" s="6" t="s">
        <v>2052</v>
      </c>
      <c r="N184" s="6" t="s">
        <v>1990</v>
      </c>
      <c r="O184" s="6" t="s">
        <v>196</v>
      </c>
      <c r="P184" s="6" t="s">
        <v>2061</v>
      </c>
      <c r="Q184" s="4" t="s">
        <v>83</v>
      </c>
      <c r="R184" s="501" t="s">
        <v>18691</v>
      </c>
      <c r="S184" s="4" t="s">
        <v>2174</v>
      </c>
      <c r="T184" s="4" t="s">
        <v>53</v>
      </c>
      <c r="U184" s="502">
        <v>31072</v>
      </c>
      <c r="V184" s="4" t="s">
        <v>141</v>
      </c>
      <c r="W184" s="4" t="s">
        <v>334</v>
      </c>
      <c r="X184" s="4" t="s">
        <v>1936</v>
      </c>
      <c r="Y184" s="501" t="s">
        <v>18692</v>
      </c>
      <c r="Z184" s="502">
        <v>44284</v>
      </c>
      <c r="AA184" s="4" t="s">
        <v>141</v>
      </c>
      <c r="AB184" s="4" t="s">
        <v>1938</v>
      </c>
      <c r="AC184" s="504" t="s">
        <v>1939</v>
      </c>
      <c r="AD184" s="4" t="s">
        <v>2346</v>
      </c>
      <c r="AE184" s="4" t="s">
        <v>18693</v>
      </c>
      <c r="AF184" s="4" t="s">
        <v>18694</v>
      </c>
      <c r="AG184" s="4" t="s">
        <v>18695</v>
      </c>
      <c r="AH184" s="4" t="s">
        <v>18694</v>
      </c>
      <c r="AI184" s="4" t="s">
        <v>18695</v>
      </c>
      <c r="AJ184" s="501" t="s">
        <v>18696</v>
      </c>
      <c r="AK184" s="4" t="s">
        <v>18697</v>
      </c>
      <c r="AL184" s="4" t="s">
        <v>1971</v>
      </c>
      <c r="AM184" s="501" t="s">
        <v>756</v>
      </c>
      <c r="AN184" s="7" t="s">
        <v>757</v>
      </c>
      <c r="AO184" s="7" t="s">
        <v>757</v>
      </c>
      <c r="AQ184" s="6" t="s">
        <v>18698</v>
      </c>
      <c r="AR184" s="501" t="str">
        <f>Table2[[#This Row],[Employee Code]]</f>
        <v>12101154</v>
      </c>
      <c r="AS184" s="4" t="s">
        <v>17359</v>
      </c>
      <c r="AT184" s="4" t="s">
        <v>17039</v>
      </c>
    </row>
    <row r="185" spans="1:48" s="4" customFormat="1" ht="25" customHeight="1" x14ac:dyDescent="0.35">
      <c r="A185" s="365">
        <f t="shared" si="2"/>
        <v>184</v>
      </c>
      <c r="B185" s="338" t="s">
        <v>16445</v>
      </c>
      <c r="C185" s="335" t="s">
        <v>758</v>
      </c>
      <c r="D185" s="329"/>
      <c r="E185" s="329" t="s">
        <v>14</v>
      </c>
      <c r="F185" s="336">
        <v>44347</v>
      </c>
      <c r="G185" s="336">
        <v>44406</v>
      </c>
      <c r="H185" s="336">
        <v>44772</v>
      </c>
      <c r="I185" s="336">
        <v>45867</v>
      </c>
      <c r="J185" s="329" t="s">
        <v>2269</v>
      </c>
      <c r="K185" s="337" t="s">
        <v>80</v>
      </c>
      <c r="L185" s="337" t="s">
        <v>3684</v>
      </c>
      <c r="M185" s="499" t="s">
        <v>3684</v>
      </c>
      <c r="N185" s="337" t="s">
        <v>2050</v>
      </c>
      <c r="O185" s="337" t="s">
        <v>16766</v>
      </c>
      <c r="P185" s="337" t="s">
        <v>16767</v>
      </c>
      <c r="Q185" s="329" t="s">
        <v>21</v>
      </c>
      <c r="R185" s="338" t="s">
        <v>18699</v>
      </c>
      <c r="S185" s="329" t="s">
        <v>1935</v>
      </c>
      <c r="T185" s="329" t="s">
        <v>53</v>
      </c>
      <c r="U185" s="336">
        <v>33935</v>
      </c>
      <c r="V185" s="329" t="s">
        <v>255</v>
      </c>
      <c r="W185" s="329" t="s">
        <v>1658</v>
      </c>
      <c r="X185" s="329" t="s">
        <v>1936</v>
      </c>
      <c r="Y185" s="338" t="s">
        <v>18700</v>
      </c>
      <c r="Z185" s="336">
        <v>44882</v>
      </c>
      <c r="AA185" s="329" t="s">
        <v>1937</v>
      </c>
      <c r="AB185" s="329" t="s">
        <v>1938</v>
      </c>
      <c r="AC185" s="339" t="s">
        <v>1939</v>
      </c>
      <c r="AD185" s="329" t="s">
        <v>2098</v>
      </c>
      <c r="AE185" s="329" t="s">
        <v>1948</v>
      </c>
      <c r="AF185" s="329" t="s">
        <v>18701</v>
      </c>
      <c r="AG185" s="329" t="s">
        <v>18702</v>
      </c>
      <c r="AH185" s="329" t="s">
        <v>18703</v>
      </c>
      <c r="AI185" s="329" t="s">
        <v>18704</v>
      </c>
      <c r="AJ185" s="338" t="s">
        <v>18705</v>
      </c>
      <c r="AK185" s="329" t="s">
        <v>18706</v>
      </c>
      <c r="AL185" s="329" t="s">
        <v>1971</v>
      </c>
      <c r="AM185" s="500" t="s">
        <v>759</v>
      </c>
      <c r="AN185" s="325" t="s">
        <v>760</v>
      </c>
      <c r="AO185" s="7" t="s">
        <v>18707</v>
      </c>
      <c r="AQ185" s="6" t="s">
        <v>18708</v>
      </c>
      <c r="AR185" s="501" t="str">
        <f>Table2[[#This Row],[Employee Code]]</f>
        <v>12101160</v>
      </c>
      <c r="AS185" s="4" t="s">
        <v>16</v>
      </c>
      <c r="AT185" s="4" t="s">
        <v>14</v>
      </c>
    </row>
    <row r="186" spans="1:48" s="4" customFormat="1" ht="25" customHeight="1" x14ac:dyDescent="0.35">
      <c r="A186" s="365">
        <f t="shared" si="2"/>
        <v>185</v>
      </c>
      <c r="B186" s="338" t="s">
        <v>16446</v>
      </c>
      <c r="C186" s="335" t="s">
        <v>761</v>
      </c>
      <c r="D186" s="329"/>
      <c r="E186" s="329" t="s">
        <v>14</v>
      </c>
      <c r="F186" s="336">
        <v>44348</v>
      </c>
      <c r="G186" s="336">
        <v>44407</v>
      </c>
      <c r="H186" s="336">
        <v>44773</v>
      </c>
      <c r="I186" s="336">
        <v>45868</v>
      </c>
      <c r="J186" s="329" t="s">
        <v>2269</v>
      </c>
      <c r="K186" s="337" t="s">
        <v>34</v>
      </c>
      <c r="L186" s="337" t="s">
        <v>35</v>
      </c>
      <c r="M186" s="337" t="s">
        <v>2225</v>
      </c>
      <c r="N186" s="337" t="s">
        <v>2126</v>
      </c>
      <c r="O186" s="337" t="s">
        <v>762</v>
      </c>
      <c r="P186" s="337" t="s">
        <v>2347</v>
      </c>
      <c r="Q186" s="329" t="s">
        <v>21</v>
      </c>
      <c r="R186" s="338" t="s">
        <v>18709</v>
      </c>
      <c r="S186" s="329" t="s">
        <v>2234</v>
      </c>
      <c r="T186" s="329" t="s">
        <v>22</v>
      </c>
      <c r="U186" s="336">
        <v>34940</v>
      </c>
      <c r="V186" s="329" t="s">
        <v>2205</v>
      </c>
      <c r="W186" s="329" t="s">
        <v>2205</v>
      </c>
      <c r="X186" s="329" t="s">
        <v>1936</v>
      </c>
      <c r="Y186" s="338" t="s">
        <v>18710</v>
      </c>
      <c r="Z186" s="336">
        <v>44886</v>
      </c>
      <c r="AA186" s="329" t="s">
        <v>1937</v>
      </c>
      <c r="AB186" s="329" t="s">
        <v>1956</v>
      </c>
      <c r="AC186" s="339" t="s">
        <v>1939</v>
      </c>
      <c r="AD186" s="329" t="s">
        <v>2049</v>
      </c>
      <c r="AE186" s="329" t="s">
        <v>2348</v>
      </c>
      <c r="AF186" s="329" t="s">
        <v>18711</v>
      </c>
      <c r="AG186" s="329" t="s">
        <v>18712</v>
      </c>
      <c r="AH186" s="329" t="s">
        <v>18713</v>
      </c>
      <c r="AI186" s="329" t="s">
        <v>18714</v>
      </c>
      <c r="AJ186" s="338" t="s">
        <v>18715</v>
      </c>
      <c r="AK186" s="329" t="s">
        <v>18716</v>
      </c>
      <c r="AL186" s="329" t="s">
        <v>2005</v>
      </c>
      <c r="AM186" s="500" t="s">
        <v>763</v>
      </c>
      <c r="AN186" s="325" t="s">
        <v>764</v>
      </c>
      <c r="AO186" s="7" t="s">
        <v>18717</v>
      </c>
      <c r="AQ186" s="6" t="s">
        <v>18718</v>
      </c>
      <c r="AR186" s="501" t="str">
        <f>Table2[[#This Row],[Employee Code]]</f>
        <v>12101166</v>
      </c>
      <c r="AS186" s="4" t="s">
        <v>16</v>
      </c>
      <c r="AT186" s="4" t="s">
        <v>14</v>
      </c>
    </row>
    <row r="187" spans="1:48" s="4" customFormat="1" ht="25" customHeight="1" x14ac:dyDescent="0.35">
      <c r="A187" s="365">
        <f t="shared" si="2"/>
        <v>186</v>
      </c>
      <c r="B187" s="338" t="s">
        <v>16447</v>
      </c>
      <c r="C187" s="335" t="s">
        <v>765</v>
      </c>
      <c r="D187" s="329" t="s">
        <v>18342</v>
      </c>
      <c r="E187" s="329" t="s">
        <v>14</v>
      </c>
      <c r="F187" s="336">
        <v>44348</v>
      </c>
      <c r="G187" s="336"/>
      <c r="H187" s="336">
        <v>44713</v>
      </c>
      <c r="I187" s="336">
        <v>45808</v>
      </c>
      <c r="J187" s="329" t="s">
        <v>2269</v>
      </c>
      <c r="K187" s="337" t="s">
        <v>18</v>
      </c>
      <c r="L187" s="337" t="s">
        <v>19</v>
      </c>
      <c r="M187" s="337" t="s">
        <v>19</v>
      </c>
      <c r="N187" s="337" t="s">
        <v>2050</v>
      </c>
      <c r="O187" s="337" t="s">
        <v>321</v>
      </c>
      <c r="P187" s="337" t="s">
        <v>2134</v>
      </c>
      <c r="Q187" s="329" t="s">
        <v>21</v>
      </c>
      <c r="R187" s="338" t="s">
        <v>18719</v>
      </c>
      <c r="S187" s="329" t="s">
        <v>2023</v>
      </c>
      <c r="T187" s="329" t="s">
        <v>22</v>
      </c>
      <c r="U187" s="336">
        <v>35465</v>
      </c>
      <c r="V187" s="329" t="s">
        <v>255</v>
      </c>
      <c r="W187" s="329" t="s">
        <v>255</v>
      </c>
      <c r="X187" s="329" t="s">
        <v>1936</v>
      </c>
      <c r="Y187" s="338" t="s">
        <v>18720</v>
      </c>
      <c r="Z187" s="336">
        <v>44387</v>
      </c>
      <c r="AA187" s="329" t="s">
        <v>1937</v>
      </c>
      <c r="AB187" s="329" t="s">
        <v>1956</v>
      </c>
      <c r="AC187" s="339" t="s">
        <v>1974</v>
      </c>
      <c r="AD187" s="329" t="s">
        <v>2203</v>
      </c>
      <c r="AE187" s="329" t="s">
        <v>1962</v>
      </c>
      <c r="AF187" s="329" t="s">
        <v>18721</v>
      </c>
      <c r="AG187" s="329" t="s">
        <v>18722</v>
      </c>
      <c r="AH187" s="329" t="s">
        <v>18721</v>
      </c>
      <c r="AI187" s="329" t="s">
        <v>18722</v>
      </c>
      <c r="AJ187" s="338" t="s">
        <v>18723</v>
      </c>
      <c r="AK187" s="329" t="s">
        <v>18724</v>
      </c>
      <c r="AL187" s="329" t="s">
        <v>2224</v>
      </c>
      <c r="AM187" s="500" t="s">
        <v>766</v>
      </c>
      <c r="AN187" s="325" t="s">
        <v>767</v>
      </c>
      <c r="AO187" s="7" t="s">
        <v>18725</v>
      </c>
      <c r="AQ187" s="6" t="s">
        <v>18726</v>
      </c>
      <c r="AR187" s="501" t="str">
        <f>Table2[[#This Row],[Employee Code]]</f>
        <v>12101169</v>
      </c>
      <c r="AS187" s="4" t="s">
        <v>16</v>
      </c>
      <c r="AT187" s="4" t="s">
        <v>14</v>
      </c>
    </row>
    <row r="188" spans="1:48" s="4" customFormat="1" ht="25" customHeight="1" x14ac:dyDescent="0.35">
      <c r="A188" s="365">
        <f t="shared" si="2"/>
        <v>187</v>
      </c>
      <c r="B188" s="338" t="s">
        <v>16448</v>
      </c>
      <c r="C188" s="335" t="s">
        <v>768</v>
      </c>
      <c r="D188" s="329"/>
      <c r="E188" s="329" t="s">
        <v>14</v>
      </c>
      <c r="F188" s="336">
        <v>44354</v>
      </c>
      <c r="G188" s="336">
        <v>44413</v>
      </c>
      <c r="H188" s="336">
        <v>44779</v>
      </c>
      <c r="I188" s="336">
        <v>45874</v>
      </c>
      <c r="J188" s="329" t="s">
        <v>2269</v>
      </c>
      <c r="K188" s="337" t="s">
        <v>34</v>
      </c>
      <c r="L188" s="337" t="s">
        <v>35</v>
      </c>
      <c r="M188" s="337" t="s">
        <v>2225</v>
      </c>
      <c r="N188" s="337" t="s">
        <v>2126</v>
      </c>
      <c r="O188" s="337" t="s">
        <v>762</v>
      </c>
      <c r="P188" s="337" t="s">
        <v>2347</v>
      </c>
      <c r="Q188" s="329" t="s">
        <v>21</v>
      </c>
      <c r="R188" s="338" t="s">
        <v>18727</v>
      </c>
      <c r="S188" s="329" t="s">
        <v>2234</v>
      </c>
      <c r="T188" s="329" t="s">
        <v>22</v>
      </c>
      <c r="U188" s="336">
        <v>32827</v>
      </c>
      <c r="V188" s="329" t="s">
        <v>351</v>
      </c>
      <c r="W188" s="329" t="s">
        <v>255</v>
      </c>
      <c r="X188" s="329" t="s">
        <v>1936</v>
      </c>
      <c r="Y188" s="338" t="s">
        <v>18728</v>
      </c>
      <c r="Z188" s="336">
        <v>44742</v>
      </c>
      <c r="AA188" s="329" t="s">
        <v>1937</v>
      </c>
      <c r="AB188" s="329" t="s">
        <v>1956</v>
      </c>
      <c r="AC188" s="339" t="s">
        <v>1939</v>
      </c>
      <c r="AD188" s="329" t="s">
        <v>2098</v>
      </c>
      <c r="AE188" s="329" t="s">
        <v>1948</v>
      </c>
      <c r="AF188" s="329" t="s">
        <v>18729</v>
      </c>
      <c r="AG188" s="329" t="s">
        <v>18730</v>
      </c>
      <c r="AH188" s="329" t="s">
        <v>18731</v>
      </c>
      <c r="AI188" s="329" t="s">
        <v>18732</v>
      </c>
      <c r="AJ188" s="338" t="s">
        <v>18733</v>
      </c>
      <c r="AK188" s="329" t="s">
        <v>18734</v>
      </c>
      <c r="AL188" s="329" t="s">
        <v>1950</v>
      </c>
      <c r="AM188" s="500" t="s">
        <v>769</v>
      </c>
      <c r="AN188" s="325" t="s">
        <v>770</v>
      </c>
      <c r="AO188" s="7" t="s">
        <v>18735</v>
      </c>
      <c r="AQ188" s="6" t="s">
        <v>18736</v>
      </c>
      <c r="AR188" s="501" t="str">
        <f>Table2[[#This Row],[Employee Code]]</f>
        <v>12101172</v>
      </c>
      <c r="AS188" s="4" t="s">
        <v>16</v>
      </c>
      <c r="AT188" s="4" t="s">
        <v>14</v>
      </c>
    </row>
    <row r="189" spans="1:48" s="4" customFormat="1" ht="25" customHeight="1" x14ac:dyDescent="0.35">
      <c r="A189" s="365">
        <f t="shared" si="2"/>
        <v>188</v>
      </c>
      <c r="B189" s="338" t="s">
        <v>16449</v>
      </c>
      <c r="C189" s="335" t="s">
        <v>774</v>
      </c>
      <c r="D189" s="329"/>
      <c r="E189" s="329" t="s">
        <v>334</v>
      </c>
      <c r="F189" s="336">
        <v>44378</v>
      </c>
      <c r="G189" s="336">
        <v>44437</v>
      </c>
      <c r="H189" s="336">
        <v>44803</v>
      </c>
      <c r="I189" s="336">
        <v>45898</v>
      </c>
      <c r="J189" s="329" t="s">
        <v>2269</v>
      </c>
      <c r="K189" s="337" t="s">
        <v>80</v>
      </c>
      <c r="L189" s="337" t="s">
        <v>163</v>
      </c>
      <c r="M189" s="337" t="s">
        <v>2138</v>
      </c>
      <c r="N189" s="337" t="s">
        <v>1990</v>
      </c>
      <c r="O189" s="337" t="s">
        <v>196</v>
      </c>
      <c r="P189" s="337" t="s">
        <v>2061</v>
      </c>
      <c r="Q189" s="329" t="s">
        <v>83</v>
      </c>
      <c r="R189" s="338" t="s">
        <v>18737</v>
      </c>
      <c r="S189" s="329" t="s">
        <v>1935</v>
      </c>
      <c r="T189" s="329" t="s">
        <v>53</v>
      </c>
      <c r="U189" s="336">
        <v>31698</v>
      </c>
      <c r="V189" s="329" t="s">
        <v>334</v>
      </c>
      <c r="W189" s="329" t="s">
        <v>334</v>
      </c>
      <c r="X189" s="329" t="s">
        <v>1936</v>
      </c>
      <c r="Y189" s="338" t="s">
        <v>18738</v>
      </c>
      <c r="Z189" s="336">
        <v>45171</v>
      </c>
      <c r="AA189" s="329" t="s">
        <v>1937</v>
      </c>
      <c r="AB189" s="329" t="s">
        <v>1938</v>
      </c>
      <c r="AC189" s="339" t="s">
        <v>1939</v>
      </c>
      <c r="AD189" s="329" t="s">
        <v>18739</v>
      </c>
      <c r="AE189" s="329" t="s">
        <v>18740</v>
      </c>
      <c r="AF189" s="329" t="s">
        <v>18741</v>
      </c>
      <c r="AG189" s="329" t="s">
        <v>18742</v>
      </c>
      <c r="AH189" s="329" t="s">
        <v>18741</v>
      </c>
      <c r="AI189" s="329" t="s">
        <v>18742</v>
      </c>
      <c r="AJ189" s="338" t="s">
        <v>18743</v>
      </c>
      <c r="AK189" s="329" t="s">
        <v>18744</v>
      </c>
      <c r="AL189" s="329" t="s">
        <v>1971</v>
      </c>
      <c r="AM189" s="500" t="s">
        <v>775</v>
      </c>
      <c r="AN189" s="325" t="s">
        <v>776</v>
      </c>
      <c r="AO189" s="7" t="s">
        <v>18745</v>
      </c>
      <c r="AQ189" s="6" t="s">
        <v>18746</v>
      </c>
      <c r="AR189" s="501" t="str">
        <f>Table2[[#This Row],[Employee Code]]</f>
        <v>12101183</v>
      </c>
      <c r="AS189" s="4" t="s">
        <v>17359</v>
      </c>
      <c r="AT189" s="4" t="s">
        <v>17039</v>
      </c>
    </row>
    <row r="190" spans="1:48" s="4" customFormat="1" ht="25" customHeight="1" x14ac:dyDescent="0.35">
      <c r="A190" s="4">
        <f t="shared" si="2"/>
        <v>189</v>
      </c>
      <c r="B190" s="501" t="s">
        <v>16450</v>
      </c>
      <c r="C190" s="5" t="s">
        <v>777</v>
      </c>
      <c r="E190" s="4" t="s">
        <v>141</v>
      </c>
      <c r="F190" s="502">
        <v>44378</v>
      </c>
      <c r="G190" s="502">
        <v>44437</v>
      </c>
      <c r="H190" s="502">
        <v>44803</v>
      </c>
      <c r="I190" s="502">
        <v>45898</v>
      </c>
      <c r="J190" s="4" t="s">
        <v>2269</v>
      </c>
      <c r="K190" s="6" t="s">
        <v>80</v>
      </c>
      <c r="L190" s="6" t="s">
        <v>163</v>
      </c>
      <c r="M190" s="6" t="s">
        <v>2052</v>
      </c>
      <c r="N190" s="6" t="s">
        <v>2050</v>
      </c>
      <c r="O190" s="6" t="s">
        <v>196</v>
      </c>
      <c r="P190" s="6" t="s">
        <v>2061</v>
      </c>
      <c r="Q190" s="4" t="s">
        <v>83</v>
      </c>
      <c r="R190" s="501" t="s">
        <v>18747</v>
      </c>
      <c r="S190" s="4" t="s">
        <v>1944</v>
      </c>
      <c r="T190" s="4" t="s">
        <v>53</v>
      </c>
      <c r="U190" s="502">
        <v>31217</v>
      </c>
      <c r="V190" s="4" t="s">
        <v>141</v>
      </c>
      <c r="W190" s="4" t="s">
        <v>141</v>
      </c>
      <c r="X190" s="4" t="s">
        <v>1936</v>
      </c>
      <c r="Y190" s="501" t="s">
        <v>18748</v>
      </c>
      <c r="Z190" s="502">
        <v>44425</v>
      </c>
      <c r="AA190" s="4" t="s">
        <v>1937</v>
      </c>
      <c r="AB190" s="4" t="s">
        <v>1938</v>
      </c>
      <c r="AC190" s="504" t="s">
        <v>1939</v>
      </c>
      <c r="AD190" s="4" t="s">
        <v>2139</v>
      </c>
      <c r="AE190" s="4" t="s">
        <v>1988</v>
      </c>
      <c r="AF190" s="4" t="s">
        <v>18749</v>
      </c>
      <c r="AG190" s="4" t="s">
        <v>18750</v>
      </c>
      <c r="AH190" s="4" t="s">
        <v>18749</v>
      </c>
      <c r="AI190" s="4" t="s">
        <v>18750</v>
      </c>
      <c r="AJ190" s="501" t="s">
        <v>18751</v>
      </c>
      <c r="AK190" s="4" t="s">
        <v>2357</v>
      </c>
      <c r="AL190" s="4" t="s">
        <v>1971</v>
      </c>
      <c r="AM190" s="501" t="s">
        <v>778</v>
      </c>
      <c r="AN190" s="7" t="s">
        <v>779</v>
      </c>
      <c r="AO190" s="7" t="s">
        <v>18752</v>
      </c>
      <c r="AQ190" s="6" t="s">
        <v>18753</v>
      </c>
      <c r="AR190" s="501" t="str">
        <f>Table2[[#This Row],[Employee Code]]</f>
        <v>12101184</v>
      </c>
      <c r="AS190" s="4" t="s">
        <v>17359</v>
      </c>
      <c r="AT190" s="4" t="s">
        <v>17039</v>
      </c>
    </row>
    <row r="191" spans="1:48" s="514" customFormat="1" ht="25" customHeight="1" x14ac:dyDescent="0.35">
      <c r="A191" s="365">
        <f t="shared" si="2"/>
        <v>190</v>
      </c>
      <c r="B191" s="338" t="s">
        <v>16451</v>
      </c>
      <c r="C191" s="335" t="s">
        <v>780</v>
      </c>
      <c r="D191" s="329"/>
      <c r="E191" s="329" t="s">
        <v>781</v>
      </c>
      <c r="F191" s="336">
        <v>44378</v>
      </c>
      <c r="G191" s="336">
        <v>44437</v>
      </c>
      <c r="H191" s="336">
        <v>44803</v>
      </c>
      <c r="I191" s="336">
        <v>45898</v>
      </c>
      <c r="J191" s="329" t="s">
        <v>2269</v>
      </c>
      <c r="K191" s="337" t="s">
        <v>80</v>
      </c>
      <c r="L191" s="337" t="s">
        <v>146</v>
      </c>
      <c r="M191" s="337" t="s">
        <v>2032</v>
      </c>
      <c r="N191" s="337" t="s">
        <v>2017</v>
      </c>
      <c r="O191" s="337" t="s">
        <v>396</v>
      </c>
      <c r="P191" s="337" t="s">
        <v>2171</v>
      </c>
      <c r="Q191" s="329" t="s">
        <v>148</v>
      </c>
      <c r="R191" s="338" t="s">
        <v>18754</v>
      </c>
      <c r="S191" s="329" t="s">
        <v>1944</v>
      </c>
      <c r="T191" s="329" t="s">
        <v>53</v>
      </c>
      <c r="U191" s="336">
        <v>33490</v>
      </c>
      <c r="V191" s="329" t="s">
        <v>781</v>
      </c>
      <c r="W191" s="329" t="s">
        <v>781</v>
      </c>
      <c r="X191" s="329" t="s">
        <v>1936</v>
      </c>
      <c r="Y191" s="338" t="s">
        <v>18755</v>
      </c>
      <c r="Z191" s="336">
        <v>44850</v>
      </c>
      <c r="AA191" s="329" t="s">
        <v>1937</v>
      </c>
      <c r="AB191" s="329" t="s">
        <v>1938</v>
      </c>
      <c r="AC191" s="339" t="s">
        <v>1939</v>
      </c>
      <c r="AD191" s="329" t="s">
        <v>18756</v>
      </c>
      <c r="AE191" s="329" t="s">
        <v>2273</v>
      </c>
      <c r="AF191" s="329" t="s">
        <v>18757</v>
      </c>
      <c r="AG191" s="329" t="s">
        <v>18758</v>
      </c>
      <c r="AH191" s="329" t="s">
        <v>18757</v>
      </c>
      <c r="AI191" s="329" t="s">
        <v>18758</v>
      </c>
      <c r="AJ191" s="338" t="s">
        <v>18759</v>
      </c>
      <c r="AK191" s="329" t="s">
        <v>18760</v>
      </c>
      <c r="AL191" s="329" t="s">
        <v>1971</v>
      </c>
      <c r="AM191" s="500" t="s">
        <v>782</v>
      </c>
      <c r="AN191" s="325" t="s">
        <v>783</v>
      </c>
      <c r="AO191" s="7" t="s">
        <v>18761</v>
      </c>
      <c r="AP191" s="4"/>
      <c r="AQ191" s="6" t="s">
        <v>18762</v>
      </c>
      <c r="AR191" s="501" t="str">
        <f>Table2[[#This Row],[Employee Code]]</f>
        <v>12101185</v>
      </c>
      <c r="AS191" s="4" t="s">
        <v>16</v>
      </c>
      <c r="AT191" s="4" t="s">
        <v>17039</v>
      </c>
      <c r="AU191" s="4"/>
      <c r="AV191" s="4"/>
    </row>
    <row r="192" spans="1:48" s="4" customFormat="1" ht="25" customHeight="1" x14ac:dyDescent="0.35">
      <c r="A192" s="365">
        <f t="shared" si="2"/>
        <v>191</v>
      </c>
      <c r="B192" s="338" t="s">
        <v>16452</v>
      </c>
      <c r="C192" s="335" t="s">
        <v>784</v>
      </c>
      <c r="D192" s="329"/>
      <c r="E192" s="329" t="s">
        <v>32</v>
      </c>
      <c r="F192" s="336">
        <v>44382</v>
      </c>
      <c r="G192" s="336">
        <v>44441</v>
      </c>
      <c r="H192" s="336">
        <v>44807</v>
      </c>
      <c r="I192" s="336">
        <v>45902</v>
      </c>
      <c r="J192" s="329" t="s">
        <v>2269</v>
      </c>
      <c r="K192" s="337" t="s">
        <v>80</v>
      </c>
      <c r="L192" s="337" t="s">
        <v>146</v>
      </c>
      <c r="M192" s="499" t="s">
        <v>17340</v>
      </c>
      <c r="N192" s="509" t="s">
        <v>1964</v>
      </c>
      <c r="O192" s="509" t="s">
        <v>785</v>
      </c>
      <c r="P192" s="509" t="s">
        <v>2358</v>
      </c>
      <c r="Q192" s="329" t="s">
        <v>148</v>
      </c>
      <c r="R192" s="338" t="s">
        <v>18763</v>
      </c>
      <c r="S192" s="4" t="s">
        <v>1986</v>
      </c>
      <c r="T192" s="329" t="s">
        <v>53</v>
      </c>
      <c r="U192" s="336">
        <v>29138</v>
      </c>
      <c r="V192" s="329" t="s">
        <v>544</v>
      </c>
      <c r="W192" s="329" t="s">
        <v>544</v>
      </c>
      <c r="X192" s="329" t="s">
        <v>1936</v>
      </c>
      <c r="Y192" s="338" t="s">
        <v>18764</v>
      </c>
      <c r="Z192" s="336">
        <v>44294</v>
      </c>
      <c r="AA192" s="329" t="s">
        <v>3088</v>
      </c>
      <c r="AB192" s="329" t="s">
        <v>1938</v>
      </c>
      <c r="AC192" s="339" t="s">
        <v>1968</v>
      </c>
      <c r="AD192" s="329" t="s">
        <v>18765</v>
      </c>
      <c r="AE192" s="329" t="s">
        <v>1948</v>
      </c>
      <c r="AF192" s="329" t="s">
        <v>18766</v>
      </c>
      <c r="AG192" s="329" t="s">
        <v>18767</v>
      </c>
      <c r="AH192" s="329" t="s">
        <v>18766</v>
      </c>
      <c r="AI192" s="329" t="s">
        <v>18767</v>
      </c>
      <c r="AJ192" s="338" t="s">
        <v>18768</v>
      </c>
      <c r="AK192" s="329" t="s">
        <v>18769</v>
      </c>
      <c r="AL192" s="329" t="s">
        <v>1971</v>
      </c>
      <c r="AM192" s="500" t="s">
        <v>786</v>
      </c>
      <c r="AN192" s="325" t="s">
        <v>787</v>
      </c>
      <c r="AO192" s="7" t="s">
        <v>18770</v>
      </c>
      <c r="AQ192" s="6" t="s">
        <v>18771</v>
      </c>
      <c r="AR192" s="501" t="str">
        <f>Table2[[#This Row],[Employee Code]]</f>
        <v>12101187</v>
      </c>
      <c r="AS192" s="4" t="s">
        <v>16</v>
      </c>
      <c r="AT192" s="4" t="s">
        <v>17039</v>
      </c>
    </row>
    <row r="193" spans="1:46" s="4" customFormat="1" ht="25" customHeight="1" x14ac:dyDescent="0.35">
      <c r="A193" s="365">
        <f t="shared" si="2"/>
        <v>192</v>
      </c>
      <c r="B193" s="338" t="s">
        <v>16453</v>
      </c>
      <c r="C193" s="335" t="s">
        <v>788</v>
      </c>
      <c r="D193" s="329"/>
      <c r="E193" s="329" t="s">
        <v>14</v>
      </c>
      <c r="F193" s="336">
        <v>44382</v>
      </c>
      <c r="G193" s="336">
        <v>44441</v>
      </c>
      <c r="H193" s="336">
        <v>44807</v>
      </c>
      <c r="I193" s="336">
        <v>45902</v>
      </c>
      <c r="J193" s="329" t="s">
        <v>2269</v>
      </c>
      <c r="K193" s="337" t="s">
        <v>69</v>
      </c>
      <c r="L193" s="337" t="s">
        <v>789</v>
      </c>
      <c r="M193" s="337" t="s">
        <v>2359</v>
      </c>
      <c r="N193" s="337" t="s">
        <v>2017</v>
      </c>
      <c r="O193" s="337" t="s">
        <v>790</v>
      </c>
      <c r="P193" s="337" t="s">
        <v>2360</v>
      </c>
      <c r="Q193" s="329" t="s">
        <v>21</v>
      </c>
      <c r="R193" s="338" t="s">
        <v>18772</v>
      </c>
      <c r="S193" s="329" t="s">
        <v>2135</v>
      </c>
      <c r="T193" s="329" t="s">
        <v>22</v>
      </c>
      <c r="U193" s="336">
        <v>35151</v>
      </c>
      <c r="V193" s="329" t="s">
        <v>101</v>
      </c>
      <c r="W193" s="329" t="s">
        <v>101</v>
      </c>
      <c r="X193" s="329" t="s">
        <v>1936</v>
      </c>
      <c r="Y193" s="338" t="s">
        <v>18773</v>
      </c>
      <c r="Z193" s="336">
        <v>45088</v>
      </c>
      <c r="AA193" s="329" t="s">
        <v>1937</v>
      </c>
      <c r="AB193" s="329" t="s">
        <v>1956</v>
      </c>
      <c r="AC193" s="339" t="s">
        <v>1939</v>
      </c>
      <c r="AD193" s="329" t="s">
        <v>2303</v>
      </c>
      <c r="AE193" s="329" t="s">
        <v>2095</v>
      </c>
      <c r="AF193" s="329" t="s">
        <v>18774</v>
      </c>
      <c r="AG193" s="329" t="s">
        <v>18775</v>
      </c>
      <c r="AH193" s="329" t="s">
        <v>18776</v>
      </c>
      <c r="AI193" s="329" t="s">
        <v>18777</v>
      </c>
      <c r="AJ193" s="338" t="s">
        <v>18778</v>
      </c>
      <c r="AK193" s="329" t="s">
        <v>18779</v>
      </c>
      <c r="AL193" s="329" t="s">
        <v>1958</v>
      </c>
      <c r="AM193" s="500" t="s">
        <v>791</v>
      </c>
      <c r="AN193" s="325" t="s">
        <v>792</v>
      </c>
      <c r="AO193" s="7" t="s">
        <v>18780</v>
      </c>
      <c r="AQ193" s="6" t="s">
        <v>18781</v>
      </c>
      <c r="AR193" s="501" t="str">
        <f>Table2[[#This Row],[Employee Code]]</f>
        <v>12101189</v>
      </c>
      <c r="AS193" s="4" t="s">
        <v>16</v>
      </c>
      <c r="AT193" s="4" t="s">
        <v>14</v>
      </c>
    </row>
    <row r="194" spans="1:46" s="4" customFormat="1" ht="25" customHeight="1" x14ac:dyDescent="0.35">
      <c r="A194" s="365">
        <f t="shared" ref="A194:A257" si="3">ROW()-1</f>
        <v>193</v>
      </c>
      <c r="B194" s="338" t="s">
        <v>16454</v>
      </c>
      <c r="C194" s="335" t="s">
        <v>793</v>
      </c>
      <c r="D194" s="329"/>
      <c r="E194" s="329" t="s">
        <v>14</v>
      </c>
      <c r="F194" s="336">
        <v>44385</v>
      </c>
      <c r="G194" s="336">
        <v>44444</v>
      </c>
      <c r="H194" s="336">
        <v>44810</v>
      </c>
      <c r="I194" s="336">
        <v>45905</v>
      </c>
      <c r="J194" s="329" t="s">
        <v>2269</v>
      </c>
      <c r="K194" s="337" t="s">
        <v>18</v>
      </c>
      <c r="L194" s="337" t="s">
        <v>218</v>
      </c>
      <c r="M194" s="337" t="s">
        <v>2083</v>
      </c>
      <c r="N194" s="337" t="s">
        <v>1990</v>
      </c>
      <c r="O194" s="337" t="s">
        <v>794</v>
      </c>
      <c r="P194" s="337" t="s">
        <v>2361</v>
      </c>
      <c r="Q194" s="329" t="s">
        <v>21</v>
      </c>
      <c r="R194" s="338" t="s">
        <v>18782</v>
      </c>
      <c r="S194" s="329" t="s">
        <v>2023</v>
      </c>
      <c r="T194" s="329" t="s">
        <v>22</v>
      </c>
      <c r="U194" s="336">
        <v>34290</v>
      </c>
      <c r="V194" s="329" t="s">
        <v>2270</v>
      </c>
      <c r="W194" s="329" t="s">
        <v>2270</v>
      </c>
      <c r="X194" s="329" t="s">
        <v>1936</v>
      </c>
      <c r="Y194" s="338" t="s">
        <v>18783</v>
      </c>
      <c r="Z194" s="336">
        <v>44574</v>
      </c>
      <c r="AA194" s="329" t="s">
        <v>1937</v>
      </c>
      <c r="AB194" s="329" t="s">
        <v>1938</v>
      </c>
      <c r="AC194" s="339" t="s">
        <v>1939</v>
      </c>
      <c r="AD194" s="329" t="s">
        <v>2188</v>
      </c>
      <c r="AE194" s="329" t="s">
        <v>751</v>
      </c>
      <c r="AF194" s="329" t="s">
        <v>18784</v>
      </c>
      <c r="AG194" s="329" t="s">
        <v>18785</v>
      </c>
      <c r="AH194" s="329" t="s">
        <v>18784</v>
      </c>
      <c r="AI194" s="329" t="s">
        <v>18785</v>
      </c>
      <c r="AJ194" s="338" t="s">
        <v>18786</v>
      </c>
      <c r="AK194" s="329" t="s">
        <v>18787</v>
      </c>
      <c r="AL194" s="329" t="s">
        <v>1941</v>
      </c>
      <c r="AM194" s="500" t="s">
        <v>795</v>
      </c>
      <c r="AN194" s="325" t="s">
        <v>796</v>
      </c>
      <c r="AO194" s="7" t="s">
        <v>18788</v>
      </c>
      <c r="AQ194" s="6" t="s">
        <v>18789</v>
      </c>
      <c r="AR194" s="501" t="str">
        <f>Table2[[#This Row],[Employee Code]]</f>
        <v>12101192</v>
      </c>
      <c r="AS194" s="4" t="s">
        <v>16</v>
      </c>
      <c r="AT194" s="4" t="s">
        <v>14</v>
      </c>
    </row>
    <row r="195" spans="1:46" s="4" customFormat="1" ht="25" customHeight="1" x14ac:dyDescent="0.35">
      <c r="A195" s="365">
        <f t="shared" si="3"/>
        <v>194</v>
      </c>
      <c r="B195" s="338" t="s">
        <v>16455</v>
      </c>
      <c r="C195" s="335" t="s">
        <v>797</v>
      </c>
      <c r="D195" s="329"/>
      <c r="E195" s="329" t="s">
        <v>14</v>
      </c>
      <c r="F195" s="336">
        <v>44389</v>
      </c>
      <c r="G195" s="336">
        <v>44448</v>
      </c>
      <c r="H195" s="336">
        <v>44814</v>
      </c>
      <c r="I195" s="336">
        <v>45909</v>
      </c>
      <c r="J195" s="329" t="s">
        <v>2269</v>
      </c>
      <c r="K195" s="337" t="s">
        <v>80</v>
      </c>
      <c r="L195" s="337" t="s">
        <v>3684</v>
      </c>
      <c r="M195" s="499" t="s">
        <v>3684</v>
      </c>
      <c r="N195" s="337" t="s">
        <v>1984</v>
      </c>
      <c r="O195" s="337" t="s">
        <v>16768</v>
      </c>
      <c r="P195" s="337" t="s">
        <v>16769</v>
      </c>
      <c r="Q195" s="329" t="s">
        <v>21</v>
      </c>
      <c r="R195" s="338" t="s">
        <v>18790</v>
      </c>
      <c r="S195" s="329" t="s">
        <v>2174</v>
      </c>
      <c r="T195" s="329" t="s">
        <v>22</v>
      </c>
      <c r="U195" s="336">
        <v>32622</v>
      </c>
      <c r="V195" s="329" t="s">
        <v>1658</v>
      </c>
      <c r="W195" s="329" t="s">
        <v>2015</v>
      </c>
      <c r="X195" s="329" t="s">
        <v>1936</v>
      </c>
      <c r="Y195" s="338" t="s">
        <v>18791</v>
      </c>
      <c r="Z195" s="336">
        <v>44550</v>
      </c>
      <c r="AA195" s="329" t="s">
        <v>1937</v>
      </c>
      <c r="AB195" s="329" t="s">
        <v>1938</v>
      </c>
      <c r="AC195" s="339" t="s">
        <v>1939</v>
      </c>
      <c r="AD195" s="329" t="s">
        <v>2203</v>
      </c>
      <c r="AE195" s="329" t="s">
        <v>18792</v>
      </c>
      <c r="AF195" s="329" t="s">
        <v>18793</v>
      </c>
      <c r="AG195" s="329" t="s">
        <v>18794</v>
      </c>
      <c r="AH195" s="329" t="s">
        <v>18793</v>
      </c>
      <c r="AI195" s="329" t="s">
        <v>18794</v>
      </c>
      <c r="AJ195" s="338" t="s">
        <v>18795</v>
      </c>
      <c r="AK195" s="329" t="s">
        <v>18796</v>
      </c>
      <c r="AL195" s="329" t="s">
        <v>1941</v>
      </c>
      <c r="AM195" s="500" t="s">
        <v>798</v>
      </c>
      <c r="AN195" s="325" t="s">
        <v>799</v>
      </c>
      <c r="AO195" s="7"/>
      <c r="AQ195" s="6" t="s">
        <v>18797</v>
      </c>
      <c r="AR195" s="501" t="str">
        <f>Table2[[#This Row],[Employee Code]]</f>
        <v>12101195</v>
      </c>
      <c r="AS195" s="4" t="s">
        <v>16</v>
      </c>
      <c r="AT195" s="4" t="s">
        <v>14</v>
      </c>
    </row>
    <row r="196" spans="1:46" s="4" customFormat="1" ht="25" customHeight="1" x14ac:dyDescent="0.35">
      <c r="A196" s="365">
        <f t="shared" si="3"/>
        <v>195</v>
      </c>
      <c r="B196" s="338" t="s">
        <v>16456</v>
      </c>
      <c r="C196" s="335" t="s">
        <v>800</v>
      </c>
      <c r="D196" s="329"/>
      <c r="E196" s="329" t="s">
        <v>14</v>
      </c>
      <c r="F196" s="336">
        <v>44396</v>
      </c>
      <c r="G196" s="336">
        <v>44455</v>
      </c>
      <c r="H196" s="336">
        <v>44821</v>
      </c>
      <c r="I196" s="336">
        <v>45916</v>
      </c>
      <c r="J196" s="329" t="s">
        <v>2269</v>
      </c>
      <c r="K196" s="337" t="s">
        <v>34</v>
      </c>
      <c r="L196" s="337" t="s">
        <v>115</v>
      </c>
      <c r="M196" s="337" t="s">
        <v>2070</v>
      </c>
      <c r="N196" s="337" t="s">
        <v>1972</v>
      </c>
      <c r="O196" s="337" t="s">
        <v>801</v>
      </c>
      <c r="P196" s="337" t="s">
        <v>2362</v>
      </c>
      <c r="Q196" s="329" t="s">
        <v>21</v>
      </c>
      <c r="R196" s="338" t="s">
        <v>18798</v>
      </c>
      <c r="S196" s="329" t="s">
        <v>1944</v>
      </c>
      <c r="T196" s="329" t="s">
        <v>22</v>
      </c>
      <c r="U196" s="336">
        <v>34324</v>
      </c>
      <c r="V196" s="329" t="s">
        <v>1045</v>
      </c>
      <c r="W196" s="329" t="s">
        <v>2205</v>
      </c>
      <c r="X196" s="329" t="s">
        <v>1936</v>
      </c>
      <c r="Y196" s="338" t="s">
        <v>18799</v>
      </c>
      <c r="Z196" s="336">
        <v>44375</v>
      </c>
      <c r="AA196" s="329" t="s">
        <v>1937</v>
      </c>
      <c r="AB196" s="329" t="s">
        <v>1956</v>
      </c>
      <c r="AC196" s="339" t="s">
        <v>1939</v>
      </c>
      <c r="AD196" s="329" t="s">
        <v>2363</v>
      </c>
      <c r="AE196" s="329" t="s">
        <v>2095</v>
      </c>
      <c r="AF196" s="329" t="s">
        <v>18800</v>
      </c>
      <c r="AG196" s="329" t="s">
        <v>18801</v>
      </c>
      <c r="AH196" s="329" t="s">
        <v>18802</v>
      </c>
      <c r="AI196" s="329" t="s">
        <v>18803</v>
      </c>
      <c r="AJ196" s="338" t="s">
        <v>18804</v>
      </c>
      <c r="AK196" s="329" t="s">
        <v>18805</v>
      </c>
      <c r="AL196" s="329" t="s">
        <v>1963</v>
      </c>
      <c r="AM196" s="500" t="s">
        <v>802</v>
      </c>
      <c r="AN196" s="325" t="s">
        <v>803</v>
      </c>
      <c r="AO196" s="7" t="s">
        <v>18806</v>
      </c>
      <c r="AQ196" s="6" t="s">
        <v>18807</v>
      </c>
      <c r="AR196" s="501" t="str">
        <f>Table2[[#This Row],[Employee Code]]</f>
        <v>12101201</v>
      </c>
      <c r="AS196" s="4" t="s">
        <v>16</v>
      </c>
      <c r="AT196" s="4" t="s">
        <v>14</v>
      </c>
    </row>
    <row r="197" spans="1:46" s="4" customFormat="1" ht="25" customHeight="1" x14ac:dyDescent="0.35">
      <c r="A197" s="365">
        <f t="shared" si="3"/>
        <v>196</v>
      </c>
      <c r="B197" s="338" t="s">
        <v>16458</v>
      </c>
      <c r="C197" s="335" t="s">
        <v>806</v>
      </c>
      <c r="D197" s="329"/>
      <c r="E197" s="329" t="s">
        <v>176</v>
      </c>
      <c r="F197" s="336">
        <v>44403</v>
      </c>
      <c r="G197" s="336">
        <v>44462</v>
      </c>
      <c r="H197" s="336">
        <v>44828</v>
      </c>
      <c r="I197" s="336">
        <v>45923</v>
      </c>
      <c r="J197" s="329" t="s">
        <v>2269</v>
      </c>
      <c r="K197" s="337" t="s">
        <v>80</v>
      </c>
      <c r="L197" s="337" t="s">
        <v>297</v>
      </c>
      <c r="M197" s="337" t="s">
        <v>2122</v>
      </c>
      <c r="N197" s="337" t="s">
        <v>1972</v>
      </c>
      <c r="O197" s="337" t="s">
        <v>196</v>
      </c>
      <c r="P197" s="337" t="s">
        <v>2061</v>
      </c>
      <c r="Q197" s="329" t="s">
        <v>83</v>
      </c>
      <c r="R197" s="338" t="s">
        <v>18808</v>
      </c>
      <c r="S197" s="329" t="s">
        <v>1944</v>
      </c>
      <c r="T197" s="329" t="s">
        <v>53</v>
      </c>
      <c r="U197" s="336">
        <v>31285</v>
      </c>
      <c r="V197" s="329" t="s">
        <v>2205</v>
      </c>
      <c r="W197" s="329" t="s">
        <v>2205</v>
      </c>
      <c r="X197" s="329" t="s">
        <v>1936</v>
      </c>
      <c r="Y197" s="338" t="s">
        <v>18809</v>
      </c>
      <c r="Z197" s="336">
        <v>44417</v>
      </c>
      <c r="AA197" s="329" t="s">
        <v>1937</v>
      </c>
      <c r="AB197" s="329" t="s">
        <v>1938</v>
      </c>
      <c r="AC197" s="339" t="s">
        <v>1939</v>
      </c>
      <c r="AD197" s="329" t="s">
        <v>2049</v>
      </c>
      <c r="AE197" s="329" t="s">
        <v>1948</v>
      </c>
      <c r="AF197" s="329" t="s">
        <v>18810</v>
      </c>
      <c r="AG197" s="329" t="s">
        <v>18811</v>
      </c>
      <c r="AH197" s="329" t="s">
        <v>18810</v>
      </c>
      <c r="AI197" s="329" t="s">
        <v>18811</v>
      </c>
      <c r="AJ197" s="338" t="s">
        <v>18812</v>
      </c>
      <c r="AK197" s="329" t="s">
        <v>18813</v>
      </c>
      <c r="AL197" s="329" t="s">
        <v>1971</v>
      </c>
      <c r="AM197" s="500" t="s">
        <v>807</v>
      </c>
      <c r="AN197" s="325" t="s">
        <v>808</v>
      </c>
      <c r="AO197" s="7" t="s">
        <v>18814</v>
      </c>
      <c r="AQ197" s="6" t="s">
        <v>18815</v>
      </c>
      <c r="AR197" s="501" t="str">
        <f>Table2[[#This Row],[Employee Code]]</f>
        <v>12101204</v>
      </c>
      <c r="AS197" s="4" t="s">
        <v>17359</v>
      </c>
      <c r="AT197" s="4" t="s">
        <v>17039</v>
      </c>
    </row>
    <row r="198" spans="1:46" s="4" customFormat="1" ht="25" customHeight="1" x14ac:dyDescent="0.35">
      <c r="A198" s="365">
        <f t="shared" si="3"/>
        <v>197</v>
      </c>
      <c r="B198" s="338" t="s">
        <v>16459</v>
      </c>
      <c r="C198" s="335" t="s">
        <v>809</v>
      </c>
      <c r="D198" s="329"/>
      <c r="E198" s="329" t="s">
        <v>14</v>
      </c>
      <c r="F198" s="336">
        <v>44403</v>
      </c>
      <c r="G198" s="336">
        <v>44462</v>
      </c>
      <c r="H198" s="336">
        <v>44828</v>
      </c>
      <c r="I198" s="336">
        <v>45923</v>
      </c>
      <c r="J198" s="329" t="s">
        <v>2269</v>
      </c>
      <c r="K198" s="337" t="s">
        <v>34</v>
      </c>
      <c r="L198" s="337" t="s">
        <v>115</v>
      </c>
      <c r="M198" s="337" t="s">
        <v>2070</v>
      </c>
      <c r="N198" s="337" t="s">
        <v>1972</v>
      </c>
      <c r="O198" s="337" t="s">
        <v>801</v>
      </c>
      <c r="P198" s="337" t="s">
        <v>2362</v>
      </c>
      <c r="Q198" s="329" t="s">
        <v>21</v>
      </c>
      <c r="R198" s="338" t="s">
        <v>18816</v>
      </c>
      <c r="S198" s="329" t="s">
        <v>1944</v>
      </c>
      <c r="T198" s="329" t="s">
        <v>22</v>
      </c>
      <c r="U198" s="336">
        <v>34317</v>
      </c>
      <c r="V198" s="329" t="s">
        <v>141</v>
      </c>
      <c r="W198" s="329" t="s">
        <v>141</v>
      </c>
      <c r="X198" s="329" t="s">
        <v>1936</v>
      </c>
      <c r="Y198" s="338" t="s">
        <v>18817</v>
      </c>
      <c r="Z198" s="336">
        <v>45144</v>
      </c>
      <c r="AA198" s="329" t="s">
        <v>1937</v>
      </c>
      <c r="AB198" s="329" t="s">
        <v>1956</v>
      </c>
      <c r="AC198" s="339" t="s">
        <v>1939</v>
      </c>
      <c r="AD198" s="329" t="s">
        <v>2365</v>
      </c>
      <c r="AE198" s="329" t="s">
        <v>2304</v>
      </c>
      <c r="AF198" s="329" t="s">
        <v>18818</v>
      </c>
      <c r="AG198" s="329" t="s">
        <v>18819</v>
      </c>
      <c r="AH198" s="329" t="s">
        <v>18820</v>
      </c>
      <c r="AI198" s="329" t="s">
        <v>18821</v>
      </c>
      <c r="AJ198" s="338" t="s">
        <v>18822</v>
      </c>
      <c r="AK198" s="329" t="s">
        <v>18823</v>
      </c>
      <c r="AL198" s="329" t="s">
        <v>2224</v>
      </c>
      <c r="AM198" s="500" t="s">
        <v>810</v>
      </c>
      <c r="AN198" s="325" t="s">
        <v>811</v>
      </c>
      <c r="AO198" s="7" t="s">
        <v>18824</v>
      </c>
      <c r="AQ198" s="6" t="s">
        <v>18825</v>
      </c>
      <c r="AR198" s="501" t="str">
        <f>Table2[[#This Row],[Employee Code]]</f>
        <v>12101205</v>
      </c>
      <c r="AS198" s="4" t="s">
        <v>16</v>
      </c>
      <c r="AT198" s="4" t="s">
        <v>14</v>
      </c>
    </row>
    <row r="199" spans="1:46" s="4" customFormat="1" ht="25" customHeight="1" x14ac:dyDescent="0.35">
      <c r="A199" s="365">
        <f t="shared" si="3"/>
        <v>198</v>
      </c>
      <c r="B199" s="338" t="s">
        <v>16460</v>
      </c>
      <c r="C199" s="335" t="s">
        <v>812</v>
      </c>
      <c r="D199" s="329"/>
      <c r="E199" s="329" t="s">
        <v>781</v>
      </c>
      <c r="F199" s="336">
        <v>44410</v>
      </c>
      <c r="G199" s="336">
        <v>44469</v>
      </c>
      <c r="H199" s="336">
        <v>44835</v>
      </c>
      <c r="I199" s="336">
        <v>45930</v>
      </c>
      <c r="J199" s="329" t="s">
        <v>2269</v>
      </c>
      <c r="K199" s="337" t="s">
        <v>80</v>
      </c>
      <c r="L199" s="337" t="s">
        <v>297</v>
      </c>
      <c r="M199" s="337" t="s">
        <v>2122</v>
      </c>
      <c r="N199" s="337" t="s">
        <v>1990</v>
      </c>
      <c r="O199" s="337" t="s">
        <v>196</v>
      </c>
      <c r="P199" s="337" t="s">
        <v>2061</v>
      </c>
      <c r="Q199" s="329" t="s">
        <v>83</v>
      </c>
      <c r="R199" s="338" t="s">
        <v>18826</v>
      </c>
      <c r="S199" s="329" t="s">
        <v>2003</v>
      </c>
      <c r="T199" s="329" t="s">
        <v>53</v>
      </c>
      <c r="U199" s="336">
        <v>33026</v>
      </c>
      <c r="V199" s="329" t="s">
        <v>781</v>
      </c>
      <c r="W199" s="329" t="s">
        <v>781</v>
      </c>
      <c r="X199" s="329" t="s">
        <v>1936</v>
      </c>
      <c r="Y199" s="338" t="s">
        <v>18827</v>
      </c>
      <c r="Z199" s="336">
        <v>44977</v>
      </c>
      <c r="AA199" s="329" t="s">
        <v>1937</v>
      </c>
      <c r="AB199" s="329" t="s">
        <v>1938</v>
      </c>
      <c r="AC199" s="339" t="s">
        <v>1939</v>
      </c>
      <c r="AD199" s="329" t="s">
        <v>18756</v>
      </c>
      <c r="AE199" s="329" t="s">
        <v>2366</v>
      </c>
      <c r="AF199" s="329" t="s">
        <v>18828</v>
      </c>
      <c r="AG199" s="329" t="s">
        <v>18829</v>
      </c>
      <c r="AH199" s="329" t="s">
        <v>18828</v>
      </c>
      <c r="AI199" s="329" t="s">
        <v>18829</v>
      </c>
      <c r="AJ199" s="338" t="s">
        <v>18830</v>
      </c>
      <c r="AK199" s="329" t="s">
        <v>18831</v>
      </c>
      <c r="AL199" s="329" t="s">
        <v>1971</v>
      </c>
      <c r="AM199" s="500" t="s">
        <v>813</v>
      </c>
      <c r="AN199" s="325" t="s">
        <v>814</v>
      </c>
      <c r="AO199" s="7" t="s">
        <v>814</v>
      </c>
      <c r="AQ199" s="6" t="s">
        <v>18832</v>
      </c>
      <c r="AR199" s="501" t="str">
        <f>Table2[[#This Row],[Employee Code]]</f>
        <v>12101207</v>
      </c>
      <c r="AS199" s="4" t="s">
        <v>17359</v>
      </c>
      <c r="AT199" s="4" t="s">
        <v>17039</v>
      </c>
    </row>
    <row r="200" spans="1:46" s="4" customFormat="1" ht="25" customHeight="1" x14ac:dyDescent="0.35">
      <c r="A200" s="365">
        <f t="shared" si="3"/>
        <v>199</v>
      </c>
      <c r="B200" s="338" t="s">
        <v>16461</v>
      </c>
      <c r="C200" s="335" t="s">
        <v>815</v>
      </c>
      <c r="D200" s="329"/>
      <c r="E200" s="329" t="s">
        <v>14</v>
      </c>
      <c r="F200" s="336">
        <v>44410</v>
      </c>
      <c r="G200" s="336">
        <v>44469</v>
      </c>
      <c r="H200" s="336">
        <v>44835</v>
      </c>
      <c r="I200" s="336">
        <v>45930</v>
      </c>
      <c r="J200" s="329" t="s">
        <v>2269</v>
      </c>
      <c r="K200" s="337" t="s">
        <v>69</v>
      </c>
      <c r="L200" s="337" t="s">
        <v>70</v>
      </c>
      <c r="M200" s="337" t="s">
        <v>2287</v>
      </c>
      <c r="N200" s="337" t="s">
        <v>2017</v>
      </c>
      <c r="O200" s="337" t="s">
        <v>816</v>
      </c>
      <c r="P200" s="337" t="s">
        <v>2367</v>
      </c>
      <c r="Q200" s="329" t="s">
        <v>21</v>
      </c>
      <c r="R200" s="338" t="s">
        <v>18833</v>
      </c>
      <c r="S200" s="329" t="s">
        <v>18834</v>
      </c>
      <c r="T200" s="329" t="s">
        <v>53</v>
      </c>
      <c r="U200" s="336">
        <v>35358</v>
      </c>
      <c r="V200" s="329" t="s">
        <v>2228</v>
      </c>
      <c r="W200" s="329" t="s">
        <v>2228</v>
      </c>
      <c r="X200" s="329" t="s">
        <v>1936</v>
      </c>
      <c r="Y200" s="338" t="s">
        <v>18835</v>
      </c>
      <c r="Z200" s="336">
        <v>44964</v>
      </c>
      <c r="AA200" s="329" t="s">
        <v>1937</v>
      </c>
      <c r="AB200" s="329" t="s">
        <v>1956</v>
      </c>
      <c r="AC200" s="339" t="s">
        <v>1939</v>
      </c>
      <c r="AD200" s="329" t="s">
        <v>18836</v>
      </c>
      <c r="AE200" s="329" t="s">
        <v>1988</v>
      </c>
      <c r="AF200" s="329" t="s">
        <v>18837</v>
      </c>
      <c r="AG200" s="329" t="s">
        <v>18838</v>
      </c>
      <c r="AH200" s="329" t="s">
        <v>18839</v>
      </c>
      <c r="AI200" s="329" t="s">
        <v>18840</v>
      </c>
      <c r="AJ200" s="338" t="s">
        <v>18841</v>
      </c>
      <c r="AK200" s="329" t="s">
        <v>18842</v>
      </c>
      <c r="AL200" s="329" t="s">
        <v>1958</v>
      </c>
      <c r="AM200" s="500" t="s">
        <v>817</v>
      </c>
      <c r="AN200" s="325" t="s">
        <v>818</v>
      </c>
      <c r="AO200" s="7" t="s">
        <v>18843</v>
      </c>
      <c r="AQ200" s="6" t="s">
        <v>18844</v>
      </c>
      <c r="AR200" s="501" t="str">
        <f>Table2[[#This Row],[Employee Code]]</f>
        <v>12101208</v>
      </c>
      <c r="AS200" s="4" t="s">
        <v>16</v>
      </c>
      <c r="AT200" s="4" t="s">
        <v>14</v>
      </c>
    </row>
    <row r="201" spans="1:46" s="4" customFormat="1" ht="25" customHeight="1" x14ac:dyDescent="0.35">
      <c r="A201" s="365">
        <f t="shared" si="3"/>
        <v>200</v>
      </c>
      <c r="B201" s="338" t="s">
        <v>16462</v>
      </c>
      <c r="C201" s="335" t="s">
        <v>819</v>
      </c>
      <c r="D201" s="329"/>
      <c r="E201" s="329" t="s">
        <v>501</v>
      </c>
      <c r="F201" s="336">
        <v>44417</v>
      </c>
      <c r="G201" s="336">
        <v>44476</v>
      </c>
      <c r="H201" s="336">
        <v>44841</v>
      </c>
      <c r="I201" s="336">
        <v>45936</v>
      </c>
      <c r="J201" s="329" t="s">
        <v>2269</v>
      </c>
      <c r="K201" s="337" t="s">
        <v>80</v>
      </c>
      <c r="L201" s="337" t="s">
        <v>163</v>
      </c>
      <c r="M201" s="337" t="s">
        <v>2133</v>
      </c>
      <c r="N201" s="337" t="s">
        <v>2050</v>
      </c>
      <c r="O201" s="337" t="s">
        <v>196</v>
      </c>
      <c r="P201" s="337" t="s">
        <v>2061</v>
      </c>
      <c r="Q201" s="329" t="s">
        <v>83</v>
      </c>
      <c r="R201" s="338" t="s">
        <v>18845</v>
      </c>
      <c r="S201" s="329" t="s">
        <v>1944</v>
      </c>
      <c r="T201" s="329" t="s">
        <v>53</v>
      </c>
      <c r="U201" s="336">
        <v>32282</v>
      </c>
      <c r="V201" s="329" t="s">
        <v>501</v>
      </c>
      <c r="W201" s="329" t="s">
        <v>501</v>
      </c>
      <c r="X201" s="329" t="s">
        <v>1936</v>
      </c>
      <c r="Y201" s="338" t="s">
        <v>18846</v>
      </c>
      <c r="Z201" s="336">
        <v>44389</v>
      </c>
      <c r="AA201" s="329" t="s">
        <v>1937</v>
      </c>
      <c r="AB201" s="329" t="s">
        <v>1938</v>
      </c>
      <c r="AC201" s="339" t="s">
        <v>1939</v>
      </c>
      <c r="AD201" s="329" t="s">
        <v>2094</v>
      </c>
      <c r="AE201" s="329" t="s">
        <v>2368</v>
      </c>
      <c r="AF201" s="329" t="s">
        <v>18847</v>
      </c>
      <c r="AG201" s="329" t="s">
        <v>18848</v>
      </c>
      <c r="AH201" s="329" t="s">
        <v>18849</v>
      </c>
      <c r="AI201" s="329" t="s">
        <v>18850</v>
      </c>
      <c r="AJ201" s="338" t="s">
        <v>18851</v>
      </c>
      <c r="AK201" s="329" t="s">
        <v>18852</v>
      </c>
      <c r="AL201" s="329" t="s">
        <v>1971</v>
      </c>
      <c r="AM201" s="500" t="s">
        <v>820</v>
      </c>
      <c r="AN201" s="325" t="s">
        <v>821</v>
      </c>
      <c r="AO201" s="7" t="s">
        <v>821</v>
      </c>
      <c r="AQ201" s="6" t="s">
        <v>18853</v>
      </c>
      <c r="AR201" s="501" t="str">
        <f>Table2[[#This Row],[Employee Code]]</f>
        <v>12101212</v>
      </c>
      <c r="AS201" s="4" t="s">
        <v>17359</v>
      </c>
      <c r="AT201" s="4" t="s">
        <v>17039</v>
      </c>
    </row>
    <row r="202" spans="1:46" s="4" customFormat="1" ht="25" customHeight="1" x14ac:dyDescent="0.35">
      <c r="A202" s="365">
        <f t="shared" si="3"/>
        <v>201</v>
      </c>
      <c r="B202" s="338" t="s">
        <v>16463</v>
      </c>
      <c r="C202" s="335" t="s">
        <v>822</v>
      </c>
      <c r="D202" s="329"/>
      <c r="E202" s="329" t="s">
        <v>32</v>
      </c>
      <c r="F202" s="336">
        <v>44417</v>
      </c>
      <c r="G202" s="336">
        <v>44476</v>
      </c>
      <c r="H202" s="336">
        <v>44842</v>
      </c>
      <c r="I202" s="336">
        <v>45937</v>
      </c>
      <c r="J202" s="329" t="s">
        <v>2269</v>
      </c>
      <c r="K202" s="337" t="s">
        <v>34</v>
      </c>
      <c r="L202" s="337" t="s">
        <v>115</v>
      </c>
      <c r="M202" s="337" t="s">
        <v>2070</v>
      </c>
      <c r="N202" s="337" t="s">
        <v>2155</v>
      </c>
      <c r="O202" s="337" t="s">
        <v>823</v>
      </c>
      <c r="P202" s="337" t="s">
        <v>2369</v>
      </c>
      <c r="Q202" s="329" t="s">
        <v>21</v>
      </c>
      <c r="R202" s="338" t="s">
        <v>18854</v>
      </c>
      <c r="S202" s="329" t="s">
        <v>2174</v>
      </c>
      <c r="T202" s="329" t="s">
        <v>22</v>
      </c>
      <c r="U202" s="336">
        <v>33126</v>
      </c>
      <c r="V202" s="329" t="s">
        <v>501</v>
      </c>
      <c r="W202" s="329" t="s">
        <v>501</v>
      </c>
      <c r="X202" s="329" t="s">
        <v>1936</v>
      </c>
      <c r="Y202" s="338" t="s">
        <v>18855</v>
      </c>
      <c r="Z202" s="336">
        <v>44711</v>
      </c>
      <c r="AA202" s="329" t="s">
        <v>1937</v>
      </c>
      <c r="AB202" s="329" t="s">
        <v>1938</v>
      </c>
      <c r="AC202" s="339" t="s">
        <v>1974</v>
      </c>
      <c r="AD202" s="329" t="s">
        <v>18856</v>
      </c>
      <c r="AE202" s="329" t="s">
        <v>18857</v>
      </c>
      <c r="AF202" s="329" t="s">
        <v>18858</v>
      </c>
      <c r="AG202" s="329" t="s">
        <v>18859</v>
      </c>
      <c r="AH202" s="329" t="s">
        <v>18860</v>
      </c>
      <c r="AI202" s="329" t="s">
        <v>18861</v>
      </c>
      <c r="AJ202" s="338" t="s">
        <v>18862</v>
      </c>
      <c r="AK202" s="329" t="s">
        <v>18863</v>
      </c>
      <c r="AL202" s="329" t="s">
        <v>1941</v>
      </c>
      <c r="AM202" s="500" t="s">
        <v>824</v>
      </c>
      <c r="AN202" s="508" t="s">
        <v>825</v>
      </c>
      <c r="AO202" s="7" t="s">
        <v>18864</v>
      </c>
      <c r="AQ202" s="6" t="s">
        <v>18865</v>
      </c>
      <c r="AR202" s="501" t="str">
        <f>Table2[[#This Row],[Employee Code]]</f>
        <v>12101218</v>
      </c>
      <c r="AS202" s="4" t="s">
        <v>16</v>
      </c>
      <c r="AT202" s="4" t="s">
        <v>17039</v>
      </c>
    </row>
    <row r="203" spans="1:46" s="4" customFormat="1" ht="25" customHeight="1" x14ac:dyDescent="0.35">
      <c r="A203" s="365">
        <f t="shared" si="3"/>
        <v>202</v>
      </c>
      <c r="B203" s="338" t="s">
        <v>16464</v>
      </c>
      <c r="C203" s="335" t="s">
        <v>826</v>
      </c>
      <c r="D203" s="329"/>
      <c r="E203" s="329" t="s">
        <v>14</v>
      </c>
      <c r="F203" s="336">
        <v>44424</v>
      </c>
      <c r="G203" s="336">
        <v>44483</v>
      </c>
      <c r="H203" s="336">
        <v>44849</v>
      </c>
      <c r="I203" s="336">
        <v>45944</v>
      </c>
      <c r="J203" s="329" t="s">
        <v>2269</v>
      </c>
      <c r="K203" s="337" t="s">
        <v>69</v>
      </c>
      <c r="L203" s="337" t="s">
        <v>70</v>
      </c>
      <c r="M203" s="337" t="s">
        <v>2147</v>
      </c>
      <c r="N203" s="337" t="s">
        <v>1990</v>
      </c>
      <c r="O203" s="337" t="s">
        <v>505</v>
      </c>
      <c r="P203" s="337" t="s">
        <v>2236</v>
      </c>
      <c r="Q203" s="329" t="s">
        <v>21</v>
      </c>
      <c r="R203" s="338" t="s">
        <v>18866</v>
      </c>
      <c r="S203" s="329" t="s">
        <v>2295</v>
      </c>
      <c r="T203" s="329" t="s">
        <v>53</v>
      </c>
      <c r="U203" s="336">
        <v>32263</v>
      </c>
      <c r="V203" s="329" t="s">
        <v>548</v>
      </c>
      <c r="W203" s="329" t="s">
        <v>747</v>
      </c>
      <c r="X203" s="329" t="s">
        <v>1936</v>
      </c>
      <c r="Y203" s="338" t="s">
        <v>18867</v>
      </c>
      <c r="Z203" s="336">
        <v>44913</v>
      </c>
      <c r="AA203" s="329" t="s">
        <v>1937</v>
      </c>
      <c r="AB203" s="329" t="s">
        <v>1938</v>
      </c>
      <c r="AC203" s="339" t="s">
        <v>1974</v>
      </c>
      <c r="AD203" s="329" t="s">
        <v>2370</v>
      </c>
      <c r="AE203" s="329" t="s">
        <v>1988</v>
      </c>
      <c r="AF203" s="329" t="s">
        <v>18868</v>
      </c>
      <c r="AG203" s="329" t="s">
        <v>18869</v>
      </c>
      <c r="AH203" s="329" t="s">
        <v>18870</v>
      </c>
      <c r="AI203" s="329" t="s">
        <v>18871</v>
      </c>
      <c r="AJ203" s="338" t="s">
        <v>18872</v>
      </c>
      <c r="AK203" s="329" t="s">
        <v>18873</v>
      </c>
      <c r="AL203" s="329" t="s">
        <v>1971</v>
      </c>
      <c r="AM203" s="500" t="s">
        <v>827</v>
      </c>
      <c r="AN203" s="325" t="s">
        <v>828</v>
      </c>
      <c r="AO203" s="7" t="s">
        <v>18874</v>
      </c>
      <c r="AQ203" s="6" t="s">
        <v>18875</v>
      </c>
      <c r="AR203" s="501" t="str">
        <f>Table2[[#This Row],[Employee Code]]</f>
        <v>12101220</v>
      </c>
      <c r="AS203" s="4" t="s">
        <v>16</v>
      </c>
      <c r="AT203" s="4" t="s">
        <v>14</v>
      </c>
    </row>
    <row r="204" spans="1:46" s="4" customFormat="1" ht="25" customHeight="1" x14ac:dyDescent="0.35">
      <c r="A204" s="365">
        <f t="shared" si="3"/>
        <v>203</v>
      </c>
      <c r="B204" s="338" t="s">
        <v>16465</v>
      </c>
      <c r="C204" s="335" t="s">
        <v>829</v>
      </c>
      <c r="D204" s="329"/>
      <c r="E204" s="329" t="s">
        <v>14</v>
      </c>
      <c r="F204" s="336">
        <v>44426</v>
      </c>
      <c r="G204" s="336">
        <v>44485</v>
      </c>
      <c r="H204" s="336">
        <v>44851</v>
      </c>
      <c r="I204" s="336">
        <v>45946</v>
      </c>
      <c r="J204" s="329" t="s">
        <v>2269</v>
      </c>
      <c r="K204" s="337" t="s">
        <v>109</v>
      </c>
      <c r="L204" s="337" t="s">
        <v>110</v>
      </c>
      <c r="M204" s="337" t="s">
        <v>2112</v>
      </c>
      <c r="N204" s="337" t="s">
        <v>1990</v>
      </c>
      <c r="O204" s="337" t="s">
        <v>830</v>
      </c>
      <c r="P204" s="337" t="s">
        <v>2371</v>
      </c>
      <c r="Q204" s="329" t="s">
        <v>21</v>
      </c>
      <c r="R204" s="338" t="s">
        <v>18876</v>
      </c>
      <c r="S204" s="329" t="s">
        <v>1944</v>
      </c>
      <c r="T204" s="329" t="s">
        <v>22</v>
      </c>
      <c r="U204" s="336">
        <v>33737</v>
      </c>
      <c r="V204" s="329" t="s">
        <v>2007</v>
      </c>
      <c r="W204" s="329" t="s">
        <v>2007</v>
      </c>
      <c r="X204" s="329" t="s">
        <v>1936</v>
      </c>
      <c r="Y204" s="338" t="s">
        <v>18877</v>
      </c>
      <c r="Z204" s="336">
        <v>44646</v>
      </c>
      <c r="AA204" s="329" t="s">
        <v>1937</v>
      </c>
      <c r="AB204" s="329" t="s">
        <v>1956</v>
      </c>
      <c r="AC204" s="339" t="s">
        <v>1939</v>
      </c>
      <c r="AD204" s="329" t="s">
        <v>2372</v>
      </c>
      <c r="AE204" s="329" t="s">
        <v>2041</v>
      </c>
      <c r="AF204" s="329" t="s">
        <v>18878</v>
      </c>
      <c r="AG204" s="329" t="s">
        <v>18879</v>
      </c>
      <c r="AH204" s="329" t="s">
        <v>18880</v>
      </c>
      <c r="AI204" s="329" t="s">
        <v>18881</v>
      </c>
      <c r="AJ204" s="338" t="s">
        <v>18882</v>
      </c>
      <c r="AK204" s="329" t="s">
        <v>2373</v>
      </c>
      <c r="AL204" s="329" t="s">
        <v>1958</v>
      </c>
      <c r="AM204" s="500" t="s">
        <v>831</v>
      </c>
      <c r="AN204" s="325" t="s">
        <v>832</v>
      </c>
      <c r="AO204" s="7" t="s">
        <v>18883</v>
      </c>
      <c r="AQ204" s="6" t="s">
        <v>18884</v>
      </c>
      <c r="AR204" s="501" t="str">
        <f>Table2[[#This Row],[Employee Code]]</f>
        <v>12101223</v>
      </c>
      <c r="AS204" s="4" t="s">
        <v>16</v>
      </c>
      <c r="AT204" s="4" t="s">
        <v>14</v>
      </c>
    </row>
    <row r="205" spans="1:46" s="4" customFormat="1" ht="25" customHeight="1" x14ac:dyDescent="0.35">
      <c r="A205" s="365">
        <f t="shared" si="3"/>
        <v>204</v>
      </c>
      <c r="B205" s="338" t="s">
        <v>16466</v>
      </c>
      <c r="C205" s="335" t="s">
        <v>833</v>
      </c>
      <c r="D205" s="329"/>
      <c r="E205" s="329" t="s">
        <v>14</v>
      </c>
      <c r="F205" s="336">
        <v>44431</v>
      </c>
      <c r="G205" s="336">
        <v>44490</v>
      </c>
      <c r="H205" s="336">
        <v>44856</v>
      </c>
      <c r="I205" s="336">
        <v>45951</v>
      </c>
      <c r="J205" s="329" t="s">
        <v>2269</v>
      </c>
      <c r="K205" s="337" t="s">
        <v>34</v>
      </c>
      <c r="L205" s="337" t="s">
        <v>115</v>
      </c>
      <c r="M205" s="337" t="s">
        <v>2070</v>
      </c>
      <c r="N205" s="337" t="s">
        <v>1990</v>
      </c>
      <c r="O205" s="337" t="s">
        <v>484</v>
      </c>
      <c r="P205" s="337" t="s">
        <v>2220</v>
      </c>
      <c r="Q205" s="329" t="s">
        <v>21</v>
      </c>
      <c r="R205" s="338" t="s">
        <v>18885</v>
      </c>
      <c r="S205" s="329" t="s">
        <v>1935</v>
      </c>
      <c r="T205" s="329" t="s">
        <v>53</v>
      </c>
      <c r="U205" s="336">
        <v>33029</v>
      </c>
      <c r="V205" s="329" t="s">
        <v>1045</v>
      </c>
      <c r="W205" s="329" t="s">
        <v>1725</v>
      </c>
      <c r="X205" s="329" t="s">
        <v>1936</v>
      </c>
      <c r="Y205" s="338" t="s">
        <v>18886</v>
      </c>
      <c r="Z205" s="336">
        <v>44900</v>
      </c>
      <c r="AA205" s="329" t="s">
        <v>1937</v>
      </c>
      <c r="AB205" s="329" t="s">
        <v>1938</v>
      </c>
      <c r="AC205" s="339" t="s">
        <v>1939</v>
      </c>
      <c r="AD205" s="329" t="s">
        <v>18887</v>
      </c>
      <c r="AE205" s="329" t="s">
        <v>2374</v>
      </c>
      <c r="AF205" s="329" t="s">
        <v>18888</v>
      </c>
      <c r="AG205" s="329" t="s">
        <v>18889</v>
      </c>
      <c r="AH205" s="329" t="s">
        <v>18890</v>
      </c>
      <c r="AI205" s="329" t="s">
        <v>18891</v>
      </c>
      <c r="AJ205" s="338" t="s">
        <v>18892</v>
      </c>
      <c r="AK205" s="329" t="s">
        <v>2375</v>
      </c>
      <c r="AL205" s="329" t="s">
        <v>2005</v>
      </c>
      <c r="AM205" s="500" t="s">
        <v>834</v>
      </c>
      <c r="AN205" s="325" t="s">
        <v>835</v>
      </c>
      <c r="AO205" s="7" t="s">
        <v>18893</v>
      </c>
      <c r="AQ205" s="6" t="s">
        <v>18894</v>
      </c>
      <c r="AR205" s="501" t="str">
        <f>Table2[[#This Row],[Employee Code]]</f>
        <v>12101226</v>
      </c>
      <c r="AS205" s="4" t="s">
        <v>16</v>
      </c>
      <c r="AT205" s="4" t="s">
        <v>14</v>
      </c>
    </row>
    <row r="206" spans="1:46" s="4" customFormat="1" ht="25" customHeight="1" x14ac:dyDescent="0.35">
      <c r="A206" s="365">
        <f t="shared" si="3"/>
        <v>205</v>
      </c>
      <c r="B206" s="338" t="s">
        <v>16467</v>
      </c>
      <c r="C206" s="335" t="s">
        <v>836</v>
      </c>
      <c r="D206" s="329"/>
      <c r="E206" s="329" t="s">
        <v>14</v>
      </c>
      <c r="F206" s="336">
        <v>44431</v>
      </c>
      <c r="G206" s="336">
        <v>44490</v>
      </c>
      <c r="H206" s="336">
        <v>44856</v>
      </c>
      <c r="I206" s="336">
        <v>45951</v>
      </c>
      <c r="J206" s="329" t="s">
        <v>2269</v>
      </c>
      <c r="K206" s="337" t="s">
        <v>64</v>
      </c>
      <c r="L206" s="337" t="s">
        <v>96</v>
      </c>
      <c r="M206" s="337" t="s">
        <v>2001</v>
      </c>
      <c r="N206" s="509" t="s">
        <v>2017</v>
      </c>
      <c r="O206" s="509" t="s">
        <v>97</v>
      </c>
      <c r="P206" s="337" t="s">
        <v>2002</v>
      </c>
      <c r="Q206" s="329" t="s">
        <v>21</v>
      </c>
      <c r="R206" s="338" t="s">
        <v>18895</v>
      </c>
      <c r="S206" s="4" t="s">
        <v>2144</v>
      </c>
      <c r="T206" s="329" t="s">
        <v>22</v>
      </c>
      <c r="U206" s="336">
        <v>36522</v>
      </c>
      <c r="V206" s="329" t="s">
        <v>1658</v>
      </c>
      <c r="W206" s="329" t="s">
        <v>1658</v>
      </c>
      <c r="X206" s="329" t="s">
        <v>1936</v>
      </c>
      <c r="Y206" s="338" t="s">
        <v>18896</v>
      </c>
      <c r="Z206" s="336">
        <v>44294</v>
      </c>
      <c r="AA206" s="329" t="s">
        <v>1658</v>
      </c>
      <c r="AB206" s="329" t="s">
        <v>1956</v>
      </c>
      <c r="AC206" s="339" t="s">
        <v>1939</v>
      </c>
      <c r="AD206" s="329" t="s">
        <v>2376</v>
      </c>
      <c r="AE206" s="329" t="s">
        <v>2377</v>
      </c>
      <c r="AF206" s="329" t="s">
        <v>18897</v>
      </c>
      <c r="AG206" s="329" t="s">
        <v>18898</v>
      </c>
      <c r="AH206" s="329" t="s">
        <v>18897</v>
      </c>
      <c r="AI206" s="329" t="s">
        <v>18898</v>
      </c>
      <c r="AJ206" s="338" t="s">
        <v>18899</v>
      </c>
      <c r="AK206" s="329" t="s">
        <v>18900</v>
      </c>
      <c r="AL206" s="329" t="s">
        <v>2224</v>
      </c>
      <c r="AM206" s="500" t="s">
        <v>837</v>
      </c>
      <c r="AN206" s="325" t="s">
        <v>838</v>
      </c>
      <c r="AO206" s="7" t="s">
        <v>18901</v>
      </c>
      <c r="AQ206" s="6" t="s">
        <v>18902</v>
      </c>
      <c r="AR206" s="501" t="str">
        <f>Table2[[#This Row],[Employee Code]]</f>
        <v>12101228</v>
      </c>
      <c r="AS206" s="4" t="s">
        <v>16</v>
      </c>
      <c r="AT206" s="4" t="s">
        <v>14</v>
      </c>
    </row>
    <row r="207" spans="1:46" s="4" customFormat="1" ht="25" customHeight="1" x14ac:dyDescent="0.35">
      <c r="A207" s="365">
        <f t="shared" si="3"/>
        <v>206</v>
      </c>
      <c r="B207" s="338" t="s">
        <v>16468</v>
      </c>
      <c r="C207" s="335" t="s">
        <v>839</v>
      </c>
      <c r="D207" s="329"/>
      <c r="E207" s="329" t="s">
        <v>32</v>
      </c>
      <c r="F207" s="336">
        <v>44433</v>
      </c>
      <c r="G207" s="336">
        <v>44492</v>
      </c>
      <c r="H207" s="336">
        <v>44858</v>
      </c>
      <c r="I207" s="336">
        <v>45953</v>
      </c>
      <c r="J207" s="329" t="s">
        <v>2269</v>
      </c>
      <c r="K207" s="337" t="s">
        <v>34</v>
      </c>
      <c r="L207" s="337" t="s">
        <v>115</v>
      </c>
      <c r="M207" s="337" t="s">
        <v>2070</v>
      </c>
      <c r="N207" s="509" t="s">
        <v>1984</v>
      </c>
      <c r="O207" s="509" t="s">
        <v>493</v>
      </c>
      <c r="P207" s="509" t="s">
        <v>2231</v>
      </c>
      <c r="Q207" s="329" t="s">
        <v>21</v>
      </c>
      <c r="R207" s="338" t="s">
        <v>18903</v>
      </c>
      <c r="S207" s="4" t="s">
        <v>1935</v>
      </c>
      <c r="T207" s="329" t="s">
        <v>22</v>
      </c>
      <c r="U207" s="336">
        <v>30053</v>
      </c>
      <c r="V207" s="329" t="s">
        <v>79</v>
      </c>
      <c r="W207" s="329" t="s">
        <v>79</v>
      </c>
      <c r="X207" s="329" t="s">
        <v>1936</v>
      </c>
      <c r="Y207" s="338" t="s">
        <v>18904</v>
      </c>
      <c r="Z207" s="336">
        <v>44476</v>
      </c>
      <c r="AA207" s="329" t="s">
        <v>1937</v>
      </c>
      <c r="AB207" s="329" t="s">
        <v>1938</v>
      </c>
      <c r="AC207" s="339" t="s">
        <v>1939</v>
      </c>
      <c r="AD207" s="329" t="s">
        <v>1975</v>
      </c>
      <c r="AE207" s="329" t="s">
        <v>18905</v>
      </c>
      <c r="AF207" s="329" t="s">
        <v>18906</v>
      </c>
      <c r="AG207" s="329" t="s">
        <v>18907</v>
      </c>
      <c r="AH207" s="329" t="s">
        <v>18908</v>
      </c>
      <c r="AI207" s="329" t="s">
        <v>18909</v>
      </c>
      <c r="AJ207" s="338" t="s">
        <v>18910</v>
      </c>
      <c r="AK207" s="329" t="s">
        <v>18911</v>
      </c>
      <c r="AL207" s="329" t="s">
        <v>1941</v>
      </c>
      <c r="AM207" s="500" t="s">
        <v>840</v>
      </c>
      <c r="AN207" s="325" t="s">
        <v>841</v>
      </c>
      <c r="AO207" s="7" t="s">
        <v>18912</v>
      </c>
      <c r="AQ207" s="6" t="s">
        <v>18913</v>
      </c>
      <c r="AR207" s="501" t="str">
        <f>Table2[[#This Row],[Employee Code]]</f>
        <v>12101231</v>
      </c>
      <c r="AS207" s="4" t="s">
        <v>16</v>
      </c>
      <c r="AT207" s="4" t="s">
        <v>17039</v>
      </c>
    </row>
    <row r="208" spans="1:46" s="4" customFormat="1" ht="25" customHeight="1" x14ac:dyDescent="0.35">
      <c r="A208" s="365">
        <f t="shared" si="3"/>
        <v>207</v>
      </c>
      <c r="B208" s="338" t="s">
        <v>16469</v>
      </c>
      <c r="C208" s="335" t="s">
        <v>842</v>
      </c>
      <c r="D208" s="329"/>
      <c r="E208" s="329" t="s">
        <v>14</v>
      </c>
      <c r="F208" s="336">
        <v>44438</v>
      </c>
      <c r="G208" s="336">
        <v>44497</v>
      </c>
      <c r="H208" s="336">
        <v>44863</v>
      </c>
      <c r="I208" s="336">
        <v>45958</v>
      </c>
      <c r="J208" s="329" t="s">
        <v>2269</v>
      </c>
      <c r="K208" s="337" t="s">
        <v>80</v>
      </c>
      <c r="L208" s="337" t="s">
        <v>3684</v>
      </c>
      <c r="M208" s="499" t="s">
        <v>3684</v>
      </c>
      <c r="N208" s="337" t="s">
        <v>1942</v>
      </c>
      <c r="O208" s="337" t="s">
        <v>1837</v>
      </c>
      <c r="P208" s="337" t="s">
        <v>2755</v>
      </c>
      <c r="Q208" s="329" t="s">
        <v>21</v>
      </c>
      <c r="R208" s="338" t="s">
        <v>18914</v>
      </c>
      <c r="S208" s="329" t="s">
        <v>1935</v>
      </c>
      <c r="T208" s="329" t="s">
        <v>22</v>
      </c>
      <c r="U208" s="336">
        <v>27548</v>
      </c>
      <c r="V208" s="329" t="s">
        <v>79</v>
      </c>
      <c r="W208" s="329" t="s">
        <v>79</v>
      </c>
      <c r="X208" s="329" t="s">
        <v>1936</v>
      </c>
      <c r="Y208" s="338" t="s">
        <v>18915</v>
      </c>
      <c r="Z208" s="336">
        <v>44992</v>
      </c>
      <c r="AA208" s="329" t="s">
        <v>1937</v>
      </c>
      <c r="AB208" s="329" t="s">
        <v>1938</v>
      </c>
      <c r="AC208" s="339" t="s">
        <v>1939</v>
      </c>
      <c r="AD208" s="329" t="s">
        <v>18916</v>
      </c>
      <c r="AE208" s="329" t="s">
        <v>1962</v>
      </c>
      <c r="AF208" s="329" t="s">
        <v>18917</v>
      </c>
      <c r="AG208" s="329" t="s">
        <v>18918</v>
      </c>
      <c r="AH208" s="329" t="s">
        <v>18919</v>
      </c>
      <c r="AI208" s="329" t="s">
        <v>18920</v>
      </c>
      <c r="AJ208" s="338" t="s">
        <v>18921</v>
      </c>
      <c r="AK208" s="329" t="s">
        <v>18922</v>
      </c>
      <c r="AL208" s="329" t="s">
        <v>1941</v>
      </c>
      <c r="AM208" s="500" t="s">
        <v>843</v>
      </c>
      <c r="AN208" s="325" t="s">
        <v>844</v>
      </c>
      <c r="AO208" s="7" t="s">
        <v>18923</v>
      </c>
      <c r="AQ208" s="6" t="s">
        <v>18924</v>
      </c>
      <c r="AR208" s="501" t="str">
        <f>Table2[[#This Row],[Employee Code]]</f>
        <v>12101234</v>
      </c>
      <c r="AS208" s="4" t="s">
        <v>16</v>
      </c>
      <c r="AT208" s="4" t="s">
        <v>14</v>
      </c>
    </row>
    <row r="209" spans="1:46" s="4" customFormat="1" ht="25" customHeight="1" x14ac:dyDescent="0.35">
      <c r="A209" s="365">
        <f t="shared" si="3"/>
        <v>208</v>
      </c>
      <c r="B209" s="338" t="s">
        <v>16470</v>
      </c>
      <c r="C209" s="335" t="s">
        <v>845</v>
      </c>
      <c r="D209" s="329"/>
      <c r="E209" s="329" t="s">
        <v>14</v>
      </c>
      <c r="F209" s="336">
        <v>44440</v>
      </c>
      <c r="G209" s="336">
        <v>44499</v>
      </c>
      <c r="H209" s="336">
        <v>44865</v>
      </c>
      <c r="I209" s="336">
        <v>45960</v>
      </c>
      <c r="J209" s="329" t="s">
        <v>2269</v>
      </c>
      <c r="K209" s="337" t="s">
        <v>26</v>
      </c>
      <c r="L209" s="337" t="s">
        <v>751</v>
      </c>
      <c r="M209" s="337" t="s">
        <v>2378</v>
      </c>
      <c r="N209" s="337" t="s">
        <v>2017</v>
      </c>
      <c r="O209" s="337" t="s">
        <v>846</v>
      </c>
      <c r="P209" s="337" t="s">
        <v>2379</v>
      </c>
      <c r="Q209" s="329" t="s">
        <v>21</v>
      </c>
      <c r="R209" s="338" t="s">
        <v>18925</v>
      </c>
      <c r="S209" s="329" t="s">
        <v>1986</v>
      </c>
      <c r="T209" s="329" t="s">
        <v>53</v>
      </c>
      <c r="U209" s="336">
        <v>31672</v>
      </c>
      <c r="V209" s="329" t="s">
        <v>311</v>
      </c>
      <c r="W209" s="329" t="s">
        <v>311</v>
      </c>
      <c r="X209" s="329" t="s">
        <v>1936</v>
      </c>
      <c r="Y209" s="338" t="s">
        <v>18926</v>
      </c>
      <c r="Z209" s="336">
        <v>44924</v>
      </c>
      <c r="AA209" s="329" t="s">
        <v>1937</v>
      </c>
      <c r="AB209" s="329" t="s">
        <v>1938</v>
      </c>
      <c r="AC209" s="339" t="s">
        <v>1939</v>
      </c>
      <c r="AD209" s="329" t="s">
        <v>2380</v>
      </c>
      <c r="AE209" s="329" t="s">
        <v>2242</v>
      </c>
      <c r="AF209" s="329" t="s">
        <v>18927</v>
      </c>
      <c r="AG209" s="329" t="s">
        <v>18928</v>
      </c>
      <c r="AH209" s="329" t="s">
        <v>18927</v>
      </c>
      <c r="AI209" s="329" t="s">
        <v>18928</v>
      </c>
      <c r="AJ209" s="338" t="s">
        <v>18929</v>
      </c>
      <c r="AK209" s="329" t="s">
        <v>18930</v>
      </c>
      <c r="AL209" s="329" t="s">
        <v>1971</v>
      </c>
      <c r="AM209" s="500" t="s">
        <v>847</v>
      </c>
      <c r="AN209" s="325" t="s">
        <v>848</v>
      </c>
      <c r="AO209" s="7" t="s">
        <v>18931</v>
      </c>
      <c r="AQ209" s="6" t="s">
        <v>18932</v>
      </c>
      <c r="AR209" s="501" t="str">
        <f>Table2[[#This Row],[Employee Code]]</f>
        <v>12101236</v>
      </c>
      <c r="AS209" s="4" t="s">
        <v>16</v>
      </c>
      <c r="AT209" s="4" t="s">
        <v>14</v>
      </c>
    </row>
    <row r="210" spans="1:46" s="4" customFormat="1" ht="25" customHeight="1" x14ac:dyDescent="0.35">
      <c r="A210" s="365">
        <f t="shared" si="3"/>
        <v>209</v>
      </c>
      <c r="B210" s="338" t="s">
        <v>16471</v>
      </c>
      <c r="C210" s="335" t="s">
        <v>849</v>
      </c>
      <c r="D210" s="329"/>
      <c r="E210" s="329" t="s">
        <v>14</v>
      </c>
      <c r="F210" s="336">
        <v>44445</v>
      </c>
      <c r="G210" s="336">
        <v>44504</v>
      </c>
      <c r="H210" s="336">
        <v>44870</v>
      </c>
      <c r="I210" s="336">
        <v>45965</v>
      </c>
      <c r="J210" s="329" t="s">
        <v>2381</v>
      </c>
      <c r="K210" s="337" t="s">
        <v>18</v>
      </c>
      <c r="L210" s="337" t="s">
        <v>19</v>
      </c>
      <c r="M210" s="337" t="s">
        <v>17527</v>
      </c>
      <c r="N210" s="337" t="s">
        <v>1990</v>
      </c>
      <c r="O210" s="337" t="s">
        <v>850</v>
      </c>
      <c r="P210" s="337" t="s">
        <v>2382</v>
      </c>
      <c r="Q210" s="329" t="s">
        <v>21</v>
      </c>
      <c r="R210" s="338" t="s">
        <v>18933</v>
      </c>
      <c r="S210" s="329" t="s">
        <v>2259</v>
      </c>
      <c r="T210" s="329" t="s">
        <v>53</v>
      </c>
      <c r="U210" s="336">
        <v>32706</v>
      </c>
      <c r="V210" s="329" t="s">
        <v>255</v>
      </c>
      <c r="W210" s="329" t="s">
        <v>18934</v>
      </c>
      <c r="X210" s="329" t="s">
        <v>1936</v>
      </c>
      <c r="Y210" s="338" t="s">
        <v>18935</v>
      </c>
      <c r="Z210" s="336">
        <v>44302</v>
      </c>
      <c r="AA210" s="329" t="s">
        <v>255</v>
      </c>
      <c r="AB210" s="329" t="s">
        <v>1956</v>
      </c>
      <c r="AC210" s="339" t="s">
        <v>1974</v>
      </c>
      <c r="AD210" s="329" t="s">
        <v>18936</v>
      </c>
      <c r="AE210" s="329" t="s">
        <v>1988</v>
      </c>
      <c r="AF210" s="329" t="s">
        <v>18937</v>
      </c>
      <c r="AG210" s="329" t="s">
        <v>18938</v>
      </c>
      <c r="AH210" s="329" t="s">
        <v>18937</v>
      </c>
      <c r="AI210" s="329" t="s">
        <v>18938</v>
      </c>
      <c r="AJ210" s="338" t="s">
        <v>18939</v>
      </c>
      <c r="AK210" s="329" t="s">
        <v>18940</v>
      </c>
      <c r="AL210" s="329" t="s">
        <v>2005</v>
      </c>
      <c r="AM210" s="500" t="s">
        <v>851</v>
      </c>
      <c r="AN210" s="325" t="s">
        <v>852</v>
      </c>
      <c r="AO210" s="7"/>
      <c r="AQ210" s="6" t="s">
        <v>18941</v>
      </c>
      <c r="AR210" s="501" t="str">
        <f>Table2[[#This Row],[Employee Code]]</f>
        <v>12101238</v>
      </c>
      <c r="AS210" s="4" t="s">
        <v>16</v>
      </c>
      <c r="AT210" s="4" t="s">
        <v>14</v>
      </c>
    </row>
    <row r="211" spans="1:46" s="4" customFormat="1" ht="25" customHeight="1" x14ac:dyDescent="0.35">
      <c r="A211" s="365">
        <f t="shared" si="3"/>
        <v>210</v>
      </c>
      <c r="B211" s="338" t="s">
        <v>16472</v>
      </c>
      <c r="C211" s="335" t="s">
        <v>853</v>
      </c>
      <c r="D211" s="329"/>
      <c r="E211" s="329" t="s">
        <v>14</v>
      </c>
      <c r="F211" s="336">
        <v>44452</v>
      </c>
      <c r="G211" s="336">
        <v>44511</v>
      </c>
      <c r="H211" s="336">
        <v>44877</v>
      </c>
      <c r="I211" s="336">
        <v>45972</v>
      </c>
      <c r="J211" s="329" t="s">
        <v>2381</v>
      </c>
      <c r="K211" s="337" t="s">
        <v>69</v>
      </c>
      <c r="L211" s="337" t="s">
        <v>789</v>
      </c>
      <c r="M211" s="337" t="s">
        <v>2383</v>
      </c>
      <c r="N211" s="337" t="s">
        <v>1990</v>
      </c>
      <c r="O211" s="337" t="s">
        <v>854</v>
      </c>
      <c r="P211" s="337" t="s">
        <v>2384</v>
      </c>
      <c r="Q211" s="329" t="s">
        <v>21</v>
      </c>
      <c r="R211" s="338" t="s">
        <v>18942</v>
      </c>
      <c r="S211" s="329" t="s">
        <v>1935</v>
      </c>
      <c r="T211" s="329" t="s">
        <v>22</v>
      </c>
      <c r="U211" s="336">
        <v>34766</v>
      </c>
      <c r="V211" s="329" t="s">
        <v>1045</v>
      </c>
      <c r="W211" s="329"/>
      <c r="X211" s="329" t="s">
        <v>1936</v>
      </c>
      <c r="Y211" s="338" t="s">
        <v>18943</v>
      </c>
      <c r="Z211" s="336">
        <v>45019</v>
      </c>
      <c r="AA211" s="329" t="s">
        <v>1937</v>
      </c>
      <c r="AB211" s="329" t="s">
        <v>1938</v>
      </c>
      <c r="AC211" s="339" t="s">
        <v>1939</v>
      </c>
      <c r="AD211" s="329" t="s">
        <v>2303</v>
      </c>
      <c r="AE211" s="329" t="s">
        <v>18944</v>
      </c>
      <c r="AF211" s="329" t="s">
        <v>18945</v>
      </c>
      <c r="AG211" s="329" t="s">
        <v>18946</v>
      </c>
      <c r="AH211" s="329" t="s">
        <v>18947</v>
      </c>
      <c r="AI211" s="329" t="s">
        <v>18948</v>
      </c>
      <c r="AJ211" s="338" t="s">
        <v>18949</v>
      </c>
      <c r="AK211" s="329" t="s">
        <v>18950</v>
      </c>
      <c r="AL211" s="329" t="s">
        <v>1953</v>
      </c>
      <c r="AM211" s="500" t="s">
        <v>855</v>
      </c>
      <c r="AN211" s="325" t="s">
        <v>856</v>
      </c>
      <c r="AO211" s="7" t="s">
        <v>18951</v>
      </c>
      <c r="AQ211" s="6" t="s">
        <v>18952</v>
      </c>
      <c r="AR211" s="501" t="str">
        <f>Table2[[#This Row],[Employee Code]]</f>
        <v>12101243</v>
      </c>
      <c r="AS211" s="4" t="s">
        <v>16</v>
      </c>
      <c r="AT211" s="4" t="s">
        <v>14</v>
      </c>
    </row>
    <row r="212" spans="1:46" s="4" customFormat="1" ht="25" customHeight="1" x14ac:dyDescent="0.35">
      <c r="A212" s="365">
        <f t="shared" si="3"/>
        <v>211</v>
      </c>
      <c r="B212" s="338" t="s">
        <v>16473</v>
      </c>
      <c r="C212" s="335" t="s">
        <v>857</v>
      </c>
      <c r="D212" s="329"/>
      <c r="E212" s="329" t="s">
        <v>14</v>
      </c>
      <c r="F212" s="336">
        <v>44454</v>
      </c>
      <c r="G212" s="336">
        <v>44513</v>
      </c>
      <c r="H212" s="336">
        <v>44879</v>
      </c>
      <c r="I212" s="336">
        <v>45974</v>
      </c>
      <c r="J212" s="329" t="s">
        <v>2381</v>
      </c>
      <c r="K212" s="337" t="s">
        <v>109</v>
      </c>
      <c r="L212" s="337" t="s">
        <v>110</v>
      </c>
      <c r="M212" s="337" t="s">
        <v>2112</v>
      </c>
      <c r="N212" s="337" t="s">
        <v>1984</v>
      </c>
      <c r="O212" s="337" t="s">
        <v>858</v>
      </c>
      <c r="P212" s="337" t="s">
        <v>2385</v>
      </c>
      <c r="Q212" s="329" t="s">
        <v>21</v>
      </c>
      <c r="R212" s="338" t="s">
        <v>18953</v>
      </c>
      <c r="S212" s="329" t="s">
        <v>1944</v>
      </c>
      <c r="T212" s="329" t="s">
        <v>22</v>
      </c>
      <c r="U212" s="336">
        <v>31580</v>
      </c>
      <c r="V212" s="329" t="s">
        <v>1658</v>
      </c>
      <c r="W212" s="329" t="s">
        <v>317</v>
      </c>
      <c r="X212" s="329" t="s">
        <v>1936</v>
      </c>
      <c r="Y212" s="338" t="s">
        <v>18954</v>
      </c>
      <c r="Z212" s="336">
        <v>44867</v>
      </c>
      <c r="AA212" s="329" t="s">
        <v>1937</v>
      </c>
      <c r="AB212" s="329" t="s">
        <v>1938</v>
      </c>
      <c r="AC212" s="339" t="s">
        <v>1939</v>
      </c>
      <c r="AD212" s="329" t="s">
        <v>2188</v>
      </c>
      <c r="AE212" s="329" t="s">
        <v>2021</v>
      </c>
      <c r="AF212" s="329" t="s">
        <v>18955</v>
      </c>
      <c r="AG212" s="329" t="s">
        <v>18956</v>
      </c>
      <c r="AH212" s="329" t="s">
        <v>18955</v>
      </c>
      <c r="AI212" s="329" t="s">
        <v>18956</v>
      </c>
      <c r="AJ212" s="338" t="s">
        <v>18957</v>
      </c>
      <c r="AK212" s="329" t="s">
        <v>18958</v>
      </c>
      <c r="AL212" s="329" t="s">
        <v>1941</v>
      </c>
      <c r="AM212" s="500" t="s">
        <v>859</v>
      </c>
      <c r="AN212" s="325" t="s">
        <v>860</v>
      </c>
      <c r="AO212" s="7" t="s">
        <v>18959</v>
      </c>
      <c r="AQ212" s="6" t="s">
        <v>18960</v>
      </c>
      <c r="AR212" s="501" t="str">
        <f>Table2[[#This Row],[Employee Code]]</f>
        <v>12101245</v>
      </c>
      <c r="AS212" s="4" t="s">
        <v>16</v>
      </c>
      <c r="AT212" s="4" t="s">
        <v>14</v>
      </c>
    </row>
    <row r="213" spans="1:46" s="4" customFormat="1" ht="25" customHeight="1" x14ac:dyDescent="0.35">
      <c r="A213" s="365">
        <f t="shared" si="3"/>
        <v>212</v>
      </c>
      <c r="B213" s="338" t="s">
        <v>16474</v>
      </c>
      <c r="C213" s="335" t="s">
        <v>861</v>
      </c>
      <c r="D213" s="329"/>
      <c r="E213" s="329" t="s">
        <v>14</v>
      </c>
      <c r="F213" s="336">
        <v>44459</v>
      </c>
      <c r="G213" s="336">
        <v>44518</v>
      </c>
      <c r="H213" s="336">
        <v>44884</v>
      </c>
      <c r="I213" s="336">
        <v>45979</v>
      </c>
      <c r="J213" s="329" t="s">
        <v>2381</v>
      </c>
      <c r="K213" s="337" t="s">
        <v>18</v>
      </c>
      <c r="L213" s="337" t="s">
        <v>283</v>
      </c>
      <c r="M213" s="337" t="s">
        <v>2116</v>
      </c>
      <c r="N213" s="337" t="s">
        <v>1933</v>
      </c>
      <c r="O213" s="337" t="s">
        <v>862</v>
      </c>
      <c r="P213" s="337" t="s">
        <v>2386</v>
      </c>
      <c r="Q213" s="329" t="s">
        <v>285</v>
      </c>
      <c r="R213" s="338" t="s">
        <v>18961</v>
      </c>
      <c r="S213" s="329" t="s">
        <v>1935</v>
      </c>
      <c r="T213" s="329" t="s">
        <v>53</v>
      </c>
      <c r="U213" s="336">
        <v>33177</v>
      </c>
      <c r="V213" s="329" t="s">
        <v>57</v>
      </c>
      <c r="W213" s="329" t="s">
        <v>317</v>
      </c>
      <c r="X213" s="329" t="s">
        <v>1936</v>
      </c>
      <c r="Y213" s="338" t="s">
        <v>18962</v>
      </c>
      <c r="Z213" s="336">
        <v>44606</v>
      </c>
      <c r="AA213" s="329" t="s">
        <v>1937</v>
      </c>
      <c r="AB213" s="329" t="s">
        <v>1956</v>
      </c>
      <c r="AC213" s="339" t="s">
        <v>1939</v>
      </c>
      <c r="AD213" s="329" t="s">
        <v>18963</v>
      </c>
      <c r="AE213" s="329" t="s">
        <v>1948</v>
      </c>
      <c r="AF213" s="329" t="s">
        <v>18964</v>
      </c>
      <c r="AG213" s="329" t="s">
        <v>18965</v>
      </c>
      <c r="AH213" s="329" t="s">
        <v>18966</v>
      </c>
      <c r="AI213" s="329" t="s">
        <v>18967</v>
      </c>
      <c r="AJ213" s="338" t="s">
        <v>18968</v>
      </c>
      <c r="AK213" s="329" t="s">
        <v>18969</v>
      </c>
      <c r="AL213" s="329" t="s">
        <v>1993</v>
      </c>
      <c r="AM213" s="500" t="s">
        <v>863</v>
      </c>
      <c r="AN213" s="325" t="s">
        <v>864</v>
      </c>
      <c r="AO213" s="7" t="s">
        <v>18970</v>
      </c>
      <c r="AQ213" s="6" t="s">
        <v>18971</v>
      </c>
      <c r="AR213" s="501" t="str">
        <f>Table2[[#This Row],[Employee Code]]</f>
        <v>12101249</v>
      </c>
      <c r="AS213" s="4" t="s">
        <v>16</v>
      </c>
      <c r="AT213" s="4" t="s">
        <v>14</v>
      </c>
    </row>
    <row r="214" spans="1:46" s="4" customFormat="1" ht="25" customHeight="1" x14ac:dyDescent="0.35">
      <c r="A214" s="365">
        <f t="shared" si="3"/>
        <v>213</v>
      </c>
      <c r="B214" s="338" t="s">
        <v>16475</v>
      </c>
      <c r="C214" s="335" t="s">
        <v>865</v>
      </c>
      <c r="D214" s="329"/>
      <c r="E214" s="329" t="s">
        <v>14</v>
      </c>
      <c r="F214" s="336">
        <v>44466</v>
      </c>
      <c r="G214" s="336">
        <v>44525</v>
      </c>
      <c r="H214" s="336">
        <v>44891</v>
      </c>
      <c r="I214" s="336">
        <v>45986</v>
      </c>
      <c r="J214" s="329" t="s">
        <v>2269</v>
      </c>
      <c r="K214" s="337" t="s">
        <v>69</v>
      </c>
      <c r="L214" s="337" t="s">
        <v>70</v>
      </c>
      <c r="M214" s="337" t="s">
        <v>18972</v>
      </c>
      <c r="N214" s="337" t="s">
        <v>1990</v>
      </c>
      <c r="O214" s="337" t="s">
        <v>505</v>
      </c>
      <c r="P214" s="337" t="s">
        <v>2236</v>
      </c>
      <c r="Q214" s="329" t="s">
        <v>21</v>
      </c>
      <c r="R214" s="338" t="s">
        <v>18973</v>
      </c>
      <c r="S214" s="329" t="s">
        <v>1944</v>
      </c>
      <c r="T214" s="329" t="s">
        <v>22</v>
      </c>
      <c r="U214" s="336">
        <v>30322</v>
      </c>
      <c r="V214" s="329" t="s">
        <v>2270</v>
      </c>
      <c r="W214" s="329" t="s">
        <v>2270</v>
      </c>
      <c r="X214" s="329" t="s">
        <v>1936</v>
      </c>
      <c r="Y214" s="338" t="s">
        <v>18974</v>
      </c>
      <c r="Z214" s="336">
        <v>44418</v>
      </c>
      <c r="AA214" s="329" t="s">
        <v>1937</v>
      </c>
      <c r="AB214" s="329" t="s">
        <v>1938</v>
      </c>
      <c r="AC214" s="339" t="s">
        <v>1939</v>
      </c>
      <c r="AD214" s="329" t="s">
        <v>18975</v>
      </c>
      <c r="AE214" s="329" t="s">
        <v>2350</v>
      </c>
      <c r="AF214" s="329" t="s">
        <v>18976</v>
      </c>
      <c r="AG214" s="329" t="s">
        <v>18977</v>
      </c>
      <c r="AH214" s="329" t="s">
        <v>18976</v>
      </c>
      <c r="AI214" s="329" t="s">
        <v>18977</v>
      </c>
      <c r="AJ214" s="338" t="s">
        <v>18978</v>
      </c>
      <c r="AK214" s="329" t="s">
        <v>18979</v>
      </c>
      <c r="AL214" s="329" t="s">
        <v>1941</v>
      </c>
      <c r="AM214" s="500" t="s">
        <v>866</v>
      </c>
      <c r="AN214" s="325" t="s">
        <v>867</v>
      </c>
      <c r="AO214" s="7" t="s">
        <v>18980</v>
      </c>
      <c r="AQ214" s="6" t="s">
        <v>18981</v>
      </c>
      <c r="AR214" s="501" t="str">
        <f>Table2[[#This Row],[Employee Code]]</f>
        <v>12101252</v>
      </c>
      <c r="AS214" s="4" t="s">
        <v>16</v>
      </c>
      <c r="AT214" s="4" t="s">
        <v>14</v>
      </c>
    </row>
    <row r="215" spans="1:46" s="4" customFormat="1" ht="25" customHeight="1" x14ac:dyDescent="0.35">
      <c r="A215" s="365">
        <f t="shared" si="3"/>
        <v>214</v>
      </c>
      <c r="B215" s="338" t="s">
        <v>16476</v>
      </c>
      <c r="C215" s="335" t="s">
        <v>868</v>
      </c>
      <c r="D215" s="329"/>
      <c r="E215" s="329" t="s">
        <v>14</v>
      </c>
      <c r="F215" s="336">
        <v>44466</v>
      </c>
      <c r="G215" s="336">
        <v>44525</v>
      </c>
      <c r="H215" s="336">
        <v>44891</v>
      </c>
      <c r="I215" s="336">
        <v>45986</v>
      </c>
      <c r="J215" s="329" t="s">
        <v>2269</v>
      </c>
      <c r="K215" s="337" t="s">
        <v>69</v>
      </c>
      <c r="L215" s="337" t="s">
        <v>70</v>
      </c>
      <c r="M215" s="337" t="s">
        <v>2147</v>
      </c>
      <c r="N215" s="337" t="s">
        <v>1990</v>
      </c>
      <c r="O215" s="337" t="s">
        <v>505</v>
      </c>
      <c r="P215" s="337" t="s">
        <v>2236</v>
      </c>
      <c r="Q215" s="329" t="s">
        <v>21</v>
      </c>
      <c r="R215" s="338" t="s">
        <v>18982</v>
      </c>
      <c r="S215" s="329" t="s">
        <v>2135</v>
      </c>
      <c r="T215" s="329" t="s">
        <v>53</v>
      </c>
      <c r="U215" s="336">
        <v>32124</v>
      </c>
      <c r="V215" s="329" t="s">
        <v>255</v>
      </c>
      <c r="W215" s="329" t="s">
        <v>18934</v>
      </c>
      <c r="X215" s="329" t="s">
        <v>1936</v>
      </c>
      <c r="Y215" s="338" t="s">
        <v>18983</v>
      </c>
      <c r="Z215" s="336">
        <v>44800</v>
      </c>
      <c r="AA215" s="329" t="s">
        <v>1937</v>
      </c>
      <c r="AB215" s="329" t="s">
        <v>1956</v>
      </c>
      <c r="AC215" s="339" t="s">
        <v>1939</v>
      </c>
      <c r="AD215" s="329" t="s">
        <v>2098</v>
      </c>
      <c r="AE215" s="329" t="s">
        <v>1988</v>
      </c>
      <c r="AF215" s="329" t="s">
        <v>18984</v>
      </c>
      <c r="AG215" s="329" t="s">
        <v>18985</v>
      </c>
      <c r="AH215" s="329" t="s">
        <v>18984</v>
      </c>
      <c r="AI215" s="329" t="s">
        <v>18985</v>
      </c>
      <c r="AJ215" s="338" t="s">
        <v>2387</v>
      </c>
      <c r="AK215" s="329" t="s">
        <v>2388</v>
      </c>
      <c r="AL215" s="329" t="s">
        <v>1993</v>
      </c>
      <c r="AM215" s="500" t="s">
        <v>869</v>
      </c>
      <c r="AN215" s="325" t="s">
        <v>870</v>
      </c>
      <c r="AO215" s="7" t="s">
        <v>18986</v>
      </c>
      <c r="AQ215" s="6" t="s">
        <v>18987</v>
      </c>
      <c r="AR215" s="501" t="str">
        <f>Table2[[#This Row],[Employee Code]]</f>
        <v>12101257</v>
      </c>
      <c r="AS215" s="4" t="s">
        <v>16</v>
      </c>
      <c r="AT215" s="4" t="s">
        <v>14</v>
      </c>
    </row>
    <row r="216" spans="1:46" s="4" customFormat="1" ht="25" customHeight="1" x14ac:dyDescent="0.35">
      <c r="A216" s="365">
        <f t="shared" si="3"/>
        <v>215</v>
      </c>
      <c r="B216" s="338" t="s">
        <v>16477</v>
      </c>
      <c r="C216" s="335" t="s">
        <v>871</v>
      </c>
      <c r="D216" s="329"/>
      <c r="E216" s="329" t="s">
        <v>91</v>
      </c>
      <c r="F216" s="336">
        <v>44470</v>
      </c>
      <c r="G216" s="336">
        <v>44529</v>
      </c>
      <c r="H216" s="336">
        <v>44895</v>
      </c>
      <c r="I216" s="336">
        <v>45990</v>
      </c>
      <c r="J216" s="329" t="s">
        <v>2269</v>
      </c>
      <c r="K216" s="337" t="s">
        <v>18</v>
      </c>
      <c r="L216" s="337" t="s">
        <v>283</v>
      </c>
      <c r="M216" s="337" t="s">
        <v>2116</v>
      </c>
      <c r="N216" s="337" t="s">
        <v>1990</v>
      </c>
      <c r="O216" s="337" t="s">
        <v>284</v>
      </c>
      <c r="P216" s="337" t="s">
        <v>13258</v>
      </c>
      <c r="Q216" s="329" t="s">
        <v>285</v>
      </c>
      <c r="R216" s="338" t="s">
        <v>18988</v>
      </c>
      <c r="S216" s="329" t="s">
        <v>2212</v>
      </c>
      <c r="T216" s="329" t="s">
        <v>53</v>
      </c>
      <c r="U216" s="336">
        <v>34090</v>
      </c>
      <c r="V216" s="329" t="s">
        <v>91</v>
      </c>
      <c r="W216" s="329" t="s">
        <v>91</v>
      </c>
      <c r="X216" s="329" t="s">
        <v>1936</v>
      </c>
      <c r="Y216" s="338" t="s">
        <v>18989</v>
      </c>
      <c r="Z216" s="336">
        <v>44418</v>
      </c>
      <c r="AA216" s="329" t="s">
        <v>1937</v>
      </c>
      <c r="AB216" s="329" t="s">
        <v>1956</v>
      </c>
      <c r="AC216" s="339" t="s">
        <v>1939</v>
      </c>
      <c r="AD216" s="329" t="s">
        <v>18990</v>
      </c>
      <c r="AE216" s="329" t="s">
        <v>751</v>
      </c>
      <c r="AF216" s="329" t="s">
        <v>18991</v>
      </c>
      <c r="AG216" s="329" t="s">
        <v>18992</v>
      </c>
      <c r="AH216" s="329" t="s">
        <v>18993</v>
      </c>
      <c r="AI216" s="329" t="s">
        <v>18994</v>
      </c>
      <c r="AJ216" s="338" t="s">
        <v>18995</v>
      </c>
      <c r="AK216" s="329" t="s">
        <v>18996</v>
      </c>
      <c r="AL216" s="329" t="s">
        <v>2107</v>
      </c>
      <c r="AM216" s="500" t="s">
        <v>872</v>
      </c>
      <c r="AN216" s="325" t="s">
        <v>873</v>
      </c>
      <c r="AO216" s="7" t="s">
        <v>18997</v>
      </c>
      <c r="AQ216" s="6" t="s">
        <v>18998</v>
      </c>
      <c r="AR216" s="501" t="str">
        <f>Table2[[#This Row],[Employee Code]]</f>
        <v>12101262</v>
      </c>
      <c r="AS216" s="4" t="s">
        <v>16</v>
      </c>
      <c r="AT216" s="4" t="s">
        <v>17039</v>
      </c>
    </row>
    <row r="217" spans="1:46" s="4" customFormat="1" ht="25" customHeight="1" x14ac:dyDescent="0.35">
      <c r="A217" s="365">
        <f t="shared" si="3"/>
        <v>216</v>
      </c>
      <c r="B217" s="338" t="s">
        <v>16478</v>
      </c>
      <c r="C217" s="335" t="s">
        <v>874</v>
      </c>
      <c r="D217" s="329"/>
      <c r="E217" s="329" t="s">
        <v>145</v>
      </c>
      <c r="F217" s="336">
        <v>44470</v>
      </c>
      <c r="G217" s="336">
        <v>44529</v>
      </c>
      <c r="H217" s="336">
        <v>44895</v>
      </c>
      <c r="I217" s="336">
        <v>45990</v>
      </c>
      <c r="J217" s="329" t="s">
        <v>2269</v>
      </c>
      <c r="K217" s="337" t="s">
        <v>18</v>
      </c>
      <c r="L217" s="337" t="s">
        <v>283</v>
      </c>
      <c r="M217" s="337" t="s">
        <v>2116</v>
      </c>
      <c r="N217" s="337" t="s">
        <v>2017</v>
      </c>
      <c r="O217" s="337" t="s">
        <v>284</v>
      </c>
      <c r="P217" s="337" t="s">
        <v>2389</v>
      </c>
      <c r="Q217" s="329" t="s">
        <v>285</v>
      </c>
      <c r="R217" s="338" t="s">
        <v>18999</v>
      </c>
      <c r="S217" s="329" t="s">
        <v>1944</v>
      </c>
      <c r="T217" s="329" t="s">
        <v>22</v>
      </c>
      <c r="U217" s="336">
        <v>32411</v>
      </c>
      <c r="V217" s="329" t="s">
        <v>1382</v>
      </c>
      <c r="W217" s="329" t="s">
        <v>1382</v>
      </c>
      <c r="X217" s="329" t="s">
        <v>1936</v>
      </c>
      <c r="Y217" s="338" t="s">
        <v>19000</v>
      </c>
      <c r="Z217" s="336">
        <v>44552</v>
      </c>
      <c r="AA217" s="329" t="s">
        <v>1937</v>
      </c>
      <c r="AB217" s="329" t="s">
        <v>1938</v>
      </c>
      <c r="AC217" s="339" t="s">
        <v>1974</v>
      </c>
      <c r="AD217" s="329" t="s">
        <v>19001</v>
      </c>
      <c r="AE217" s="329" t="s">
        <v>1948</v>
      </c>
      <c r="AF217" s="329" t="s">
        <v>19002</v>
      </c>
      <c r="AG217" s="329" t="s">
        <v>19003</v>
      </c>
      <c r="AH217" s="329" t="s">
        <v>19004</v>
      </c>
      <c r="AI217" s="329" t="s">
        <v>19005</v>
      </c>
      <c r="AJ217" s="338" t="s">
        <v>19006</v>
      </c>
      <c r="AK217" s="329" t="s">
        <v>19007</v>
      </c>
      <c r="AL217" s="329" t="s">
        <v>1941</v>
      </c>
      <c r="AM217" s="500" t="s">
        <v>875</v>
      </c>
      <c r="AN217" s="325" t="s">
        <v>876</v>
      </c>
      <c r="AO217" s="7" t="s">
        <v>19008</v>
      </c>
      <c r="AQ217" s="6" t="s">
        <v>19009</v>
      </c>
      <c r="AR217" s="501" t="str">
        <f>Table2[[#This Row],[Employee Code]]</f>
        <v>12101263</v>
      </c>
      <c r="AS217" s="4" t="s">
        <v>16</v>
      </c>
      <c r="AT217" s="4" t="s">
        <v>17039</v>
      </c>
    </row>
    <row r="218" spans="1:46" s="4" customFormat="1" ht="25" customHeight="1" x14ac:dyDescent="0.35">
      <c r="A218" s="365">
        <f t="shared" si="3"/>
        <v>217</v>
      </c>
      <c r="B218" s="338" t="s">
        <v>16479</v>
      </c>
      <c r="C218" s="335" t="s">
        <v>877</v>
      </c>
      <c r="D218" s="329"/>
      <c r="E218" s="329" t="s">
        <v>878</v>
      </c>
      <c r="F218" s="336">
        <v>44475</v>
      </c>
      <c r="G218" s="336">
        <v>44534</v>
      </c>
      <c r="H218" s="336">
        <v>44898</v>
      </c>
      <c r="I218" s="336">
        <v>45993</v>
      </c>
      <c r="J218" s="329" t="s">
        <v>2269</v>
      </c>
      <c r="K218" s="337" t="s">
        <v>80</v>
      </c>
      <c r="L218" s="337" t="s">
        <v>81</v>
      </c>
      <c r="M218" s="337" t="s">
        <v>2298</v>
      </c>
      <c r="N218" s="337" t="s">
        <v>1984</v>
      </c>
      <c r="O218" s="337" t="s">
        <v>196</v>
      </c>
      <c r="P218" s="337" t="s">
        <v>2061</v>
      </c>
      <c r="Q218" s="329" t="s">
        <v>83</v>
      </c>
      <c r="R218" s="338" t="s">
        <v>19010</v>
      </c>
      <c r="S218" s="329" t="s">
        <v>2003</v>
      </c>
      <c r="T218" s="329" t="s">
        <v>53</v>
      </c>
      <c r="U218" s="336">
        <v>28808</v>
      </c>
      <c r="V218" s="329" t="s">
        <v>878</v>
      </c>
      <c r="W218" s="329" t="s">
        <v>527</v>
      </c>
      <c r="X218" s="329" t="s">
        <v>1936</v>
      </c>
      <c r="Y218" s="338" t="s">
        <v>19011</v>
      </c>
      <c r="Z218" s="336">
        <v>44284</v>
      </c>
      <c r="AA218" s="329" t="s">
        <v>1937</v>
      </c>
      <c r="AB218" s="329" t="s">
        <v>1938</v>
      </c>
      <c r="AC218" s="339" t="s">
        <v>1939</v>
      </c>
      <c r="AD218" s="329" t="s">
        <v>2390</v>
      </c>
      <c r="AE218" s="329" t="s">
        <v>2391</v>
      </c>
      <c r="AF218" s="329" t="s">
        <v>19012</v>
      </c>
      <c r="AG218" s="329" t="s">
        <v>19013</v>
      </c>
      <c r="AH218" s="329" t="s">
        <v>19012</v>
      </c>
      <c r="AI218" s="329" t="s">
        <v>19013</v>
      </c>
      <c r="AJ218" s="338" t="s">
        <v>19014</v>
      </c>
      <c r="AK218" s="329" t="s">
        <v>19015</v>
      </c>
      <c r="AL218" s="329" t="s">
        <v>1971</v>
      </c>
      <c r="AM218" s="500" t="s">
        <v>879</v>
      </c>
      <c r="AN218" s="325" t="s">
        <v>880</v>
      </c>
      <c r="AO218" s="7"/>
      <c r="AQ218" s="6" t="s">
        <v>19016</v>
      </c>
      <c r="AR218" s="501" t="str">
        <f>Table2[[#This Row],[Employee Code]]</f>
        <v>12101266</v>
      </c>
      <c r="AS218" s="4" t="s">
        <v>17359</v>
      </c>
      <c r="AT218" s="4" t="s">
        <v>17039</v>
      </c>
    </row>
    <row r="219" spans="1:46" s="4" customFormat="1" ht="25" customHeight="1" x14ac:dyDescent="0.35">
      <c r="A219" s="365">
        <f t="shared" si="3"/>
        <v>218</v>
      </c>
      <c r="B219" s="338" t="s">
        <v>16480</v>
      </c>
      <c r="C219" s="335" t="s">
        <v>881</v>
      </c>
      <c r="D219" s="329"/>
      <c r="E219" s="329" t="s">
        <v>14</v>
      </c>
      <c r="F219" s="336">
        <v>44480</v>
      </c>
      <c r="G219" s="336">
        <v>44539</v>
      </c>
      <c r="H219" s="336">
        <v>44905</v>
      </c>
      <c r="I219" s="336">
        <v>46000</v>
      </c>
      <c r="J219" s="329" t="s">
        <v>2269</v>
      </c>
      <c r="K219" s="337" t="s">
        <v>18</v>
      </c>
      <c r="L219" s="337" t="s">
        <v>19</v>
      </c>
      <c r="M219" s="337" t="s">
        <v>19</v>
      </c>
      <c r="N219" s="337" t="s">
        <v>2050</v>
      </c>
      <c r="O219" s="337" t="s">
        <v>321</v>
      </c>
      <c r="P219" s="337" t="s">
        <v>2134</v>
      </c>
      <c r="Q219" s="329" t="s">
        <v>21</v>
      </c>
      <c r="R219" s="338" t="s">
        <v>19017</v>
      </c>
      <c r="S219" s="329" t="s">
        <v>1944</v>
      </c>
      <c r="T219" s="329" t="s">
        <v>22</v>
      </c>
      <c r="U219" s="336">
        <v>34076</v>
      </c>
      <c r="V219" s="329" t="s">
        <v>2228</v>
      </c>
      <c r="W219" s="329" t="s">
        <v>2228</v>
      </c>
      <c r="X219" s="329" t="s">
        <v>1936</v>
      </c>
      <c r="Y219" s="338" t="s">
        <v>19018</v>
      </c>
      <c r="Z219" s="336">
        <v>44375</v>
      </c>
      <c r="AA219" s="329" t="s">
        <v>1937</v>
      </c>
      <c r="AB219" s="329" t="s">
        <v>1956</v>
      </c>
      <c r="AC219" s="339" t="s">
        <v>1939</v>
      </c>
      <c r="AD219" s="329" t="s">
        <v>2255</v>
      </c>
      <c r="AE219" s="329" t="s">
        <v>19019</v>
      </c>
      <c r="AF219" s="329" t="s">
        <v>19020</v>
      </c>
      <c r="AG219" s="329" t="s">
        <v>19021</v>
      </c>
      <c r="AH219" s="329" t="s">
        <v>19022</v>
      </c>
      <c r="AI219" s="329" t="s">
        <v>19023</v>
      </c>
      <c r="AJ219" s="338" t="s">
        <v>19024</v>
      </c>
      <c r="AK219" s="329" t="s">
        <v>19025</v>
      </c>
      <c r="AL219" s="329" t="s">
        <v>1993</v>
      </c>
      <c r="AM219" s="500" t="s">
        <v>882</v>
      </c>
      <c r="AN219" s="325" t="s">
        <v>883</v>
      </c>
      <c r="AO219" s="7" t="s">
        <v>19026</v>
      </c>
      <c r="AQ219" s="6" t="s">
        <v>19027</v>
      </c>
      <c r="AR219" s="501" t="str">
        <f>Table2[[#This Row],[Employee Code]]</f>
        <v>12101268</v>
      </c>
      <c r="AS219" s="4" t="s">
        <v>16</v>
      </c>
      <c r="AT219" s="4" t="s">
        <v>14</v>
      </c>
    </row>
    <row r="220" spans="1:46" s="4" customFormat="1" ht="25" customHeight="1" x14ac:dyDescent="0.35">
      <c r="A220" s="365">
        <f t="shared" si="3"/>
        <v>219</v>
      </c>
      <c r="B220" s="338" t="s">
        <v>16481</v>
      </c>
      <c r="C220" s="335" t="s">
        <v>884</v>
      </c>
      <c r="D220" s="329"/>
      <c r="E220" s="329" t="s">
        <v>32</v>
      </c>
      <c r="F220" s="336">
        <v>44480</v>
      </c>
      <c r="G220" s="336">
        <v>44539</v>
      </c>
      <c r="H220" s="336">
        <v>44905</v>
      </c>
      <c r="I220" s="336">
        <v>46000</v>
      </c>
      <c r="J220" s="329" t="s">
        <v>2269</v>
      </c>
      <c r="K220" s="337" t="s">
        <v>34</v>
      </c>
      <c r="L220" s="337" t="s">
        <v>115</v>
      </c>
      <c r="M220" s="337" t="s">
        <v>2070</v>
      </c>
      <c r="N220" s="337" t="s">
        <v>2050</v>
      </c>
      <c r="O220" s="337" t="s">
        <v>247</v>
      </c>
      <c r="P220" s="337" t="s">
        <v>2091</v>
      </c>
      <c r="Q220" s="329" t="s">
        <v>21</v>
      </c>
      <c r="R220" s="338" t="s">
        <v>19028</v>
      </c>
      <c r="S220" s="329" t="s">
        <v>2135</v>
      </c>
      <c r="T220" s="329" t="s">
        <v>22</v>
      </c>
      <c r="U220" s="336">
        <v>35577</v>
      </c>
      <c r="V220" s="329" t="s">
        <v>79</v>
      </c>
      <c r="W220" s="329" t="s">
        <v>79</v>
      </c>
      <c r="X220" s="329" t="s">
        <v>1936</v>
      </c>
      <c r="Y220" s="338" t="s">
        <v>19029</v>
      </c>
      <c r="Z220" s="336">
        <v>44364</v>
      </c>
      <c r="AA220" s="329" t="s">
        <v>1937</v>
      </c>
      <c r="AB220" s="329" t="s">
        <v>1956</v>
      </c>
      <c r="AC220" s="339" t="s">
        <v>1939</v>
      </c>
      <c r="AD220" s="329" t="s">
        <v>2392</v>
      </c>
      <c r="AE220" s="329" t="s">
        <v>19030</v>
      </c>
      <c r="AF220" s="329" t="s">
        <v>19031</v>
      </c>
      <c r="AG220" s="329" t="s">
        <v>19032</v>
      </c>
      <c r="AH220" s="329" t="s">
        <v>19033</v>
      </c>
      <c r="AI220" s="329" t="s">
        <v>19034</v>
      </c>
      <c r="AJ220" s="338" t="s">
        <v>19035</v>
      </c>
      <c r="AK220" s="329" t="s">
        <v>19036</v>
      </c>
      <c r="AL220" s="329" t="s">
        <v>2005</v>
      </c>
      <c r="AM220" s="500" t="s">
        <v>885</v>
      </c>
      <c r="AN220" s="325" t="s">
        <v>886</v>
      </c>
      <c r="AO220" s="7" t="s">
        <v>19037</v>
      </c>
      <c r="AQ220" s="6" t="s">
        <v>19038</v>
      </c>
      <c r="AR220" s="501" t="str">
        <f>Table2[[#This Row],[Employee Code]]</f>
        <v>12101269</v>
      </c>
      <c r="AS220" s="4" t="s">
        <v>16</v>
      </c>
      <c r="AT220" s="4" t="s">
        <v>17039</v>
      </c>
    </row>
    <row r="221" spans="1:46" s="4" customFormat="1" ht="25" customHeight="1" x14ac:dyDescent="0.35">
      <c r="A221" s="365">
        <f t="shared" si="3"/>
        <v>220</v>
      </c>
      <c r="B221" s="338" t="s">
        <v>16482</v>
      </c>
      <c r="C221" s="335" t="s">
        <v>887</v>
      </c>
      <c r="D221" s="329"/>
      <c r="E221" s="329" t="s">
        <v>14</v>
      </c>
      <c r="F221" s="336">
        <v>44487</v>
      </c>
      <c r="G221" s="336">
        <v>44546</v>
      </c>
      <c r="H221" s="336">
        <v>44912</v>
      </c>
      <c r="I221" s="336">
        <v>46007</v>
      </c>
      <c r="J221" s="329" t="s">
        <v>2269</v>
      </c>
      <c r="K221" s="337" t="s">
        <v>109</v>
      </c>
      <c r="L221" s="337" t="s">
        <v>110</v>
      </c>
      <c r="M221" s="337" t="s">
        <v>2112</v>
      </c>
      <c r="N221" s="337" t="s">
        <v>2126</v>
      </c>
      <c r="O221" s="337" t="s">
        <v>559</v>
      </c>
      <c r="P221" s="337" t="s">
        <v>2262</v>
      </c>
      <c r="Q221" s="329" t="s">
        <v>21</v>
      </c>
      <c r="R221" s="338" t="s">
        <v>19039</v>
      </c>
      <c r="S221" s="329" t="s">
        <v>2135</v>
      </c>
      <c r="T221" s="329" t="s">
        <v>22</v>
      </c>
      <c r="U221" s="336">
        <v>34807</v>
      </c>
      <c r="V221" s="329" t="s">
        <v>255</v>
      </c>
      <c r="W221" s="329" t="s">
        <v>255</v>
      </c>
      <c r="X221" s="329" t="s">
        <v>1936</v>
      </c>
      <c r="Y221" s="338" t="s">
        <v>19040</v>
      </c>
      <c r="Z221" s="336">
        <v>44524</v>
      </c>
      <c r="AA221" s="329" t="s">
        <v>1937</v>
      </c>
      <c r="AB221" s="329" t="s">
        <v>1956</v>
      </c>
      <c r="AC221" s="339" t="s">
        <v>1939</v>
      </c>
      <c r="AD221" s="329" t="s">
        <v>2098</v>
      </c>
      <c r="AE221" s="329" t="s">
        <v>1948</v>
      </c>
      <c r="AF221" s="329" t="s">
        <v>19041</v>
      </c>
      <c r="AG221" s="329" t="s">
        <v>19042</v>
      </c>
      <c r="AH221" s="329" t="s">
        <v>19041</v>
      </c>
      <c r="AI221" s="329" t="s">
        <v>19042</v>
      </c>
      <c r="AJ221" s="338" t="s">
        <v>19043</v>
      </c>
      <c r="AK221" s="329" t="s">
        <v>19044</v>
      </c>
      <c r="AL221" s="329" t="s">
        <v>2005</v>
      </c>
      <c r="AM221" s="500" t="s">
        <v>888</v>
      </c>
      <c r="AN221" s="325" t="s">
        <v>889</v>
      </c>
      <c r="AO221" s="7" t="s">
        <v>19045</v>
      </c>
      <c r="AQ221" s="6" t="s">
        <v>19046</v>
      </c>
      <c r="AR221" s="501" t="str">
        <f>Table2[[#This Row],[Employee Code]]</f>
        <v>12101270</v>
      </c>
      <c r="AS221" s="4" t="s">
        <v>16</v>
      </c>
      <c r="AT221" s="4" t="s">
        <v>14</v>
      </c>
    </row>
    <row r="222" spans="1:46" s="4" customFormat="1" ht="25" customHeight="1" x14ac:dyDescent="0.35">
      <c r="A222" s="365">
        <f t="shared" si="3"/>
        <v>221</v>
      </c>
      <c r="B222" s="338" t="s">
        <v>16483</v>
      </c>
      <c r="C222" s="335" t="s">
        <v>890</v>
      </c>
      <c r="D222" s="329" t="s">
        <v>19047</v>
      </c>
      <c r="E222" s="329" t="s">
        <v>14</v>
      </c>
      <c r="F222" s="336">
        <v>44487</v>
      </c>
      <c r="G222" s="336">
        <v>44546</v>
      </c>
      <c r="H222" s="336">
        <v>44912</v>
      </c>
      <c r="I222" s="336">
        <v>46007</v>
      </c>
      <c r="J222" s="329" t="s">
        <v>2269</v>
      </c>
      <c r="K222" s="337" t="s">
        <v>18</v>
      </c>
      <c r="L222" s="337" t="s">
        <v>19</v>
      </c>
      <c r="M222" s="337" t="s">
        <v>19</v>
      </c>
      <c r="N222" s="337" t="s">
        <v>2017</v>
      </c>
      <c r="O222" s="337" t="s">
        <v>891</v>
      </c>
      <c r="P222" s="337" t="s">
        <v>2393</v>
      </c>
      <c r="Q222" s="329" t="s">
        <v>21</v>
      </c>
      <c r="R222" s="338" t="s">
        <v>19048</v>
      </c>
      <c r="S222" s="329" t="s">
        <v>2135</v>
      </c>
      <c r="T222" s="329" t="s">
        <v>53</v>
      </c>
      <c r="U222" s="336">
        <v>34987</v>
      </c>
      <c r="V222" s="329" t="s">
        <v>2114</v>
      </c>
      <c r="W222" s="329" t="s">
        <v>2114</v>
      </c>
      <c r="X222" s="329" t="s">
        <v>1936</v>
      </c>
      <c r="Y222" s="338" t="s">
        <v>19049</v>
      </c>
      <c r="Z222" s="336">
        <v>44825</v>
      </c>
      <c r="AA222" s="329" t="s">
        <v>1937</v>
      </c>
      <c r="AB222" s="329" t="s">
        <v>1956</v>
      </c>
      <c r="AC222" s="339" t="s">
        <v>1939</v>
      </c>
      <c r="AD222" s="329" t="s">
        <v>2394</v>
      </c>
      <c r="AE222" s="329" t="s">
        <v>19050</v>
      </c>
      <c r="AF222" s="329" t="s">
        <v>19051</v>
      </c>
      <c r="AG222" s="329" t="s">
        <v>19052</v>
      </c>
      <c r="AH222" s="329" t="s">
        <v>19053</v>
      </c>
      <c r="AI222" s="329" t="s">
        <v>19054</v>
      </c>
      <c r="AJ222" s="338" t="s">
        <v>19055</v>
      </c>
      <c r="AK222" s="329" t="s">
        <v>2357</v>
      </c>
      <c r="AL222" s="329" t="s">
        <v>2005</v>
      </c>
      <c r="AM222" s="500" t="s">
        <v>892</v>
      </c>
      <c r="AN222" s="325" t="s">
        <v>893</v>
      </c>
      <c r="AO222" s="7" t="s">
        <v>19056</v>
      </c>
      <c r="AQ222" s="6" t="s">
        <v>19057</v>
      </c>
      <c r="AR222" s="501" t="str">
        <f>Table2[[#This Row],[Employee Code]]</f>
        <v>12101274</v>
      </c>
      <c r="AS222" s="4" t="s">
        <v>16</v>
      </c>
      <c r="AT222" s="4" t="s">
        <v>14</v>
      </c>
    </row>
    <row r="223" spans="1:46" s="4" customFormat="1" ht="25" customHeight="1" x14ac:dyDescent="0.35">
      <c r="A223" s="365">
        <f t="shared" si="3"/>
        <v>222</v>
      </c>
      <c r="B223" s="338" t="s">
        <v>16484</v>
      </c>
      <c r="C223" s="335" t="s">
        <v>894</v>
      </c>
      <c r="D223" s="329"/>
      <c r="E223" s="329" t="s">
        <v>32</v>
      </c>
      <c r="F223" s="336">
        <v>44494</v>
      </c>
      <c r="G223" s="336">
        <v>44553</v>
      </c>
      <c r="H223" s="336">
        <v>44919</v>
      </c>
      <c r="I223" s="336">
        <v>46014</v>
      </c>
      <c r="J223" s="329" t="s">
        <v>2269</v>
      </c>
      <c r="K223" s="337" t="s">
        <v>18</v>
      </c>
      <c r="L223" s="337" t="s">
        <v>283</v>
      </c>
      <c r="M223" s="337" t="s">
        <v>2116</v>
      </c>
      <c r="N223" s="337" t="s">
        <v>1990</v>
      </c>
      <c r="O223" s="337" t="s">
        <v>284</v>
      </c>
      <c r="P223" s="337" t="s">
        <v>2389</v>
      </c>
      <c r="Q223" s="329" t="s">
        <v>285</v>
      </c>
      <c r="R223" s="338" t="s">
        <v>19058</v>
      </c>
      <c r="S223" s="329" t="s">
        <v>2003</v>
      </c>
      <c r="T223" s="329" t="s">
        <v>53</v>
      </c>
      <c r="U223" s="336">
        <v>33616</v>
      </c>
      <c r="V223" s="329" t="s">
        <v>2007</v>
      </c>
      <c r="W223" s="329" t="s">
        <v>2007</v>
      </c>
      <c r="X223" s="329" t="s">
        <v>1936</v>
      </c>
      <c r="Y223" s="338" t="s">
        <v>19059</v>
      </c>
      <c r="Z223" s="336">
        <v>44724</v>
      </c>
      <c r="AA223" s="329" t="s">
        <v>1937</v>
      </c>
      <c r="AB223" s="329" t="s">
        <v>1938</v>
      </c>
      <c r="AC223" s="339" t="s">
        <v>1939</v>
      </c>
      <c r="AD223" s="329" t="s">
        <v>2395</v>
      </c>
      <c r="AE223" s="329" t="s">
        <v>1948</v>
      </c>
      <c r="AF223" s="329" t="s">
        <v>19060</v>
      </c>
      <c r="AG223" s="329" t="s">
        <v>19061</v>
      </c>
      <c r="AH223" s="329" t="s">
        <v>19062</v>
      </c>
      <c r="AI223" s="329" t="s">
        <v>19063</v>
      </c>
      <c r="AJ223" s="338" t="s">
        <v>19064</v>
      </c>
      <c r="AK223" s="329" t="s">
        <v>19065</v>
      </c>
      <c r="AL223" s="329" t="s">
        <v>2107</v>
      </c>
      <c r="AM223" s="500" t="s">
        <v>895</v>
      </c>
      <c r="AN223" s="325" t="s">
        <v>896</v>
      </c>
      <c r="AO223" s="7" t="s">
        <v>19066</v>
      </c>
      <c r="AQ223" s="6" t="s">
        <v>19067</v>
      </c>
      <c r="AR223" s="501" t="str">
        <f>Table2[[#This Row],[Employee Code]]</f>
        <v>12101278</v>
      </c>
      <c r="AS223" s="4" t="s">
        <v>16</v>
      </c>
      <c r="AT223" s="4" t="s">
        <v>17039</v>
      </c>
    </row>
    <row r="224" spans="1:46" s="4" customFormat="1" ht="25" customHeight="1" x14ac:dyDescent="0.35">
      <c r="A224" s="365">
        <f t="shared" si="3"/>
        <v>223</v>
      </c>
      <c r="B224" s="338" t="s">
        <v>16485</v>
      </c>
      <c r="C224" s="335" t="s">
        <v>897</v>
      </c>
      <c r="D224" s="329"/>
      <c r="E224" s="329" t="s">
        <v>14</v>
      </c>
      <c r="F224" s="336">
        <v>44494</v>
      </c>
      <c r="G224" s="336">
        <v>44553</v>
      </c>
      <c r="H224" s="336">
        <v>44919</v>
      </c>
      <c r="I224" s="336">
        <v>46014</v>
      </c>
      <c r="J224" s="329" t="s">
        <v>2269</v>
      </c>
      <c r="K224" s="337" t="s">
        <v>34</v>
      </c>
      <c r="L224" s="337" t="s">
        <v>115</v>
      </c>
      <c r="M224" s="337" t="s">
        <v>2070</v>
      </c>
      <c r="N224" s="509" t="s">
        <v>2017</v>
      </c>
      <c r="O224" s="509" t="s">
        <v>898</v>
      </c>
      <c r="P224" s="509" t="s">
        <v>2396</v>
      </c>
      <c r="Q224" s="329" t="s">
        <v>21</v>
      </c>
      <c r="R224" s="338" t="s">
        <v>19068</v>
      </c>
      <c r="S224" s="4" t="s">
        <v>1935</v>
      </c>
      <c r="T224" s="329" t="s">
        <v>22</v>
      </c>
      <c r="U224" s="336">
        <v>34569</v>
      </c>
      <c r="V224" s="329" t="s">
        <v>311</v>
      </c>
      <c r="W224" s="329" t="s">
        <v>311</v>
      </c>
      <c r="X224" s="329" t="s">
        <v>1936</v>
      </c>
      <c r="Y224" s="338" t="s">
        <v>19069</v>
      </c>
      <c r="Z224" s="336">
        <v>44305</v>
      </c>
      <c r="AA224" s="329" t="s">
        <v>1937</v>
      </c>
      <c r="AB224" s="329" t="s">
        <v>1956</v>
      </c>
      <c r="AC224" s="339" t="s">
        <v>1939</v>
      </c>
      <c r="AD224" s="329" t="s">
        <v>2031</v>
      </c>
      <c r="AE224" s="329" t="s">
        <v>2397</v>
      </c>
      <c r="AF224" s="329" t="s">
        <v>19070</v>
      </c>
      <c r="AG224" s="329" t="s">
        <v>19071</v>
      </c>
      <c r="AH224" s="329" t="s">
        <v>19072</v>
      </c>
      <c r="AI224" s="329" t="s">
        <v>19073</v>
      </c>
      <c r="AJ224" s="338" t="s">
        <v>19074</v>
      </c>
      <c r="AK224" s="329" t="s">
        <v>19075</v>
      </c>
      <c r="AL224" s="329" t="s">
        <v>2005</v>
      </c>
      <c r="AM224" s="500" t="s">
        <v>899</v>
      </c>
      <c r="AN224" s="325" t="s">
        <v>900</v>
      </c>
      <c r="AO224" s="7"/>
      <c r="AQ224" s="6" t="s">
        <v>19076</v>
      </c>
      <c r="AR224" s="501" t="str">
        <f>Table2[[#This Row],[Employee Code]]</f>
        <v>12101279</v>
      </c>
      <c r="AS224" s="4" t="s">
        <v>16</v>
      </c>
      <c r="AT224" s="4" t="s">
        <v>14</v>
      </c>
    </row>
    <row r="225" spans="1:46" s="4" customFormat="1" ht="25" customHeight="1" x14ac:dyDescent="0.35">
      <c r="A225" s="365">
        <f t="shared" si="3"/>
        <v>224</v>
      </c>
      <c r="B225" s="338" t="s">
        <v>16486</v>
      </c>
      <c r="C225" s="335" t="s">
        <v>901</v>
      </c>
      <c r="D225" s="329"/>
      <c r="E225" s="329" t="s">
        <v>14</v>
      </c>
      <c r="F225" s="336">
        <v>44494</v>
      </c>
      <c r="G225" s="336">
        <v>44553</v>
      </c>
      <c r="H225" s="336">
        <v>44919</v>
      </c>
      <c r="I225" s="336">
        <v>46014</v>
      </c>
      <c r="J225" s="329" t="s">
        <v>2269</v>
      </c>
      <c r="K225" s="337" t="s">
        <v>18</v>
      </c>
      <c r="L225" s="337" t="s">
        <v>283</v>
      </c>
      <c r="M225" s="337" t="s">
        <v>2116</v>
      </c>
      <c r="N225" s="337" t="s">
        <v>1990</v>
      </c>
      <c r="O225" s="337" t="s">
        <v>284</v>
      </c>
      <c r="P225" s="337" t="s">
        <v>2389</v>
      </c>
      <c r="Q225" s="329" t="s">
        <v>285</v>
      </c>
      <c r="R225" s="338" t="s">
        <v>19077</v>
      </c>
      <c r="S225" s="329" t="s">
        <v>1935</v>
      </c>
      <c r="T225" s="329" t="s">
        <v>53</v>
      </c>
      <c r="U225" s="336">
        <v>34143</v>
      </c>
      <c r="V225" s="329" t="s">
        <v>255</v>
      </c>
      <c r="W225" s="329" t="s">
        <v>255</v>
      </c>
      <c r="X225" s="329" t="s">
        <v>1936</v>
      </c>
      <c r="Y225" s="338" t="s">
        <v>19078</v>
      </c>
      <c r="Z225" s="336">
        <v>44551</v>
      </c>
      <c r="AA225" s="329" t="s">
        <v>1937</v>
      </c>
      <c r="AB225" s="329" t="s">
        <v>1956</v>
      </c>
      <c r="AC225" s="339" t="s">
        <v>1939</v>
      </c>
      <c r="AD225" s="329" t="s">
        <v>2188</v>
      </c>
      <c r="AE225" s="329" t="s">
        <v>2398</v>
      </c>
      <c r="AF225" s="329" t="s">
        <v>19079</v>
      </c>
      <c r="AG225" s="329" t="s">
        <v>19080</v>
      </c>
      <c r="AH225" s="329" t="s">
        <v>19081</v>
      </c>
      <c r="AI225" s="329" t="s">
        <v>19082</v>
      </c>
      <c r="AJ225" s="338" t="s">
        <v>19083</v>
      </c>
      <c r="AK225" s="329" t="s">
        <v>19084</v>
      </c>
      <c r="AL225" s="329" t="s">
        <v>1993</v>
      </c>
      <c r="AM225" s="500" t="s">
        <v>902</v>
      </c>
      <c r="AN225" s="325" t="s">
        <v>903</v>
      </c>
      <c r="AO225" s="7" t="s">
        <v>19085</v>
      </c>
      <c r="AQ225" s="6" t="s">
        <v>19086</v>
      </c>
      <c r="AR225" s="501" t="str">
        <f>Table2[[#This Row],[Employee Code]]</f>
        <v>12101281</v>
      </c>
      <c r="AS225" s="4" t="s">
        <v>16</v>
      </c>
      <c r="AT225" s="4" t="s">
        <v>14</v>
      </c>
    </row>
    <row r="226" spans="1:46" s="4" customFormat="1" ht="25" customHeight="1" x14ac:dyDescent="0.35">
      <c r="A226" s="365">
        <f t="shared" si="3"/>
        <v>225</v>
      </c>
      <c r="B226" s="338" t="s">
        <v>16487</v>
      </c>
      <c r="C226" s="335" t="s">
        <v>904</v>
      </c>
      <c r="D226" s="329"/>
      <c r="E226" s="329" t="s">
        <v>14</v>
      </c>
      <c r="F226" s="336">
        <v>44501</v>
      </c>
      <c r="G226" s="336">
        <v>44560</v>
      </c>
      <c r="H226" s="336">
        <v>44926</v>
      </c>
      <c r="I226" s="336">
        <v>45656</v>
      </c>
      <c r="J226" s="329" t="s">
        <v>1978</v>
      </c>
      <c r="K226" s="337" t="s">
        <v>69</v>
      </c>
      <c r="L226" s="337" t="s">
        <v>905</v>
      </c>
      <c r="M226" s="337" t="s">
        <v>905</v>
      </c>
      <c r="N226" s="337" t="s">
        <v>1933</v>
      </c>
      <c r="O226" s="337" t="s">
        <v>906</v>
      </c>
      <c r="P226" s="337" t="s">
        <v>2399</v>
      </c>
      <c r="Q226" s="329" t="s">
        <v>21</v>
      </c>
      <c r="R226" s="338" t="s">
        <v>19087</v>
      </c>
      <c r="S226" s="329" t="s">
        <v>2135</v>
      </c>
      <c r="T226" s="329" t="s">
        <v>22</v>
      </c>
      <c r="U226" s="336">
        <v>33531</v>
      </c>
      <c r="V226" s="329" t="s">
        <v>255</v>
      </c>
      <c r="W226" s="329" t="s">
        <v>255</v>
      </c>
      <c r="X226" s="329" t="s">
        <v>1936</v>
      </c>
      <c r="Y226" s="338" t="s">
        <v>19088</v>
      </c>
      <c r="Z226" s="336">
        <v>44311</v>
      </c>
      <c r="AA226" s="329" t="s">
        <v>1937</v>
      </c>
      <c r="AB226" s="329" t="s">
        <v>1956</v>
      </c>
      <c r="AC226" s="339" t="s">
        <v>1968</v>
      </c>
      <c r="AD226" s="329" t="s">
        <v>2132</v>
      </c>
      <c r="AE226" s="329" t="s">
        <v>2400</v>
      </c>
      <c r="AF226" s="329" t="s">
        <v>19089</v>
      </c>
      <c r="AG226" s="329" t="s">
        <v>19090</v>
      </c>
      <c r="AH226" s="329" t="s">
        <v>19091</v>
      </c>
      <c r="AI226" s="329" t="s">
        <v>19090</v>
      </c>
      <c r="AJ226" s="338" t="s">
        <v>19092</v>
      </c>
      <c r="AK226" s="329" t="s">
        <v>2401</v>
      </c>
      <c r="AL226" s="329" t="s">
        <v>1953</v>
      </c>
      <c r="AM226" s="500" t="s">
        <v>907</v>
      </c>
      <c r="AN226" s="325" t="s">
        <v>908</v>
      </c>
      <c r="AO226" s="7" t="s">
        <v>19093</v>
      </c>
      <c r="AQ226" s="6" t="s">
        <v>19094</v>
      </c>
      <c r="AR226" s="501" t="str">
        <f>Table2[[#This Row],[Employee Code]]</f>
        <v>12101282</v>
      </c>
      <c r="AS226" s="4" t="s">
        <v>16</v>
      </c>
      <c r="AT226" s="4" t="s">
        <v>14</v>
      </c>
    </row>
    <row r="227" spans="1:46" s="4" customFormat="1" ht="25" customHeight="1" x14ac:dyDescent="0.35">
      <c r="A227" s="365">
        <f t="shared" si="3"/>
        <v>226</v>
      </c>
      <c r="B227" s="338" t="s">
        <v>16488</v>
      </c>
      <c r="C227" s="335" t="s">
        <v>909</v>
      </c>
      <c r="D227" s="329"/>
      <c r="E227" s="329" t="s">
        <v>14</v>
      </c>
      <c r="F227" s="336">
        <v>44501</v>
      </c>
      <c r="G227" s="336">
        <v>44560</v>
      </c>
      <c r="H227" s="336">
        <v>44926</v>
      </c>
      <c r="I227" s="336">
        <v>46021</v>
      </c>
      <c r="J227" s="329" t="s">
        <v>2269</v>
      </c>
      <c r="K227" s="337" t="s">
        <v>80</v>
      </c>
      <c r="L227" s="337" t="s">
        <v>3684</v>
      </c>
      <c r="M227" s="337" t="s">
        <v>3684</v>
      </c>
      <c r="N227" s="337" t="s">
        <v>2017</v>
      </c>
      <c r="O227" s="337" t="s">
        <v>910</v>
      </c>
      <c r="P227" s="337" t="s">
        <v>2402</v>
      </c>
      <c r="Q227" s="329" t="s">
        <v>21</v>
      </c>
      <c r="R227" s="338" t="s">
        <v>19095</v>
      </c>
      <c r="S227" s="329" t="s">
        <v>2259</v>
      </c>
      <c r="T227" s="329" t="s">
        <v>53</v>
      </c>
      <c r="U227" s="336">
        <v>33859</v>
      </c>
      <c r="V227" s="329" t="s">
        <v>79</v>
      </c>
      <c r="W227" s="329" t="s">
        <v>1725</v>
      </c>
      <c r="X227" s="329" t="s">
        <v>1936</v>
      </c>
      <c r="Y227" s="338" t="s">
        <v>19096</v>
      </c>
      <c r="Z227" s="336">
        <v>44522</v>
      </c>
      <c r="AA227" s="329" t="s">
        <v>1937</v>
      </c>
      <c r="AB227" s="329" t="s">
        <v>1938</v>
      </c>
      <c r="AC227" s="339" t="s">
        <v>1939</v>
      </c>
      <c r="AD227" s="329" t="s">
        <v>2132</v>
      </c>
      <c r="AE227" s="329" t="s">
        <v>19097</v>
      </c>
      <c r="AF227" s="329" t="s">
        <v>19098</v>
      </c>
      <c r="AG227" s="329" t="s">
        <v>19099</v>
      </c>
      <c r="AH227" s="329" t="s">
        <v>19100</v>
      </c>
      <c r="AI227" s="329" t="s">
        <v>19101</v>
      </c>
      <c r="AJ227" s="338" t="s">
        <v>19102</v>
      </c>
      <c r="AK227" s="329" t="s">
        <v>19103</v>
      </c>
      <c r="AL227" s="329" t="s">
        <v>1971</v>
      </c>
      <c r="AM227" s="500" t="s">
        <v>911</v>
      </c>
      <c r="AN227" s="325" t="s">
        <v>912</v>
      </c>
      <c r="AO227" s="7" t="s">
        <v>19104</v>
      </c>
      <c r="AQ227" s="6" t="s">
        <v>19105</v>
      </c>
      <c r="AR227" s="501" t="str">
        <f>Table2[[#This Row],[Employee Code]]</f>
        <v>12101288</v>
      </c>
      <c r="AS227" s="4" t="s">
        <v>16</v>
      </c>
      <c r="AT227" s="4" t="s">
        <v>14</v>
      </c>
    </row>
    <row r="228" spans="1:46" s="4" customFormat="1" ht="25" customHeight="1" x14ac:dyDescent="0.35">
      <c r="A228" s="365">
        <f t="shared" si="3"/>
        <v>227</v>
      </c>
      <c r="B228" s="338" t="s">
        <v>16489</v>
      </c>
      <c r="C228" s="335" t="s">
        <v>913</v>
      </c>
      <c r="D228" s="329"/>
      <c r="E228" s="329" t="s">
        <v>176</v>
      </c>
      <c r="F228" s="336">
        <v>44501</v>
      </c>
      <c r="G228" s="336">
        <v>44560</v>
      </c>
      <c r="H228" s="336">
        <v>44743</v>
      </c>
      <c r="I228" s="336">
        <v>45838</v>
      </c>
      <c r="J228" s="329" t="s">
        <v>2269</v>
      </c>
      <c r="K228" s="337" t="s">
        <v>80</v>
      </c>
      <c r="L228" s="337" t="s">
        <v>146</v>
      </c>
      <c r="M228" s="337" t="s">
        <v>2032</v>
      </c>
      <c r="N228" s="337" t="s">
        <v>2050</v>
      </c>
      <c r="O228" s="337" t="s">
        <v>400</v>
      </c>
      <c r="P228" s="337" t="s">
        <v>2173</v>
      </c>
      <c r="Q228" s="329" t="s">
        <v>148</v>
      </c>
      <c r="R228" s="338" t="s">
        <v>19106</v>
      </c>
      <c r="S228" s="329" t="s">
        <v>1944</v>
      </c>
      <c r="T228" s="329" t="s">
        <v>53</v>
      </c>
      <c r="U228" s="336">
        <v>35070</v>
      </c>
      <c r="V228" s="329" t="s">
        <v>176</v>
      </c>
      <c r="W228" s="329" t="s">
        <v>176</v>
      </c>
      <c r="X228" s="329" t="s">
        <v>1936</v>
      </c>
      <c r="Y228" s="338" t="s">
        <v>19107</v>
      </c>
      <c r="Z228" s="336">
        <v>44557</v>
      </c>
      <c r="AA228" s="329" t="s">
        <v>1937</v>
      </c>
      <c r="AB228" s="329" t="s">
        <v>1956</v>
      </c>
      <c r="AC228" s="339" t="s">
        <v>1939</v>
      </c>
      <c r="AD228" s="329" t="s">
        <v>2403</v>
      </c>
      <c r="AE228" s="329" t="s">
        <v>2404</v>
      </c>
      <c r="AF228" s="329" t="s">
        <v>19108</v>
      </c>
      <c r="AG228" s="329" t="s">
        <v>19109</v>
      </c>
      <c r="AH228" s="329" t="s">
        <v>19108</v>
      </c>
      <c r="AI228" s="329" t="s">
        <v>19109</v>
      </c>
      <c r="AJ228" s="338" t="s">
        <v>19110</v>
      </c>
      <c r="AK228" s="329" t="s">
        <v>19111</v>
      </c>
      <c r="AL228" s="329" t="s">
        <v>2107</v>
      </c>
      <c r="AM228" s="500" t="s">
        <v>914</v>
      </c>
      <c r="AN228" s="325" t="s">
        <v>915</v>
      </c>
      <c r="AO228" s="7" t="s">
        <v>19112</v>
      </c>
      <c r="AQ228" s="6" t="s">
        <v>19113</v>
      </c>
      <c r="AR228" s="501" t="str">
        <f>Table2[[#This Row],[Employee Code]]</f>
        <v>12101289</v>
      </c>
      <c r="AS228" s="4" t="s">
        <v>16</v>
      </c>
      <c r="AT228" s="4" t="s">
        <v>17039</v>
      </c>
    </row>
    <row r="229" spans="1:46" s="4" customFormat="1" ht="25" customHeight="1" x14ac:dyDescent="0.35">
      <c r="A229" s="365">
        <f t="shared" si="3"/>
        <v>228</v>
      </c>
      <c r="B229" s="338" t="s">
        <v>16490</v>
      </c>
      <c r="C229" s="335" t="s">
        <v>916</v>
      </c>
      <c r="D229" s="329"/>
      <c r="E229" s="329" t="s">
        <v>343</v>
      </c>
      <c r="F229" s="336">
        <v>44501</v>
      </c>
      <c r="G229" s="336">
        <v>44560</v>
      </c>
      <c r="H229" s="336">
        <v>45291</v>
      </c>
      <c r="I229" s="336"/>
      <c r="J229" s="329" t="s">
        <v>1932</v>
      </c>
      <c r="K229" s="337" t="s">
        <v>80</v>
      </c>
      <c r="L229" s="337" t="s">
        <v>195</v>
      </c>
      <c r="M229" s="337" t="s">
        <v>2141</v>
      </c>
      <c r="N229" s="337" t="s">
        <v>2017</v>
      </c>
      <c r="O229" s="337" t="s">
        <v>196</v>
      </c>
      <c r="P229" s="337" t="s">
        <v>2061</v>
      </c>
      <c r="Q229" s="329" t="s">
        <v>83</v>
      </c>
      <c r="R229" s="338" t="s">
        <v>19114</v>
      </c>
      <c r="S229" s="329" t="s">
        <v>1944</v>
      </c>
      <c r="T229" s="329" t="s">
        <v>53</v>
      </c>
      <c r="U229" s="336">
        <v>34367</v>
      </c>
      <c r="V229" s="329" t="s">
        <v>343</v>
      </c>
      <c r="W229" s="329" t="s">
        <v>343</v>
      </c>
      <c r="X229" s="329" t="s">
        <v>1936</v>
      </c>
      <c r="Y229" s="338" t="s">
        <v>19115</v>
      </c>
      <c r="Z229" s="336">
        <v>44790</v>
      </c>
      <c r="AA229" s="329" t="s">
        <v>1937</v>
      </c>
      <c r="AB229" s="329" t="s">
        <v>1938</v>
      </c>
      <c r="AC229" s="339" t="s">
        <v>1939</v>
      </c>
      <c r="AD229" s="329" t="s">
        <v>2137</v>
      </c>
      <c r="AE229" s="329" t="s">
        <v>19116</v>
      </c>
      <c r="AF229" s="329" t="s">
        <v>19117</v>
      </c>
      <c r="AG229" s="329" t="s">
        <v>19118</v>
      </c>
      <c r="AH229" s="329" t="s">
        <v>19117</v>
      </c>
      <c r="AI229" s="329" t="s">
        <v>19118</v>
      </c>
      <c r="AJ229" s="338" t="s">
        <v>19119</v>
      </c>
      <c r="AK229" s="329" t="s">
        <v>19120</v>
      </c>
      <c r="AL229" s="329" t="s">
        <v>1971</v>
      </c>
      <c r="AM229" s="500" t="s">
        <v>917</v>
      </c>
      <c r="AN229" s="325" t="s">
        <v>918</v>
      </c>
      <c r="AO229" s="7" t="s">
        <v>19121</v>
      </c>
      <c r="AQ229" s="6" t="s">
        <v>19122</v>
      </c>
      <c r="AR229" s="501" t="str">
        <f>Table2[[#This Row],[Employee Code]]</f>
        <v>12101290</v>
      </c>
      <c r="AS229" s="4" t="s">
        <v>17359</v>
      </c>
      <c r="AT229" s="4" t="s">
        <v>17039</v>
      </c>
    </row>
    <row r="230" spans="1:46" s="4" customFormat="1" ht="25" customHeight="1" x14ac:dyDescent="0.35">
      <c r="A230" s="365">
        <f t="shared" si="3"/>
        <v>229</v>
      </c>
      <c r="B230" s="338" t="s">
        <v>16491</v>
      </c>
      <c r="C230" s="335" t="s">
        <v>919</v>
      </c>
      <c r="D230" s="329"/>
      <c r="E230" s="329" t="s">
        <v>14</v>
      </c>
      <c r="F230" s="336">
        <v>44515</v>
      </c>
      <c r="G230" s="336">
        <v>44574</v>
      </c>
      <c r="H230" s="336">
        <v>44940</v>
      </c>
      <c r="I230" s="336">
        <v>46035</v>
      </c>
      <c r="J230" s="329" t="s">
        <v>2269</v>
      </c>
      <c r="K230" s="337" t="s">
        <v>34</v>
      </c>
      <c r="L230" s="337" t="s">
        <v>115</v>
      </c>
      <c r="M230" s="337" t="s">
        <v>2118</v>
      </c>
      <c r="N230" s="509" t="s">
        <v>1990</v>
      </c>
      <c r="O230" s="509" t="s">
        <v>289</v>
      </c>
      <c r="P230" s="509" t="s">
        <v>2305</v>
      </c>
      <c r="Q230" s="329" t="s">
        <v>21</v>
      </c>
      <c r="R230" s="338" t="s">
        <v>19123</v>
      </c>
      <c r="S230" s="4" t="s">
        <v>1935</v>
      </c>
      <c r="T230" s="329" t="s">
        <v>22</v>
      </c>
      <c r="U230" s="336">
        <v>34459</v>
      </c>
      <c r="V230" s="329" t="s">
        <v>255</v>
      </c>
      <c r="W230" s="329" t="s">
        <v>2015</v>
      </c>
      <c r="X230" s="329" t="s">
        <v>1936</v>
      </c>
      <c r="Y230" s="338" t="s">
        <v>19124</v>
      </c>
      <c r="Z230" s="336">
        <v>44397</v>
      </c>
      <c r="AA230" s="329" t="s">
        <v>1937</v>
      </c>
      <c r="AB230" s="329" t="s">
        <v>1956</v>
      </c>
      <c r="AC230" s="339" t="s">
        <v>1939</v>
      </c>
      <c r="AD230" s="329" t="s">
        <v>2405</v>
      </c>
      <c r="AE230" s="329" t="s">
        <v>2306</v>
      </c>
      <c r="AF230" s="329" t="s">
        <v>19125</v>
      </c>
      <c r="AG230" s="329" t="s">
        <v>19126</v>
      </c>
      <c r="AH230" s="329" t="s">
        <v>19127</v>
      </c>
      <c r="AI230" s="329" t="s">
        <v>19128</v>
      </c>
      <c r="AJ230" s="338" t="s">
        <v>19129</v>
      </c>
      <c r="AK230" s="329" t="s">
        <v>19130</v>
      </c>
      <c r="AL230" s="329" t="s">
        <v>1958</v>
      </c>
      <c r="AM230" s="500" t="s">
        <v>920</v>
      </c>
      <c r="AN230" s="325" t="s">
        <v>921</v>
      </c>
      <c r="AO230" s="7" t="s">
        <v>19131</v>
      </c>
      <c r="AQ230" s="6" t="s">
        <v>19132</v>
      </c>
      <c r="AR230" s="501" t="str">
        <f>Table2[[#This Row],[Employee Code]]</f>
        <v>12101296</v>
      </c>
      <c r="AS230" s="4" t="s">
        <v>16</v>
      </c>
      <c r="AT230" s="4" t="s">
        <v>14</v>
      </c>
    </row>
    <row r="231" spans="1:46" s="4" customFormat="1" ht="25" customHeight="1" x14ac:dyDescent="0.35">
      <c r="A231" s="365">
        <f t="shared" si="3"/>
        <v>230</v>
      </c>
      <c r="B231" s="338" t="s">
        <v>16492</v>
      </c>
      <c r="C231" s="335" t="s">
        <v>922</v>
      </c>
      <c r="D231" s="329"/>
      <c r="E231" s="329" t="s">
        <v>14</v>
      </c>
      <c r="F231" s="336">
        <v>44515</v>
      </c>
      <c r="G231" s="336">
        <v>44574</v>
      </c>
      <c r="H231" s="336">
        <v>44940</v>
      </c>
      <c r="I231" s="336">
        <v>46035</v>
      </c>
      <c r="J231" s="329" t="s">
        <v>2269</v>
      </c>
      <c r="K231" s="337" t="s">
        <v>18</v>
      </c>
      <c r="L231" s="337" t="s">
        <v>218</v>
      </c>
      <c r="M231" s="337" t="s">
        <v>2406</v>
      </c>
      <c r="N231" s="337" t="s">
        <v>2017</v>
      </c>
      <c r="O231" s="337" t="s">
        <v>923</v>
      </c>
      <c r="P231" s="337" t="s">
        <v>2407</v>
      </c>
      <c r="Q231" s="329" t="s">
        <v>21</v>
      </c>
      <c r="R231" s="338" t="s">
        <v>19133</v>
      </c>
      <c r="S231" s="329" t="s">
        <v>1944</v>
      </c>
      <c r="T231" s="329" t="s">
        <v>22</v>
      </c>
      <c r="U231" s="336">
        <v>34069</v>
      </c>
      <c r="V231" s="329" t="s">
        <v>101</v>
      </c>
      <c r="W231" s="329" t="s">
        <v>101</v>
      </c>
      <c r="X231" s="329" t="s">
        <v>1936</v>
      </c>
      <c r="Y231" s="338" t="s">
        <v>19134</v>
      </c>
      <c r="Z231" s="336">
        <v>44296</v>
      </c>
      <c r="AA231" s="329" t="s">
        <v>1937</v>
      </c>
      <c r="AB231" s="329" t="s">
        <v>1956</v>
      </c>
      <c r="AC231" s="339" t="s">
        <v>1939</v>
      </c>
      <c r="AD231" s="329" t="s">
        <v>1992</v>
      </c>
      <c r="AE231" s="329" t="s">
        <v>2408</v>
      </c>
      <c r="AF231" s="329" t="s">
        <v>19135</v>
      </c>
      <c r="AG231" s="329" t="s">
        <v>19136</v>
      </c>
      <c r="AH231" s="329" t="s">
        <v>19137</v>
      </c>
      <c r="AI231" s="329" t="s">
        <v>19138</v>
      </c>
      <c r="AJ231" s="338" t="s">
        <v>19139</v>
      </c>
      <c r="AK231" s="329" t="s">
        <v>19140</v>
      </c>
      <c r="AL231" s="329" t="s">
        <v>1958</v>
      </c>
      <c r="AM231" s="500" t="s">
        <v>924</v>
      </c>
      <c r="AN231" s="325" t="s">
        <v>925</v>
      </c>
      <c r="AO231" s="7" t="s">
        <v>19141</v>
      </c>
      <c r="AQ231" s="6" t="s">
        <v>19142</v>
      </c>
      <c r="AR231" s="501" t="str">
        <f>Table2[[#This Row],[Employee Code]]</f>
        <v>12101298</v>
      </c>
      <c r="AS231" s="4" t="s">
        <v>16</v>
      </c>
      <c r="AT231" s="4" t="s">
        <v>14</v>
      </c>
    </row>
    <row r="232" spans="1:46" s="4" customFormat="1" ht="25" customHeight="1" x14ac:dyDescent="0.35">
      <c r="A232" s="365">
        <f t="shared" si="3"/>
        <v>231</v>
      </c>
      <c r="B232" s="338" t="s">
        <v>16493</v>
      </c>
      <c r="C232" s="335" t="s">
        <v>926</v>
      </c>
      <c r="D232" s="329"/>
      <c r="E232" s="329" t="s">
        <v>14</v>
      </c>
      <c r="F232" s="336">
        <v>44516</v>
      </c>
      <c r="G232" s="336">
        <v>44575</v>
      </c>
      <c r="H232" s="336">
        <v>44941</v>
      </c>
      <c r="I232" s="336">
        <v>46036</v>
      </c>
      <c r="J232" s="329" t="s">
        <v>2269</v>
      </c>
      <c r="K232" s="337" t="s">
        <v>109</v>
      </c>
      <c r="L232" s="337" t="s">
        <v>110</v>
      </c>
      <c r="M232" s="337" t="s">
        <v>2112</v>
      </c>
      <c r="N232" s="337" t="s">
        <v>2017</v>
      </c>
      <c r="O232" s="337" t="s">
        <v>927</v>
      </c>
      <c r="P232" s="337" t="s">
        <v>2409</v>
      </c>
      <c r="Q232" s="329" t="s">
        <v>21</v>
      </c>
      <c r="R232" s="338" t="s">
        <v>19143</v>
      </c>
      <c r="S232" s="329" t="s">
        <v>1986</v>
      </c>
      <c r="T232" s="329" t="s">
        <v>22</v>
      </c>
      <c r="U232" s="336">
        <v>32796</v>
      </c>
      <c r="V232" s="329" t="s">
        <v>1658</v>
      </c>
      <c r="W232" s="329" t="s">
        <v>1658</v>
      </c>
      <c r="X232" s="329" t="s">
        <v>1936</v>
      </c>
      <c r="Y232" s="338" t="s">
        <v>19144</v>
      </c>
      <c r="Z232" s="336">
        <v>44955</v>
      </c>
      <c r="AA232" s="329" t="s">
        <v>1937</v>
      </c>
      <c r="AB232" s="329" t="s">
        <v>1938</v>
      </c>
      <c r="AC232" s="339" t="s">
        <v>1939</v>
      </c>
      <c r="AD232" s="329" t="s">
        <v>19145</v>
      </c>
      <c r="AE232" s="329" t="s">
        <v>19146</v>
      </c>
      <c r="AF232" s="329" t="s">
        <v>19147</v>
      </c>
      <c r="AG232" s="329" t="s">
        <v>19148</v>
      </c>
      <c r="AH232" s="329" t="s">
        <v>19149</v>
      </c>
      <c r="AI232" s="329" t="s">
        <v>19150</v>
      </c>
      <c r="AJ232" s="338" t="s">
        <v>19151</v>
      </c>
      <c r="AK232" s="329" t="s">
        <v>19152</v>
      </c>
      <c r="AL232" s="329" t="s">
        <v>2224</v>
      </c>
      <c r="AM232" s="500" t="s">
        <v>928</v>
      </c>
      <c r="AN232" s="325" t="s">
        <v>929</v>
      </c>
      <c r="AO232" s="7" t="s">
        <v>19153</v>
      </c>
      <c r="AQ232" s="6" t="s">
        <v>19154</v>
      </c>
      <c r="AR232" s="501" t="str">
        <f>Table2[[#This Row],[Employee Code]]</f>
        <v>12101300</v>
      </c>
      <c r="AS232" s="4" t="s">
        <v>16</v>
      </c>
      <c r="AT232" s="4" t="s">
        <v>14</v>
      </c>
    </row>
    <row r="233" spans="1:46" s="4" customFormat="1" ht="25" customHeight="1" x14ac:dyDescent="0.35">
      <c r="A233" s="365">
        <f t="shared" si="3"/>
        <v>232</v>
      </c>
      <c r="B233" s="338" t="s">
        <v>16494</v>
      </c>
      <c r="C233" s="335" t="s">
        <v>930</v>
      </c>
      <c r="D233" s="329"/>
      <c r="E233" s="329" t="s">
        <v>32</v>
      </c>
      <c r="F233" s="336">
        <v>44522</v>
      </c>
      <c r="G233" s="336">
        <v>44581</v>
      </c>
      <c r="H233" s="336">
        <v>44947</v>
      </c>
      <c r="I233" s="336">
        <v>46042</v>
      </c>
      <c r="J233" s="329" t="s">
        <v>2269</v>
      </c>
      <c r="K233" s="337" t="s">
        <v>18</v>
      </c>
      <c r="L233" s="337" t="s">
        <v>283</v>
      </c>
      <c r="M233" s="337" t="s">
        <v>2116</v>
      </c>
      <c r="N233" s="337" t="s">
        <v>1990</v>
      </c>
      <c r="O233" s="337" t="s">
        <v>284</v>
      </c>
      <c r="P233" s="337" t="s">
        <v>2389</v>
      </c>
      <c r="Q233" s="329" t="s">
        <v>285</v>
      </c>
      <c r="R233" s="338" t="s">
        <v>19155</v>
      </c>
      <c r="S233" s="329" t="s">
        <v>1944</v>
      </c>
      <c r="T233" s="329" t="s">
        <v>22</v>
      </c>
      <c r="U233" s="336">
        <v>34201</v>
      </c>
      <c r="V233" s="329" t="s">
        <v>2007</v>
      </c>
      <c r="W233" s="329" t="s">
        <v>141</v>
      </c>
      <c r="X233" s="329" t="s">
        <v>1936</v>
      </c>
      <c r="Y233" s="338" t="s">
        <v>19156</v>
      </c>
      <c r="Z233" s="336">
        <v>44326</v>
      </c>
      <c r="AA233" s="329" t="s">
        <v>1937</v>
      </c>
      <c r="AB233" s="329" t="s">
        <v>1938</v>
      </c>
      <c r="AC233" s="339" t="s">
        <v>1939</v>
      </c>
      <c r="AD233" s="329" t="s">
        <v>2240</v>
      </c>
      <c r="AE233" s="329" t="s">
        <v>19157</v>
      </c>
      <c r="AF233" s="329" t="s">
        <v>19158</v>
      </c>
      <c r="AG233" s="329" t="s">
        <v>19159</v>
      </c>
      <c r="AH233" s="329" t="s">
        <v>19160</v>
      </c>
      <c r="AI233" s="329" t="s">
        <v>19161</v>
      </c>
      <c r="AJ233" s="338" t="s">
        <v>19162</v>
      </c>
      <c r="AK233" s="329" t="s">
        <v>19163</v>
      </c>
      <c r="AL233" s="329" t="s">
        <v>1941</v>
      </c>
      <c r="AM233" s="500" t="s">
        <v>931</v>
      </c>
      <c r="AN233" s="511" t="s">
        <v>932</v>
      </c>
      <c r="AO233" s="7" t="s">
        <v>19164</v>
      </c>
      <c r="AQ233" s="6" t="s">
        <v>19165</v>
      </c>
      <c r="AR233" s="501" t="str">
        <f>Table2[[#This Row],[Employee Code]]</f>
        <v>12101304</v>
      </c>
      <c r="AS233" s="4" t="s">
        <v>16</v>
      </c>
      <c r="AT233" s="4" t="s">
        <v>17039</v>
      </c>
    </row>
    <row r="234" spans="1:46" s="4" customFormat="1" ht="25" customHeight="1" x14ac:dyDescent="0.35">
      <c r="A234" s="365">
        <f t="shared" si="3"/>
        <v>233</v>
      </c>
      <c r="B234" s="338" t="s">
        <v>16495</v>
      </c>
      <c r="C234" s="335" t="s">
        <v>933</v>
      </c>
      <c r="D234" s="329"/>
      <c r="E234" s="329" t="s">
        <v>129</v>
      </c>
      <c r="F234" s="336">
        <v>44531</v>
      </c>
      <c r="G234" s="336">
        <v>44590</v>
      </c>
      <c r="H234" s="336">
        <v>45321</v>
      </c>
      <c r="I234" s="336"/>
      <c r="J234" s="329" t="s">
        <v>1932</v>
      </c>
      <c r="K234" s="337" t="s">
        <v>80</v>
      </c>
      <c r="L234" s="337" t="s">
        <v>256</v>
      </c>
      <c r="M234" s="337" t="s">
        <v>2129</v>
      </c>
      <c r="N234" s="337" t="s">
        <v>2097</v>
      </c>
      <c r="O234" s="337" t="s">
        <v>164</v>
      </c>
      <c r="P234" s="337" t="s">
        <v>2053</v>
      </c>
      <c r="Q234" s="329" t="s">
        <v>83</v>
      </c>
      <c r="R234" s="338" t="s">
        <v>19166</v>
      </c>
      <c r="S234" s="329" t="s">
        <v>1944</v>
      </c>
      <c r="T234" s="329" t="s">
        <v>53</v>
      </c>
      <c r="U234" s="336">
        <v>28459</v>
      </c>
      <c r="V234" s="9" t="s">
        <v>699</v>
      </c>
      <c r="W234" s="329" t="s">
        <v>699</v>
      </c>
      <c r="X234" s="329" t="s">
        <v>1936</v>
      </c>
      <c r="Y234" s="338" t="s">
        <v>19167</v>
      </c>
      <c r="Z234" s="336">
        <v>44422</v>
      </c>
      <c r="AA234" s="329" t="s">
        <v>1937</v>
      </c>
      <c r="AB234" s="329" t="s">
        <v>1938</v>
      </c>
      <c r="AC234" s="339" t="s">
        <v>1939</v>
      </c>
      <c r="AD234" s="329" t="s">
        <v>2189</v>
      </c>
      <c r="AE234" s="329" t="s">
        <v>1948</v>
      </c>
      <c r="AF234" s="329" t="s">
        <v>19168</v>
      </c>
      <c r="AG234" s="329" t="s">
        <v>19169</v>
      </c>
      <c r="AH234" s="329" t="s">
        <v>19170</v>
      </c>
      <c r="AI234" s="329" t="s">
        <v>19171</v>
      </c>
      <c r="AJ234" s="338" t="s">
        <v>19172</v>
      </c>
      <c r="AK234" s="329" t="s">
        <v>2410</v>
      </c>
      <c r="AL234" s="329" t="s">
        <v>1953</v>
      </c>
      <c r="AM234" s="500" t="s">
        <v>934</v>
      </c>
      <c r="AN234" s="325" t="s">
        <v>935</v>
      </c>
      <c r="AO234" s="7" t="s">
        <v>19173</v>
      </c>
      <c r="AP234" s="4" t="s">
        <v>19174</v>
      </c>
      <c r="AQ234" s="6" t="s">
        <v>19175</v>
      </c>
      <c r="AR234" s="501" t="str">
        <f>Table2[[#This Row],[Employee Code]]</f>
        <v>12101307</v>
      </c>
      <c r="AS234" s="4" t="s">
        <v>17281</v>
      </c>
      <c r="AT234" s="4" t="s">
        <v>17039</v>
      </c>
    </row>
    <row r="235" spans="1:46" s="4" customFormat="1" ht="25" customHeight="1" x14ac:dyDescent="0.35">
      <c r="A235" s="365">
        <f t="shared" si="3"/>
        <v>234</v>
      </c>
      <c r="B235" s="338" t="s">
        <v>16496</v>
      </c>
      <c r="C235" s="335" t="s">
        <v>936</v>
      </c>
      <c r="D235" s="329"/>
      <c r="E235" s="329" t="s">
        <v>141</v>
      </c>
      <c r="F235" s="336">
        <v>44536</v>
      </c>
      <c r="G235" s="336">
        <v>44595</v>
      </c>
      <c r="H235" s="336">
        <v>44961</v>
      </c>
      <c r="I235" s="336">
        <v>46056</v>
      </c>
      <c r="J235" s="329" t="s">
        <v>2269</v>
      </c>
      <c r="K235" s="337" t="s">
        <v>80</v>
      </c>
      <c r="L235" s="337" t="s">
        <v>146</v>
      </c>
      <c r="M235" s="337" t="s">
        <v>17842</v>
      </c>
      <c r="N235" s="337" t="s">
        <v>2050</v>
      </c>
      <c r="O235" s="337" t="s">
        <v>400</v>
      </c>
      <c r="P235" s="337" t="s">
        <v>2173</v>
      </c>
      <c r="Q235" s="329" t="s">
        <v>148</v>
      </c>
      <c r="R235" s="338" t="s">
        <v>19176</v>
      </c>
      <c r="S235" s="329" t="s">
        <v>1935</v>
      </c>
      <c r="T235" s="329" t="s">
        <v>22</v>
      </c>
      <c r="U235" s="336">
        <v>33149</v>
      </c>
      <c r="V235" s="329" t="s">
        <v>141</v>
      </c>
      <c r="W235" s="329" t="s">
        <v>141</v>
      </c>
      <c r="X235" s="329" t="s">
        <v>1936</v>
      </c>
      <c r="Y235" s="338" t="s">
        <v>19177</v>
      </c>
      <c r="Z235" s="336">
        <v>44313</v>
      </c>
      <c r="AA235" s="329" t="s">
        <v>1937</v>
      </c>
      <c r="AB235" s="329" t="s">
        <v>1938</v>
      </c>
      <c r="AC235" s="339" t="s">
        <v>1939</v>
      </c>
      <c r="AD235" s="329" t="s">
        <v>19178</v>
      </c>
      <c r="AE235" s="329" t="s">
        <v>2069</v>
      </c>
      <c r="AF235" s="329" t="s">
        <v>19179</v>
      </c>
      <c r="AG235" s="329" t="s">
        <v>19180</v>
      </c>
      <c r="AH235" s="329" t="s">
        <v>19179</v>
      </c>
      <c r="AI235" s="329" t="s">
        <v>19180</v>
      </c>
      <c r="AJ235" s="338" t="s">
        <v>19181</v>
      </c>
      <c r="AK235" s="329" t="s">
        <v>19182</v>
      </c>
      <c r="AL235" s="329" t="s">
        <v>1941</v>
      </c>
      <c r="AM235" s="500" t="s">
        <v>937</v>
      </c>
      <c r="AN235" s="325" t="s">
        <v>938</v>
      </c>
      <c r="AO235" s="7" t="s">
        <v>19183</v>
      </c>
      <c r="AQ235" s="6" t="s">
        <v>19184</v>
      </c>
      <c r="AR235" s="501" t="str">
        <f>Table2[[#This Row],[Employee Code]]</f>
        <v>12101315</v>
      </c>
      <c r="AS235" s="4" t="s">
        <v>16</v>
      </c>
      <c r="AT235" s="4" t="s">
        <v>17039</v>
      </c>
    </row>
    <row r="236" spans="1:46" s="4" customFormat="1" ht="25" customHeight="1" x14ac:dyDescent="0.35">
      <c r="A236" s="365">
        <f t="shared" si="3"/>
        <v>235</v>
      </c>
      <c r="B236" s="338" t="s">
        <v>16497</v>
      </c>
      <c r="C236" s="335" t="s">
        <v>939</v>
      </c>
      <c r="D236" s="329"/>
      <c r="E236" s="329" t="s">
        <v>14</v>
      </c>
      <c r="F236" s="336">
        <v>44537</v>
      </c>
      <c r="G236" s="336">
        <v>44596</v>
      </c>
      <c r="H236" s="336">
        <v>44962</v>
      </c>
      <c r="I236" s="336">
        <v>46057</v>
      </c>
      <c r="J236" s="329" t="s">
        <v>2269</v>
      </c>
      <c r="K236" s="337" t="s">
        <v>69</v>
      </c>
      <c r="L236" s="337" t="s">
        <v>70</v>
      </c>
      <c r="M236" s="337" t="s">
        <v>2287</v>
      </c>
      <c r="N236" s="337" t="s">
        <v>1990</v>
      </c>
      <c r="O236" s="337" t="s">
        <v>940</v>
      </c>
      <c r="P236" s="337" t="s">
        <v>2411</v>
      </c>
      <c r="Q236" s="329" t="s">
        <v>21</v>
      </c>
      <c r="R236" s="338" t="s">
        <v>19185</v>
      </c>
      <c r="S236" s="329" t="s">
        <v>1944</v>
      </c>
      <c r="T236" s="329" t="s">
        <v>53</v>
      </c>
      <c r="U236" s="336">
        <v>34273</v>
      </c>
      <c r="V236" s="329" t="s">
        <v>2297</v>
      </c>
      <c r="W236" s="329" t="s">
        <v>2297</v>
      </c>
      <c r="X236" s="329" t="s">
        <v>1936</v>
      </c>
      <c r="Y236" s="338" t="s">
        <v>19186</v>
      </c>
      <c r="Z236" s="336">
        <v>44663</v>
      </c>
      <c r="AA236" s="329" t="s">
        <v>1937</v>
      </c>
      <c r="AB236" s="329" t="s">
        <v>1956</v>
      </c>
      <c r="AC236" s="339" t="s">
        <v>1939</v>
      </c>
      <c r="AD236" s="329" t="s">
        <v>2188</v>
      </c>
      <c r="AE236" s="329" t="s">
        <v>2095</v>
      </c>
      <c r="AF236" s="329" t="s">
        <v>19187</v>
      </c>
      <c r="AG236" s="329" t="s">
        <v>19188</v>
      </c>
      <c r="AH236" s="329" t="s">
        <v>19189</v>
      </c>
      <c r="AI236" s="329" t="s">
        <v>19190</v>
      </c>
      <c r="AJ236" s="338" t="s">
        <v>19191</v>
      </c>
      <c r="AK236" s="329" t="s">
        <v>19192</v>
      </c>
      <c r="AL236" s="329" t="s">
        <v>1958</v>
      </c>
      <c r="AM236" s="500" t="s">
        <v>941</v>
      </c>
      <c r="AN236" s="325" t="s">
        <v>942</v>
      </c>
      <c r="AO236" s="7" t="s">
        <v>19193</v>
      </c>
      <c r="AQ236" s="6" t="s">
        <v>19194</v>
      </c>
      <c r="AR236" s="501" t="str">
        <f>Table2[[#This Row],[Employee Code]]</f>
        <v>12101319</v>
      </c>
      <c r="AS236" s="4" t="s">
        <v>16</v>
      </c>
      <c r="AT236" s="4" t="s">
        <v>14</v>
      </c>
    </row>
    <row r="237" spans="1:46" s="4" customFormat="1" ht="25" customHeight="1" x14ac:dyDescent="0.35">
      <c r="A237" s="365">
        <f t="shared" si="3"/>
        <v>236</v>
      </c>
      <c r="B237" s="338" t="s">
        <v>16498</v>
      </c>
      <c r="C237" s="335" t="s">
        <v>943</v>
      </c>
      <c r="D237" s="329"/>
      <c r="E237" s="329" t="s">
        <v>14</v>
      </c>
      <c r="F237" s="336">
        <v>44552</v>
      </c>
      <c r="G237" s="336">
        <v>44611</v>
      </c>
      <c r="H237" s="336">
        <v>44977</v>
      </c>
      <c r="I237" s="336">
        <v>46072</v>
      </c>
      <c r="J237" s="329" t="s">
        <v>2269</v>
      </c>
      <c r="K237" s="337" t="s">
        <v>40</v>
      </c>
      <c r="L237" s="337" t="s">
        <v>41</v>
      </c>
      <c r="M237" s="337" t="s">
        <v>2412</v>
      </c>
      <c r="N237" s="337" t="s">
        <v>2050</v>
      </c>
      <c r="O237" s="337" t="s">
        <v>944</v>
      </c>
      <c r="P237" s="337" t="s">
        <v>2413</v>
      </c>
      <c r="Q237" s="329" t="s">
        <v>21</v>
      </c>
      <c r="R237" s="338" t="s">
        <v>19195</v>
      </c>
      <c r="S237" s="329" t="s">
        <v>1935</v>
      </c>
      <c r="T237" s="329" t="s">
        <v>22</v>
      </c>
      <c r="U237" s="336">
        <v>35677</v>
      </c>
      <c r="V237" s="7" t="s">
        <v>2202</v>
      </c>
      <c r="W237" s="329" t="s">
        <v>2202</v>
      </c>
      <c r="X237" s="329" t="s">
        <v>1936</v>
      </c>
      <c r="Y237" s="338" t="s">
        <v>19196</v>
      </c>
      <c r="Z237" s="336">
        <v>44301</v>
      </c>
      <c r="AA237" s="329" t="s">
        <v>1937</v>
      </c>
      <c r="AB237" s="329" t="s">
        <v>1956</v>
      </c>
      <c r="AC237" s="339" t="s">
        <v>1939</v>
      </c>
      <c r="AD237" s="329" t="s">
        <v>2154</v>
      </c>
      <c r="AE237" s="329" t="s">
        <v>2414</v>
      </c>
      <c r="AF237" s="329" t="s">
        <v>19197</v>
      </c>
      <c r="AG237" s="329" t="s">
        <v>19198</v>
      </c>
      <c r="AH237" s="329" t="s">
        <v>19199</v>
      </c>
      <c r="AI237" s="329" t="s">
        <v>19200</v>
      </c>
      <c r="AJ237" s="338" t="s">
        <v>19201</v>
      </c>
      <c r="AK237" s="329" t="s">
        <v>19202</v>
      </c>
      <c r="AL237" s="329" t="s">
        <v>2224</v>
      </c>
      <c r="AM237" s="500" t="s">
        <v>945</v>
      </c>
      <c r="AN237" s="325" t="s">
        <v>946</v>
      </c>
      <c r="AO237" s="7" t="s">
        <v>19203</v>
      </c>
      <c r="AQ237" s="6" t="s">
        <v>19204</v>
      </c>
      <c r="AR237" s="501" t="str">
        <f>Table2[[#This Row],[Employee Code]]</f>
        <v>12101324</v>
      </c>
      <c r="AS237" s="4" t="s">
        <v>16</v>
      </c>
      <c r="AT237" s="4" t="s">
        <v>14</v>
      </c>
    </row>
    <row r="238" spans="1:46" s="4" customFormat="1" ht="25" customHeight="1" x14ac:dyDescent="0.35">
      <c r="A238" s="365">
        <f t="shared" si="3"/>
        <v>237</v>
      </c>
      <c r="B238" s="338" t="s">
        <v>16499</v>
      </c>
      <c r="C238" s="335" t="s">
        <v>947</v>
      </c>
      <c r="D238" s="329"/>
      <c r="E238" s="329" t="s">
        <v>124</v>
      </c>
      <c r="F238" s="336">
        <v>44565</v>
      </c>
      <c r="G238" s="336">
        <v>44624</v>
      </c>
      <c r="H238" s="336">
        <v>45356</v>
      </c>
      <c r="I238" s="336"/>
      <c r="J238" s="329" t="s">
        <v>1932</v>
      </c>
      <c r="K238" s="337" t="s">
        <v>80</v>
      </c>
      <c r="L238" s="337" t="s">
        <v>195</v>
      </c>
      <c r="M238" s="337" t="s">
        <v>2060</v>
      </c>
      <c r="N238" s="337" t="s">
        <v>2050</v>
      </c>
      <c r="O238" s="337" t="s">
        <v>196</v>
      </c>
      <c r="P238" s="337" t="s">
        <v>2061</v>
      </c>
      <c r="Q238" s="329" t="s">
        <v>83</v>
      </c>
      <c r="R238" s="338" t="s">
        <v>19205</v>
      </c>
      <c r="S238" s="329" t="s">
        <v>1944</v>
      </c>
      <c r="T238" s="329" t="s">
        <v>53</v>
      </c>
      <c r="U238" s="336">
        <v>33183</v>
      </c>
      <c r="V238" s="329" t="s">
        <v>124</v>
      </c>
      <c r="W238" s="329" t="s">
        <v>2007</v>
      </c>
      <c r="X238" s="329" t="s">
        <v>1936</v>
      </c>
      <c r="Y238" s="338" t="s">
        <v>19206</v>
      </c>
      <c r="Z238" s="336">
        <v>44474</v>
      </c>
      <c r="AA238" s="329" t="s">
        <v>1937</v>
      </c>
      <c r="AB238" s="329" t="s">
        <v>1938</v>
      </c>
      <c r="AC238" s="339" t="s">
        <v>1974</v>
      </c>
      <c r="AD238" s="329" t="s">
        <v>19207</v>
      </c>
      <c r="AE238" s="329" t="s">
        <v>1988</v>
      </c>
      <c r="AF238" s="329" t="s">
        <v>19208</v>
      </c>
      <c r="AG238" s="329" t="s">
        <v>19209</v>
      </c>
      <c r="AH238" s="329" t="s">
        <v>19208</v>
      </c>
      <c r="AI238" s="329" t="s">
        <v>19209</v>
      </c>
      <c r="AJ238" s="338" t="s">
        <v>19210</v>
      </c>
      <c r="AK238" s="329" t="s">
        <v>19211</v>
      </c>
      <c r="AL238" s="329" t="s">
        <v>1971</v>
      </c>
      <c r="AM238" s="500" t="s">
        <v>948</v>
      </c>
      <c r="AN238" s="325" t="s">
        <v>949</v>
      </c>
      <c r="AO238" s="7" t="s">
        <v>19212</v>
      </c>
      <c r="AQ238" s="6" t="s">
        <v>19213</v>
      </c>
      <c r="AR238" s="501" t="str">
        <f>Table2[[#This Row],[Employee Code]]</f>
        <v>12201327</v>
      </c>
      <c r="AS238" s="4" t="s">
        <v>17359</v>
      </c>
      <c r="AT238" s="4" t="s">
        <v>17039</v>
      </c>
    </row>
    <row r="239" spans="1:46" s="4" customFormat="1" ht="25" customHeight="1" x14ac:dyDescent="0.35">
      <c r="A239" s="365">
        <f t="shared" si="3"/>
        <v>238</v>
      </c>
      <c r="B239" s="338" t="s">
        <v>16500</v>
      </c>
      <c r="C239" s="335" t="s">
        <v>950</v>
      </c>
      <c r="D239" s="329"/>
      <c r="E239" s="329" t="s">
        <v>14</v>
      </c>
      <c r="F239" s="336">
        <v>44565</v>
      </c>
      <c r="G239" s="336">
        <v>44624</v>
      </c>
      <c r="H239" s="336">
        <v>44990</v>
      </c>
      <c r="I239" s="336">
        <v>46085</v>
      </c>
      <c r="J239" s="329" t="s">
        <v>2269</v>
      </c>
      <c r="K239" s="337" t="s">
        <v>34</v>
      </c>
      <c r="L239" s="337" t="s">
        <v>35</v>
      </c>
      <c r="M239" s="337" t="s">
        <v>1989</v>
      </c>
      <c r="N239" s="337" t="s">
        <v>1933</v>
      </c>
      <c r="O239" s="337" t="s">
        <v>951</v>
      </c>
      <c r="P239" s="337" t="s">
        <v>2415</v>
      </c>
      <c r="Q239" s="329" t="s">
        <v>21</v>
      </c>
      <c r="R239" s="338" t="s">
        <v>19214</v>
      </c>
      <c r="S239" s="329" t="s">
        <v>1944</v>
      </c>
      <c r="T239" s="329" t="s">
        <v>22</v>
      </c>
      <c r="U239" s="336">
        <v>30809</v>
      </c>
      <c r="V239" s="329" t="s">
        <v>351</v>
      </c>
      <c r="W239" s="329" t="s">
        <v>2416</v>
      </c>
      <c r="X239" s="329" t="s">
        <v>1936</v>
      </c>
      <c r="Y239" s="338" t="s">
        <v>19215</v>
      </c>
      <c r="Z239" s="336">
        <v>44581</v>
      </c>
      <c r="AA239" s="329" t="s">
        <v>1937</v>
      </c>
      <c r="AB239" s="329" t="s">
        <v>1938</v>
      </c>
      <c r="AC239" s="339" t="s">
        <v>1939</v>
      </c>
      <c r="AD239" s="329" t="s">
        <v>2098</v>
      </c>
      <c r="AE239" s="329" t="s">
        <v>2417</v>
      </c>
      <c r="AF239" s="329" t="s">
        <v>19216</v>
      </c>
      <c r="AG239" s="329" t="s">
        <v>19217</v>
      </c>
      <c r="AH239" s="329" t="s">
        <v>19216</v>
      </c>
      <c r="AI239" s="329" t="s">
        <v>19217</v>
      </c>
      <c r="AJ239" s="338" t="s">
        <v>19218</v>
      </c>
      <c r="AK239" s="329" t="s">
        <v>19219</v>
      </c>
      <c r="AL239" s="329" t="s">
        <v>1941</v>
      </c>
      <c r="AM239" s="500" t="s">
        <v>952</v>
      </c>
      <c r="AN239" s="325" t="s">
        <v>953</v>
      </c>
      <c r="AO239" s="7" t="s">
        <v>19220</v>
      </c>
      <c r="AQ239" s="6" t="s">
        <v>19221</v>
      </c>
      <c r="AR239" s="501" t="str">
        <f>Table2[[#This Row],[Employee Code]]</f>
        <v>12201337</v>
      </c>
      <c r="AS239" s="4" t="s">
        <v>16</v>
      </c>
      <c r="AT239" s="4" t="s">
        <v>14</v>
      </c>
    </row>
    <row r="240" spans="1:46" s="4" customFormat="1" ht="25" customHeight="1" x14ac:dyDescent="0.35">
      <c r="A240" s="365">
        <f t="shared" si="3"/>
        <v>239</v>
      </c>
      <c r="B240" s="338" t="s">
        <v>16501</v>
      </c>
      <c r="C240" s="335" t="s">
        <v>954</v>
      </c>
      <c r="D240" s="329"/>
      <c r="E240" s="329" t="s">
        <v>14</v>
      </c>
      <c r="F240" s="336">
        <v>44568</v>
      </c>
      <c r="G240" s="336"/>
      <c r="H240" s="336">
        <v>45169</v>
      </c>
      <c r="I240" s="336">
        <v>45862</v>
      </c>
      <c r="J240" s="329" t="s">
        <v>1978</v>
      </c>
      <c r="K240" s="337" t="s">
        <v>26</v>
      </c>
      <c r="L240" s="337" t="s">
        <v>26</v>
      </c>
      <c r="M240" s="337" t="s">
        <v>26</v>
      </c>
      <c r="N240" s="337" t="s">
        <v>2418</v>
      </c>
      <c r="O240" s="337" t="s">
        <v>955</v>
      </c>
      <c r="P240" s="337" t="s">
        <v>2419</v>
      </c>
      <c r="Q240" s="329" t="s">
        <v>21</v>
      </c>
      <c r="R240" s="338"/>
      <c r="S240" s="329"/>
      <c r="T240" s="329" t="s">
        <v>53</v>
      </c>
      <c r="U240" s="336">
        <v>28310</v>
      </c>
      <c r="V240" s="329" t="s">
        <v>2195</v>
      </c>
      <c r="W240" s="329" t="s">
        <v>2195</v>
      </c>
      <c r="X240" s="329" t="s">
        <v>2195</v>
      </c>
      <c r="Y240" s="338" t="s">
        <v>19222</v>
      </c>
      <c r="Z240" s="336">
        <v>42312</v>
      </c>
      <c r="AA240" s="329" t="s">
        <v>2195</v>
      </c>
      <c r="AB240" s="329" t="s">
        <v>1938</v>
      </c>
      <c r="AC240" s="339" t="s">
        <v>1939</v>
      </c>
      <c r="AD240" s="329" t="s">
        <v>19223</v>
      </c>
      <c r="AE240" s="329" t="s">
        <v>1948</v>
      </c>
      <c r="AF240" s="329">
        <v>0</v>
      </c>
      <c r="AG240" s="329">
        <v>0</v>
      </c>
      <c r="AH240" s="329" t="s">
        <v>19224</v>
      </c>
      <c r="AI240" s="329" t="s">
        <v>19225</v>
      </c>
      <c r="AJ240" s="338"/>
      <c r="AK240" s="329"/>
      <c r="AL240" s="329"/>
      <c r="AM240" s="500">
        <v>0</v>
      </c>
      <c r="AN240" s="325" t="s">
        <v>956</v>
      </c>
      <c r="AO240" s="7"/>
      <c r="AQ240" s="6" t="s">
        <v>954</v>
      </c>
      <c r="AR240" s="501" t="str">
        <f>Table2[[#This Row],[Employee Code]]</f>
        <v>12201340</v>
      </c>
      <c r="AS240" s="4" t="s">
        <v>16</v>
      </c>
      <c r="AT240" s="4" t="s">
        <v>14</v>
      </c>
    </row>
    <row r="241" spans="1:46" s="4" customFormat="1" ht="25" customHeight="1" x14ac:dyDescent="0.35">
      <c r="A241" s="365">
        <f t="shared" si="3"/>
        <v>240</v>
      </c>
      <c r="B241" s="338" t="s">
        <v>16502</v>
      </c>
      <c r="C241" s="335" t="s">
        <v>957</v>
      </c>
      <c r="D241" s="329"/>
      <c r="E241" s="329" t="s">
        <v>14</v>
      </c>
      <c r="F241" s="336">
        <v>44577</v>
      </c>
      <c r="G241" s="336"/>
      <c r="H241" s="336">
        <v>45200</v>
      </c>
      <c r="I241" s="336">
        <v>45862</v>
      </c>
      <c r="J241" s="329" t="s">
        <v>1978</v>
      </c>
      <c r="K241" s="337" t="s">
        <v>26</v>
      </c>
      <c r="L241" s="337" t="s">
        <v>958</v>
      </c>
      <c r="M241" s="337" t="s">
        <v>958</v>
      </c>
      <c r="N241" s="337" t="s">
        <v>2097</v>
      </c>
      <c r="O241" s="337" t="s">
        <v>958</v>
      </c>
      <c r="P241" s="515" t="s">
        <v>2420</v>
      </c>
      <c r="Q241" s="329" t="s">
        <v>21</v>
      </c>
      <c r="R241" s="338"/>
      <c r="S241" s="329"/>
      <c r="T241" s="329" t="s">
        <v>53</v>
      </c>
      <c r="U241" s="336">
        <v>29931</v>
      </c>
      <c r="V241" s="329" t="s">
        <v>2195</v>
      </c>
      <c r="W241" s="329" t="s">
        <v>2195</v>
      </c>
      <c r="X241" s="329" t="s">
        <v>2195</v>
      </c>
      <c r="Y241" s="338" t="s">
        <v>19226</v>
      </c>
      <c r="Z241" s="336">
        <v>44340</v>
      </c>
      <c r="AA241" s="329" t="s">
        <v>2195</v>
      </c>
      <c r="AB241" s="329" t="s">
        <v>1938</v>
      </c>
      <c r="AC241" s="339" t="s">
        <v>1939</v>
      </c>
      <c r="AD241" s="329" t="s">
        <v>19227</v>
      </c>
      <c r="AE241" s="329" t="s">
        <v>2421</v>
      </c>
      <c r="AF241" s="329">
        <v>0</v>
      </c>
      <c r="AG241" s="329">
        <v>0</v>
      </c>
      <c r="AH241" s="329" t="s">
        <v>19228</v>
      </c>
      <c r="AI241" s="329" t="s">
        <v>19229</v>
      </c>
      <c r="AJ241" s="338"/>
      <c r="AK241" s="329"/>
      <c r="AL241" s="329"/>
      <c r="AM241" s="500">
        <v>0</v>
      </c>
      <c r="AN241" s="325" t="s">
        <v>959</v>
      </c>
      <c r="AO241" s="7"/>
      <c r="AQ241" s="6" t="s">
        <v>957</v>
      </c>
      <c r="AR241" s="501" t="str">
        <f>Table2[[#This Row],[Employee Code]]</f>
        <v>12201342</v>
      </c>
      <c r="AS241" s="4" t="s">
        <v>16</v>
      </c>
      <c r="AT241" s="4" t="s">
        <v>14</v>
      </c>
    </row>
    <row r="242" spans="1:46" s="4" customFormat="1" ht="25" customHeight="1" x14ac:dyDescent="0.35">
      <c r="A242" s="365">
        <f t="shared" si="3"/>
        <v>241</v>
      </c>
      <c r="B242" s="232" t="s">
        <v>16503</v>
      </c>
      <c r="C242" s="248" t="s">
        <v>960</v>
      </c>
      <c r="D242" s="269"/>
      <c r="E242" s="269" t="s">
        <v>91</v>
      </c>
      <c r="F242" s="275">
        <v>44571</v>
      </c>
      <c r="G242" s="275">
        <v>44630</v>
      </c>
      <c r="H242" s="336">
        <v>45362</v>
      </c>
      <c r="I242" s="336"/>
      <c r="J242" s="269" t="s">
        <v>1932</v>
      </c>
      <c r="K242" s="337" t="s">
        <v>80</v>
      </c>
      <c r="L242" s="337" t="s">
        <v>256</v>
      </c>
      <c r="M242" s="337" t="s">
        <v>2207</v>
      </c>
      <c r="N242" s="280" t="s">
        <v>1942</v>
      </c>
      <c r="O242" s="280" t="s">
        <v>164</v>
      </c>
      <c r="P242" s="337" t="s">
        <v>2053</v>
      </c>
      <c r="Q242" s="269" t="s">
        <v>83</v>
      </c>
      <c r="R242" s="232" t="s">
        <v>19230</v>
      </c>
      <c r="S242" s="269" t="s">
        <v>1944</v>
      </c>
      <c r="T242" s="269" t="s">
        <v>53</v>
      </c>
      <c r="U242" s="275">
        <v>30687</v>
      </c>
      <c r="V242" s="329" t="s">
        <v>255</v>
      </c>
      <c r="W242" s="269" t="s">
        <v>101</v>
      </c>
      <c r="X242" s="269" t="s">
        <v>1936</v>
      </c>
      <c r="Y242" s="232" t="s">
        <v>19231</v>
      </c>
      <c r="Z242" s="275">
        <v>44752</v>
      </c>
      <c r="AA242" s="269" t="s">
        <v>1937</v>
      </c>
      <c r="AB242" s="329" t="s">
        <v>1946</v>
      </c>
      <c r="AC242" s="346" t="s">
        <v>1939</v>
      </c>
      <c r="AD242" s="269" t="s">
        <v>2098</v>
      </c>
      <c r="AE242" s="269" t="s">
        <v>1948</v>
      </c>
      <c r="AF242" s="329" t="s">
        <v>19232</v>
      </c>
      <c r="AG242" s="329" t="s">
        <v>19233</v>
      </c>
      <c r="AH242" s="329" t="s">
        <v>19232</v>
      </c>
      <c r="AI242" s="329" t="s">
        <v>19233</v>
      </c>
      <c r="AJ242" s="338" t="s">
        <v>19234</v>
      </c>
      <c r="AK242" s="329" t="s">
        <v>19235</v>
      </c>
      <c r="AL242" s="329" t="s">
        <v>1953</v>
      </c>
      <c r="AM242" s="513" t="s">
        <v>961</v>
      </c>
      <c r="AN242" s="325" t="s">
        <v>962</v>
      </c>
      <c r="AO242" s="7" t="s">
        <v>19236</v>
      </c>
      <c r="AP242" s="7"/>
      <c r="AQ242" s="10" t="s">
        <v>19237</v>
      </c>
      <c r="AR242" s="501" t="str">
        <f>Table2[[#This Row],[Employee Code]]</f>
        <v>12201343</v>
      </c>
      <c r="AS242" s="4" t="s">
        <v>17281</v>
      </c>
      <c r="AT242" s="4" t="s">
        <v>17039</v>
      </c>
    </row>
    <row r="243" spans="1:46" s="4" customFormat="1" ht="25" customHeight="1" x14ac:dyDescent="0.35">
      <c r="A243" s="365">
        <f t="shared" si="3"/>
        <v>242</v>
      </c>
      <c r="B243" s="338" t="s">
        <v>16505</v>
      </c>
      <c r="C243" s="335" t="s">
        <v>964</v>
      </c>
      <c r="D243" s="329"/>
      <c r="E243" s="329" t="s">
        <v>14</v>
      </c>
      <c r="F243" s="336">
        <v>44571</v>
      </c>
      <c r="G243" s="336">
        <v>44630</v>
      </c>
      <c r="H243" s="336">
        <v>44996</v>
      </c>
      <c r="I243" s="336">
        <v>46091</v>
      </c>
      <c r="J243" s="329" t="s">
        <v>2269</v>
      </c>
      <c r="K243" s="337" t="s">
        <v>34</v>
      </c>
      <c r="L243" s="337" t="s">
        <v>115</v>
      </c>
      <c r="M243" s="337" t="s">
        <v>2042</v>
      </c>
      <c r="N243" s="337" t="s">
        <v>2155</v>
      </c>
      <c r="O243" s="337" t="s">
        <v>572</v>
      </c>
      <c r="P243" s="337" t="s">
        <v>2264</v>
      </c>
      <c r="Q243" s="329" t="s">
        <v>21</v>
      </c>
      <c r="R243" s="338" t="s">
        <v>19238</v>
      </c>
      <c r="S243" s="329" t="s">
        <v>1944</v>
      </c>
      <c r="T243" s="329" t="s">
        <v>22</v>
      </c>
      <c r="U243" s="336">
        <v>33640</v>
      </c>
      <c r="V243" s="329" t="s">
        <v>343</v>
      </c>
      <c r="W243" s="329" t="s">
        <v>343</v>
      </c>
      <c r="X243" s="329" t="s">
        <v>1936</v>
      </c>
      <c r="Y243" s="338" t="s">
        <v>19239</v>
      </c>
      <c r="Z243" s="336">
        <v>44633</v>
      </c>
      <c r="AA243" s="329" t="s">
        <v>1937</v>
      </c>
      <c r="AB243" s="329" t="s">
        <v>1938</v>
      </c>
      <c r="AC243" s="339" t="s">
        <v>1974</v>
      </c>
      <c r="AD243" s="329" t="s">
        <v>2423</v>
      </c>
      <c r="AE243" s="329" t="s">
        <v>1948</v>
      </c>
      <c r="AF243" s="329" t="s">
        <v>19240</v>
      </c>
      <c r="AG243" s="329" t="s">
        <v>19241</v>
      </c>
      <c r="AH243" s="329" t="s">
        <v>19242</v>
      </c>
      <c r="AI243" s="329" t="s">
        <v>19243</v>
      </c>
      <c r="AJ243" s="338" t="s">
        <v>19244</v>
      </c>
      <c r="AK243" s="329" t="s">
        <v>19245</v>
      </c>
      <c r="AL243" s="329" t="s">
        <v>1941</v>
      </c>
      <c r="AM243" s="500" t="s">
        <v>965</v>
      </c>
      <c r="AN243" s="325" t="s">
        <v>966</v>
      </c>
      <c r="AO243" s="7" t="s">
        <v>19246</v>
      </c>
      <c r="AQ243" s="6" t="s">
        <v>19247</v>
      </c>
      <c r="AR243" s="501" t="str">
        <f>Table2[[#This Row],[Employee Code]]</f>
        <v>12201346</v>
      </c>
      <c r="AS243" s="4" t="s">
        <v>16</v>
      </c>
      <c r="AT243" s="4" t="s">
        <v>14</v>
      </c>
    </row>
    <row r="244" spans="1:46" s="4" customFormat="1" ht="25" customHeight="1" x14ac:dyDescent="0.35">
      <c r="A244" s="365">
        <f t="shared" si="3"/>
        <v>243</v>
      </c>
      <c r="B244" s="338" t="s">
        <v>16506</v>
      </c>
      <c r="C244" s="335" t="s">
        <v>967</v>
      </c>
      <c r="D244" s="329"/>
      <c r="E244" s="329" t="s">
        <v>14</v>
      </c>
      <c r="F244" s="336">
        <v>44578</v>
      </c>
      <c r="G244" s="336">
        <v>44637</v>
      </c>
      <c r="H244" s="336">
        <v>45003</v>
      </c>
      <c r="I244" s="336">
        <v>46098</v>
      </c>
      <c r="J244" s="329" t="s">
        <v>2381</v>
      </c>
      <c r="K244" s="337" t="s">
        <v>109</v>
      </c>
      <c r="L244" s="337" t="s">
        <v>110</v>
      </c>
      <c r="M244" s="337" t="s">
        <v>2330</v>
      </c>
      <c r="N244" s="337" t="s">
        <v>1990</v>
      </c>
      <c r="O244" s="337" t="s">
        <v>968</v>
      </c>
      <c r="P244" s="337" t="s">
        <v>2424</v>
      </c>
      <c r="Q244" s="329" t="s">
        <v>21</v>
      </c>
      <c r="R244" s="338" t="s">
        <v>19248</v>
      </c>
      <c r="S244" s="329" t="s">
        <v>1935</v>
      </c>
      <c r="T244" s="329" t="s">
        <v>22</v>
      </c>
      <c r="U244" s="336">
        <v>32714</v>
      </c>
      <c r="V244" s="329" t="s">
        <v>1679</v>
      </c>
      <c r="W244" s="329" t="s">
        <v>317</v>
      </c>
      <c r="X244" s="329" t="s">
        <v>1936</v>
      </c>
      <c r="Y244" s="338" t="s">
        <v>19249</v>
      </c>
      <c r="Z244" s="336">
        <v>44320</v>
      </c>
      <c r="AA244" s="329" t="s">
        <v>1937</v>
      </c>
      <c r="AB244" s="329" t="s">
        <v>1938</v>
      </c>
      <c r="AC244" s="339" t="s">
        <v>1939</v>
      </c>
      <c r="AD244" s="329" t="s">
        <v>2098</v>
      </c>
      <c r="AE244" s="329" t="s">
        <v>2041</v>
      </c>
      <c r="AF244" s="329" t="s">
        <v>19250</v>
      </c>
      <c r="AG244" s="329" t="s">
        <v>19251</v>
      </c>
      <c r="AH244" s="329" t="s">
        <v>19252</v>
      </c>
      <c r="AI244" s="329" t="s">
        <v>19253</v>
      </c>
      <c r="AJ244" s="338" t="s">
        <v>19254</v>
      </c>
      <c r="AK244" s="329" t="s">
        <v>19255</v>
      </c>
      <c r="AL244" s="329" t="s">
        <v>2425</v>
      </c>
      <c r="AM244" s="500" t="s">
        <v>969</v>
      </c>
      <c r="AN244" s="325" t="s">
        <v>970</v>
      </c>
      <c r="AO244" s="7" t="s">
        <v>19256</v>
      </c>
      <c r="AQ244" s="6" t="s">
        <v>19257</v>
      </c>
      <c r="AR244" s="501" t="str">
        <f>Table2[[#This Row],[Employee Code]]</f>
        <v>12201347</v>
      </c>
      <c r="AS244" s="4" t="s">
        <v>16</v>
      </c>
      <c r="AT244" s="4" t="s">
        <v>14</v>
      </c>
    </row>
    <row r="245" spans="1:46" s="4" customFormat="1" ht="25" customHeight="1" x14ac:dyDescent="0.35">
      <c r="A245" s="365">
        <f t="shared" si="3"/>
        <v>244</v>
      </c>
      <c r="B245" s="338" t="s">
        <v>16507</v>
      </c>
      <c r="C245" s="335" t="s">
        <v>971</v>
      </c>
      <c r="D245" s="329"/>
      <c r="E245" s="329" t="s">
        <v>141</v>
      </c>
      <c r="F245" s="336">
        <v>44599</v>
      </c>
      <c r="G245" s="336">
        <v>44658</v>
      </c>
      <c r="H245" s="336">
        <v>45024</v>
      </c>
      <c r="I245" s="336">
        <v>46119</v>
      </c>
      <c r="J245" s="329" t="s">
        <v>2269</v>
      </c>
      <c r="K245" s="337" t="s">
        <v>80</v>
      </c>
      <c r="L245" s="337" t="s">
        <v>146</v>
      </c>
      <c r="M245" s="337" t="s">
        <v>17842</v>
      </c>
      <c r="N245" s="337" t="s">
        <v>1933</v>
      </c>
      <c r="O245" s="337" t="s">
        <v>972</v>
      </c>
      <c r="P245" s="337" t="s">
        <v>2426</v>
      </c>
      <c r="Q245" s="329" t="s">
        <v>148</v>
      </c>
      <c r="R245" s="338" t="s">
        <v>19258</v>
      </c>
      <c r="S245" s="329" t="s">
        <v>1944</v>
      </c>
      <c r="T245" s="329" t="s">
        <v>53</v>
      </c>
      <c r="U245" s="336">
        <v>31797</v>
      </c>
      <c r="V245" s="329" t="s">
        <v>141</v>
      </c>
      <c r="W245" s="329" t="s">
        <v>141</v>
      </c>
      <c r="X245" s="329" t="s">
        <v>1936</v>
      </c>
      <c r="Y245" s="338" t="s">
        <v>19259</v>
      </c>
      <c r="Z245" s="336">
        <v>44418</v>
      </c>
      <c r="AA245" s="329" t="s">
        <v>1937</v>
      </c>
      <c r="AB245" s="329" t="s">
        <v>1938</v>
      </c>
      <c r="AC245" s="339" t="s">
        <v>1939</v>
      </c>
      <c r="AD245" s="329" t="s">
        <v>2139</v>
      </c>
      <c r="AE245" s="329" t="s">
        <v>2427</v>
      </c>
      <c r="AF245" s="329" t="s">
        <v>19260</v>
      </c>
      <c r="AG245" s="329" t="s">
        <v>19261</v>
      </c>
      <c r="AH245" s="329" t="s">
        <v>19260</v>
      </c>
      <c r="AI245" s="329" t="s">
        <v>19261</v>
      </c>
      <c r="AJ245" s="338" t="s">
        <v>19262</v>
      </c>
      <c r="AK245" s="329" t="s">
        <v>19263</v>
      </c>
      <c r="AL245" s="329" t="s">
        <v>1971</v>
      </c>
      <c r="AM245" s="500" t="s">
        <v>973</v>
      </c>
      <c r="AN245" s="325" t="s">
        <v>974</v>
      </c>
      <c r="AO245" s="7" t="s">
        <v>19264</v>
      </c>
      <c r="AQ245" s="6" t="s">
        <v>19265</v>
      </c>
      <c r="AR245" s="501" t="str">
        <f>Table2[[#This Row],[Employee Code]]</f>
        <v>12201350</v>
      </c>
      <c r="AS245" s="4" t="s">
        <v>16</v>
      </c>
      <c r="AT245" s="4" t="s">
        <v>17039</v>
      </c>
    </row>
    <row r="246" spans="1:46" s="4" customFormat="1" ht="25" customHeight="1" x14ac:dyDescent="0.35">
      <c r="A246" s="365">
        <f t="shared" si="3"/>
        <v>245</v>
      </c>
      <c r="B246" s="338" t="s">
        <v>16508</v>
      </c>
      <c r="C246" s="335" t="s">
        <v>975</v>
      </c>
      <c r="D246" s="329"/>
      <c r="E246" s="329" t="s">
        <v>14</v>
      </c>
      <c r="F246" s="336">
        <v>44599</v>
      </c>
      <c r="G246" s="336">
        <v>44658</v>
      </c>
      <c r="H246" s="336">
        <v>45024</v>
      </c>
      <c r="I246" s="336">
        <v>46119</v>
      </c>
      <c r="J246" s="329" t="s">
        <v>2269</v>
      </c>
      <c r="K246" s="337" t="s">
        <v>80</v>
      </c>
      <c r="L246" s="337" t="s">
        <v>338</v>
      </c>
      <c r="M246" s="337" t="s">
        <v>19266</v>
      </c>
      <c r="N246" s="337" t="s">
        <v>1972</v>
      </c>
      <c r="O246" s="337" t="s">
        <v>1867</v>
      </c>
      <c r="P246" s="337" t="s">
        <v>16770</v>
      </c>
      <c r="Q246" s="329" t="s">
        <v>21</v>
      </c>
      <c r="R246" s="338" t="s">
        <v>19267</v>
      </c>
      <c r="S246" s="329" t="s">
        <v>1944</v>
      </c>
      <c r="T246" s="329" t="s">
        <v>22</v>
      </c>
      <c r="U246" s="336">
        <v>32680</v>
      </c>
      <c r="V246" s="329" t="s">
        <v>2055</v>
      </c>
      <c r="W246" s="329" t="s">
        <v>747</v>
      </c>
      <c r="X246" s="329" t="s">
        <v>1936</v>
      </c>
      <c r="Y246" s="338" t="s">
        <v>19268</v>
      </c>
      <c r="Z246" s="336">
        <v>44509</v>
      </c>
      <c r="AA246" s="329" t="s">
        <v>1937</v>
      </c>
      <c r="AB246" s="329" t="s">
        <v>1938</v>
      </c>
      <c r="AC246" s="339" t="s">
        <v>1939</v>
      </c>
      <c r="AD246" s="329" t="s">
        <v>2423</v>
      </c>
      <c r="AE246" s="329" t="s">
        <v>2190</v>
      </c>
      <c r="AF246" s="329" t="s">
        <v>19269</v>
      </c>
      <c r="AG246" s="329" t="s">
        <v>19270</v>
      </c>
      <c r="AH246" s="329" t="s">
        <v>19269</v>
      </c>
      <c r="AI246" s="329" t="s">
        <v>19270</v>
      </c>
      <c r="AJ246" s="338" t="s">
        <v>19271</v>
      </c>
      <c r="AK246" s="329" t="s">
        <v>19272</v>
      </c>
      <c r="AL246" s="329" t="s">
        <v>1941</v>
      </c>
      <c r="AM246" s="500" t="s">
        <v>976</v>
      </c>
      <c r="AN246" s="325" t="s">
        <v>977</v>
      </c>
      <c r="AO246" s="7" t="s">
        <v>19273</v>
      </c>
      <c r="AQ246" s="6" t="s">
        <v>19274</v>
      </c>
      <c r="AR246" s="501" t="str">
        <f>Table2[[#This Row],[Employee Code]]</f>
        <v>12201351</v>
      </c>
      <c r="AS246" s="4" t="s">
        <v>16</v>
      </c>
      <c r="AT246" s="4" t="s">
        <v>14</v>
      </c>
    </row>
    <row r="247" spans="1:46" s="4" customFormat="1" ht="25" customHeight="1" x14ac:dyDescent="0.35">
      <c r="A247" s="365">
        <f t="shared" si="3"/>
        <v>246</v>
      </c>
      <c r="B247" s="338" t="s">
        <v>16509</v>
      </c>
      <c r="C247" s="335" t="s">
        <v>978</v>
      </c>
      <c r="D247" s="329"/>
      <c r="E247" s="329" t="s">
        <v>14</v>
      </c>
      <c r="F247" s="336">
        <v>44603</v>
      </c>
      <c r="G247" s="336">
        <v>44662</v>
      </c>
      <c r="H247" s="336">
        <v>45028</v>
      </c>
      <c r="I247" s="336">
        <v>46123</v>
      </c>
      <c r="J247" s="329" t="s">
        <v>2269</v>
      </c>
      <c r="K247" s="337" t="s">
        <v>18</v>
      </c>
      <c r="L247" s="337" t="s">
        <v>283</v>
      </c>
      <c r="M247" s="337" t="s">
        <v>2116</v>
      </c>
      <c r="N247" s="337" t="s">
        <v>1990</v>
      </c>
      <c r="O247" s="337" t="s">
        <v>284</v>
      </c>
      <c r="P247" s="337" t="s">
        <v>13258</v>
      </c>
      <c r="Q247" s="329" t="s">
        <v>285</v>
      </c>
      <c r="R247" s="516" t="s">
        <v>19275</v>
      </c>
      <c r="S247" s="329" t="s">
        <v>1935</v>
      </c>
      <c r="T247" s="329" t="s">
        <v>22</v>
      </c>
      <c r="U247" s="336">
        <v>33964</v>
      </c>
      <c r="V247" s="329" t="s">
        <v>1045</v>
      </c>
      <c r="W247" s="329" t="s">
        <v>343</v>
      </c>
      <c r="X247" s="329" t="s">
        <v>1936</v>
      </c>
      <c r="Y247" s="338" t="s">
        <v>19276</v>
      </c>
      <c r="Z247" s="336">
        <v>44557</v>
      </c>
      <c r="AA247" s="329" t="s">
        <v>1937</v>
      </c>
      <c r="AB247" s="329" t="s">
        <v>1938</v>
      </c>
      <c r="AC247" s="339" t="s">
        <v>1939</v>
      </c>
      <c r="AD247" s="329" t="s">
        <v>2110</v>
      </c>
      <c r="AE247" s="329" t="s">
        <v>1948</v>
      </c>
      <c r="AF247" s="329" t="s">
        <v>19277</v>
      </c>
      <c r="AG247" s="329" t="s">
        <v>19278</v>
      </c>
      <c r="AH247" s="329" t="s">
        <v>19279</v>
      </c>
      <c r="AI247" s="329" t="s">
        <v>19280</v>
      </c>
      <c r="AJ247" s="338" t="s">
        <v>19281</v>
      </c>
      <c r="AK247" s="329" t="s">
        <v>19282</v>
      </c>
      <c r="AL247" s="329" t="s">
        <v>1941</v>
      </c>
      <c r="AM247" s="500" t="s">
        <v>979</v>
      </c>
      <c r="AN247" s="325" t="s">
        <v>980</v>
      </c>
      <c r="AO247" s="7" t="s">
        <v>19283</v>
      </c>
      <c r="AQ247" s="6" t="s">
        <v>19284</v>
      </c>
      <c r="AR247" s="501" t="str">
        <f>Table2[[#This Row],[Employee Code]]</f>
        <v>12201356</v>
      </c>
      <c r="AS247" s="4" t="s">
        <v>16</v>
      </c>
      <c r="AT247" s="4" t="s">
        <v>14</v>
      </c>
    </row>
    <row r="248" spans="1:46" s="4" customFormat="1" ht="25" customHeight="1" x14ac:dyDescent="0.35">
      <c r="A248" s="365">
        <f t="shared" si="3"/>
        <v>247</v>
      </c>
      <c r="B248" s="338" t="s">
        <v>16510</v>
      </c>
      <c r="C248" s="335" t="s">
        <v>981</v>
      </c>
      <c r="D248" s="329"/>
      <c r="E248" s="329" t="s">
        <v>32</v>
      </c>
      <c r="F248" s="336">
        <v>44606</v>
      </c>
      <c r="G248" s="336">
        <v>44665</v>
      </c>
      <c r="H248" s="336">
        <v>45031</v>
      </c>
      <c r="I248" s="336">
        <v>46126</v>
      </c>
      <c r="J248" s="329" t="s">
        <v>2269</v>
      </c>
      <c r="K248" s="337" t="s">
        <v>34</v>
      </c>
      <c r="L248" s="337" t="s">
        <v>115</v>
      </c>
      <c r="M248" s="337" t="s">
        <v>2070</v>
      </c>
      <c r="N248" s="337" t="s">
        <v>2050</v>
      </c>
      <c r="O248" s="337" t="s">
        <v>247</v>
      </c>
      <c r="P248" s="337" t="s">
        <v>2091</v>
      </c>
      <c r="Q248" s="329" t="s">
        <v>21</v>
      </c>
      <c r="R248" s="338" t="s">
        <v>19285</v>
      </c>
      <c r="S248" s="329" t="s">
        <v>2135</v>
      </c>
      <c r="T248" s="329" t="s">
        <v>22</v>
      </c>
      <c r="U248" s="336">
        <v>35668</v>
      </c>
      <c r="V248" s="9" t="s">
        <v>293</v>
      </c>
      <c r="W248" s="329" t="s">
        <v>293</v>
      </c>
      <c r="X248" s="329" t="s">
        <v>1936</v>
      </c>
      <c r="Y248" s="338" t="s">
        <v>19286</v>
      </c>
      <c r="Z248" s="336">
        <v>44420</v>
      </c>
      <c r="AA248" s="329" t="s">
        <v>1937</v>
      </c>
      <c r="AB248" s="329" t="s">
        <v>1956</v>
      </c>
      <c r="AC248" s="339" t="s">
        <v>1939</v>
      </c>
      <c r="AD248" s="329" t="s">
        <v>2392</v>
      </c>
      <c r="AE248" s="329" t="s">
        <v>19030</v>
      </c>
      <c r="AF248" s="329" t="s">
        <v>19287</v>
      </c>
      <c r="AG248" s="329" t="s">
        <v>19288</v>
      </c>
      <c r="AH248" s="329" t="s">
        <v>19289</v>
      </c>
      <c r="AI248" s="329" t="s">
        <v>19290</v>
      </c>
      <c r="AJ248" s="338" t="s">
        <v>19291</v>
      </c>
      <c r="AK248" s="329" t="s">
        <v>18813</v>
      </c>
      <c r="AL248" s="329" t="s">
        <v>1958</v>
      </c>
      <c r="AM248" s="500" t="s">
        <v>982</v>
      </c>
      <c r="AN248" s="325" t="s">
        <v>983</v>
      </c>
      <c r="AO248" s="7"/>
      <c r="AQ248" s="6" t="s">
        <v>19292</v>
      </c>
      <c r="AR248" s="501" t="str">
        <f>Table2[[#This Row],[Employee Code]]</f>
        <v>12201360</v>
      </c>
      <c r="AS248" s="4" t="s">
        <v>16</v>
      </c>
      <c r="AT248" s="4" t="s">
        <v>17039</v>
      </c>
    </row>
    <row r="249" spans="1:46" s="4" customFormat="1" ht="25" customHeight="1" x14ac:dyDescent="0.35">
      <c r="A249" s="365">
        <f t="shared" si="3"/>
        <v>248</v>
      </c>
      <c r="B249" s="338" t="s">
        <v>16511</v>
      </c>
      <c r="C249" s="335" t="s">
        <v>984</v>
      </c>
      <c r="D249" s="329"/>
      <c r="E249" s="329" t="s">
        <v>14</v>
      </c>
      <c r="F249" s="336">
        <v>44607</v>
      </c>
      <c r="G249" s="336">
        <v>44666</v>
      </c>
      <c r="H249" s="336">
        <v>45032</v>
      </c>
      <c r="I249" s="336">
        <v>46127</v>
      </c>
      <c r="J249" s="329" t="s">
        <v>2269</v>
      </c>
      <c r="K249" s="337" t="s">
        <v>34</v>
      </c>
      <c r="L249" s="337" t="s">
        <v>115</v>
      </c>
      <c r="M249" s="337" t="s">
        <v>2042</v>
      </c>
      <c r="N249" s="337" t="s">
        <v>1972</v>
      </c>
      <c r="O249" s="337" t="s">
        <v>985</v>
      </c>
      <c r="P249" s="337" t="s">
        <v>2428</v>
      </c>
      <c r="Q249" s="329" t="s">
        <v>21</v>
      </c>
      <c r="R249" s="338" t="s">
        <v>19293</v>
      </c>
      <c r="S249" s="329" t="s">
        <v>1966</v>
      </c>
      <c r="T249" s="329" t="s">
        <v>22</v>
      </c>
      <c r="U249" s="336">
        <v>32701</v>
      </c>
      <c r="V249" s="329" t="s">
        <v>255</v>
      </c>
      <c r="W249" s="329" t="s">
        <v>1725</v>
      </c>
      <c r="X249" s="329" t="s">
        <v>1936</v>
      </c>
      <c r="Y249" s="338" t="s">
        <v>19294</v>
      </c>
      <c r="Z249" s="336">
        <v>44522</v>
      </c>
      <c r="AA249" s="329" t="s">
        <v>1937</v>
      </c>
      <c r="AB249" s="329" t="s">
        <v>1956</v>
      </c>
      <c r="AC249" s="339" t="s">
        <v>1939</v>
      </c>
      <c r="AD249" s="329" t="s">
        <v>2429</v>
      </c>
      <c r="AE249" s="329" t="s">
        <v>2080</v>
      </c>
      <c r="AF249" s="329" t="s">
        <v>19295</v>
      </c>
      <c r="AG249" s="329" t="s">
        <v>19296</v>
      </c>
      <c r="AH249" s="329" t="s">
        <v>19295</v>
      </c>
      <c r="AI249" s="329" t="s">
        <v>19296</v>
      </c>
      <c r="AJ249" s="338" t="s">
        <v>19297</v>
      </c>
      <c r="AK249" s="329" t="s">
        <v>19298</v>
      </c>
      <c r="AL249" s="329" t="s">
        <v>2005</v>
      </c>
      <c r="AM249" s="500" t="s">
        <v>986</v>
      </c>
      <c r="AN249" s="325" t="s">
        <v>987</v>
      </c>
      <c r="AO249" s="7"/>
      <c r="AQ249" s="6" t="s">
        <v>19299</v>
      </c>
      <c r="AR249" s="501" t="str">
        <f>Table2[[#This Row],[Employee Code]]</f>
        <v>12201363</v>
      </c>
      <c r="AS249" s="4" t="s">
        <v>16</v>
      </c>
      <c r="AT249" s="4" t="s">
        <v>14</v>
      </c>
    </row>
    <row r="250" spans="1:46" s="4" customFormat="1" ht="25" customHeight="1" x14ac:dyDescent="0.35">
      <c r="A250" s="365">
        <f t="shared" si="3"/>
        <v>249</v>
      </c>
      <c r="B250" s="338" t="s">
        <v>16512</v>
      </c>
      <c r="C250" s="335" t="s">
        <v>988</v>
      </c>
      <c r="D250" s="329"/>
      <c r="E250" s="329" t="s">
        <v>14</v>
      </c>
      <c r="F250" s="336">
        <v>44607</v>
      </c>
      <c r="G250" s="336">
        <v>44666</v>
      </c>
      <c r="H250" s="336">
        <v>45032</v>
      </c>
      <c r="I250" s="336">
        <v>46127</v>
      </c>
      <c r="J250" s="329" t="s">
        <v>2269</v>
      </c>
      <c r="K250" s="337" t="s">
        <v>34</v>
      </c>
      <c r="L250" s="337" t="s">
        <v>35</v>
      </c>
      <c r="M250" s="337" t="s">
        <v>1989</v>
      </c>
      <c r="N250" s="337" t="s">
        <v>2050</v>
      </c>
      <c r="O250" s="337" t="s">
        <v>989</v>
      </c>
      <c r="P250" s="337" t="s">
        <v>2430</v>
      </c>
      <c r="Q250" s="329" t="s">
        <v>21</v>
      </c>
      <c r="R250" s="338" t="s">
        <v>19300</v>
      </c>
      <c r="S250" s="329" t="s">
        <v>1986</v>
      </c>
      <c r="T250" s="329" t="s">
        <v>22</v>
      </c>
      <c r="U250" s="336">
        <v>34864</v>
      </c>
      <c r="V250" s="329" t="s">
        <v>57</v>
      </c>
      <c r="W250" s="329" t="s">
        <v>1382</v>
      </c>
      <c r="X250" s="329" t="s">
        <v>1936</v>
      </c>
      <c r="Y250" s="338" t="s">
        <v>19301</v>
      </c>
      <c r="Z250" s="336">
        <v>44809</v>
      </c>
      <c r="AA250" s="329" t="s">
        <v>1937</v>
      </c>
      <c r="AB250" s="329" t="s">
        <v>1956</v>
      </c>
      <c r="AC250" s="339" t="s">
        <v>1939</v>
      </c>
      <c r="AD250" s="329" t="s">
        <v>2031</v>
      </c>
      <c r="AE250" s="329" t="s">
        <v>2095</v>
      </c>
      <c r="AF250" s="329" t="s">
        <v>19302</v>
      </c>
      <c r="AG250" s="329" t="s">
        <v>19303</v>
      </c>
      <c r="AH250" s="329" t="s">
        <v>19304</v>
      </c>
      <c r="AI250" s="329" t="s">
        <v>19305</v>
      </c>
      <c r="AJ250" s="338" t="s">
        <v>19306</v>
      </c>
      <c r="AK250" s="329" t="s">
        <v>19307</v>
      </c>
      <c r="AL250" s="329" t="s">
        <v>1963</v>
      </c>
      <c r="AM250" s="500" t="s">
        <v>990</v>
      </c>
      <c r="AN250" s="325" t="s">
        <v>991</v>
      </c>
      <c r="AO250" s="7" t="s">
        <v>19308</v>
      </c>
      <c r="AQ250" s="6" t="s">
        <v>19309</v>
      </c>
      <c r="AR250" s="501" t="str">
        <f>Table2[[#This Row],[Employee Code]]</f>
        <v>12201364</v>
      </c>
      <c r="AS250" s="4" t="s">
        <v>16</v>
      </c>
      <c r="AT250" s="4" t="s">
        <v>14</v>
      </c>
    </row>
    <row r="251" spans="1:46" s="4" customFormat="1" ht="25" customHeight="1" x14ac:dyDescent="0.35">
      <c r="A251" s="365">
        <f t="shared" si="3"/>
        <v>250</v>
      </c>
      <c r="B251" s="338" t="s">
        <v>16513</v>
      </c>
      <c r="C251" s="335" t="s">
        <v>992</v>
      </c>
      <c r="D251" s="329"/>
      <c r="E251" s="329" t="s">
        <v>14</v>
      </c>
      <c r="F251" s="336">
        <v>44613</v>
      </c>
      <c r="G251" s="336">
        <v>44672</v>
      </c>
      <c r="H251" s="336">
        <v>45038</v>
      </c>
      <c r="I251" s="336">
        <v>46133</v>
      </c>
      <c r="J251" s="329" t="s">
        <v>2269</v>
      </c>
      <c r="K251" s="337" t="s">
        <v>34</v>
      </c>
      <c r="L251" s="337" t="s">
        <v>35</v>
      </c>
      <c r="M251" s="337" t="s">
        <v>1989</v>
      </c>
      <c r="N251" s="337" t="s">
        <v>2050</v>
      </c>
      <c r="O251" s="337" t="s">
        <v>989</v>
      </c>
      <c r="P251" s="337" t="s">
        <v>2430</v>
      </c>
      <c r="Q251" s="329" t="s">
        <v>21</v>
      </c>
      <c r="R251" s="516" t="s">
        <v>19310</v>
      </c>
      <c r="S251" s="329" t="s">
        <v>1944</v>
      </c>
      <c r="T251" s="329" t="s">
        <v>22</v>
      </c>
      <c r="U251" s="336">
        <v>34256</v>
      </c>
      <c r="V251" s="329" t="s">
        <v>2228</v>
      </c>
      <c r="W251" s="329" t="s">
        <v>2228</v>
      </c>
      <c r="X251" s="329" t="s">
        <v>1936</v>
      </c>
      <c r="Y251" s="338" t="s">
        <v>19311</v>
      </c>
      <c r="Z251" s="336">
        <v>44473</v>
      </c>
      <c r="AA251" s="329" t="s">
        <v>1937</v>
      </c>
      <c r="AB251" s="329" t="s">
        <v>1946</v>
      </c>
      <c r="AC251" s="339" t="s">
        <v>1974</v>
      </c>
      <c r="AD251" s="329" t="s">
        <v>19312</v>
      </c>
      <c r="AE251" s="329" t="s">
        <v>19313</v>
      </c>
      <c r="AF251" s="329" t="s">
        <v>19314</v>
      </c>
      <c r="AG251" s="329" t="s">
        <v>19315</v>
      </c>
      <c r="AH251" s="329" t="s">
        <v>19316</v>
      </c>
      <c r="AI251" s="329" t="s">
        <v>19317</v>
      </c>
      <c r="AJ251" s="338" t="s">
        <v>19318</v>
      </c>
      <c r="AK251" s="329" t="s">
        <v>19319</v>
      </c>
      <c r="AL251" s="329" t="s">
        <v>2107</v>
      </c>
      <c r="AM251" s="500" t="s">
        <v>993</v>
      </c>
      <c r="AN251" s="325" t="s">
        <v>994</v>
      </c>
      <c r="AO251" s="7" t="s">
        <v>19320</v>
      </c>
      <c r="AQ251" s="6" t="s">
        <v>19321</v>
      </c>
      <c r="AR251" s="501" t="str">
        <f>Table2[[#This Row],[Employee Code]]</f>
        <v>12201366</v>
      </c>
      <c r="AS251" s="4" t="s">
        <v>16</v>
      </c>
      <c r="AT251" s="4" t="s">
        <v>14</v>
      </c>
    </row>
    <row r="252" spans="1:46" s="4" customFormat="1" ht="25" customHeight="1" x14ac:dyDescent="0.35">
      <c r="A252" s="365">
        <f t="shared" si="3"/>
        <v>251</v>
      </c>
      <c r="B252" s="338" t="s">
        <v>16514</v>
      </c>
      <c r="C252" s="335" t="s">
        <v>995</v>
      </c>
      <c r="D252" s="329"/>
      <c r="E252" s="329" t="s">
        <v>14</v>
      </c>
      <c r="F252" s="336">
        <v>44621</v>
      </c>
      <c r="G252" s="336">
        <v>44680</v>
      </c>
      <c r="H252" s="336">
        <v>45412</v>
      </c>
      <c r="I252" s="336"/>
      <c r="J252" s="269" t="s">
        <v>1932</v>
      </c>
      <c r="K252" s="337" t="s">
        <v>69</v>
      </c>
      <c r="L252" s="337" t="s">
        <v>905</v>
      </c>
      <c r="M252" s="337" t="s">
        <v>905</v>
      </c>
      <c r="N252" s="337" t="s">
        <v>1972</v>
      </c>
      <c r="O252" s="337" t="s">
        <v>996</v>
      </c>
      <c r="P252" s="337" t="s">
        <v>2431</v>
      </c>
      <c r="Q252" s="329" t="s">
        <v>21</v>
      </c>
      <c r="R252" s="338" t="s">
        <v>19322</v>
      </c>
      <c r="S252" s="329" t="s">
        <v>1935</v>
      </c>
      <c r="T252" s="329" t="s">
        <v>22</v>
      </c>
      <c r="U252" s="336">
        <v>31919</v>
      </c>
      <c r="V252" s="9" t="s">
        <v>255</v>
      </c>
      <c r="W252" s="329" t="s">
        <v>317</v>
      </c>
      <c r="X252" s="329" t="s">
        <v>1936</v>
      </c>
      <c r="Y252" s="338" t="s">
        <v>19323</v>
      </c>
      <c r="Z252" s="336">
        <v>44420</v>
      </c>
      <c r="AA252" s="329" t="s">
        <v>1937</v>
      </c>
      <c r="AB252" s="329" t="s">
        <v>1956</v>
      </c>
      <c r="AC252" s="339" t="s">
        <v>1939</v>
      </c>
      <c r="AD252" s="329" t="s">
        <v>1992</v>
      </c>
      <c r="AE252" s="329" t="s">
        <v>2408</v>
      </c>
      <c r="AF252" s="329" t="s">
        <v>19324</v>
      </c>
      <c r="AG252" s="329" t="s">
        <v>19325</v>
      </c>
      <c r="AH252" s="329" t="s">
        <v>19326</v>
      </c>
      <c r="AI252" s="329" t="s">
        <v>19327</v>
      </c>
      <c r="AJ252" s="338" t="s">
        <v>19328</v>
      </c>
      <c r="AK252" s="329" t="s">
        <v>19329</v>
      </c>
      <c r="AL252" s="329" t="s">
        <v>1993</v>
      </c>
      <c r="AM252" s="500" t="s">
        <v>997</v>
      </c>
      <c r="AN252" s="325" t="s">
        <v>998</v>
      </c>
      <c r="AO252" s="7"/>
      <c r="AQ252" s="6" t="s">
        <v>19330</v>
      </c>
      <c r="AR252" s="501" t="str">
        <f>Table2[[#This Row],[Employee Code]]</f>
        <v>12201370</v>
      </c>
      <c r="AS252" s="4" t="s">
        <v>16</v>
      </c>
      <c r="AT252" s="4" t="s">
        <v>14</v>
      </c>
    </row>
    <row r="253" spans="1:46" s="4" customFormat="1" ht="25" customHeight="1" x14ac:dyDescent="0.35">
      <c r="A253" s="365">
        <f t="shared" si="3"/>
        <v>252</v>
      </c>
      <c r="B253" s="338" t="s">
        <v>16515</v>
      </c>
      <c r="C253" s="335" t="s">
        <v>999</v>
      </c>
      <c r="D253" s="329"/>
      <c r="E253" s="329" t="s">
        <v>14</v>
      </c>
      <c r="F253" s="336">
        <v>44629</v>
      </c>
      <c r="G253" s="336">
        <v>44688</v>
      </c>
      <c r="H253" s="336">
        <v>45444</v>
      </c>
      <c r="I253" s="336"/>
      <c r="J253" s="269" t="s">
        <v>1932</v>
      </c>
      <c r="K253" s="337" t="s">
        <v>34</v>
      </c>
      <c r="L253" s="337" t="s">
        <v>35</v>
      </c>
      <c r="M253" s="337" t="s">
        <v>2142</v>
      </c>
      <c r="N253" s="337" t="s">
        <v>2017</v>
      </c>
      <c r="O253" s="337" t="s">
        <v>1000</v>
      </c>
      <c r="P253" s="337" t="s">
        <v>2432</v>
      </c>
      <c r="Q253" s="329" t="s">
        <v>21</v>
      </c>
      <c r="R253" s="338" t="s">
        <v>19331</v>
      </c>
      <c r="S253" s="329" t="s">
        <v>2252</v>
      </c>
      <c r="T253" s="329" t="s">
        <v>22</v>
      </c>
      <c r="U253" s="336">
        <v>33664</v>
      </c>
      <c r="V253" s="9" t="s">
        <v>255</v>
      </c>
      <c r="W253" s="329" t="s">
        <v>255</v>
      </c>
      <c r="X253" s="329" t="s">
        <v>1936</v>
      </c>
      <c r="Y253" s="338" t="s">
        <v>19332</v>
      </c>
      <c r="Z253" s="336">
        <v>44314</v>
      </c>
      <c r="AA253" s="329" t="s">
        <v>1937</v>
      </c>
      <c r="AB253" s="329" t="s">
        <v>1956</v>
      </c>
      <c r="AC253" s="339" t="s">
        <v>1939</v>
      </c>
      <c r="AD253" s="329" t="s">
        <v>2429</v>
      </c>
      <c r="AE253" s="329" t="s">
        <v>2433</v>
      </c>
      <c r="AF253" s="329" t="s">
        <v>19333</v>
      </c>
      <c r="AG253" s="329" t="s">
        <v>19334</v>
      </c>
      <c r="AH253" s="329" t="s">
        <v>19335</v>
      </c>
      <c r="AI253" s="329" t="s">
        <v>19336</v>
      </c>
      <c r="AJ253" s="338" t="s">
        <v>19337</v>
      </c>
      <c r="AK253" s="329" t="s">
        <v>19338</v>
      </c>
      <c r="AL253" s="329" t="s">
        <v>2005</v>
      </c>
      <c r="AM253" s="500" t="s">
        <v>1001</v>
      </c>
      <c r="AN253" s="325" t="s">
        <v>1002</v>
      </c>
      <c r="AO253" s="7" t="s">
        <v>19339</v>
      </c>
      <c r="AQ253" s="6" t="s">
        <v>19340</v>
      </c>
      <c r="AR253" s="501" t="str">
        <f>Table2[[#This Row],[Employee Code]]</f>
        <v>12201378</v>
      </c>
      <c r="AS253" s="4" t="s">
        <v>16</v>
      </c>
      <c r="AT253" s="4" t="s">
        <v>14</v>
      </c>
    </row>
    <row r="254" spans="1:46" s="4" customFormat="1" ht="25" customHeight="1" x14ac:dyDescent="0.35">
      <c r="A254" s="365">
        <f t="shared" si="3"/>
        <v>253</v>
      </c>
      <c r="B254" s="338" t="s">
        <v>16516</v>
      </c>
      <c r="C254" s="335" t="s">
        <v>1003</v>
      </c>
      <c r="D254" s="329"/>
      <c r="E254" s="329" t="s">
        <v>32</v>
      </c>
      <c r="F254" s="336">
        <v>44635</v>
      </c>
      <c r="G254" s="336">
        <v>44694</v>
      </c>
      <c r="H254" s="336">
        <v>45444</v>
      </c>
      <c r="I254" s="336"/>
      <c r="J254" s="269" t="s">
        <v>1932</v>
      </c>
      <c r="K254" s="337" t="s">
        <v>80</v>
      </c>
      <c r="L254" s="337" t="s">
        <v>146</v>
      </c>
      <c r="M254" s="337" t="s">
        <v>2163</v>
      </c>
      <c r="N254" s="337" t="s">
        <v>2155</v>
      </c>
      <c r="O254" s="337" t="s">
        <v>1004</v>
      </c>
      <c r="P254" s="337" t="s">
        <v>2434</v>
      </c>
      <c r="Q254" s="329" t="s">
        <v>21</v>
      </c>
      <c r="R254" s="516" t="s">
        <v>19341</v>
      </c>
      <c r="S254" s="329" t="s">
        <v>2234</v>
      </c>
      <c r="T254" s="329" t="s">
        <v>22</v>
      </c>
      <c r="U254" s="336">
        <v>36033</v>
      </c>
      <c r="V254" s="329" t="s">
        <v>317</v>
      </c>
      <c r="W254" s="329" t="s">
        <v>317</v>
      </c>
      <c r="X254" s="329" t="s">
        <v>1936</v>
      </c>
      <c r="Y254" s="338" t="s">
        <v>19342</v>
      </c>
      <c r="Z254" s="336">
        <v>45117</v>
      </c>
      <c r="AA254" s="329" t="s">
        <v>1937</v>
      </c>
      <c r="AB254" s="329" t="s">
        <v>1956</v>
      </c>
      <c r="AC254" s="339" t="s">
        <v>1939</v>
      </c>
      <c r="AD254" s="329" t="s">
        <v>19343</v>
      </c>
      <c r="AE254" s="329" t="s">
        <v>2435</v>
      </c>
      <c r="AF254" s="329" t="s">
        <v>19344</v>
      </c>
      <c r="AG254" s="329" t="s">
        <v>19345</v>
      </c>
      <c r="AH254" s="329" t="s">
        <v>19346</v>
      </c>
      <c r="AI254" s="329" t="s">
        <v>19347</v>
      </c>
      <c r="AJ254" s="338" t="s">
        <v>19348</v>
      </c>
      <c r="AK254" s="329" t="s">
        <v>19349</v>
      </c>
      <c r="AL254" s="329" t="s">
        <v>2107</v>
      </c>
      <c r="AM254" s="500" t="s">
        <v>1005</v>
      </c>
      <c r="AN254" s="325" t="s">
        <v>1006</v>
      </c>
      <c r="AO254" s="7" t="s">
        <v>19350</v>
      </c>
      <c r="AQ254" s="6" t="s">
        <v>19351</v>
      </c>
      <c r="AR254" s="501" t="str">
        <f>Table2[[#This Row],[Employee Code]]</f>
        <v>12201382</v>
      </c>
      <c r="AS254" s="4" t="s">
        <v>16</v>
      </c>
      <c r="AT254" s="4" t="s">
        <v>17039</v>
      </c>
    </row>
    <row r="255" spans="1:46" s="4" customFormat="1" ht="25" customHeight="1" x14ac:dyDescent="0.35">
      <c r="A255" s="365">
        <f t="shared" si="3"/>
        <v>254</v>
      </c>
      <c r="B255" s="338" t="s">
        <v>16517</v>
      </c>
      <c r="C255" s="335" t="s">
        <v>1007</v>
      </c>
      <c r="D255" s="329"/>
      <c r="E255" s="329" t="s">
        <v>1008</v>
      </c>
      <c r="F255" s="336">
        <v>44641</v>
      </c>
      <c r="G255" s="336">
        <v>44700</v>
      </c>
      <c r="H255" s="336">
        <v>45444</v>
      </c>
      <c r="I255" s="336"/>
      <c r="J255" s="269" t="s">
        <v>1932</v>
      </c>
      <c r="K255" s="337" t="s">
        <v>80</v>
      </c>
      <c r="L255" s="337" t="s">
        <v>256</v>
      </c>
      <c r="M255" s="337" t="s">
        <v>2129</v>
      </c>
      <c r="N255" s="337" t="s">
        <v>1990</v>
      </c>
      <c r="O255" s="337" t="s">
        <v>196</v>
      </c>
      <c r="P255" s="337" t="s">
        <v>2061</v>
      </c>
      <c r="Q255" s="329" t="s">
        <v>83</v>
      </c>
      <c r="R255" s="338" t="s">
        <v>19352</v>
      </c>
      <c r="S255" s="329" t="s">
        <v>1944</v>
      </c>
      <c r="T255" s="329" t="s">
        <v>22</v>
      </c>
      <c r="U255" s="336">
        <v>30317</v>
      </c>
      <c r="V255" s="9" t="s">
        <v>1008</v>
      </c>
      <c r="W255" s="329" t="s">
        <v>1008</v>
      </c>
      <c r="X255" s="329" t="s">
        <v>1936</v>
      </c>
      <c r="Y255" s="338" t="s">
        <v>19353</v>
      </c>
      <c r="Z255" s="336">
        <v>44805</v>
      </c>
      <c r="AA255" s="329" t="s">
        <v>1937</v>
      </c>
      <c r="AB255" s="329" t="s">
        <v>1946</v>
      </c>
      <c r="AC255" s="339" t="s">
        <v>1939</v>
      </c>
      <c r="AD255" s="329" t="s">
        <v>2049</v>
      </c>
      <c r="AE255" s="329" t="s">
        <v>19354</v>
      </c>
      <c r="AF255" s="329" t="s">
        <v>19355</v>
      </c>
      <c r="AG255" s="329" t="s">
        <v>19356</v>
      </c>
      <c r="AH255" s="329" t="s">
        <v>19355</v>
      </c>
      <c r="AI255" s="329" t="s">
        <v>19356</v>
      </c>
      <c r="AJ255" s="338" t="s">
        <v>19357</v>
      </c>
      <c r="AK255" s="329" t="s">
        <v>19358</v>
      </c>
      <c r="AL255" s="329" t="s">
        <v>2425</v>
      </c>
      <c r="AM255" s="500" t="s">
        <v>1009</v>
      </c>
      <c r="AN255" s="325" t="s">
        <v>1010</v>
      </c>
      <c r="AO255" s="7" t="s">
        <v>19359</v>
      </c>
      <c r="AQ255" s="6" t="s">
        <v>19360</v>
      </c>
      <c r="AR255" s="501" t="str">
        <f>Table2[[#This Row],[Employee Code]]</f>
        <v>12201385</v>
      </c>
      <c r="AS255" s="4" t="s">
        <v>17359</v>
      </c>
      <c r="AT255" s="4" t="s">
        <v>17039</v>
      </c>
    </row>
    <row r="256" spans="1:46" s="4" customFormat="1" ht="25" customHeight="1" x14ac:dyDescent="0.35">
      <c r="A256" s="365">
        <f t="shared" si="3"/>
        <v>255</v>
      </c>
      <c r="B256" s="338" t="s">
        <v>16518</v>
      </c>
      <c r="C256" s="335" t="s">
        <v>1011</v>
      </c>
      <c r="D256" s="329"/>
      <c r="E256" s="329" t="s">
        <v>343</v>
      </c>
      <c r="F256" s="336">
        <v>44643</v>
      </c>
      <c r="G256" s="336">
        <v>44702</v>
      </c>
      <c r="H256" s="336">
        <v>45444</v>
      </c>
      <c r="I256" s="336"/>
      <c r="J256" s="269" t="s">
        <v>1932</v>
      </c>
      <c r="K256" s="337" t="s">
        <v>80</v>
      </c>
      <c r="L256" s="337" t="s">
        <v>146</v>
      </c>
      <c r="M256" s="337" t="s">
        <v>2032</v>
      </c>
      <c r="N256" s="337" t="s">
        <v>2050</v>
      </c>
      <c r="O256" s="337" t="s">
        <v>400</v>
      </c>
      <c r="P256" s="337" t="s">
        <v>2173</v>
      </c>
      <c r="Q256" s="329" t="s">
        <v>148</v>
      </c>
      <c r="R256" s="338" t="s">
        <v>19361</v>
      </c>
      <c r="S256" s="329" t="s">
        <v>2259</v>
      </c>
      <c r="T256" s="329" t="s">
        <v>22</v>
      </c>
      <c r="U256" s="336">
        <v>34464</v>
      </c>
      <c r="V256" s="9" t="s">
        <v>343</v>
      </c>
      <c r="W256" s="329" t="s">
        <v>343</v>
      </c>
      <c r="X256" s="329" t="s">
        <v>1936</v>
      </c>
      <c r="Y256" s="338" t="s">
        <v>19362</v>
      </c>
      <c r="Z256" s="336">
        <v>44535</v>
      </c>
      <c r="AA256" s="329" t="s">
        <v>1937</v>
      </c>
      <c r="AB256" s="329" t="s">
        <v>1938</v>
      </c>
      <c r="AC256" s="339" t="s">
        <v>1939</v>
      </c>
      <c r="AD256" s="329" t="s">
        <v>2137</v>
      </c>
      <c r="AE256" s="329" t="s">
        <v>2273</v>
      </c>
      <c r="AF256" s="329" t="s">
        <v>19363</v>
      </c>
      <c r="AG256" s="329" t="s">
        <v>19364</v>
      </c>
      <c r="AH256" s="329" t="s">
        <v>19363</v>
      </c>
      <c r="AI256" s="329" t="s">
        <v>19364</v>
      </c>
      <c r="AJ256" s="338" t="s">
        <v>19365</v>
      </c>
      <c r="AK256" s="329" t="s">
        <v>19366</v>
      </c>
      <c r="AL256" s="329" t="s">
        <v>1941</v>
      </c>
      <c r="AM256" s="500" t="s">
        <v>1012</v>
      </c>
      <c r="AN256" s="325" t="s">
        <v>1013</v>
      </c>
      <c r="AO256" s="7" t="s">
        <v>19367</v>
      </c>
      <c r="AQ256" s="6" t="s">
        <v>19368</v>
      </c>
      <c r="AR256" s="501" t="str">
        <f>Table2[[#This Row],[Employee Code]]</f>
        <v>12201391</v>
      </c>
      <c r="AS256" s="4" t="s">
        <v>16</v>
      </c>
      <c r="AT256" s="4" t="s">
        <v>17039</v>
      </c>
    </row>
    <row r="257" spans="1:46" s="4" customFormat="1" ht="25" customHeight="1" x14ac:dyDescent="0.35">
      <c r="A257" s="365">
        <f t="shared" si="3"/>
        <v>256</v>
      </c>
      <c r="B257" s="338" t="s">
        <v>16519</v>
      </c>
      <c r="C257" s="335" t="s">
        <v>1014</v>
      </c>
      <c r="D257" s="329"/>
      <c r="E257" s="329" t="s">
        <v>14</v>
      </c>
      <c r="F257" s="336">
        <v>44643</v>
      </c>
      <c r="G257" s="336">
        <v>44702</v>
      </c>
      <c r="H257" s="336">
        <v>45444</v>
      </c>
      <c r="I257" s="336"/>
      <c r="J257" s="269" t="s">
        <v>1932</v>
      </c>
      <c r="K257" s="337" t="s">
        <v>34</v>
      </c>
      <c r="L257" s="337" t="s">
        <v>35</v>
      </c>
      <c r="M257" s="337" t="s">
        <v>1989</v>
      </c>
      <c r="N257" s="337" t="s">
        <v>2126</v>
      </c>
      <c r="O257" s="337" t="s">
        <v>1015</v>
      </c>
      <c r="P257" s="337" t="s">
        <v>2436</v>
      </c>
      <c r="Q257" s="329" t="s">
        <v>21</v>
      </c>
      <c r="R257" s="516" t="s">
        <v>19369</v>
      </c>
      <c r="S257" s="329" t="s">
        <v>2259</v>
      </c>
      <c r="T257" s="329" t="s">
        <v>53</v>
      </c>
      <c r="U257" s="336">
        <v>31010</v>
      </c>
      <c r="V257" s="329" t="s">
        <v>255</v>
      </c>
      <c r="W257" s="329" t="s">
        <v>255</v>
      </c>
      <c r="X257" s="329" t="s">
        <v>1936</v>
      </c>
      <c r="Y257" s="338" t="s">
        <v>19370</v>
      </c>
      <c r="Z257" s="336">
        <v>44552</v>
      </c>
      <c r="AA257" s="329" t="s">
        <v>1937</v>
      </c>
      <c r="AB257" s="329" t="s">
        <v>1938</v>
      </c>
      <c r="AC257" s="339" t="s">
        <v>1939</v>
      </c>
      <c r="AD257" s="329" t="s">
        <v>2329</v>
      </c>
      <c r="AE257" s="329" t="s">
        <v>2095</v>
      </c>
      <c r="AF257" s="329" t="s">
        <v>19371</v>
      </c>
      <c r="AG257" s="329" t="s">
        <v>19372</v>
      </c>
      <c r="AH257" s="329" t="s">
        <v>19371</v>
      </c>
      <c r="AI257" s="329" t="s">
        <v>19373</v>
      </c>
      <c r="AJ257" s="338" t="s">
        <v>19374</v>
      </c>
      <c r="AK257" s="329" t="s">
        <v>19375</v>
      </c>
      <c r="AL257" s="329" t="s">
        <v>1971</v>
      </c>
      <c r="AM257" s="500" t="s">
        <v>1016</v>
      </c>
      <c r="AN257" s="325" t="s">
        <v>1017</v>
      </c>
      <c r="AO257" s="7" t="s">
        <v>19376</v>
      </c>
      <c r="AQ257" s="6" t="s">
        <v>19377</v>
      </c>
      <c r="AR257" s="501" t="str">
        <f>Table2[[#This Row],[Employee Code]]</f>
        <v>12201393</v>
      </c>
      <c r="AS257" s="4" t="s">
        <v>16</v>
      </c>
      <c r="AT257" s="4" t="s">
        <v>14</v>
      </c>
    </row>
    <row r="258" spans="1:46" s="4" customFormat="1" ht="25" customHeight="1" x14ac:dyDescent="0.35">
      <c r="A258" s="365">
        <f t="shared" ref="A258:A321" si="4">ROW()-1</f>
        <v>257</v>
      </c>
      <c r="B258" s="338" t="s">
        <v>16520</v>
      </c>
      <c r="C258" s="335" t="s">
        <v>1018</v>
      </c>
      <c r="D258" s="329"/>
      <c r="E258" s="329" t="s">
        <v>32</v>
      </c>
      <c r="F258" s="336">
        <v>44648</v>
      </c>
      <c r="G258" s="336">
        <v>44707</v>
      </c>
      <c r="H258" s="336">
        <v>45444</v>
      </c>
      <c r="I258" s="336"/>
      <c r="J258" s="269" t="s">
        <v>1932</v>
      </c>
      <c r="K258" s="337" t="s">
        <v>18</v>
      </c>
      <c r="L258" s="337" t="s">
        <v>283</v>
      </c>
      <c r="M258" s="337" t="s">
        <v>2168</v>
      </c>
      <c r="N258" s="337" t="s">
        <v>1990</v>
      </c>
      <c r="O258" s="337" t="s">
        <v>692</v>
      </c>
      <c r="P258" s="337" t="s">
        <v>2310</v>
      </c>
      <c r="Q258" s="329" t="s">
        <v>21</v>
      </c>
      <c r="R258" s="338" t="s">
        <v>19378</v>
      </c>
      <c r="S258" s="329" t="s">
        <v>2153</v>
      </c>
      <c r="T258" s="329" t="s">
        <v>22</v>
      </c>
      <c r="U258" s="336">
        <v>32774</v>
      </c>
      <c r="V258" s="9" t="s">
        <v>1866</v>
      </c>
      <c r="W258" s="329" t="s">
        <v>1866</v>
      </c>
      <c r="X258" s="329" t="s">
        <v>1936</v>
      </c>
      <c r="Y258" s="338" t="s">
        <v>19379</v>
      </c>
      <c r="Z258" s="336">
        <v>44474</v>
      </c>
      <c r="AA258" s="329" t="s">
        <v>1937</v>
      </c>
      <c r="AB258" s="329" t="s">
        <v>1938</v>
      </c>
      <c r="AC258" s="339" t="s">
        <v>1939</v>
      </c>
      <c r="AD258" s="329" t="s">
        <v>2437</v>
      </c>
      <c r="AE258" s="329" t="s">
        <v>1948</v>
      </c>
      <c r="AF258" s="329" t="s">
        <v>19380</v>
      </c>
      <c r="AG258" s="329" t="s">
        <v>19381</v>
      </c>
      <c r="AH258" s="329" t="s">
        <v>19382</v>
      </c>
      <c r="AI258" s="329" t="s">
        <v>19383</v>
      </c>
      <c r="AJ258" s="338" t="s">
        <v>19384</v>
      </c>
      <c r="AK258" s="329" t="s">
        <v>19385</v>
      </c>
      <c r="AL258" s="329" t="s">
        <v>1941</v>
      </c>
      <c r="AM258" s="500" t="s">
        <v>1019</v>
      </c>
      <c r="AN258" s="325" t="s">
        <v>1020</v>
      </c>
      <c r="AO258" s="7" t="s">
        <v>19386</v>
      </c>
      <c r="AQ258" s="6" t="s">
        <v>19387</v>
      </c>
      <c r="AR258" s="501" t="str">
        <f>Table2[[#This Row],[Employee Code]]</f>
        <v>12201395</v>
      </c>
      <c r="AS258" s="4" t="s">
        <v>16</v>
      </c>
      <c r="AT258" s="4" t="s">
        <v>17039</v>
      </c>
    </row>
    <row r="259" spans="1:46" s="4" customFormat="1" ht="25" customHeight="1" x14ac:dyDescent="0.35">
      <c r="A259" s="365">
        <f t="shared" si="4"/>
        <v>258</v>
      </c>
      <c r="B259" s="338" t="s">
        <v>16521</v>
      </c>
      <c r="C259" s="335" t="s">
        <v>1021</v>
      </c>
      <c r="D259" s="329"/>
      <c r="E259" s="329" t="s">
        <v>176</v>
      </c>
      <c r="F259" s="336">
        <v>44655</v>
      </c>
      <c r="G259" s="336">
        <v>44714</v>
      </c>
      <c r="H259" s="336">
        <v>45446</v>
      </c>
      <c r="I259" s="336"/>
      <c r="J259" s="329" t="s">
        <v>1932</v>
      </c>
      <c r="K259" s="337" t="s">
        <v>80</v>
      </c>
      <c r="L259" s="337" t="s">
        <v>297</v>
      </c>
      <c r="M259" s="337" t="s">
        <v>2122</v>
      </c>
      <c r="N259" s="337" t="s">
        <v>2050</v>
      </c>
      <c r="O259" s="337" t="s">
        <v>196</v>
      </c>
      <c r="P259" s="337" t="s">
        <v>2438</v>
      </c>
      <c r="Q259" s="329" t="s">
        <v>83</v>
      </c>
      <c r="R259" s="516" t="s">
        <v>19388</v>
      </c>
      <c r="S259" s="329" t="s">
        <v>1944</v>
      </c>
      <c r="T259" s="329" t="s">
        <v>53</v>
      </c>
      <c r="U259" s="336">
        <v>33765</v>
      </c>
      <c r="V259" s="329" t="s">
        <v>2048</v>
      </c>
      <c r="W259" s="329" t="s">
        <v>2048</v>
      </c>
      <c r="X259" s="329" t="s">
        <v>1936</v>
      </c>
      <c r="Y259" s="338" t="s">
        <v>19389</v>
      </c>
      <c r="Z259" s="336">
        <v>43161</v>
      </c>
      <c r="AA259" s="329" t="s">
        <v>2048</v>
      </c>
      <c r="AB259" s="329" t="s">
        <v>1956</v>
      </c>
      <c r="AC259" s="339" t="s">
        <v>1939</v>
      </c>
      <c r="AD259" s="329" t="s">
        <v>19390</v>
      </c>
      <c r="AE259" s="329" t="s">
        <v>2439</v>
      </c>
      <c r="AF259" s="329" t="s">
        <v>19391</v>
      </c>
      <c r="AG259" s="329" t="s">
        <v>19392</v>
      </c>
      <c r="AH259" s="329" t="s">
        <v>19391</v>
      </c>
      <c r="AI259" s="329" t="s">
        <v>19392</v>
      </c>
      <c r="AJ259" s="338" t="s">
        <v>19393</v>
      </c>
      <c r="AK259" s="329" t="s">
        <v>19394</v>
      </c>
      <c r="AL259" s="329" t="s">
        <v>1953</v>
      </c>
      <c r="AM259" s="500" t="s">
        <v>19395</v>
      </c>
      <c r="AN259" s="325" t="s">
        <v>19396</v>
      </c>
      <c r="AO259" s="7" t="s">
        <v>19397</v>
      </c>
      <c r="AQ259" s="6" t="s">
        <v>19398</v>
      </c>
      <c r="AR259" s="501" t="str">
        <f>Table2[[#This Row],[Employee Code]]</f>
        <v>12201401</v>
      </c>
      <c r="AS259" s="4" t="s">
        <v>17359</v>
      </c>
      <c r="AT259" s="4" t="s">
        <v>17039</v>
      </c>
    </row>
    <row r="260" spans="1:46" s="4" customFormat="1" ht="25" customHeight="1" x14ac:dyDescent="0.35">
      <c r="A260" s="365">
        <f t="shared" si="4"/>
        <v>259</v>
      </c>
      <c r="B260" s="338" t="s">
        <v>16522</v>
      </c>
      <c r="C260" s="335" t="s">
        <v>1022</v>
      </c>
      <c r="D260" s="329"/>
      <c r="E260" s="329" t="s">
        <v>14</v>
      </c>
      <c r="F260" s="336">
        <v>44663</v>
      </c>
      <c r="G260" s="336">
        <v>44722</v>
      </c>
      <c r="H260" s="336">
        <v>45474</v>
      </c>
      <c r="I260" s="336"/>
      <c r="J260" s="329" t="s">
        <v>1932</v>
      </c>
      <c r="K260" s="337" t="s">
        <v>40</v>
      </c>
      <c r="L260" s="337" t="s">
        <v>47</v>
      </c>
      <c r="M260" s="337" t="s">
        <v>2027</v>
      </c>
      <c r="N260" s="337" t="s">
        <v>1942</v>
      </c>
      <c r="O260" s="337" t="s">
        <v>1023</v>
      </c>
      <c r="P260" s="337" t="s">
        <v>2440</v>
      </c>
      <c r="Q260" s="329" t="s">
        <v>21</v>
      </c>
      <c r="R260" s="338" t="s">
        <v>19399</v>
      </c>
      <c r="S260" s="329" t="s">
        <v>2029</v>
      </c>
      <c r="T260" s="329" t="s">
        <v>22</v>
      </c>
      <c r="U260" s="336">
        <v>31158</v>
      </c>
      <c r="V260" s="9" t="s">
        <v>2441</v>
      </c>
      <c r="W260" s="329" t="s">
        <v>334</v>
      </c>
      <c r="X260" s="329" t="s">
        <v>1936</v>
      </c>
      <c r="Y260" s="338" t="s">
        <v>19400</v>
      </c>
      <c r="Z260" s="336">
        <v>44522</v>
      </c>
      <c r="AA260" s="329" t="s">
        <v>1937</v>
      </c>
      <c r="AB260" s="329" t="s">
        <v>1946</v>
      </c>
      <c r="AC260" s="339" t="s">
        <v>1939</v>
      </c>
      <c r="AD260" s="329" t="s">
        <v>1992</v>
      </c>
      <c r="AE260" s="329" t="s">
        <v>2408</v>
      </c>
      <c r="AF260" s="329" t="s">
        <v>19401</v>
      </c>
      <c r="AG260" s="329" t="s">
        <v>19402</v>
      </c>
      <c r="AH260" s="329" t="s">
        <v>19403</v>
      </c>
      <c r="AI260" s="329" t="s">
        <v>19404</v>
      </c>
      <c r="AJ260" s="338" t="s">
        <v>19405</v>
      </c>
      <c r="AK260" s="329" t="s">
        <v>19406</v>
      </c>
      <c r="AL260" s="329" t="s">
        <v>1963</v>
      </c>
      <c r="AM260" s="500" t="s">
        <v>1024</v>
      </c>
      <c r="AN260" s="325" t="s">
        <v>1025</v>
      </c>
      <c r="AO260" s="7" t="s">
        <v>19407</v>
      </c>
      <c r="AQ260" s="6" t="s">
        <v>19408</v>
      </c>
      <c r="AR260" s="501" t="str">
        <f>Table2[[#This Row],[Employee Code]]</f>
        <v>12201403</v>
      </c>
      <c r="AS260" s="4" t="s">
        <v>16</v>
      </c>
      <c r="AT260" s="4" t="s">
        <v>14</v>
      </c>
    </row>
    <row r="261" spans="1:46" s="4" customFormat="1" ht="25" customHeight="1" x14ac:dyDescent="0.35">
      <c r="A261" s="365">
        <f t="shared" si="4"/>
        <v>260</v>
      </c>
      <c r="B261" s="338" t="s">
        <v>16524</v>
      </c>
      <c r="C261" s="335" t="s">
        <v>1028</v>
      </c>
      <c r="D261" s="329"/>
      <c r="E261" s="329" t="s">
        <v>14</v>
      </c>
      <c r="F261" s="336">
        <v>44663</v>
      </c>
      <c r="G261" s="336">
        <v>44722</v>
      </c>
      <c r="H261" s="336">
        <v>45474</v>
      </c>
      <c r="I261" s="336"/>
      <c r="J261" s="329" t="s">
        <v>1932</v>
      </c>
      <c r="K261" s="337" t="s">
        <v>34</v>
      </c>
      <c r="L261" s="337" t="s">
        <v>35</v>
      </c>
      <c r="M261" s="337" t="s">
        <v>2225</v>
      </c>
      <c r="N261" s="337" t="s">
        <v>2050</v>
      </c>
      <c r="O261" s="337" t="s">
        <v>1029</v>
      </c>
      <c r="P261" s="337" t="s">
        <v>2444</v>
      </c>
      <c r="Q261" s="329" t="s">
        <v>21</v>
      </c>
      <c r="R261" s="516" t="s">
        <v>19409</v>
      </c>
      <c r="S261" s="329" t="s">
        <v>1986</v>
      </c>
      <c r="T261" s="329" t="s">
        <v>53</v>
      </c>
      <c r="U261" s="336">
        <v>35419</v>
      </c>
      <c r="V261" s="329" t="s">
        <v>255</v>
      </c>
      <c r="W261" s="329" t="s">
        <v>79</v>
      </c>
      <c r="X261" s="329" t="s">
        <v>1936</v>
      </c>
      <c r="Y261" s="338" t="s">
        <v>19410</v>
      </c>
      <c r="Z261" s="336">
        <v>44420</v>
      </c>
      <c r="AA261" s="329" t="s">
        <v>1937</v>
      </c>
      <c r="AB261" s="329" t="s">
        <v>1956</v>
      </c>
      <c r="AC261" s="339" t="s">
        <v>1974</v>
      </c>
      <c r="AD261" s="329" t="s">
        <v>2146</v>
      </c>
      <c r="AE261" s="329" t="s">
        <v>1948</v>
      </c>
      <c r="AF261" s="329" t="s">
        <v>19411</v>
      </c>
      <c r="AG261" s="329" t="s">
        <v>19412</v>
      </c>
      <c r="AH261" s="329" t="s">
        <v>19411</v>
      </c>
      <c r="AI261" s="329" t="s">
        <v>19412</v>
      </c>
      <c r="AJ261" s="338" t="s">
        <v>19413</v>
      </c>
      <c r="AK261" s="329" t="s">
        <v>2445</v>
      </c>
      <c r="AL261" s="329" t="s">
        <v>2005</v>
      </c>
      <c r="AM261" s="500" t="s">
        <v>1030</v>
      </c>
      <c r="AN261" s="325" t="s">
        <v>1031</v>
      </c>
      <c r="AO261" s="7" t="s">
        <v>19414</v>
      </c>
      <c r="AQ261" s="6" t="s">
        <v>19415</v>
      </c>
      <c r="AR261" s="501" t="str">
        <f>Table2[[#This Row],[Employee Code]]</f>
        <v>12201410</v>
      </c>
      <c r="AS261" s="4" t="s">
        <v>16</v>
      </c>
      <c r="AT261" s="4" t="s">
        <v>14</v>
      </c>
    </row>
    <row r="262" spans="1:46" s="4" customFormat="1" ht="25" customHeight="1" x14ac:dyDescent="0.35">
      <c r="A262" s="365">
        <f t="shared" si="4"/>
        <v>261</v>
      </c>
      <c r="B262" s="338" t="s">
        <v>16525</v>
      </c>
      <c r="C262" s="335" t="s">
        <v>1032</v>
      </c>
      <c r="D262" s="329"/>
      <c r="E262" s="329" t="s">
        <v>14</v>
      </c>
      <c r="F262" s="336">
        <v>44663</v>
      </c>
      <c r="G262" s="336">
        <v>44722</v>
      </c>
      <c r="H262" s="336">
        <v>45474</v>
      </c>
      <c r="I262" s="336"/>
      <c r="J262" s="329" t="s">
        <v>1932</v>
      </c>
      <c r="K262" s="337" t="s">
        <v>18</v>
      </c>
      <c r="L262" s="337" t="s">
        <v>218</v>
      </c>
      <c r="M262" s="337" t="s">
        <v>19416</v>
      </c>
      <c r="N262" s="337" t="s">
        <v>2050</v>
      </c>
      <c r="O262" s="337" t="s">
        <v>1033</v>
      </c>
      <c r="P262" s="337" t="s">
        <v>2446</v>
      </c>
      <c r="Q262" s="329" t="s">
        <v>21</v>
      </c>
      <c r="R262" s="338" t="s">
        <v>19417</v>
      </c>
      <c r="S262" s="329" t="s">
        <v>2029</v>
      </c>
      <c r="T262" s="329" t="s">
        <v>53</v>
      </c>
      <c r="U262" s="336">
        <v>34393</v>
      </c>
      <c r="V262" s="9" t="s">
        <v>1945</v>
      </c>
      <c r="W262" s="329" t="s">
        <v>79</v>
      </c>
      <c r="X262" s="329" t="s">
        <v>1936</v>
      </c>
      <c r="Y262" s="338" t="s">
        <v>19418</v>
      </c>
      <c r="Z262" s="336">
        <v>45050</v>
      </c>
      <c r="AA262" s="329" t="s">
        <v>1937</v>
      </c>
      <c r="AB262" s="329" t="s">
        <v>1956</v>
      </c>
      <c r="AC262" s="339" t="s">
        <v>1939</v>
      </c>
      <c r="AD262" s="329" t="s">
        <v>1992</v>
      </c>
      <c r="AE262" s="329" t="s">
        <v>2408</v>
      </c>
      <c r="AF262" s="329" t="s">
        <v>19419</v>
      </c>
      <c r="AG262" s="329" t="s">
        <v>19420</v>
      </c>
      <c r="AH262" s="329" t="s">
        <v>19421</v>
      </c>
      <c r="AI262" s="329" t="s">
        <v>19422</v>
      </c>
      <c r="AJ262" s="338" t="s">
        <v>19423</v>
      </c>
      <c r="AK262" s="329" t="s">
        <v>19424</v>
      </c>
      <c r="AL262" s="329" t="s">
        <v>1958</v>
      </c>
      <c r="AM262" s="500" t="s">
        <v>1034</v>
      </c>
      <c r="AN262" s="325" t="s">
        <v>1035</v>
      </c>
      <c r="AO262" s="7" t="s">
        <v>19425</v>
      </c>
      <c r="AQ262" s="6" t="s">
        <v>19426</v>
      </c>
      <c r="AR262" s="501" t="str">
        <f>Table2[[#This Row],[Employee Code]]</f>
        <v>12201411</v>
      </c>
      <c r="AS262" s="4" t="s">
        <v>16</v>
      </c>
      <c r="AT262" s="4" t="s">
        <v>14</v>
      </c>
    </row>
    <row r="263" spans="1:46" s="4" customFormat="1" ht="25" customHeight="1" x14ac:dyDescent="0.35">
      <c r="A263" s="365">
        <f t="shared" si="4"/>
        <v>262</v>
      </c>
      <c r="B263" s="338" t="s">
        <v>16526</v>
      </c>
      <c r="C263" s="335" t="s">
        <v>1036</v>
      </c>
      <c r="D263" s="329"/>
      <c r="E263" s="329" t="s">
        <v>14</v>
      </c>
      <c r="F263" s="336">
        <v>44663</v>
      </c>
      <c r="G263" s="336">
        <v>44722</v>
      </c>
      <c r="H263" s="336">
        <v>45474</v>
      </c>
      <c r="I263" s="336"/>
      <c r="J263" s="329" t="s">
        <v>1932</v>
      </c>
      <c r="K263" s="337" t="s">
        <v>18</v>
      </c>
      <c r="L263" s="337" t="s">
        <v>218</v>
      </c>
      <c r="M263" s="337" t="s">
        <v>2083</v>
      </c>
      <c r="N263" s="337" t="s">
        <v>2126</v>
      </c>
      <c r="O263" s="337" t="s">
        <v>1037</v>
      </c>
      <c r="P263" s="337" t="s">
        <v>2447</v>
      </c>
      <c r="Q263" s="329" t="s">
        <v>21</v>
      </c>
      <c r="R263" s="516" t="s">
        <v>19427</v>
      </c>
      <c r="S263" s="329" t="s">
        <v>1944</v>
      </c>
      <c r="T263" s="329" t="s">
        <v>22</v>
      </c>
      <c r="U263" s="336">
        <v>35000</v>
      </c>
      <c r="V263" s="329" t="s">
        <v>255</v>
      </c>
      <c r="W263" s="329" t="s">
        <v>255</v>
      </c>
      <c r="X263" s="329" t="s">
        <v>1936</v>
      </c>
      <c r="Y263" s="338" t="s">
        <v>19428</v>
      </c>
      <c r="Z263" s="336">
        <v>44798</v>
      </c>
      <c r="AA263" s="329" t="s">
        <v>1937</v>
      </c>
      <c r="AB263" s="329" t="s">
        <v>1938</v>
      </c>
      <c r="AC263" s="339" t="s">
        <v>1939</v>
      </c>
      <c r="AD263" s="329" t="s">
        <v>2423</v>
      </c>
      <c r="AE263" s="329" t="s">
        <v>2073</v>
      </c>
      <c r="AF263" s="329" t="s">
        <v>19429</v>
      </c>
      <c r="AG263" s="329" t="s">
        <v>19430</v>
      </c>
      <c r="AH263" s="329" t="s">
        <v>19431</v>
      </c>
      <c r="AI263" s="329" t="s">
        <v>19432</v>
      </c>
      <c r="AJ263" s="338" t="s">
        <v>19433</v>
      </c>
      <c r="AK263" s="329" t="s">
        <v>19434</v>
      </c>
      <c r="AL263" s="329" t="s">
        <v>1941</v>
      </c>
      <c r="AM263" s="500" t="s">
        <v>1038</v>
      </c>
      <c r="AN263" s="325" t="s">
        <v>1039</v>
      </c>
      <c r="AO263" s="7" t="s">
        <v>19435</v>
      </c>
      <c r="AQ263" s="6" t="s">
        <v>19436</v>
      </c>
      <c r="AR263" s="501" t="str">
        <f>Table2[[#This Row],[Employee Code]]</f>
        <v>12201412</v>
      </c>
      <c r="AS263" s="4" t="s">
        <v>16</v>
      </c>
      <c r="AT263" s="4" t="s">
        <v>14</v>
      </c>
    </row>
    <row r="264" spans="1:46" s="4" customFormat="1" ht="25" customHeight="1" x14ac:dyDescent="0.35">
      <c r="A264" s="365">
        <f t="shared" si="4"/>
        <v>263</v>
      </c>
      <c r="B264" s="338" t="s">
        <v>16527</v>
      </c>
      <c r="C264" s="335" t="s">
        <v>1040</v>
      </c>
      <c r="D264" s="329"/>
      <c r="E264" s="329" t="s">
        <v>14</v>
      </c>
      <c r="F264" s="336">
        <v>44663</v>
      </c>
      <c r="G264" s="336">
        <v>44722</v>
      </c>
      <c r="H264" s="336">
        <v>45474</v>
      </c>
      <c r="I264" s="336"/>
      <c r="J264" s="329" t="s">
        <v>1932</v>
      </c>
      <c r="K264" s="337" t="s">
        <v>26</v>
      </c>
      <c r="L264" s="337" t="s">
        <v>958</v>
      </c>
      <c r="M264" s="337" t="s">
        <v>958</v>
      </c>
      <c r="N264" s="337" t="s">
        <v>2155</v>
      </c>
      <c r="O264" s="337" t="s">
        <v>1041</v>
      </c>
      <c r="P264" s="337" t="s">
        <v>2448</v>
      </c>
      <c r="Q264" s="329" t="s">
        <v>21</v>
      </c>
      <c r="R264" s="338" t="s">
        <v>19437</v>
      </c>
      <c r="S264" s="329" t="s">
        <v>2135</v>
      </c>
      <c r="T264" s="329" t="s">
        <v>22</v>
      </c>
      <c r="U264" s="336">
        <v>36238</v>
      </c>
      <c r="V264" s="9" t="s">
        <v>255</v>
      </c>
      <c r="W264" s="329" t="s">
        <v>1382</v>
      </c>
      <c r="X264" s="329" t="s">
        <v>1936</v>
      </c>
      <c r="Y264" s="338" t="s">
        <v>19438</v>
      </c>
      <c r="Z264" s="336">
        <v>44706</v>
      </c>
      <c r="AA264" s="329" t="s">
        <v>1937</v>
      </c>
      <c r="AB264" s="329" t="s">
        <v>1956</v>
      </c>
      <c r="AC264" s="339" t="s">
        <v>1939</v>
      </c>
      <c r="AD264" s="329" t="s">
        <v>2429</v>
      </c>
      <c r="AE264" s="329" t="s">
        <v>2056</v>
      </c>
      <c r="AF264" s="329" t="s">
        <v>19439</v>
      </c>
      <c r="AG264" s="329" t="s">
        <v>19440</v>
      </c>
      <c r="AH264" s="329" t="s">
        <v>19439</v>
      </c>
      <c r="AI264" s="329" t="s">
        <v>19440</v>
      </c>
      <c r="AJ264" s="338" t="s">
        <v>19441</v>
      </c>
      <c r="AK264" s="329" t="s">
        <v>19442</v>
      </c>
      <c r="AL264" s="329" t="s">
        <v>2005</v>
      </c>
      <c r="AM264" s="500" t="s">
        <v>1042</v>
      </c>
      <c r="AN264" s="325" t="s">
        <v>1043</v>
      </c>
      <c r="AO264" s="7" t="s">
        <v>19443</v>
      </c>
      <c r="AQ264" s="6" t="s">
        <v>19444</v>
      </c>
      <c r="AR264" s="501" t="str">
        <f>Table2[[#This Row],[Employee Code]]</f>
        <v>12201413</v>
      </c>
      <c r="AS264" s="4" t="s">
        <v>16</v>
      </c>
      <c r="AT264" s="4" t="s">
        <v>14</v>
      </c>
    </row>
    <row r="265" spans="1:46" s="4" customFormat="1" ht="25" customHeight="1" x14ac:dyDescent="0.35">
      <c r="A265" s="365">
        <f t="shared" si="4"/>
        <v>264</v>
      </c>
      <c r="B265" s="338" t="s">
        <v>16529</v>
      </c>
      <c r="C265" s="335" t="s">
        <v>1048</v>
      </c>
      <c r="D265" s="329"/>
      <c r="E265" s="329" t="s">
        <v>14</v>
      </c>
      <c r="F265" s="336">
        <v>44671</v>
      </c>
      <c r="G265" s="336">
        <v>44730</v>
      </c>
      <c r="H265" s="336">
        <v>45474</v>
      </c>
      <c r="I265" s="336"/>
      <c r="J265" s="329" t="s">
        <v>1932</v>
      </c>
      <c r="K265" s="337" t="s">
        <v>18</v>
      </c>
      <c r="L265" s="337" t="s">
        <v>19</v>
      </c>
      <c r="M265" s="337" t="s">
        <v>19445</v>
      </c>
      <c r="N265" s="337" t="s">
        <v>2017</v>
      </c>
      <c r="O265" s="337" t="s">
        <v>1049</v>
      </c>
      <c r="P265" s="337" t="s">
        <v>2459</v>
      </c>
      <c r="Q265" s="329" t="s">
        <v>21</v>
      </c>
      <c r="R265" s="338" t="s">
        <v>19446</v>
      </c>
      <c r="S265" s="329" t="s">
        <v>2259</v>
      </c>
      <c r="T265" s="329" t="s">
        <v>53</v>
      </c>
      <c r="U265" s="336">
        <v>35760</v>
      </c>
      <c r="V265" s="9" t="s">
        <v>255</v>
      </c>
      <c r="W265" s="329" t="s">
        <v>141</v>
      </c>
      <c r="X265" s="329" t="s">
        <v>1936</v>
      </c>
      <c r="Y265" s="338" t="s">
        <v>19447</v>
      </c>
      <c r="Z265" s="336">
        <v>44529</v>
      </c>
      <c r="AA265" s="329" t="s">
        <v>1937</v>
      </c>
      <c r="AB265" s="329" t="s">
        <v>1956</v>
      </c>
      <c r="AC265" s="339" t="s">
        <v>1939</v>
      </c>
      <c r="AD265" s="329" t="s">
        <v>2423</v>
      </c>
      <c r="AE265" s="329" t="s">
        <v>2190</v>
      </c>
      <c r="AF265" s="329" t="s">
        <v>19448</v>
      </c>
      <c r="AG265" s="329" t="s">
        <v>19449</v>
      </c>
      <c r="AH265" s="329" t="s">
        <v>19448</v>
      </c>
      <c r="AI265" s="329" t="s">
        <v>19449</v>
      </c>
      <c r="AJ265" s="338" t="s">
        <v>19450</v>
      </c>
      <c r="AK265" s="329" t="s">
        <v>19451</v>
      </c>
      <c r="AL265" s="329" t="s">
        <v>1953</v>
      </c>
      <c r="AM265" s="500" t="s">
        <v>1050</v>
      </c>
      <c r="AN265" s="325" t="s">
        <v>1051</v>
      </c>
      <c r="AO265" s="7" t="s">
        <v>19452</v>
      </c>
      <c r="AQ265" s="6" t="s">
        <v>19453</v>
      </c>
      <c r="AR265" s="501" t="str">
        <f>Table2[[#This Row],[Employee Code]]</f>
        <v>12201416</v>
      </c>
      <c r="AS265" s="4" t="s">
        <v>16</v>
      </c>
      <c r="AT265" s="4" t="s">
        <v>14</v>
      </c>
    </row>
    <row r="266" spans="1:46" s="4" customFormat="1" ht="25" customHeight="1" x14ac:dyDescent="0.35">
      <c r="A266" s="365">
        <f t="shared" si="4"/>
        <v>265</v>
      </c>
      <c r="B266" s="338" t="s">
        <v>16530</v>
      </c>
      <c r="C266" s="335" t="s">
        <v>1052</v>
      </c>
      <c r="D266" s="329"/>
      <c r="E266" s="329" t="s">
        <v>14</v>
      </c>
      <c r="F266" s="336">
        <v>44676</v>
      </c>
      <c r="G266" s="336">
        <v>44735</v>
      </c>
      <c r="H266" s="336">
        <v>45474</v>
      </c>
      <c r="I266" s="336"/>
      <c r="J266" s="329" t="s">
        <v>1932</v>
      </c>
      <c r="K266" s="337" t="s">
        <v>26</v>
      </c>
      <c r="L266" s="337" t="s">
        <v>27</v>
      </c>
      <c r="M266" s="337" t="s">
        <v>27</v>
      </c>
      <c r="N266" s="337" t="s">
        <v>1990</v>
      </c>
      <c r="O266" s="337" t="s">
        <v>1053</v>
      </c>
      <c r="P266" s="337" t="s">
        <v>2460</v>
      </c>
      <c r="Q266" s="329" t="s">
        <v>21</v>
      </c>
      <c r="R266" s="516" t="s">
        <v>19454</v>
      </c>
      <c r="S266" s="329" t="s">
        <v>2079</v>
      </c>
      <c r="T266" s="329" t="s">
        <v>22</v>
      </c>
      <c r="U266" s="336">
        <v>33915</v>
      </c>
      <c r="V266" s="329" t="s">
        <v>781</v>
      </c>
      <c r="W266" s="329" t="s">
        <v>781</v>
      </c>
      <c r="X266" s="329" t="s">
        <v>1936</v>
      </c>
      <c r="Y266" s="338" t="s">
        <v>19455</v>
      </c>
      <c r="Z266" s="336">
        <v>44662</v>
      </c>
      <c r="AA266" s="329" t="s">
        <v>1937</v>
      </c>
      <c r="AB266" s="329" t="s">
        <v>1938</v>
      </c>
      <c r="AC266" s="339" t="s">
        <v>1939</v>
      </c>
      <c r="AD266" s="329" t="s">
        <v>2461</v>
      </c>
      <c r="AE266" s="329" t="s">
        <v>2462</v>
      </c>
      <c r="AF266" s="329" t="s">
        <v>19456</v>
      </c>
      <c r="AG266" s="329" t="s">
        <v>19457</v>
      </c>
      <c r="AH266" s="329" t="s">
        <v>19458</v>
      </c>
      <c r="AI266" s="329" t="s">
        <v>19459</v>
      </c>
      <c r="AJ266" s="338" t="s">
        <v>19460</v>
      </c>
      <c r="AK266" s="329" t="s">
        <v>19461</v>
      </c>
      <c r="AL266" s="329" t="s">
        <v>1941</v>
      </c>
      <c r="AM266" s="500" t="s">
        <v>1054</v>
      </c>
      <c r="AN266" s="325" t="s">
        <v>1055</v>
      </c>
      <c r="AO266" s="7"/>
      <c r="AQ266" s="6" t="s">
        <v>19462</v>
      </c>
      <c r="AR266" s="501" t="str">
        <f>Table2[[#This Row],[Employee Code]]</f>
        <v>12201419</v>
      </c>
      <c r="AS266" s="4" t="s">
        <v>16</v>
      </c>
      <c r="AT266" s="4" t="s">
        <v>14</v>
      </c>
    </row>
    <row r="267" spans="1:46" s="4" customFormat="1" ht="25" customHeight="1" x14ac:dyDescent="0.35">
      <c r="A267" s="365">
        <f t="shared" si="4"/>
        <v>266</v>
      </c>
      <c r="B267" s="338" t="s">
        <v>16531</v>
      </c>
      <c r="C267" s="335" t="s">
        <v>1056</v>
      </c>
      <c r="D267" s="329"/>
      <c r="E267" s="329" t="s">
        <v>14</v>
      </c>
      <c r="F267" s="336">
        <v>44676</v>
      </c>
      <c r="G267" s="336">
        <v>44735</v>
      </c>
      <c r="H267" s="336">
        <v>45474</v>
      </c>
      <c r="I267" s="336"/>
      <c r="J267" s="329" t="s">
        <v>1932</v>
      </c>
      <c r="K267" s="337" t="s">
        <v>80</v>
      </c>
      <c r="L267" s="337" t="s">
        <v>146</v>
      </c>
      <c r="M267" s="337" t="s">
        <v>2163</v>
      </c>
      <c r="N267" s="337" t="s">
        <v>2126</v>
      </c>
      <c r="O267" s="337" t="s">
        <v>1057</v>
      </c>
      <c r="P267" s="337" t="s">
        <v>2463</v>
      </c>
      <c r="Q267" s="329" t="s">
        <v>21</v>
      </c>
      <c r="R267" s="338" t="s">
        <v>19463</v>
      </c>
      <c r="S267" s="329" t="s">
        <v>1935</v>
      </c>
      <c r="T267" s="329" t="s">
        <v>22</v>
      </c>
      <c r="U267" s="336">
        <v>36440</v>
      </c>
      <c r="V267" s="9" t="s">
        <v>2228</v>
      </c>
      <c r="W267" s="329" t="s">
        <v>2228</v>
      </c>
      <c r="X267" s="329" t="s">
        <v>1936</v>
      </c>
      <c r="Y267" s="338" t="s">
        <v>19464</v>
      </c>
      <c r="Z267" s="336">
        <v>44535</v>
      </c>
      <c r="AA267" s="329" t="s">
        <v>1937</v>
      </c>
      <c r="AB267" s="329" t="s">
        <v>1956</v>
      </c>
      <c r="AC267" s="339" t="s">
        <v>1939</v>
      </c>
      <c r="AD267" s="329" t="s">
        <v>2098</v>
      </c>
      <c r="AE267" s="329" t="s">
        <v>1998</v>
      </c>
      <c r="AF267" s="329" t="s">
        <v>19465</v>
      </c>
      <c r="AG267" s="329" t="s">
        <v>19466</v>
      </c>
      <c r="AH267" s="329" t="s">
        <v>19467</v>
      </c>
      <c r="AI267" s="329" t="s">
        <v>19468</v>
      </c>
      <c r="AJ267" s="338" t="s">
        <v>19469</v>
      </c>
      <c r="AK267" s="329" t="s">
        <v>19470</v>
      </c>
      <c r="AL267" s="329" t="s">
        <v>1958</v>
      </c>
      <c r="AM267" s="500" t="s">
        <v>1058</v>
      </c>
      <c r="AN267" s="325" t="s">
        <v>1059</v>
      </c>
      <c r="AO267" s="7"/>
      <c r="AQ267" s="6" t="s">
        <v>19471</v>
      </c>
      <c r="AR267" s="501" t="str">
        <f>Table2[[#This Row],[Employee Code]]</f>
        <v>12201421</v>
      </c>
      <c r="AS267" s="4" t="s">
        <v>16</v>
      </c>
      <c r="AT267" s="4" t="s">
        <v>14</v>
      </c>
    </row>
    <row r="268" spans="1:46" s="4" customFormat="1" ht="25" customHeight="1" x14ac:dyDescent="0.35">
      <c r="A268" s="365">
        <f t="shared" si="4"/>
        <v>267</v>
      </c>
      <c r="B268" s="338" t="s">
        <v>16532</v>
      </c>
      <c r="C268" s="335" t="s">
        <v>1060</v>
      </c>
      <c r="D268" s="329"/>
      <c r="E268" s="329" t="s">
        <v>32</v>
      </c>
      <c r="F268" s="336">
        <v>44685</v>
      </c>
      <c r="G268" s="336">
        <v>44744</v>
      </c>
      <c r="H268" s="336">
        <v>45505</v>
      </c>
      <c r="I268" s="336"/>
      <c r="J268" s="329" t="s">
        <v>1932</v>
      </c>
      <c r="K268" s="337" t="s">
        <v>18</v>
      </c>
      <c r="L268" s="337" t="s">
        <v>283</v>
      </c>
      <c r="M268" s="337" t="s">
        <v>2116</v>
      </c>
      <c r="N268" s="337" t="s">
        <v>2050</v>
      </c>
      <c r="O268" s="337" t="s">
        <v>1061</v>
      </c>
      <c r="P268" s="337" t="s">
        <v>2464</v>
      </c>
      <c r="Q268" s="329" t="s">
        <v>21</v>
      </c>
      <c r="R268" s="516" t="s">
        <v>19472</v>
      </c>
      <c r="S268" s="329" t="s">
        <v>1935</v>
      </c>
      <c r="T268" s="329" t="s">
        <v>22</v>
      </c>
      <c r="U268" s="336">
        <v>35698</v>
      </c>
      <c r="V268" s="329" t="s">
        <v>544</v>
      </c>
      <c r="W268" s="329" t="s">
        <v>2205</v>
      </c>
      <c r="X268" s="329" t="s">
        <v>1936</v>
      </c>
      <c r="Y268" s="338" t="s">
        <v>19473</v>
      </c>
      <c r="Z268" s="336">
        <v>44897</v>
      </c>
      <c r="AA268" s="329" t="s">
        <v>1937</v>
      </c>
      <c r="AB268" s="329" t="s">
        <v>1956</v>
      </c>
      <c r="AC268" s="339" t="s">
        <v>1939</v>
      </c>
      <c r="AD268" s="329" t="s">
        <v>2072</v>
      </c>
      <c r="AE268" s="329" t="s">
        <v>2069</v>
      </c>
      <c r="AF268" s="329" t="s">
        <v>19474</v>
      </c>
      <c r="AG268" s="329" t="s">
        <v>19475</v>
      </c>
      <c r="AH268" s="329" t="s">
        <v>19476</v>
      </c>
      <c r="AI268" s="329" t="s">
        <v>19477</v>
      </c>
      <c r="AJ268" s="338" t="s">
        <v>19478</v>
      </c>
      <c r="AK268" s="329" t="s">
        <v>19479</v>
      </c>
      <c r="AL268" s="329" t="s">
        <v>2160</v>
      </c>
      <c r="AM268" s="500" t="s">
        <v>1062</v>
      </c>
      <c r="AN268" s="325" t="s">
        <v>1063</v>
      </c>
      <c r="AO268" s="7" t="s">
        <v>19480</v>
      </c>
      <c r="AQ268" s="6" t="s">
        <v>19481</v>
      </c>
      <c r="AR268" s="501" t="str">
        <f>Table2[[#This Row],[Employee Code]]</f>
        <v>12201425</v>
      </c>
      <c r="AS268" s="4" t="s">
        <v>16</v>
      </c>
      <c r="AT268" s="4" t="s">
        <v>17039</v>
      </c>
    </row>
    <row r="269" spans="1:46" s="4" customFormat="1" ht="25" customHeight="1" x14ac:dyDescent="0.35">
      <c r="A269" s="365">
        <f t="shared" si="4"/>
        <v>268</v>
      </c>
      <c r="B269" s="338" t="s">
        <v>16533</v>
      </c>
      <c r="C269" s="335" t="s">
        <v>1064</v>
      </c>
      <c r="D269" s="329" t="s">
        <v>19482</v>
      </c>
      <c r="E269" s="329" t="s">
        <v>14</v>
      </c>
      <c r="F269" s="336">
        <v>44685</v>
      </c>
      <c r="G269" s="336">
        <v>44744</v>
      </c>
      <c r="H269" s="336">
        <v>45505</v>
      </c>
      <c r="I269" s="336"/>
      <c r="J269" s="329" t="s">
        <v>1932</v>
      </c>
      <c r="K269" s="337" t="s">
        <v>34</v>
      </c>
      <c r="L269" s="337" t="s">
        <v>35</v>
      </c>
      <c r="M269" s="337" t="s">
        <v>1989</v>
      </c>
      <c r="N269" s="337" t="s">
        <v>1990</v>
      </c>
      <c r="O269" s="337" t="s">
        <v>75</v>
      </c>
      <c r="P269" s="337" t="s">
        <v>1991</v>
      </c>
      <c r="Q269" s="329" t="s">
        <v>21</v>
      </c>
      <c r="R269" s="338" t="s">
        <v>19483</v>
      </c>
      <c r="S269" s="329" t="s">
        <v>1944</v>
      </c>
      <c r="T269" s="329" t="s">
        <v>22</v>
      </c>
      <c r="U269" s="336">
        <v>34559</v>
      </c>
      <c r="V269" s="9" t="s">
        <v>255</v>
      </c>
      <c r="W269" s="329" t="s">
        <v>255</v>
      </c>
      <c r="X269" s="329" t="s">
        <v>1936</v>
      </c>
      <c r="Y269" s="338" t="s">
        <v>19484</v>
      </c>
      <c r="Z269" s="336">
        <v>44311</v>
      </c>
      <c r="AA269" s="329" t="s">
        <v>1937</v>
      </c>
      <c r="AB269" s="329" t="s">
        <v>1956</v>
      </c>
      <c r="AC269" s="339" t="s">
        <v>1939</v>
      </c>
      <c r="AD269" s="329" t="s">
        <v>2115</v>
      </c>
      <c r="AE269" s="329" t="s">
        <v>2465</v>
      </c>
      <c r="AF269" s="329" t="s">
        <v>19485</v>
      </c>
      <c r="AG269" s="329" t="s">
        <v>19486</v>
      </c>
      <c r="AH269" s="329" t="s">
        <v>19487</v>
      </c>
      <c r="AI269" s="329" t="s">
        <v>19488</v>
      </c>
      <c r="AJ269" s="338" t="s">
        <v>19489</v>
      </c>
      <c r="AK269" s="329" t="s">
        <v>672</v>
      </c>
      <c r="AL269" s="329" t="s">
        <v>1993</v>
      </c>
      <c r="AM269" s="500" t="s">
        <v>1065</v>
      </c>
      <c r="AN269" s="325" t="s">
        <v>1066</v>
      </c>
      <c r="AO269" s="7" t="s">
        <v>19490</v>
      </c>
      <c r="AQ269" s="6" t="s">
        <v>19491</v>
      </c>
      <c r="AR269" s="501" t="str">
        <f>Table2[[#This Row],[Employee Code]]</f>
        <v>12201428</v>
      </c>
      <c r="AS269" s="4" t="s">
        <v>16</v>
      </c>
      <c r="AT269" s="4" t="s">
        <v>14</v>
      </c>
    </row>
    <row r="270" spans="1:46" s="4" customFormat="1" ht="25" customHeight="1" x14ac:dyDescent="0.35">
      <c r="A270" s="365">
        <f t="shared" si="4"/>
        <v>269</v>
      </c>
      <c r="B270" s="338" t="s">
        <v>16534</v>
      </c>
      <c r="C270" s="335" t="s">
        <v>1067</v>
      </c>
      <c r="D270" s="329"/>
      <c r="E270" s="329" t="s">
        <v>14</v>
      </c>
      <c r="F270" s="336">
        <v>44685</v>
      </c>
      <c r="G270" s="336">
        <v>44744</v>
      </c>
      <c r="H270" s="336">
        <v>45505</v>
      </c>
      <c r="I270" s="336"/>
      <c r="J270" s="329" t="s">
        <v>1932</v>
      </c>
      <c r="K270" s="337" t="s">
        <v>64</v>
      </c>
      <c r="L270" s="337" t="s">
        <v>96</v>
      </c>
      <c r="M270" s="337" t="s">
        <v>19492</v>
      </c>
      <c r="N270" s="337" t="s">
        <v>2017</v>
      </c>
      <c r="O270" s="337" t="s">
        <v>97</v>
      </c>
      <c r="P270" s="337" t="s">
        <v>2002</v>
      </c>
      <c r="Q270" s="329" t="s">
        <v>21</v>
      </c>
      <c r="R270" s="516" t="s">
        <v>19493</v>
      </c>
      <c r="S270" s="329" t="s">
        <v>1935</v>
      </c>
      <c r="T270" s="329" t="s">
        <v>53</v>
      </c>
      <c r="U270" s="336">
        <v>35825</v>
      </c>
      <c r="V270" s="329" t="s">
        <v>255</v>
      </c>
      <c r="W270" s="329" t="s">
        <v>255</v>
      </c>
      <c r="X270" s="329" t="s">
        <v>1936</v>
      </c>
      <c r="Y270" s="338" t="s">
        <v>19494</v>
      </c>
      <c r="Z270" s="336">
        <v>44420</v>
      </c>
      <c r="AA270" s="329" t="s">
        <v>1937</v>
      </c>
      <c r="AB270" s="329" t="s">
        <v>1938</v>
      </c>
      <c r="AC270" s="339" t="s">
        <v>1939</v>
      </c>
      <c r="AD270" s="329" t="s">
        <v>19495</v>
      </c>
      <c r="AE270" s="329" t="s">
        <v>1982</v>
      </c>
      <c r="AF270" s="329" t="s">
        <v>19496</v>
      </c>
      <c r="AG270" s="329" t="s">
        <v>19497</v>
      </c>
      <c r="AH270" s="329" t="s">
        <v>19498</v>
      </c>
      <c r="AI270" s="329" t="s">
        <v>19499</v>
      </c>
      <c r="AJ270" s="338" t="s">
        <v>1068</v>
      </c>
      <c r="AK270" s="329" t="s">
        <v>19500</v>
      </c>
      <c r="AL270" s="329" t="s">
        <v>2005</v>
      </c>
      <c r="AM270" s="500" t="s">
        <v>1068</v>
      </c>
      <c r="AN270" s="325" t="s">
        <v>1069</v>
      </c>
      <c r="AO270" s="7"/>
      <c r="AQ270" s="6" t="s">
        <v>19501</v>
      </c>
      <c r="AR270" s="501" t="str">
        <f>Table2[[#This Row],[Employee Code]]</f>
        <v>12201429</v>
      </c>
      <c r="AS270" s="4" t="s">
        <v>16</v>
      </c>
      <c r="AT270" s="4" t="s">
        <v>14</v>
      </c>
    </row>
    <row r="271" spans="1:46" s="4" customFormat="1" ht="25" customHeight="1" x14ac:dyDescent="0.35">
      <c r="A271" s="365">
        <f t="shared" si="4"/>
        <v>270</v>
      </c>
      <c r="B271" s="338" t="s">
        <v>16535</v>
      </c>
      <c r="C271" s="335" t="s">
        <v>1070</v>
      </c>
      <c r="D271" s="329"/>
      <c r="E271" s="329" t="s">
        <v>1071</v>
      </c>
      <c r="F271" s="336">
        <v>44686</v>
      </c>
      <c r="G271" s="336">
        <v>44745</v>
      </c>
      <c r="H271" s="336">
        <v>45505</v>
      </c>
      <c r="I271" s="336"/>
      <c r="J271" s="329" t="s">
        <v>1932</v>
      </c>
      <c r="K271" s="337" t="s">
        <v>34</v>
      </c>
      <c r="L271" s="337" t="s">
        <v>35</v>
      </c>
      <c r="M271" s="337" t="s">
        <v>35</v>
      </c>
      <c r="N271" s="337" t="s">
        <v>2126</v>
      </c>
      <c r="O271" s="337" t="s">
        <v>307</v>
      </c>
      <c r="P271" s="337" t="s">
        <v>2127</v>
      </c>
      <c r="Q271" s="329" t="s">
        <v>21</v>
      </c>
      <c r="R271" s="338" t="s">
        <v>19502</v>
      </c>
      <c r="S271" s="329" t="s">
        <v>1944</v>
      </c>
      <c r="T271" s="329" t="s">
        <v>22</v>
      </c>
      <c r="U271" s="336">
        <v>32964</v>
      </c>
      <c r="V271" s="9" t="s">
        <v>1658</v>
      </c>
      <c r="W271" s="329" t="s">
        <v>1658</v>
      </c>
      <c r="X271" s="329" t="s">
        <v>1936</v>
      </c>
      <c r="Y271" s="338" t="s">
        <v>19503</v>
      </c>
      <c r="Z271" s="336">
        <v>44504</v>
      </c>
      <c r="AA271" s="329" t="s">
        <v>1937</v>
      </c>
      <c r="AB271" s="329" t="s">
        <v>1938</v>
      </c>
      <c r="AC271" s="339" t="s">
        <v>1939</v>
      </c>
      <c r="AD271" s="329" t="s">
        <v>2466</v>
      </c>
      <c r="AE271" s="329" t="s">
        <v>2041</v>
      </c>
      <c r="AF271" s="329" t="s">
        <v>19504</v>
      </c>
      <c r="AG271" s="329" t="s">
        <v>2467</v>
      </c>
      <c r="AH271" s="329" t="s">
        <v>19504</v>
      </c>
      <c r="AI271" s="329" t="s">
        <v>2467</v>
      </c>
      <c r="AJ271" s="338" t="s">
        <v>2468</v>
      </c>
      <c r="AK271" s="329" t="s">
        <v>2469</v>
      </c>
      <c r="AL271" s="329" t="s">
        <v>1941</v>
      </c>
      <c r="AM271" s="500" t="s">
        <v>1072</v>
      </c>
      <c r="AN271" s="325" t="s">
        <v>1073</v>
      </c>
      <c r="AO271" s="7" t="s">
        <v>19505</v>
      </c>
      <c r="AQ271" s="6" t="s">
        <v>19506</v>
      </c>
      <c r="AR271" s="501" t="str">
        <f>Table2[[#This Row],[Employee Code]]</f>
        <v>12201431</v>
      </c>
      <c r="AS271" s="4" t="s">
        <v>16</v>
      </c>
      <c r="AT271" s="4" t="s">
        <v>17039</v>
      </c>
    </row>
    <row r="272" spans="1:46" s="4" customFormat="1" ht="25" customHeight="1" x14ac:dyDescent="0.35">
      <c r="A272" s="365">
        <f t="shared" si="4"/>
        <v>271</v>
      </c>
      <c r="B272" s="338" t="s">
        <v>16536</v>
      </c>
      <c r="C272" s="335" t="s">
        <v>1074</v>
      </c>
      <c r="D272" s="329"/>
      <c r="E272" s="329" t="s">
        <v>145</v>
      </c>
      <c r="F272" s="336">
        <v>44690</v>
      </c>
      <c r="G272" s="336">
        <v>44749</v>
      </c>
      <c r="H272" s="336">
        <v>45505</v>
      </c>
      <c r="I272" s="336"/>
      <c r="J272" s="329" t="s">
        <v>1932</v>
      </c>
      <c r="K272" s="337" t="s">
        <v>80</v>
      </c>
      <c r="L272" s="337" t="s">
        <v>297</v>
      </c>
      <c r="M272" s="337" t="s">
        <v>2470</v>
      </c>
      <c r="N272" s="337" t="s">
        <v>1990</v>
      </c>
      <c r="O272" s="337" t="s">
        <v>196</v>
      </c>
      <c r="P272" s="337" t="s">
        <v>2061</v>
      </c>
      <c r="Q272" s="329" t="s">
        <v>83</v>
      </c>
      <c r="R272" s="516" t="s">
        <v>19507</v>
      </c>
      <c r="S272" s="329" t="s">
        <v>2003</v>
      </c>
      <c r="T272" s="329" t="s">
        <v>53</v>
      </c>
      <c r="U272" s="336">
        <v>32132</v>
      </c>
      <c r="V272" s="329" t="s">
        <v>2007</v>
      </c>
      <c r="W272" s="329" t="s">
        <v>2007</v>
      </c>
      <c r="X272" s="329" t="s">
        <v>1936</v>
      </c>
      <c r="Y272" s="338" t="s">
        <v>19508</v>
      </c>
      <c r="Z272" s="336">
        <v>43186</v>
      </c>
      <c r="AA272" s="329" t="s">
        <v>145</v>
      </c>
      <c r="AB272" s="329" t="s">
        <v>1938</v>
      </c>
      <c r="AC272" s="339" t="s">
        <v>1939</v>
      </c>
      <c r="AD272" s="329" t="s">
        <v>2123</v>
      </c>
      <c r="AE272" s="329" t="s">
        <v>1988</v>
      </c>
      <c r="AF272" s="329" t="s">
        <v>19509</v>
      </c>
      <c r="AG272" s="329" t="s">
        <v>19510</v>
      </c>
      <c r="AH272" s="329" t="s">
        <v>19509</v>
      </c>
      <c r="AI272" s="329" t="s">
        <v>19510</v>
      </c>
      <c r="AJ272" s="338" t="s">
        <v>19511</v>
      </c>
      <c r="AK272" s="329" t="s">
        <v>19512</v>
      </c>
      <c r="AL272" s="329" t="s">
        <v>1971</v>
      </c>
      <c r="AM272" s="500" t="s">
        <v>1075</v>
      </c>
      <c r="AN272" s="325" t="s">
        <v>1076</v>
      </c>
      <c r="AO272" s="7" t="s">
        <v>19513</v>
      </c>
      <c r="AQ272" s="6" t="s">
        <v>19514</v>
      </c>
      <c r="AR272" s="501" t="str">
        <f>Table2[[#This Row],[Employee Code]]</f>
        <v>12201433</v>
      </c>
      <c r="AS272" s="4" t="s">
        <v>17359</v>
      </c>
      <c r="AT272" s="4" t="s">
        <v>17039</v>
      </c>
    </row>
    <row r="273" spans="1:46" s="4" customFormat="1" ht="25" customHeight="1" x14ac:dyDescent="0.35">
      <c r="A273" s="365">
        <f t="shared" si="4"/>
        <v>272</v>
      </c>
      <c r="B273" s="338" t="s">
        <v>16537</v>
      </c>
      <c r="C273" s="335" t="s">
        <v>1077</v>
      </c>
      <c r="D273" s="329"/>
      <c r="E273" s="329" t="s">
        <v>14</v>
      </c>
      <c r="F273" s="336">
        <v>44690</v>
      </c>
      <c r="G273" s="336">
        <v>44749</v>
      </c>
      <c r="H273" s="336">
        <v>45505</v>
      </c>
      <c r="I273" s="336"/>
      <c r="J273" s="329" t="s">
        <v>1932</v>
      </c>
      <c r="K273" s="337" t="s">
        <v>26</v>
      </c>
      <c r="L273" s="337" t="s">
        <v>27</v>
      </c>
      <c r="M273" s="337" t="s">
        <v>27</v>
      </c>
      <c r="N273" s="337" t="s">
        <v>2050</v>
      </c>
      <c r="O273" s="337" t="s">
        <v>1078</v>
      </c>
      <c r="P273" s="337" t="s">
        <v>2471</v>
      </c>
      <c r="Q273" s="329" t="s">
        <v>21</v>
      </c>
      <c r="R273" s="338" t="s">
        <v>19515</v>
      </c>
      <c r="S273" s="329" t="s">
        <v>1944</v>
      </c>
      <c r="T273" s="329" t="s">
        <v>22</v>
      </c>
      <c r="U273" s="336">
        <v>33470</v>
      </c>
      <c r="V273" s="9" t="s">
        <v>2114</v>
      </c>
      <c r="W273" s="329" t="s">
        <v>2114</v>
      </c>
      <c r="X273" s="329" t="s">
        <v>1936</v>
      </c>
      <c r="Y273" s="338" t="s">
        <v>19516</v>
      </c>
      <c r="Z273" s="336">
        <v>44677</v>
      </c>
      <c r="AA273" s="329" t="s">
        <v>1937</v>
      </c>
      <c r="AB273" s="329" t="s">
        <v>1956</v>
      </c>
      <c r="AC273" s="339" t="s">
        <v>1939</v>
      </c>
      <c r="AD273" s="329" t="s">
        <v>18473</v>
      </c>
      <c r="AE273" s="329" t="s">
        <v>2095</v>
      </c>
      <c r="AF273" s="329" t="s">
        <v>19517</v>
      </c>
      <c r="AG273" s="329" t="s">
        <v>19518</v>
      </c>
      <c r="AH273" s="329" t="s">
        <v>19519</v>
      </c>
      <c r="AI273" s="329" t="s">
        <v>19520</v>
      </c>
      <c r="AJ273" s="338" t="s">
        <v>19521</v>
      </c>
      <c r="AK273" s="329" t="s">
        <v>19522</v>
      </c>
      <c r="AL273" s="329" t="s">
        <v>1963</v>
      </c>
      <c r="AM273" s="500" t="s">
        <v>1079</v>
      </c>
      <c r="AN273" s="325" t="s">
        <v>1080</v>
      </c>
      <c r="AO273" s="7" t="s">
        <v>19523</v>
      </c>
      <c r="AQ273" s="6" t="s">
        <v>19524</v>
      </c>
      <c r="AR273" s="501" t="str">
        <f>Table2[[#This Row],[Employee Code]]</f>
        <v>12201434</v>
      </c>
      <c r="AS273" s="4" t="s">
        <v>16</v>
      </c>
      <c r="AT273" s="4" t="s">
        <v>14</v>
      </c>
    </row>
    <row r="274" spans="1:46" s="4" customFormat="1" ht="25" customHeight="1" x14ac:dyDescent="0.35">
      <c r="A274" s="365">
        <f t="shared" si="4"/>
        <v>273</v>
      </c>
      <c r="B274" s="338" t="s">
        <v>16538</v>
      </c>
      <c r="C274" s="335" t="s">
        <v>1081</v>
      </c>
      <c r="D274" s="329"/>
      <c r="E274" s="329" t="s">
        <v>14</v>
      </c>
      <c r="F274" s="336">
        <v>44697</v>
      </c>
      <c r="G274" s="336">
        <v>44756</v>
      </c>
      <c r="H274" s="336">
        <v>45505</v>
      </c>
      <c r="I274" s="336"/>
      <c r="J274" s="329" t="s">
        <v>1932</v>
      </c>
      <c r="K274" s="337" t="s">
        <v>34</v>
      </c>
      <c r="L274" s="337" t="s">
        <v>115</v>
      </c>
      <c r="M274" s="337" t="s">
        <v>2070</v>
      </c>
      <c r="N274" s="337" t="s">
        <v>2126</v>
      </c>
      <c r="O274" s="337" t="s">
        <v>373</v>
      </c>
      <c r="P274" s="337" t="s">
        <v>2159</v>
      </c>
      <c r="Q274" s="329" t="s">
        <v>21</v>
      </c>
      <c r="R274" s="516" t="s">
        <v>19525</v>
      </c>
      <c r="S274" s="329" t="s">
        <v>1944</v>
      </c>
      <c r="T274" s="329" t="s">
        <v>22</v>
      </c>
      <c r="U274" s="336">
        <v>32557</v>
      </c>
      <c r="V274" s="329" t="s">
        <v>1045</v>
      </c>
      <c r="W274" s="329" t="s">
        <v>669</v>
      </c>
      <c r="X274" s="329" t="s">
        <v>1936</v>
      </c>
      <c r="Y274" s="338" t="s">
        <v>19526</v>
      </c>
      <c r="Z274" s="336">
        <v>45069</v>
      </c>
      <c r="AA274" s="329" t="s">
        <v>1937</v>
      </c>
      <c r="AB274" s="329" t="s">
        <v>1938</v>
      </c>
      <c r="AC274" s="339" t="s">
        <v>1974</v>
      </c>
      <c r="AD274" s="329" t="s">
        <v>1975</v>
      </c>
      <c r="AE274" s="329" t="s">
        <v>17324</v>
      </c>
      <c r="AF274" s="329" t="s">
        <v>19527</v>
      </c>
      <c r="AG274" s="329" t="s">
        <v>19528</v>
      </c>
      <c r="AH274" s="329" t="s">
        <v>19529</v>
      </c>
      <c r="AI274" s="329" t="s">
        <v>19530</v>
      </c>
      <c r="AJ274" s="338" t="s">
        <v>2472</v>
      </c>
      <c r="AK274" s="329" t="s">
        <v>2473</v>
      </c>
      <c r="AL274" s="329" t="s">
        <v>1941</v>
      </c>
      <c r="AM274" s="500" t="s">
        <v>1082</v>
      </c>
      <c r="AN274" s="325" t="s">
        <v>1083</v>
      </c>
      <c r="AO274" s="7" t="s">
        <v>1083</v>
      </c>
      <c r="AQ274" s="6" t="s">
        <v>19531</v>
      </c>
      <c r="AR274" s="501" t="str">
        <f>Table2[[#This Row],[Employee Code]]</f>
        <v>12201436</v>
      </c>
      <c r="AS274" s="4" t="s">
        <v>16</v>
      </c>
      <c r="AT274" s="4" t="s">
        <v>14</v>
      </c>
    </row>
    <row r="275" spans="1:46" s="4" customFormat="1" ht="25" customHeight="1" x14ac:dyDescent="0.35">
      <c r="A275" s="365">
        <f t="shared" si="4"/>
        <v>274</v>
      </c>
      <c r="B275" s="338" t="s">
        <v>16539</v>
      </c>
      <c r="C275" s="335" t="s">
        <v>1084</v>
      </c>
      <c r="D275" s="329"/>
      <c r="E275" s="329" t="s">
        <v>14</v>
      </c>
      <c r="F275" s="336">
        <v>44698</v>
      </c>
      <c r="G275" s="336">
        <v>44757</v>
      </c>
      <c r="H275" s="336">
        <v>45505</v>
      </c>
      <c r="I275" s="336"/>
      <c r="J275" s="329" t="s">
        <v>1932</v>
      </c>
      <c r="K275" s="337" t="s">
        <v>69</v>
      </c>
      <c r="L275" s="337" t="s">
        <v>70</v>
      </c>
      <c r="M275" s="337" t="s">
        <v>2197</v>
      </c>
      <c r="N275" s="337" t="s">
        <v>1972</v>
      </c>
      <c r="O275" s="337" t="s">
        <v>1085</v>
      </c>
      <c r="P275" s="337" t="s">
        <v>2474</v>
      </c>
      <c r="Q275" s="329" t="s">
        <v>21</v>
      </c>
      <c r="R275" s="338" t="s">
        <v>19532</v>
      </c>
      <c r="S275" s="329" t="s">
        <v>1944</v>
      </c>
      <c r="T275" s="329" t="s">
        <v>53</v>
      </c>
      <c r="U275" s="336">
        <v>31808</v>
      </c>
      <c r="V275" s="9" t="s">
        <v>255</v>
      </c>
      <c r="W275" s="329" t="s">
        <v>255</v>
      </c>
      <c r="X275" s="329" t="s">
        <v>1936</v>
      </c>
      <c r="Y275" s="338" t="s">
        <v>19533</v>
      </c>
      <c r="Z275" s="336">
        <v>44550</v>
      </c>
      <c r="AA275" s="329" t="s">
        <v>1937</v>
      </c>
      <c r="AB275" s="329" t="s">
        <v>1946</v>
      </c>
      <c r="AC275" s="339" t="s">
        <v>1974</v>
      </c>
      <c r="AD275" s="329" t="s">
        <v>2233</v>
      </c>
      <c r="AE275" s="329" t="s">
        <v>1988</v>
      </c>
      <c r="AF275" s="329" t="s">
        <v>19534</v>
      </c>
      <c r="AG275" s="329" t="s">
        <v>19535</v>
      </c>
      <c r="AH275" s="329" t="s">
        <v>19534</v>
      </c>
      <c r="AI275" s="329" t="s">
        <v>19535</v>
      </c>
      <c r="AJ275" s="338" t="s">
        <v>19536</v>
      </c>
      <c r="AK275" s="329" t="s">
        <v>19537</v>
      </c>
      <c r="AL275" s="329" t="s">
        <v>1953</v>
      </c>
      <c r="AM275" s="500" t="s">
        <v>1086</v>
      </c>
      <c r="AN275" s="325" t="s">
        <v>1087</v>
      </c>
      <c r="AO275" s="7" t="s">
        <v>19538</v>
      </c>
      <c r="AQ275" s="6" t="s">
        <v>19539</v>
      </c>
      <c r="AR275" s="501" t="str">
        <f>Table2[[#This Row],[Employee Code]]</f>
        <v>12201437</v>
      </c>
      <c r="AS275" s="4" t="s">
        <v>16</v>
      </c>
      <c r="AT275" s="4" t="s">
        <v>14</v>
      </c>
    </row>
    <row r="276" spans="1:46" s="4" customFormat="1" ht="25" customHeight="1" x14ac:dyDescent="0.35">
      <c r="A276" s="365">
        <f t="shared" si="4"/>
        <v>275</v>
      </c>
      <c r="B276" s="338" t="s">
        <v>16540</v>
      </c>
      <c r="C276" s="335" t="s">
        <v>1088</v>
      </c>
      <c r="D276" s="329"/>
      <c r="E276" s="329" t="s">
        <v>14</v>
      </c>
      <c r="F276" s="336">
        <v>44698</v>
      </c>
      <c r="G276" s="336">
        <v>44757</v>
      </c>
      <c r="H276" s="336">
        <v>45505</v>
      </c>
      <c r="I276" s="336"/>
      <c r="J276" s="329" t="s">
        <v>1932</v>
      </c>
      <c r="K276" s="337" t="s">
        <v>34</v>
      </c>
      <c r="L276" s="337" t="s">
        <v>35</v>
      </c>
      <c r="M276" s="337" t="s">
        <v>2142</v>
      </c>
      <c r="N276" s="337" t="s">
        <v>2017</v>
      </c>
      <c r="O276" s="337" t="s">
        <v>1000</v>
      </c>
      <c r="P276" s="337" t="s">
        <v>2432</v>
      </c>
      <c r="Q276" s="329" t="s">
        <v>21</v>
      </c>
      <c r="R276" s="516" t="s">
        <v>19540</v>
      </c>
      <c r="S276" s="329" t="s">
        <v>1935</v>
      </c>
      <c r="T276" s="329" t="s">
        <v>22</v>
      </c>
      <c r="U276" s="336">
        <v>34255</v>
      </c>
      <c r="V276" s="329" t="s">
        <v>255</v>
      </c>
      <c r="W276" s="329" t="s">
        <v>311</v>
      </c>
      <c r="X276" s="329" t="s">
        <v>1936</v>
      </c>
      <c r="Y276" s="338" t="s">
        <v>19541</v>
      </c>
      <c r="Z276" s="336">
        <v>44522</v>
      </c>
      <c r="AA276" s="329" t="s">
        <v>1937</v>
      </c>
      <c r="AB276" s="329" t="s">
        <v>1956</v>
      </c>
      <c r="AC276" s="339" t="s">
        <v>1939</v>
      </c>
      <c r="AD276" s="329" t="s">
        <v>1992</v>
      </c>
      <c r="AE276" s="329" t="s">
        <v>2475</v>
      </c>
      <c r="AF276" s="329" t="s">
        <v>19542</v>
      </c>
      <c r="AG276" s="329" t="s">
        <v>19543</v>
      </c>
      <c r="AH276" s="329" t="s">
        <v>19544</v>
      </c>
      <c r="AI276" s="329" t="s">
        <v>19545</v>
      </c>
      <c r="AJ276" s="338" t="s">
        <v>19546</v>
      </c>
      <c r="AK276" s="329" t="s">
        <v>19547</v>
      </c>
      <c r="AL276" s="329" t="s">
        <v>2005</v>
      </c>
      <c r="AM276" s="500" t="s">
        <v>1089</v>
      </c>
      <c r="AN276" s="325" t="s">
        <v>1090</v>
      </c>
      <c r="AO276" s="7" t="s">
        <v>19548</v>
      </c>
      <c r="AQ276" s="6" t="s">
        <v>19549</v>
      </c>
      <c r="AR276" s="501" t="str">
        <f>Table2[[#This Row],[Employee Code]]</f>
        <v>12201438</v>
      </c>
      <c r="AS276" s="4" t="s">
        <v>16</v>
      </c>
      <c r="AT276" s="4" t="s">
        <v>14</v>
      </c>
    </row>
    <row r="277" spans="1:46" s="4" customFormat="1" ht="25" customHeight="1" x14ac:dyDescent="0.35">
      <c r="A277" s="365">
        <f t="shared" si="4"/>
        <v>276</v>
      </c>
      <c r="B277" s="338" t="s">
        <v>16541</v>
      </c>
      <c r="C277" s="335" t="s">
        <v>1091</v>
      </c>
      <c r="D277" s="329"/>
      <c r="E277" s="329" t="s">
        <v>255</v>
      </c>
      <c r="F277" s="336">
        <v>44704</v>
      </c>
      <c r="G277" s="336">
        <v>44763</v>
      </c>
      <c r="H277" s="336">
        <v>45505</v>
      </c>
      <c r="I277" s="336"/>
      <c r="J277" s="329" t="s">
        <v>1932</v>
      </c>
      <c r="K277" s="337" t="s">
        <v>34</v>
      </c>
      <c r="L277" s="337" t="s">
        <v>35</v>
      </c>
      <c r="M277" s="337" t="s">
        <v>35</v>
      </c>
      <c r="N277" s="337" t="s">
        <v>1984</v>
      </c>
      <c r="O277" s="337" t="s">
        <v>243</v>
      </c>
      <c r="P277" s="337" t="s">
        <v>2476</v>
      </c>
      <c r="Q277" s="329" t="s">
        <v>21</v>
      </c>
      <c r="R277" s="338" t="s">
        <v>19550</v>
      </c>
      <c r="S277" s="329" t="s">
        <v>1935</v>
      </c>
      <c r="T277" s="329" t="s">
        <v>22</v>
      </c>
      <c r="U277" s="336">
        <v>30546</v>
      </c>
      <c r="V277" s="9" t="s">
        <v>1945</v>
      </c>
      <c r="W277" s="329" t="s">
        <v>781</v>
      </c>
      <c r="X277" s="329" t="s">
        <v>1936</v>
      </c>
      <c r="Y277" s="338" t="s">
        <v>19551</v>
      </c>
      <c r="Z277" s="336">
        <v>44808</v>
      </c>
      <c r="AA277" s="329" t="s">
        <v>1937</v>
      </c>
      <c r="AB277" s="329" t="s">
        <v>1946</v>
      </c>
      <c r="AC277" s="339" t="s">
        <v>1939</v>
      </c>
      <c r="AD277" s="329" t="s">
        <v>1957</v>
      </c>
      <c r="AE277" s="329" t="s">
        <v>2477</v>
      </c>
      <c r="AF277" s="329" t="s">
        <v>19552</v>
      </c>
      <c r="AG277" s="329" t="s">
        <v>19553</v>
      </c>
      <c r="AH277" s="329" t="s">
        <v>19552</v>
      </c>
      <c r="AI277" s="329" t="s">
        <v>19553</v>
      </c>
      <c r="AJ277" s="338" t="s">
        <v>19554</v>
      </c>
      <c r="AK277" s="329" t="s">
        <v>19555</v>
      </c>
      <c r="AL277" s="329" t="s">
        <v>1950</v>
      </c>
      <c r="AM277" s="500" t="s">
        <v>1092</v>
      </c>
      <c r="AN277" s="325" t="s">
        <v>1093</v>
      </c>
      <c r="AO277" s="7" t="s">
        <v>19556</v>
      </c>
      <c r="AQ277" s="6" t="s">
        <v>19557</v>
      </c>
      <c r="AR277" s="501" t="str">
        <f>Table2[[#This Row],[Employee Code]]</f>
        <v>12201440</v>
      </c>
      <c r="AS277" s="4" t="s">
        <v>16</v>
      </c>
      <c r="AT277" s="4" t="s">
        <v>17039</v>
      </c>
    </row>
    <row r="278" spans="1:46" s="4" customFormat="1" ht="25" customHeight="1" x14ac:dyDescent="0.35">
      <c r="A278" s="365">
        <f t="shared" si="4"/>
        <v>277</v>
      </c>
      <c r="B278" s="338" t="s">
        <v>16542</v>
      </c>
      <c r="C278" s="335" t="s">
        <v>1094</v>
      </c>
      <c r="D278" s="329"/>
      <c r="E278" s="329" t="s">
        <v>501</v>
      </c>
      <c r="F278" s="336">
        <v>44704</v>
      </c>
      <c r="G278" s="336">
        <v>44763</v>
      </c>
      <c r="H278" s="336">
        <v>45505</v>
      </c>
      <c r="I278" s="336"/>
      <c r="J278" s="329" t="s">
        <v>1932</v>
      </c>
      <c r="K278" s="337" t="s">
        <v>80</v>
      </c>
      <c r="L278" s="337" t="s">
        <v>146</v>
      </c>
      <c r="M278" s="337" t="s">
        <v>17842</v>
      </c>
      <c r="N278" s="337" t="s">
        <v>2050</v>
      </c>
      <c r="O278" s="337" t="s">
        <v>400</v>
      </c>
      <c r="P278" s="337" t="s">
        <v>2173</v>
      </c>
      <c r="Q278" s="329" t="s">
        <v>148</v>
      </c>
      <c r="R278" s="516" t="s">
        <v>19558</v>
      </c>
      <c r="S278" s="329" t="s">
        <v>1944</v>
      </c>
      <c r="T278" s="329" t="s">
        <v>22</v>
      </c>
      <c r="U278" s="336">
        <v>34713</v>
      </c>
      <c r="V278" s="329" t="s">
        <v>501</v>
      </c>
      <c r="W278" s="329" t="s">
        <v>501</v>
      </c>
      <c r="X278" s="329" t="s">
        <v>1936</v>
      </c>
      <c r="Y278" s="338" t="s">
        <v>19559</v>
      </c>
      <c r="Z278" s="336">
        <v>45059</v>
      </c>
      <c r="AA278" s="329" t="s">
        <v>1937</v>
      </c>
      <c r="AB278" s="329" t="s">
        <v>1938</v>
      </c>
      <c r="AC278" s="339" t="s">
        <v>1939</v>
      </c>
      <c r="AD278" s="329" t="s">
        <v>2365</v>
      </c>
      <c r="AE278" s="329" t="s">
        <v>2478</v>
      </c>
      <c r="AF278" s="329" t="s">
        <v>19560</v>
      </c>
      <c r="AG278" s="329" t="s">
        <v>19561</v>
      </c>
      <c r="AH278" s="329" t="s">
        <v>19560</v>
      </c>
      <c r="AI278" s="329" t="s">
        <v>19561</v>
      </c>
      <c r="AJ278" s="338" t="s">
        <v>19562</v>
      </c>
      <c r="AK278" s="329" t="s">
        <v>19563</v>
      </c>
      <c r="AL278" s="329" t="s">
        <v>1941</v>
      </c>
      <c r="AM278" s="500" t="s">
        <v>1095</v>
      </c>
      <c r="AN278" s="325" t="s">
        <v>1096</v>
      </c>
      <c r="AO278" s="7" t="s">
        <v>19564</v>
      </c>
      <c r="AQ278" s="6" t="s">
        <v>19565</v>
      </c>
      <c r="AR278" s="501" t="str">
        <f>Table2[[#This Row],[Employee Code]]</f>
        <v>12201441</v>
      </c>
      <c r="AS278" s="4" t="s">
        <v>16</v>
      </c>
      <c r="AT278" s="4" t="s">
        <v>17039</v>
      </c>
    </row>
    <row r="279" spans="1:46" s="4" customFormat="1" ht="25" customHeight="1" x14ac:dyDescent="0.35">
      <c r="A279" s="365">
        <f t="shared" si="4"/>
        <v>278</v>
      </c>
      <c r="B279" s="338" t="s">
        <v>16543</v>
      </c>
      <c r="C279" s="335" t="s">
        <v>1097</v>
      </c>
      <c r="D279" s="329"/>
      <c r="E279" s="329" t="s">
        <v>32</v>
      </c>
      <c r="F279" s="336">
        <v>44704</v>
      </c>
      <c r="G279" s="336">
        <v>44763</v>
      </c>
      <c r="H279" s="336">
        <v>45505</v>
      </c>
      <c r="I279" s="336"/>
      <c r="J279" s="329" t="s">
        <v>1932</v>
      </c>
      <c r="K279" s="337" t="s">
        <v>34</v>
      </c>
      <c r="L279" s="337" t="s">
        <v>35</v>
      </c>
      <c r="M279" s="337" t="s">
        <v>2292</v>
      </c>
      <c r="N279" s="337" t="s">
        <v>1990</v>
      </c>
      <c r="O279" s="337" t="s">
        <v>1098</v>
      </c>
      <c r="P279" s="337" t="s">
        <v>2479</v>
      </c>
      <c r="Q279" s="329" t="s">
        <v>21</v>
      </c>
      <c r="R279" s="338" t="s">
        <v>19566</v>
      </c>
      <c r="S279" s="329" t="s">
        <v>2174</v>
      </c>
      <c r="T279" s="329" t="s">
        <v>53</v>
      </c>
      <c r="U279" s="336">
        <v>33510</v>
      </c>
      <c r="V279" s="9" t="s">
        <v>1997</v>
      </c>
      <c r="W279" s="329" t="s">
        <v>79</v>
      </c>
      <c r="X279" s="329" t="s">
        <v>1936</v>
      </c>
      <c r="Y279" s="338" t="s">
        <v>19567</v>
      </c>
      <c r="Z279" s="336">
        <v>44424</v>
      </c>
      <c r="AA279" s="329" t="s">
        <v>1937</v>
      </c>
      <c r="AB279" s="329" t="s">
        <v>1938</v>
      </c>
      <c r="AC279" s="339" t="s">
        <v>1939</v>
      </c>
      <c r="AD279" s="329" t="s">
        <v>2240</v>
      </c>
      <c r="AE279" s="329" t="s">
        <v>2095</v>
      </c>
      <c r="AF279" s="329" t="s">
        <v>19568</v>
      </c>
      <c r="AG279" s="329" t="s">
        <v>19569</v>
      </c>
      <c r="AH279" s="329" t="s">
        <v>19570</v>
      </c>
      <c r="AI279" s="329" t="s">
        <v>19571</v>
      </c>
      <c r="AJ279" s="338" t="s">
        <v>19572</v>
      </c>
      <c r="AK279" s="329" t="s">
        <v>19573</v>
      </c>
      <c r="AL279" s="329" t="s">
        <v>1971</v>
      </c>
      <c r="AM279" s="500" t="s">
        <v>1099</v>
      </c>
      <c r="AN279" s="325" t="s">
        <v>1100</v>
      </c>
      <c r="AO279" s="7"/>
      <c r="AQ279" s="6" t="s">
        <v>19574</v>
      </c>
      <c r="AR279" s="501" t="str">
        <f>Table2[[#This Row],[Employee Code]]</f>
        <v>12201442</v>
      </c>
      <c r="AS279" s="4" t="s">
        <v>16</v>
      </c>
      <c r="AT279" s="4" t="s">
        <v>17039</v>
      </c>
    </row>
    <row r="280" spans="1:46" s="4" customFormat="1" ht="25" customHeight="1" x14ac:dyDescent="0.35">
      <c r="A280" s="365">
        <f t="shared" si="4"/>
        <v>279</v>
      </c>
      <c r="B280" s="338" t="s">
        <v>16544</v>
      </c>
      <c r="C280" s="335" t="s">
        <v>1101</v>
      </c>
      <c r="D280" s="329"/>
      <c r="E280" s="329" t="s">
        <v>14</v>
      </c>
      <c r="F280" s="336">
        <v>44711</v>
      </c>
      <c r="G280" s="336">
        <v>44770</v>
      </c>
      <c r="H280" s="336">
        <v>45505</v>
      </c>
      <c r="I280" s="336"/>
      <c r="J280" s="329" t="s">
        <v>1932</v>
      </c>
      <c r="K280" s="337" t="s">
        <v>40</v>
      </c>
      <c r="L280" s="337" t="s">
        <v>1102</v>
      </c>
      <c r="M280" s="337" t="s">
        <v>2412</v>
      </c>
      <c r="N280" s="337" t="s">
        <v>1942</v>
      </c>
      <c r="O280" s="337" t="s">
        <v>1103</v>
      </c>
      <c r="P280" s="337" t="s">
        <v>16772</v>
      </c>
      <c r="Q280" s="329" t="s">
        <v>21</v>
      </c>
      <c r="R280" s="516" t="s">
        <v>19575</v>
      </c>
      <c r="S280" s="329" t="s">
        <v>1944</v>
      </c>
      <c r="T280" s="329" t="s">
        <v>22</v>
      </c>
      <c r="U280" s="336">
        <v>32337</v>
      </c>
      <c r="V280" s="329" t="s">
        <v>255</v>
      </c>
      <c r="W280" s="329" t="s">
        <v>501</v>
      </c>
      <c r="X280" s="329" t="s">
        <v>1936</v>
      </c>
      <c r="Y280" s="338" t="s">
        <v>19576</v>
      </c>
      <c r="Z280" s="336">
        <v>44502</v>
      </c>
      <c r="AA280" s="329" t="s">
        <v>1937</v>
      </c>
      <c r="AB280" s="329" t="s">
        <v>1938</v>
      </c>
      <c r="AC280" s="339" t="s">
        <v>1939</v>
      </c>
      <c r="AD280" s="329" t="s">
        <v>2010</v>
      </c>
      <c r="AE280" s="329" t="s">
        <v>2069</v>
      </c>
      <c r="AF280" s="329" t="s">
        <v>19577</v>
      </c>
      <c r="AG280" s="329" t="s">
        <v>19578</v>
      </c>
      <c r="AH280" s="329" t="s">
        <v>19577</v>
      </c>
      <c r="AI280" s="329" t="s">
        <v>19578</v>
      </c>
      <c r="AJ280" s="338" t="s">
        <v>19579</v>
      </c>
      <c r="AK280" s="329" t="s">
        <v>19580</v>
      </c>
      <c r="AL280" s="329" t="s">
        <v>1941</v>
      </c>
      <c r="AM280" s="500" t="s">
        <v>1104</v>
      </c>
      <c r="AN280" s="325" t="s">
        <v>1105</v>
      </c>
      <c r="AO280" s="7"/>
      <c r="AQ280" s="6" t="s">
        <v>19581</v>
      </c>
      <c r="AR280" s="501" t="str">
        <f>Table2[[#This Row],[Employee Code]]</f>
        <v>12201444</v>
      </c>
      <c r="AS280" s="4" t="s">
        <v>16</v>
      </c>
      <c r="AT280" s="4" t="s">
        <v>14</v>
      </c>
    </row>
    <row r="281" spans="1:46" s="4" customFormat="1" ht="25" customHeight="1" x14ac:dyDescent="0.35">
      <c r="A281" s="365">
        <f t="shared" si="4"/>
        <v>280</v>
      </c>
      <c r="B281" s="338" t="s">
        <v>16545</v>
      </c>
      <c r="C281" s="335" t="s">
        <v>1106</v>
      </c>
      <c r="D281" s="329"/>
      <c r="E281" s="329" t="s">
        <v>14</v>
      </c>
      <c r="F281" s="336">
        <v>44711</v>
      </c>
      <c r="G281" s="336">
        <v>44770</v>
      </c>
      <c r="H281" s="336">
        <v>45505</v>
      </c>
      <c r="I281" s="336"/>
      <c r="J281" s="329" t="s">
        <v>1932</v>
      </c>
      <c r="K281" s="337" t="s">
        <v>34</v>
      </c>
      <c r="L281" s="337" t="s">
        <v>115</v>
      </c>
      <c r="M281" s="337" t="s">
        <v>2042</v>
      </c>
      <c r="N281" s="337" t="s">
        <v>2050</v>
      </c>
      <c r="O281" s="337" t="s">
        <v>366</v>
      </c>
      <c r="P281" s="337" t="s">
        <v>2158</v>
      </c>
      <c r="Q281" s="329" t="s">
        <v>21</v>
      </c>
      <c r="R281" s="338" t="s">
        <v>19582</v>
      </c>
      <c r="S281" s="329" t="s">
        <v>2252</v>
      </c>
      <c r="T281" s="329" t="s">
        <v>53</v>
      </c>
      <c r="U281" s="336">
        <v>33568</v>
      </c>
      <c r="V281" s="9" t="s">
        <v>255</v>
      </c>
      <c r="W281" s="329" t="s">
        <v>79</v>
      </c>
      <c r="X281" s="329" t="s">
        <v>1936</v>
      </c>
      <c r="Y281" s="338" t="s">
        <v>19583</v>
      </c>
      <c r="Z281" s="336">
        <v>44317</v>
      </c>
      <c r="AA281" s="329" t="s">
        <v>1937</v>
      </c>
      <c r="AB281" s="329" t="s">
        <v>1956</v>
      </c>
      <c r="AC281" s="339" t="s">
        <v>1939</v>
      </c>
      <c r="AD281" s="329" t="s">
        <v>2098</v>
      </c>
      <c r="AE281" s="329" t="s">
        <v>1948</v>
      </c>
      <c r="AF281" s="329" t="s">
        <v>19584</v>
      </c>
      <c r="AG281" s="329" t="s">
        <v>19585</v>
      </c>
      <c r="AH281" s="329" t="s">
        <v>19584</v>
      </c>
      <c r="AI281" s="329" t="s">
        <v>19585</v>
      </c>
      <c r="AJ281" s="338" t="s">
        <v>19586</v>
      </c>
      <c r="AK281" s="329" t="s">
        <v>19587</v>
      </c>
      <c r="AL281" s="329" t="s">
        <v>2425</v>
      </c>
      <c r="AM281" s="500" t="s">
        <v>1107</v>
      </c>
      <c r="AN281" s="325" t="s">
        <v>1108</v>
      </c>
      <c r="AO281" s="7" t="s">
        <v>19588</v>
      </c>
      <c r="AQ281" s="6" t="s">
        <v>19589</v>
      </c>
      <c r="AR281" s="501" t="str">
        <f>Table2[[#This Row],[Employee Code]]</f>
        <v>12201446</v>
      </c>
      <c r="AS281" s="4" t="s">
        <v>16</v>
      </c>
      <c r="AT281" s="4" t="s">
        <v>14</v>
      </c>
    </row>
    <row r="282" spans="1:46" s="4" customFormat="1" ht="25" customHeight="1" x14ac:dyDescent="0.35">
      <c r="A282" s="365">
        <f t="shared" si="4"/>
        <v>281</v>
      </c>
      <c r="B282" s="338" t="s">
        <v>16546</v>
      </c>
      <c r="C282" s="335" t="s">
        <v>1109</v>
      </c>
      <c r="D282" s="329"/>
      <c r="E282" s="329" t="s">
        <v>14</v>
      </c>
      <c r="F282" s="336">
        <v>44711</v>
      </c>
      <c r="G282" s="336">
        <v>44770</v>
      </c>
      <c r="H282" s="336">
        <v>45505</v>
      </c>
      <c r="I282" s="336"/>
      <c r="J282" s="329" t="s">
        <v>1932</v>
      </c>
      <c r="K282" s="337" t="s">
        <v>34</v>
      </c>
      <c r="L282" s="337" t="s">
        <v>115</v>
      </c>
      <c r="M282" s="337" t="s">
        <v>2042</v>
      </c>
      <c r="N282" s="337" t="s">
        <v>2050</v>
      </c>
      <c r="O282" s="337" t="s">
        <v>366</v>
      </c>
      <c r="P282" s="337" t="s">
        <v>2158</v>
      </c>
      <c r="Q282" s="329" t="s">
        <v>21</v>
      </c>
      <c r="R282" s="516" t="s">
        <v>19590</v>
      </c>
      <c r="S282" s="329" t="s">
        <v>2295</v>
      </c>
      <c r="T282" s="329" t="s">
        <v>53</v>
      </c>
      <c r="U282" s="336">
        <v>33697</v>
      </c>
      <c r="V282" s="329" t="s">
        <v>255</v>
      </c>
      <c r="W282" s="329" t="s">
        <v>79</v>
      </c>
      <c r="X282" s="329" t="s">
        <v>1936</v>
      </c>
      <c r="Y282" s="338" t="s">
        <v>19591</v>
      </c>
      <c r="Z282" s="336">
        <v>44315</v>
      </c>
      <c r="AA282" s="329" t="s">
        <v>1937</v>
      </c>
      <c r="AB282" s="329" t="s">
        <v>1956</v>
      </c>
      <c r="AC282" s="339" t="s">
        <v>1939</v>
      </c>
      <c r="AD282" s="329" t="s">
        <v>2115</v>
      </c>
      <c r="AE282" s="329" t="s">
        <v>2480</v>
      </c>
      <c r="AF282" s="329" t="s">
        <v>19592</v>
      </c>
      <c r="AG282" s="329" t="s">
        <v>19593</v>
      </c>
      <c r="AH282" s="329" t="s">
        <v>19592</v>
      </c>
      <c r="AI282" s="329" t="s">
        <v>19593</v>
      </c>
      <c r="AJ282" s="338" t="s">
        <v>19594</v>
      </c>
      <c r="AK282" s="329" t="s">
        <v>19595</v>
      </c>
      <c r="AL282" s="329" t="s">
        <v>1953</v>
      </c>
      <c r="AM282" s="500" t="s">
        <v>1110</v>
      </c>
      <c r="AN282" s="325" t="s">
        <v>1111</v>
      </c>
      <c r="AO282" s="7" t="s">
        <v>19596</v>
      </c>
      <c r="AQ282" s="6" t="s">
        <v>19597</v>
      </c>
      <c r="AR282" s="501" t="str">
        <f>Table2[[#This Row],[Employee Code]]</f>
        <v>12201447</v>
      </c>
      <c r="AS282" s="4" t="s">
        <v>16</v>
      </c>
      <c r="AT282" s="4" t="s">
        <v>14</v>
      </c>
    </row>
    <row r="283" spans="1:46" s="4" customFormat="1" ht="25" customHeight="1" x14ac:dyDescent="0.35">
      <c r="A283" s="365">
        <f t="shared" si="4"/>
        <v>282</v>
      </c>
      <c r="B283" s="338" t="s">
        <v>16547</v>
      </c>
      <c r="C283" s="335" t="s">
        <v>1112</v>
      </c>
      <c r="D283" s="329"/>
      <c r="E283" s="329" t="s">
        <v>14</v>
      </c>
      <c r="F283" s="336">
        <v>44714</v>
      </c>
      <c r="G283" s="336">
        <v>44773</v>
      </c>
      <c r="H283" s="336">
        <v>45505</v>
      </c>
      <c r="I283" s="336"/>
      <c r="J283" s="329" t="s">
        <v>1932</v>
      </c>
      <c r="K283" s="337" t="s">
        <v>18</v>
      </c>
      <c r="L283" s="337" t="s">
        <v>218</v>
      </c>
      <c r="M283" s="337" t="s">
        <v>2083</v>
      </c>
      <c r="N283" s="337" t="s">
        <v>2050</v>
      </c>
      <c r="O283" s="337" t="s">
        <v>1113</v>
      </c>
      <c r="P283" s="337" t="s">
        <v>2481</v>
      </c>
      <c r="Q283" s="329" t="s">
        <v>21</v>
      </c>
      <c r="R283" s="516" t="s">
        <v>19598</v>
      </c>
      <c r="S283" s="329" t="s">
        <v>2174</v>
      </c>
      <c r="T283" s="329" t="s">
        <v>22</v>
      </c>
      <c r="U283" s="336">
        <v>33355</v>
      </c>
      <c r="V283" s="329" t="s">
        <v>255</v>
      </c>
      <c r="W283" s="329" t="s">
        <v>255</v>
      </c>
      <c r="X283" s="329" t="s">
        <v>1936</v>
      </c>
      <c r="Y283" s="338" t="s">
        <v>19599</v>
      </c>
      <c r="Z283" s="336">
        <v>44302</v>
      </c>
      <c r="AA283" s="329" t="s">
        <v>1937</v>
      </c>
      <c r="AB283" s="329" t="s">
        <v>1938</v>
      </c>
      <c r="AC283" s="339" t="s">
        <v>1939</v>
      </c>
      <c r="AD283" s="329" t="s">
        <v>17563</v>
      </c>
      <c r="AE283" s="329" t="s">
        <v>1948</v>
      </c>
      <c r="AF283" s="329" t="s">
        <v>19600</v>
      </c>
      <c r="AG283" s="329" t="s">
        <v>19601</v>
      </c>
      <c r="AH283" s="329" t="s">
        <v>19600</v>
      </c>
      <c r="AI283" s="329" t="s">
        <v>19601</v>
      </c>
      <c r="AJ283" s="338" t="s">
        <v>19602</v>
      </c>
      <c r="AK283" s="329" t="s">
        <v>19603</v>
      </c>
      <c r="AL283" s="329" t="s">
        <v>2107</v>
      </c>
      <c r="AM283" s="500" t="s">
        <v>1114</v>
      </c>
      <c r="AN283" s="325" t="s">
        <v>1115</v>
      </c>
      <c r="AO283" s="7" t="s">
        <v>19604</v>
      </c>
      <c r="AQ283" s="6" t="s">
        <v>19605</v>
      </c>
      <c r="AR283" s="501" t="str">
        <f>Table2[[#This Row],[Employee Code]]</f>
        <v>12201453</v>
      </c>
      <c r="AS283" s="4" t="s">
        <v>16</v>
      </c>
      <c r="AT283" s="4" t="s">
        <v>14</v>
      </c>
    </row>
    <row r="284" spans="1:46" s="4" customFormat="1" ht="25" customHeight="1" x14ac:dyDescent="0.35">
      <c r="A284" s="365">
        <f t="shared" si="4"/>
        <v>283</v>
      </c>
      <c r="B284" s="338" t="s">
        <v>16549</v>
      </c>
      <c r="C284" s="335" t="s">
        <v>1118</v>
      </c>
      <c r="D284" s="329"/>
      <c r="E284" s="329" t="s">
        <v>14</v>
      </c>
      <c r="F284" s="336">
        <v>44725</v>
      </c>
      <c r="G284" s="336">
        <v>44784</v>
      </c>
      <c r="H284" s="336">
        <v>45536</v>
      </c>
      <c r="I284" s="336"/>
      <c r="J284" s="329" t="s">
        <v>1932</v>
      </c>
      <c r="K284" s="337" t="s">
        <v>18</v>
      </c>
      <c r="L284" s="337" t="s">
        <v>19</v>
      </c>
      <c r="M284" s="337" t="s">
        <v>2483</v>
      </c>
      <c r="N284" s="337" t="s">
        <v>1990</v>
      </c>
      <c r="O284" s="337" t="s">
        <v>1119</v>
      </c>
      <c r="P284" s="337" t="s">
        <v>2484</v>
      </c>
      <c r="Q284" s="329" t="s">
        <v>21</v>
      </c>
      <c r="R284" s="338" t="s">
        <v>19606</v>
      </c>
      <c r="S284" s="329" t="s">
        <v>2485</v>
      </c>
      <c r="T284" s="329" t="s">
        <v>53</v>
      </c>
      <c r="U284" s="336">
        <v>32757</v>
      </c>
      <c r="V284" s="9" t="s">
        <v>255</v>
      </c>
      <c r="W284" s="329" t="s">
        <v>2114</v>
      </c>
      <c r="X284" s="329" t="s">
        <v>1936</v>
      </c>
      <c r="Y284" s="338" t="s">
        <v>19607</v>
      </c>
      <c r="Z284" s="336">
        <v>44792</v>
      </c>
      <c r="AA284" s="329" t="s">
        <v>2009</v>
      </c>
      <c r="AB284" s="329" t="s">
        <v>1956</v>
      </c>
      <c r="AC284" s="339" t="s">
        <v>1939</v>
      </c>
      <c r="AD284" s="329" t="s">
        <v>2031</v>
      </c>
      <c r="AE284" s="329" t="s">
        <v>19146</v>
      </c>
      <c r="AF284" s="329" t="s">
        <v>19608</v>
      </c>
      <c r="AG284" s="329" t="s">
        <v>19609</v>
      </c>
      <c r="AH284" s="329" t="s">
        <v>19608</v>
      </c>
      <c r="AI284" s="329" t="s">
        <v>19609</v>
      </c>
      <c r="AJ284" s="338" t="s">
        <v>19610</v>
      </c>
      <c r="AK284" s="329" t="s">
        <v>19611</v>
      </c>
      <c r="AL284" s="329" t="s">
        <v>2005</v>
      </c>
      <c r="AM284" s="500" t="s">
        <v>1120</v>
      </c>
      <c r="AN284" s="325" t="s">
        <v>1121</v>
      </c>
      <c r="AO284" s="7" t="s">
        <v>19612</v>
      </c>
      <c r="AQ284" s="6" t="s">
        <v>19613</v>
      </c>
      <c r="AR284" s="501" t="str">
        <f>Table2[[#This Row],[Employee Code]]</f>
        <v>12201457</v>
      </c>
      <c r="AS284" s="4" t="s">
        <v>16</v>
      </c>
      <c r="AT284" s="4" t="s">
        <v>14</v>
      </c>
    </row>
    <row r="285" spans="1:46" s="4" customFormat="1" ht="25" customHeight="1" x14ac:dyDescent="0.35">
      <c r="A285" s="365">
        <f t="shared" si="4"/>
        <v>284</v>
      </c>
      <c r="B285" s="338" t="s">
        <v>16550</v>
      </c>
      <c r="C285" s="335" t="s">
        <v>1122</v>
      </c>
      <c r="D285" s="329"/>
      <c r="E285" s="329" t="s">
        <v>32</v>
      </c>
      <c r="F285" s="336">
        <v>44728</v>
      </c>
      <c r="G285" s="336">
        <v>44787</v>
      </c>
      <c r="H285" s="336">
        <v>45536</v>
      </c>
      <c r="I285" s="336"/>
      <c r="J285" s="329" t="s">
        <v>1932</v>
      </c>
      <c r="K285" s="337" t="s">
        <v>34</v>
      </c>
      <c r="L285" s="337" t="s">
        <v>115</v>
      </c>
      <c r="M285" s="337" t="s">
        <v>2070</v>
      </c>
      <c r="N285" s="337" t="s">
        <v>2017</v>
      </c>
      <c r="O285" s="337" t="s">
        <v>898</v>
      </c>
      <c r="P285" s="337" t="s">
        <v>2396</v>
      </c>
      <c r="Q285" s="329" t="s">
        <v>21</v>
      </c>
      <c r="R285" s="516" t="s">
        <v>19614</v>
      </c>
      <c r="S285" s="329" t="s">
        <v>2003</v>
      </c>
      <c r="T285" s="329" t="s">
        <v>53</v>
      </c>
      <c r="U285" s="336">
        <v>33176</v>
      </c>
      <c r="V285" s="329" t="s">
        <v>79</v>
      </c>
      <c r="W285" s="329" t="s">
        <v>79</v>
      </c>
      <c r="X285" s="329" t="s">
        <v>1936</v>
      </c>
      <c r="Y285" s="338" t="s">
        <v>19615</v>
      </c>
      <c r="Z285" s="336">
        <v>44412</v>
      </c>
      <c r="AA285" s="329" t="s">
        <v>1937</v>
      </c>
      <c r="AB285" s="329" t="s">
        <v>1938</v>
      </c>
      <c r="AC285" s="339" t="s">
        <v>1939</v>
      </c>
      <c r="AD285" s="329" t="s">
        <v>2240</v>
      </c>
      <c r="AE285" s="329" t="s">
        <v>2095</v>
      </c>
      <c r="AF285" s="329" t="s">
        <v>19616</v>
      </c>
      <c r="AG285" s="329" t="s">
        <v>19617</v>
      </c>
      <c r="AH285" s="329" t="s">
        <v>19616</v>
      </c>
      <c r="AI285" s="329" t="s">
        <v>19617</v>
      </c>
      <c r="AJ285" s="338" t="s">
        <v>19618</v>
      </c>
      <c r="AK285" s="329" t="s">
        <v>19619</v>
      </c>
      <c r="AL285" s="329" t="s">
        <v>1971</v>
      </c>
      <c r="AM285" s="500" t="s">
        <v>1123</v>
      </c>
      <c r="AN285" s="325" t="s">
        <v>1124</v>
      </c>
      <c r="AO285" s="7" t="s">
        <v>19620</v>
      </c>
      <c r="AQ285" s="6" t="s">
        <v>19621</v>
      </c>
      <c r="AR285" s="501" t="str">
        <f>Table2[[#This Row],[Employee Code]]</f>
        <v>12201458</v>
      </c>
      <c r="AS285" s="4" t="s">
        <v>16</v>
      </c>
      <c r="AT285" s="4" t="s">
        <v>17039</v>
      </c>
    </row>
    <row r="286" spans="1:46" s="4" customFormat="1" ht="25" customHeight="1" x14ac:dyDescent="0.35">
      <c r="A286" s="365">
        <f t="shared" si="4"/>
        <v>285</v>
      </c>
      <c r="B286" s="338" t="s">
        <v>16551</v>
      </c>
      <c r="C286" s="335" t="s">
        <v>1125</v>
      </c>
      <c r="D286" s="329"/>
      <c r="E286" s="329" t="s">
        <v>14</v>
      </c>
      <c r="F286" s="336">
        <v>44732</v>
      </c>
      <c r="G286" s="336">
        <v>44791</v>
      </c>
      <c r="H286" s="336">
        <v>45536</v>
      </c>
      <c r="I286" s="336"/>
      <c r="J286" s="329" t="s">
        <v>1932</v>
      </c>
      <c r="K286" s="337" t="s">
        <v>64</v>
      </c>
      <c r="L286" s="337" t="s">
        <v>96</v>
      </c>
      <c r="M286" s="337" t="s">
        <v>19622</v>
      </c>
      <c r="N286" s="337" t="s">
        <v>1984</v>
      </c>
      <c r="O286" s="337" t="s">
        <v>97</v>
      </c>
      <c r="P286" s="337" t="s">
        <v>2002</v>
      </c>
      <c r="Q286" s="329" t="s">
        <v>21</v>
      </c>
      <c r="R286" s="338" t="s">
        <v>19623</v>
      </c>
      <c r="S286" s="329" t="s">
        <v>1944</v>
      </c>
      <c r="T286" s="329" t="s">
        <v>53</v>
      </c>
      <c r="U286" s="336">
        <v>35088</v>
      </c>
      <c r="V286" s="9" t="s">
        <v>255</v>
      </c>
      <c r="W286" s="329" t="s">
        <v>544</v>
      </c>
      <c r="X286" s="329" t="s">
        <v>1936</v>
      </c>
      <c r="Y286" s="338" t="s">
        <v>19624</v>
      </c>
      <c r="Z286" s="336">
        <v>44387</v>
      </c>
      <c r="AA286" s="329" t="s">
        <v>1937</v>
      </c>
      <c r="AB286" s="329" t="s">
        <v>1956</v>
      </c>
      <c r="AC286" s="339" t="s">
        <v>1939</v>
      </c>
      <c r="AD286" s="329" t="s">
        <v>19625</v>
      </c>
      <c r="AE286" s="329" t="s">
        <v>2095</v>
      </c>
      <c r="AF286" s="329" t="s">
        <v>19626</v>
      </c>
      <c r="AG286" s="329" t="s">
        <v>19627</v>
      </c>
      <c r="AH286" s="329" t="s">
        <v>19626</v>
      </c>
      <c r="AI286" s="329" t="s">
        <v>19627</v>
      </c>
      <c r="AJ286" s="338" t="s">
        <v>19628</v>
      </c>
      <c r="AK286" s="329" t="s">
        <v>19629</v>
      </c>
      <c r="AL286" s="329" t="s">
        <v>2107</v>
      </c>
      <c r="AM286" s="500" t="s">
        <v>1126</v>
      </c>
      <c r="AN286" s="325" t="s">
        <v>1127</v>
      </c>
      <c r="AO286" s="7" t="s">
        <v>19630</v>
      </c>
      <c r="AQ286" s="6" t="s">
        <v>19631</v>
      </c>
      <c r="AR286" s="501" t="str">
        <f>Table2[[#This Row],[Employee Code]]</f>
        <v>12201459</v>
      </c>
      <c r="AS286" s="4" t="s">
        <v>16</v>
      </c>
      <c r="AT286" s="4" t="s">
        <v>14</v>
      </c>
    </row>
    <row r="287" spans="1:46" s="4" customFormat="1" ht="25" customHeight="1" x14ac:dyDescent="0.35">
      <c r="A287" s="365">
        <f t="shared" si="4"/>
        <v>286</v>
      </c>
      <c r="B287" s="338" t="s">
        <v>16552</v>
      </c>
      <c r="C287" s="335" t="s">
        <v>1128</v>
      </c>
      <c r="D287" s="329"/>
      <c r="E287" s="329" t="s">
        <v>14</v>
      </c>
      <c r="F287" s="336">
        <v>44732</v>
      </c>
      <c r="G287" s="336">
        <v>44791</v>
      </c>
      <c r="H287" s="336">
        <v>45536</v>
      </c>
      <c r="I287" s="336"/>
      <c r="J287" s="329" t="s">
        <v>1932</v>
      </c>
      <c r="K287" s="337" t="s">
        <v>34</v>
      </c>
      <c r="L287" s="337" t="s">
        <v>115</v>
      </c>
      <c r="M287" s="337" t="s">
        <v>2118</v>
      </c>
      <c r="N287" s="337" t="s">
        <v>1990</v>
      </c>
      <c r="O287" s="337" t="s">
        <v>289</v>
      </c>
      <c r="P287" s="337" t="s">
        <v>2486</v>
      </c>
      <c r="Q287" s="329" t="s">
        <v>21</v>
      </c>
      <c r="R287" s="516" t="s">
        <v>19632</v>
      </c>
      <c r="S287" s="329" t="s">
        <v>1935</v>
      </c>
      <c r="T287" s="329" t="s">
        <v>22</v>
      </c>
      <c r="U287" s="336">
        <v>32391</v>
      </c>
      <c r="V287" s="329" t="s">
        <v>1045</v>
      </c>
      <c r="W287" s="329" t="s">
        <v>79</v>
      </c>
      <c r="X287" s="329" t="s">
        <v>1936</v>
      </c>
      <c r="Y287" s="338" t="s">
        <v>19633</v>
      </c>
      <c r="Z287" s="336">
        <v>44313</v>
      </c>
      <c r="AA287" s="329" t="s">
        <v>1937</v>
      </c>
      <c r="AB287" s="329" t="s">
        <v>1938</v>
      </c>
      <c r="AC287" s="339" t="s">
        <v>1939</v>
      </c>
      <c r="AD287" s="329" t="s">
        <v>19634</v>
      </c>
      <c r="AE287" s="329" t="s">
        <v>19635</v>
      </c>
      <c r="AF287" s="329" t="s">
        <v>19636</v>
      </c>
      <c r="AG287" s="329" t="s">
        <v>19637</v>
      </c>
      <c r="AH287" s="329" t="s">
        <v>19636</v>
      </c>
      <c r="AI287" s="329" t="s">
        <v>19637</v>
      </c>
      <c r="AJ287" s="338" t="s">
        <v>19638</v>
      </c>
      <c r="AK287" s="329" t="s">
        <v>19639</v>
      </c>
      <c r="AL287" s="329" t="s">
        <v>1941</v>
      </c>
      <c r="AM287" s="500" t="s">
        <v>1129</v>
      </c>
      <c r="AN287" s="325" t="s">
        <v>1130</v>
      </c>
      <c r="AO287" s="7" t="s">
        <v>19640</v>
      </c>
      <c r="AQ287" s="6" t="s">
        <v>19641</v>
      </c>
      <c r="AR287" s="501" t="str">
        <f>Table2[[#This Row],[Employee Code]]</f>
        <v>12201460</v>
      </c>
      <c r="AS287" s="4" t="s">
        <v>16</v>
      </c>
      <c r="AT287" s="4" t="s">
        <v>14</v>
      </c>
    </row>
    <row r="288" spans="1:46" s="4" customFormat="1" ht="25" customHeight="1" x14ac:dyDescent="0.35">
      <c r="A288" s="365">
        <f t="shared" si="4"/>
        <v>287</v>
      </c>
      <c r="B288" s="338" t="s">
        <v>16553</v>
      </c>
      <c r="C288" s="335" t="s">
        <v>1131</v>
      </c>
      <c r="D288" s="329"/>
      <c r="E288" s="329" t="s">
        <v>14</v>
      </c>
      <c r="F288" s="336">
        <v>44732</v>
      </c>
      <c r="G288" s="336">
        <v>44791</v>
      </c>
      <c r="H288" s="336">
        <v>45536</v>
      </c>
      <c r="I288" s="336"/>
      <c r="J288" s="329" t="s">
        <v>1932</v>
      </c>
      <c r="K288" s="337" t="s">
        <v>69</v>
      </c>
      <c r="L288" s="337" t="s">
        <v>70</v>
      </c>
      <c r="M288" s="337" t="s">
        <v>1983</v>
      </c>
      <c r="N288" s="337" t="s">
        <v>1990</v>
      </c>
      <c r="O288" s="337" t="s">
        <v>1132</v>
      </c>
      <c r="P288" s="337" t="s">
        <v>2487</v>
      </c>
      <c r="Q288" s="329" t="s">
        <v>21</v>
      </c>
      <c r="R288" s="338" t="s">
        <v>19642</v>
      </c>
      <c r="S288" s="329" t="s">
        <v>2259</v>
      </c>
      <c r="T288" s="329" t="s">
        <v>53</v>
      </c>
      <c r="U288" s="336">
        <v>30457</v>
      </c>
      <c r="V288" s="9" t="s">
        <v>255</v>
      </c>
      <c r="W288" s="329" t="s">
        <v>501</v>
      </c>
      <c r="X288" s="329" t="s">
        <v>1936</v>
      </c>
      <c r="Y288" s="338" t="s">
        <v>19643</v>
      </c>
      <c r="Z288" s="336">
        <v>44552</v>
      </c>
      <c r="AA288" s="329" t="s">
        <v>1937</v>
      </c>
      <c r="AB288" s="329" t="s">
        <v>1938</v>
      </c>
      <c r="AC288" s="339" t="s">
        <v>1968</v>
      </c>
      <c r="AD288" s="329" t="s">
        <v>19644</v>
      </c>
      <c r="AE288" s="329" t="s">
        <v>19645</v>
      </c>
      <c r="AF288" s="329" t="s">
        <v>19646</v>
      </c>
      <c r="AG288" s="329" t="s">
        <v>19647</v>
      </c>
      <c r="AH288" s="329" t="s">
        <v>19648</v>
      </c>
      <c r="AI288" s="329" t="s">
        <v>19649</v>
      </c>
      <c r="AJ288" s="338" t="s">
        <v>19650</v>
      </c>
      <c r="AK288" s="329" t="s">
        <v>19651</v>
      </c>
      <c r="AL288" s="329" t="s">
        <v>1971</v>
      </c>
      <c r="AM288" s="500" t="s">
        <v>1133</v>
      </c>
      <c r="AN288" s="325" t="s">
        <v>1134</v>
      </c>
      <c r="AO288" s="7" t="s">
        <v>19652</v>
      </c>
      <c r="AQ288" s="6" t="s">
        <v>19653</v>
      </c>
      <c r="AR288" s="501" t="str">
        <f>Table2[[#This Row],[Employee Code]]</f>
        <v>12201461</v>
      </c>
      <c r="AS288" s="4" t="s">
        <v>16</v>
      </c>
      <c r="AT288" s="4" t="s">
        <v>14</v>
      </c>
    </row>
    <row r="289" spans="1:46" s="4" customFormat="1" ht="25" customHeight="1" x14ac:dyDescent="0.35">
      <c r="A289" s="365">
        <f t="shared" si="4"/>
        <v>288</v>
      </c>
      <c r="B289" s="338" t="s">
        <v>16554</v>
      </c>
      <c r="C289" s="335" t="s">
        <v>1135</v>
      </c>
      <c r="D289" s="329"/>
      <c r="E289" s="329" t="s">
        <v>14</v>
      </c>
      <c r="F289" s="336">
        <v>44734</v>
      </c>
      <c r="G289" s="336">
        <v>44793</v>
      </c>
      <c r="H289" s="336">
        <v>45536</v>
      </c>
      <c r="I289" s="336"/>
      <c r="J289" s="329" t="s">
        <v>1932</v>
      </c>
      <c r="K289" s="337" t="s">
        <v>18</v>
      </c>
      <c r="L289" s="337" t="s">
        <v>218</v>
      </c>
      <c r="M289" s="337" t="s">
        <v>2406</v>
      </c>
      <c r="N289" s="337" t="s">
        <v>1972</v>
      </c>
      <c r="O289" s="337" t="s">
        <v>1136</v>
      </c>
      <c r="P289" s="337" t="s">
        <v>2488</v>
      </c>
      <c r="Q289" s="329" t="s">
        <v>21</v>
      </c>
      <c r="R289" s="516" t="s">
        <v>19654</v>
      </c>
      <c r="S289" s="329" t="s">
        <v>2135</v>
      </c>
      <c r="T289" s="329" t="s">
        <v>53</v>
      </c>
      <c r="U289" s="336">
        <v>34413</v>
      </c>
      <c r="V289" s="329" t="s">
        <v>255</v>
      </c>
      <c r="W289" s="329" t="s">
        <v>255</v>
      </c>
      <c r="X289" s="329" t="s">
        <v>1936</v>
      </c>
      <c r="Y289" s="338" t="s">
        <v>19655</v>
      </c>
      <c r="Z289" s="336">
        <v>44417</v>
      </c>
      <c r="AA289" s="329" t="s">
        <v>1937</v>
      </c>
      <c r="AB289" s="329" t="s">
        <v>1938</v>
      </c>
      <c r="AC289" s="339" t="s">
        <v>1939</v>
      </c>
      <c r="AD289" s="329" t="s">
        <v>19656</v>
      </c>
      <c r="AE289" s="329" t="s">
        <v>1948</v>
      </c>
      <c r="AF289" s="329" t="s">
        <v>19657</v>
      </c>
      <c r="AG289" s="329" t="s">
        <v>19658</v>
      </c>
      <c r="AH289" s="329" t="s">
        <v>19659</v>
      </c>
      <c r="AI289" s="329" t="s">
        <v>19660</v>
      </c>
      <c r="AJ289" s="338" t="s">
        <v>19661</v>
      </c>
      <c r="AK289" s="329" t="s">
        <v>19662</v>
      </c>
      <c r="AL289" s="329" t="s">
        <v>1971</v>
      </c>
      <c r="AM289" s="500" t="s">
        <v>1137</v>
      </c>
      <c r="AN289" s="325" t="s">
        <v>1138</v>
      </c>
      <c r="AO289" s="7"/>
      <c r="AQ289" s="6" t="s">
        <v>19663</v>
      </c>
      <c r="AR289" s="501" t="str">
        <f>Table2[[#This Row],[Employee Code]]</f>
        <v>12201464</v>
      </c>
      <c r="AS289" s="4" t="s">
        <v>16</v>
      </c>
      <c r="AT289" s="4" t="s">
        <v>14</v>
      </c>
    </row>
    <row r="290" spans="1:46" s="4" customFormat="1" ht="25" customHeight="1" x14ac:dyDescent="0.35">
      <c r="A290" s="365">
        <f t="shared" si="4"/>
        <v>289</v>
      </c>
      <c r="B290" s="338" t="s">
        <v>16555</v>
      </c>
      <c r="C290" s="335" t="s">
        <v>1139</v>
      </c>
      <c r="D290" s="329"/>
      <c r="E290" s="329" t="s">
        <v>32</v>
      </c>
      <c r="F290" s="336">
        <v>44736</v>
      </c>
      <c r="G290" s="336">
        <v>44795</v>
      </c>
      <c r="H290" s="336">
        <v>45536</v>
      </c>
      <c r="I290" s="336"/>
      <c r="J290" s="329" t="s">
        <v>1932</v>
      </c>
      <c r="K290" s="337" t="s">
        <v>26</v>
      </c>
      <c r="L290" s="337" t="s">
        <v>27</v>
      </c>
      <c r="M290" s="337" t="s">
        <v>27</v>
      </c>
      <c r="N290" s="337" t="s">
        <v>1984</v>
      </c>
      <c r="O290" s="337" t="s">
        <v>1140</v>
      </c>
      <c r="P290" s="337" t="s">
        <v>2489</v>
      </c>
      <c r="Q290" s="329" t="s">
        <v>21</v>
      </c>
      <c r="R290" s="338" t="s">
        <v>19664</v>
      </c>
      <c r="S290" s="329" t="s">
        <v>2003</v>
      </c>
      <c r="T290" s="329" t="s">
        <v>22</v>
      </c>
      <c r="U290" s="336">
        <v>30821</v>
      </c>
      <c r="V290" s="9" t="s">
        <v>501</v>
      </c>
      <c r="W290" s="329" t="s">
        <v>501</v>
      </c>
      <c r="X290" s="329" t="s">
        <v>1936</v>
      </c>
      <c r="Y290" s="338" t="s">
        <v>2490</v>
      </c>
      <c r="Z290" s="336">
        <v>44692</v>
      </c>
      <c r="AA290" s="329" t="s">
        <v>1937</v>
      </c>
      <c r="AB290" s="329" t="s">
        <v>1938</v>
      </c>
      <c r="AC290" s="339" t="s">
        <v>1939</v>
      </c>
      <c r="AD290" s="329" t="s">
        <v>19665</v>
      </c>
      <c r="AE290" s="329" t="s">
        <v>2041</v>
      </c>
      <c r="AF290" s="329" t="s">
        <v>19666</v>
      </c>
      <c r="AG290" s="329" t="s">
        <v>19667</v>
      </c>
      <c r="AH290" s="329" t="s">
        <v>19666</v>
      </c>
      <c r="AI290" s="329" t="s">
        <v>19667</v>
      </c>
      <c r="AJ290" s="338" t="s">
        <v>19668</v>
      </c>
      <c r="AK290" s="329" t="s">
        <v>2491</v>
      </c>
      <c r="AL290" s="329" t="s">
        <v>1941</v>
      </c>
      <c r="AM290" s="500" t="s">
        <v>1141</v>
      </c>
      <c r="AN290" s="325" t="s">
        <v>1142</v>
      </c>
      <c r="AO290" s="7" t="s">
        <v>19669</v>
      </c>
      <c r="AQ290" s="6" t="s">
        <v>19670</v>
      </c>
      <c r="AR290" s="501" t="str">
        <f>Table2[[#This Row],[Employee Code]]</f>
        <v>12201466</v>
      </c>
      <c r="AS290" s="4" t="s">
        <v>16</v>
      </c>
      <c r="AT290" s="4" t="s">
        <v>17039</v>
      </c>
    </row>
    <row r="291" spans="1:46" s="4" customFormat="1" ht="25" customHeight="1" x14ac:dyDescent="0.35">
      <c r="A291" s="365">
        <f t="shared" si="4"/>
        <v>290</v>
      </c>
      <c r="B291" s="338" t="s">
        <v>16556</v>
      </c>
      <c r="C291" s="335" t="s">
        <v>1143</v>
      </c>
      <c r="D291" s="329"/>
      <c r="E291" s="329" t="s">
        <v>14</v>
      </c>
      <c r="F291" s="336">
        <v>44748</v>
      </c>
      <c r="G291" s="336">
        <v>44807</v>
      </c>
      <c r="H291" s="336">
        <v>45173</v>
      </c>
      <c r="I291" s="336">
        <v>45565</v>
      </c>
      <c r="J291" s="329" t="s">
        <v>2085</v>
      </c>
      <c r="K291" s="337" t="s">
        <v>18</v>
      </c>
      <c r="L291" s="337" t="s">
        <v>19</v>
      </c>
      <c r="M291" s="337" t="s">
        <v>19</v>
      </c>
      <c r="N291" s="337" t="s">
        <v>1990</v>
      </c>
      <c r="O291" s="337" t="s">
        <v>1144</v>
      </c>
      <c r="P291" s="337" t="s">
        <v>2492</v>
      </c>
      <c r="Q291" s="329" t="s">
        <v>21</v>
      </c>
      <c r="R291" s="338" t="s">
        <v>19671</v>
      </c>
      <c r="S291" s="329" t="s">
        <v>1935</v>
      </c>
      <c r="T291" s="329" t="s">
        <v>53</v>
      </c>
      <c r="U291" s="336">
        <v>34452</v>
      </c>
      <c r="V291" s="9" t="s">
        <v>255</v>
      </c>
      <c r="W291" s="329" t="s">
        <v>255</v>
      </c>
      <c r="X291" s="329" t="s">
        <v>1936</v>
      </c>
      <c r="Y291" s="338" t="s">
        <v>19672</v>
      </c>
      <c r="Z291" s="336">
        <v>44508</v>
      </c>
      <c r="AA291" s="329" t="s">
        <v>1937</v>
      </c>
      <c r="AB291" s="329" t="s">
        <v>1956</v>
      </c>
      <c r="AC291" s="339" t="s">
        <v>1939</v>
      </c>
      <c r="AD291" s="329" t="s">
        <v>2149</v>
      </c>
      <c r="AE291" s="329" t="s">
        <v>1948</v>
      </c>
      <c r="AF291" s="329" t="s">
        <v>19673</v>
      </c>
      <c r="AG291" s="329" t="s">
        <v>19674</v>
      </c>
      <c r="AH291" s="329" t="s">
        <v>19675</v>
      </c>
      <c r="AI291" s="329" t="s">
        <v>19674</v>
      </c>
      <c r="AJ291" s="338" t="s">
        <v>2493</v>
      </c>
      <c r="AK291" s="329" t="s">
        <v>2494</v>
      </c>
      <c r="AL291" s="329" t="s">
        <v>2005</v>
      </c>
      <c r="AM291" s="500" t="s">
        <v>1145</v>
      </c>
      <c r="AN291" s="325" t="s">
        <v>1146</v>
      </c>
      <c r="AO291" s="7" t="s">
        <v>19676</v>
      </c>
      <c r="AQ291" s="6" t="s">
        <v>19677</v>
      </c>
      <c r="AR291" s="501" t="str">
        <f>Table2[[#This Row],[Employee Code]]</f>
        <v>12201477</v>
      </c>
      <c r="AS291" s="4" t="s">
        <v>16</v>
      </c>
      <c r="AT291" s="4" t="s">
        <v>14</v>
      </c>
    </row>
    <row r="292" spans="1:46" s="4" customFormat="1" ht="25" customHeight="1" x14ac:dyDescent="0.35">
      <c r="A292" s="365">
        <f t="shared" si="4"/>
        <v>291</v>
      </c>
      <c r="B292" s="338" t="s">
        <v>16557</v>
      </c>
      <c r="C292" s="335" t="s">
        <v>1147</v>
      </c>
      <c r="D292" s="329"/>
      <c r="E292" s="329" t="s">
        <v>14</v>
      </c>
      <c r="F292" s="336">
        <v>44753</v>
      </c>
      <c r="G292" s="336">
        <v>44812</v>
      </c>
      <c r="H292" s="336">
        <v>45178</v>
      </c>
      <c r="I292" s="336">
        <v>45565</v>
      </c>
      <c r="J292" s="329" t="s">
        <v>2085</v>
      </c>
      <c r="K292" s="337" t="s">
        <v>26</v>
      </c>
      <c r="L292" s="337" t="s">
        <v>751</v>
      </c>
      <c r="M292" s="337" t="s">
        <v>2495</v>
      </c>
      <c r="N292" s="337" t="s">
        <v>1942</v>
      </c>
      <c r="O292" s="337" t="s">
        <v>1148</v>
      </c>
      <c r="P292" s="337" t="s">
        <v>2496</v>
      </c>
      <c r="Q292" s="329" t="s">
        <v>21</v>
      </c>
      <c r="R292" s="516" t="s">
        <v>19678</v>
      </c>
      <c r="S292" s="329" t="s">
        <v>1935</v>
      </c>
      <c r="T292" s="329" t="s">
        <v>22</v>
      </c>
      <c r="U292" s="336">
        <v>32789</v>
      </c>
      <c r="V292" s="329" t="s">
        <v>343</v>
      </c>
      <c r="W292" s="329" t="s">
        <v>343</v>
      </c>
      <c r="X292" s="329" t="s">
        <v>1936</v>
      </c>
      <c r="Y292" s="338" t="s">
        <v>19679</v>
      </c>
      <c r="Z292" s="336">
        <v>44663</v>
      </c>
      <c r="AA292" s="329" t="s">
        <v>1937</v>
      </c>
      <c r="AB292" s="329" t="s">
        <v>1938</v>
      </c>
      <c r="AC292" s="339" t="s">
        <v>1939</v>
      </c>
      <c r="AD292" s="329" t="s">
        <v>1992</v>
      </c>
      <c r="AE292" s="329" t="s">
        <v>2080</v>
      </c>
      <c r="AF292" s="329" t="s">
        <v>19680</v>
      </c>
      <c r="AG292" s="329" t="s">
        <v>19681</v>
      </c>
      <c r="AH292" s="329" t="s">
        <v>19682</v>
      </c>
      <c r="AI292" s="329" t="s">
        <v>19683</v>
      </c>
      <c r="AJ292" s="338" t="s">
        <v>2497</v>
      </c>
      <c r="AK292" s="329" t="s">
        <v>2498</v>
      </c>
      <c r="AL292" s="329" t="s">
        <v>1941</v>
      </c>
      <c r="AM292" s="500" t="s">
        <v>1149</v>
      </c>
      <c r="AN292" s="325" t="s">
        <v>1150</v>
      </c>
      <c r="AO292" s="7" t="s">
        <v>19684</v>
      </c>
      <c r="AQ292" s="6" t="s">
        <v>19685</v>
      </c>
      <c r="AR292" s="501" t="str">
        <f>Table2[[#This Row],[Employee Code]]</f>
        <v>12201478</v>
      </c>
      <c r="AS292" s="4" t="s">
        <v>16</v>
      </c>
      <c r="AT292" s="4" t="s">
        <v>14</v>
      </c>
    </row>
    <row r="293" spans="1:46" s="4" customFormat="1" ht="25" customHeight="1" x14ac:dyDescent="0.35">
      <c r="A293" s="365">
        <f t="shared" si="4"/>
        <v>292</v>
      </c>
      <c r="B293" s="338" t="s">
        <v>16558</v>
      </c>
      <c r="C293" s="335" t="s">
        <v>1151</v>
      </c>
      <c r="D293" s="329"/>
      <c r="E293" s="329" t="s">
        <v>14</v>
      </c>
      <c r="F293" s="336">
        <v>44753</v>
      </c>
      <c r="G293" s="336">
        <v>44812</v>
      </c>
      <c r="H293" s="336">
        <v>45178</v>
      </c>
      <c r="I293" s="336">
        <v>45565</v>
      </c>
      <c r="J293" s="329" t="s">
        <v>2085</v>
      </c>
      <c r="K293" s="337" t="s">
        <v>34</v>
      </c>
      <c r="L293" s="337" t="s">
        <v>35</v>
      </c>
      <c r="M293" s="337" t="s">
        <v>1989</v>
      </c>
      <c r="N293" s="337" t="s">
        <v>1990</v>
      </c>
      <c r="O293" s="337" t="s">
        <v>75</v>
      </c>
      <c r="P293" s="337" t="s">
        <v>1991</v>
      </c>
      <c r="Q293" s="329" t="s">
        <v>21</v>
      </c>
      <c r="R293" s="338" t="s">
        <v>19686</v>
      </c>
      <c r="S293" s="329" t="s">
        <v>2153</v>
      </c>
      <c r="T293" s="329" t="s">
        <v>22</v>
      </c>
      <c r="U293" s="336">
        <v>33481</v>
      </c>
      <c r="V293" s="9" t="s">
        <v>351</v>
      </c>
      <c r="W293" s="329" t="s">
        <v>351</v>
      </c>
      <c r="X293" s="329" t="s">
        <v>1936</v>
      </c>
      <c r="Y293" s="338" t="s">
        <v>19687</v>
      </c>
      <c r="Z293" s="336">
        <v>44428</v>
      </c>
      <c r="AA293" s="329" t="s">
        <v>1937</v>
      </c>
      <c r="AB293" s="329" t="s">
        <v>1938</v>
      </c>
      <c r="AC293" s="339" t="s">
        <v>1939</v>
      </c>
      <c r="AD293" s="329" t="s">
        <v>2010</v>
      </c>
      <c r="AE293" s="329" t="s">
        <v>2417</v>
      </c>
      <c r="AF293" s="329" t="s">
        <v>19688</v>
      </c>
      <c r="AG293" s="329" t="s">
        <v>19689</v>
      </c>
      <c r="AH293" s="329" t="s">
        <v>19690</v>
      </c>
      <c r="AI293" s="329" t="s">
        <v>19689</v>
      </c>
      <c r="AJ293" s="338" t="s">
        <v>19691</v>
      </c>
      <c r="AK293" s="329" t="s">
        <v>19692</v>
      </c>
      <c r="AL293" s="329" t="s">
        <v>1941</v>
      </c>
      <c r="AM293" s="500" t="s">
        <v>19693</v>
      </c>
      <c r="AN293" s="325" t="s">
        <v>19694</v>
      </c>
      <c r="AO293" s="7" t="s">
        <v>19695</v>
      </c>
      <c r="AQ293" s="6" t="s">
        <v>19696</v>
      </c>
      <c r="AR293" s="501" t="str">
        <f>Table2[[#This Row],[Employee Code]]</f>
        <v>12201479</v>
      </c>
      <c r="AS293" s="4" t="s">
        <v>16</v>
      </c>
      <c r="AT293" s="4" t="s">
        <v>14</v>
      </c>
    </row>
    <row r="294" spans="1:46" s="4" customFormat="1" ht="25" customHeight="1" x14ac:dyDescent="0.35">
      <c r="A294" s="365">
        <f t="shared" si="4"/>
        <v>293</v>
      </c>
      <c r="B294" s="338" t="s">
        <v>16559</v>
      </c>
      <c r="C294" s="335" t="s">
        <v>1152</v>
      </c>
      <c r="D294" s="329"/>
      <c r="E294" s="329" t="s">
        <v>1153</v>
      </c>
      <c r="F294" s="336">
        <v>44760</v>
      </c>
      <c r="G294" s="336">
        <v>44819</v>
      </c>
      <c r="H294" s="336">
        <v>45185</v>
      </c>
      <c r="I294" s="336">
        <v>45565</v>
      </c>
      <c r="J294" s="329" t="s">
        <v>2085</v>
      </c>
      <c r="K294" s="337" t="s">
        <v>80</v>
      </c>
      <c r="L294" s="337" t="s">
        <v>146</v>
      </c>
      <c r="M294" s="337" t="s">
        <v>17340</v>
      </c>
      <c r="N294" s="337" t="s">
        <v>2050</v>
      </c>
      <c r="O294" s="337" t="s">
        <v>400</v>
      </c>
      <c r="P294" s="337" t="s">
        <v>2173</v>
      </c>
      <c r="Q294" s="329" t="s">
        <v>148</v>
      </c>
      <c r="R294" s="516" t="s">
        <v>19697</v>
      </c>
      <c r="S294" s="329" t="s">
        <v>2174</v>
      </c>
      <c r="T294" s="329" t="s">
        <v>22</v>
      </c>
      <c r="U294" s="336">
        <v>31824</v>
      </c>
      <c r="V294" s="329" t="s">
        <v>1153</v>
      </c>
      <c r="W294" s="329" t="s">
        <v>1153</v>
      </c>
      <c r="X294" s="329" t="s">
        <v>1936</v>
      </c>
      <c r="Y294" s="338" t="s">
        <v>19698</v>
      </c>
      <c r="Z294" s="336">
        <v>44421</v>
      </c>
      <c r="AA294" s="329" t="s">
        <v>1937</v>
      </c>
      <c r="AB294" s="329" t="s">
        <v>1938</v>
      </c>
      <c r="AC294" s="339" t="s">
        <v>1939</v>
      </c>
      <c r="AD294" s="329" t="s">
        <v>2157</v>
      </c>
      <c r="AE294" s="329" t="s">
        <v>19699</v>
      </c>
      <c r="AF294" s="329" t="s">
        <v>19700</v>
      </c>
      <c r="AG294" s="329" t="s">
        <v>19701</v>
      </c>
      <c r="AH294" s="329" t="s">
        <v>19700</v>
      </c>
      <c r="AI294" s="329" t="s">
        <v>19701</v>
      </c>
      <c r="AJ294" s="338" t="s">
        <v>19702</v>
      </c>
      <c r="AK294" s="329" t="s">
        <v>19703</v>
      </c>
      <c r="AL294" s="329" t="s">
        <v>1941</v>
      </c>
      <c r="AM294" s="500" t="s">
        <v>1154</v>
      </c>
      <c r="AN294" s="325" t="s">
        <v>1155</v>
      </c>
      <c r="AO294" s="7" t="s">
        <v>19704</v>
      </c>
      <c r="AQ294" s="6" t="s">
        <v>19705</v>
      </c>
      <c r="AR294" s="501" t="str">
        <f>Table2[[#This Row],[Employee Code]]</f>
        <v>12201484</v>
      </c>
      <c r="AS294" s="4" t="s">
        <v>16</v>
      </c>
      <c r="AT294" s="4" t="s">
        <v>17039</v>
      </c>
    </row>
    <row r="295" spans="1:46" s="4" customFormat="1" ht="25" customHeight="1" x14ac:dyDescent="0.35">
      <c r="A295" s="365">
        <f t="shared" si="4"/>
        <v>294</v>
      </c>
      <c r="B295" s="338" t="s">
        <v>16560</v>
      </c>
      <c r="C295" s="335" t="s">
        <v>1159</v>
      </c>
      <c r="D295" s="329"/>
      <c r="E295" s="329" t="s">
        <v>14</v>
      </c>
      <c r="F295" s="336">
        <v>44769</v>
      </c>
      <c r="G295" s="336">
        <v>44828</v>
      </c>
      <c r="H295" s="336">
        <v>45194</v>
      </c>
      <c r="I295" s="336">
        <v>45565</v>
      </c>
      <c r="J295" s="329" t="s">
        <v>2085</v>
      </c>
      <c r="K295" s="337" t="s">
        <v>34</v>
      </c>
      <c r="L295" s="337" t="s">
        <v>115</v>
      </c>
      <c r="M295" s="337" t="s">
        <v>2070</v>
      </c>
      <c r="N295" s="337" t="s">
        <v>2017</v>
      </c>
      <c r="O295" s="337" t="s">
        <v>898</v>
      </c>
      <c r="P295" s="337" t="s">
        <v>2396</v>
      </c>
      <c r="Q295" s="329" t="s">
        <v>21</v>
      </c>
      <c r="R295" s="516" t="s">
        <v>19706</v>
      </c>
      <c r="S295" s="329" t="s">
        <v>2234</v>
      </c>
      <c r="T295" s="329" t="s">
        <v>22</v>
      </c>
      <c r="U295" s="336">
        <v>32021</v>
      </c>
      <c r="V295" s="329" t="s">
        <v>255</v>
      </c>
      <c r="W295" s="329" t="s">
        <v>255</v>
      </c>
      <c r="X295" s="329" t="s">
        <v>1936</v>
      </c>
      <c r="Y295" s="338" t="s">
        <v>19707</v>
      </c>
      <c r="Z295" s="336">
        <v>44522</v>
      </c>
      <c r="AA295" s="329" t="s">
        <v>1937</v>
      </c>
      <c r="AB295" s="329" t="s">
        <v>1938</v>
      </c>
      <c r="AC295" s="339" t="s">
        <v>1968</v>
      </c>
      <c r="AD295" s="329" t="s">
        <v>18963</v>
      </c>
      <c r="AE295" s="329" t="s">
        <v>19708</v>
      </c>
      <c r="AF295" s="329" t="s">
        <v>19709</v>
      </c>
      <c r="AG295" s="329" t="s">
        <v>19710</v>
      </c>
      <c r="AH295" s="329" t="s">
        <v>19711</v>
      </c>
      <c r="AI295" s="329" t="s">
        <v>19712</v>
      </c>
      <c r="AJ295" s="338" t="s">
        <v>19713</v>
      </c>
      <c r="AK295" s="329" t="s">
        <v>19714</v>
      </c>
      <c r="AL295" s="329" t="s">
        <v>1941</v>
      </c>
      <c r="AM295" s="500" t="s">
        <v>1160</v>
      </c>
      <c r="AN295" s="325" t="s">
        <v>1161</v>
      </c>
      <c r="AO295" s="7" t="s">
        <v>19715</v>
      </c>
      <c r="AQ295" s="6" t="s">
        <v>19716</v>
      </c>
      <c r="AR295" s="501" t="str">
        <f>Table2[[#This Row],[Employee Code]]</f>
        <v>12201486</v>
      </c>
      <c r="AS295" s="4" t="s">
        <v>16</v>
      </c>
      <c r="AT295" s="4" t="s">
        <v>14</v>
      </c>
    </row>
    <row r="296" spans="1:46" s="4" customFormat="1" ht="25" customHeight="1" x14ac:dyDescent="0.35">
      <c r="A296" s="365">
        <f t="shared" si="4"/>
        <v>295</v>
      </c>
      <c r="B296" s="338" t="s">
        <v>16561</v>
      </c>
      <c r="C296" s="335" t="s">
        <v>1162</v>
      </c>
      <c r="D296" s="329"/>
      <c r="E296" s="329" t="s">
        <v>14</v>
      </c>
      <c r="F296" s="336">
        <v>44774</v>
      </c>
      <c r="G296" s="336">
        <v>44833</v>
      </c>
      <c r="H296" s="336">
        <v>45199</v>
      </c>
      <c r="I296" s="336">
        <v>45565</v>
      </c>
      <c r="J296" s="329" t="s">
        <v>2085</v>
      </c>
      <c r="K296" s="337" t="s">
        <v>18</v>
      </c>
      <c r="L296" s="337" t="s">
        <v>283</v>
      </c>
      <c r="M296" s="337" t="s">
        <v>2116</v>
      </c>
      <c r="N296" s="337" t="s">
        <v>1984</v>
      </c>
      <c r="O296" s="337" t="s">
        <v>1163</v>
      </c>
      <c r="P296" s="337" t="s">
        <v>2507</v>
      </c>
      <c r="Q296" s="329" t="s">
        <v>285</v>
      </c>
      <c r="R296" s="338" t="s">
        <v>19717</v>
      </c>
      <c r="S296" s="329" t="s">
        <v>1935</v>
      </c>
      <c r="T296" s="329" t="s">
        <v>53</v>
      </c>
      <c r="U296" s="336">
        <v>31506</v>
      </c>
      <c r="V296" s="9" t="s">
        <v>91</v>
      </c>
      <c r="W296" s="329" t="s">
        <v>19718</v>
      </c>
      <c r="X296" s="329" t="s">
        <v>1936</v>
      </c>
      <c r="Y296" s="338" t="s">
        <v>19719</v>
      </c>
      <c r="Z296" s="336">
        <v>44748</v>
      </c>
      <c r="AA296" s="329" t="s">
        <v>1937</v>
      </c>
      <c r="AB296" s="329" t="s">
        <v>1956</v>
      </c>
      <c r="AC296" s="339" t="s">
        <v>1939</v>
      </c>
      <c r="AD296" s="329" t="s">
        <v>2189</v>
      </c>
      <c r="AE296" s="329" t="s">
        <v>2508</v>
      </c>
      <c r="AF296" s="329" t="s">
        <v>19720</v>
      </c>
      <c r="AG296" s="329" t="s">
        <v>19721</v>
      </c>
      <c r="AH296" s="329" t="s">
        <v>19722</v>
      </c>
      <c r="AI296" s="329" t="s">
        <v>19723</v>
      </c>
      <c r="AJ296" s="338" t="s">
        <v>19724</v>
      </c>
      <c r="AK296" s="329" t="s">
        <v>19725</v>
      </c>
      <c r="AL296" s="329" t="s">
        <v>2005</v>
      </c>
      <c r="AM296" s="500" t="s">
        <v>1164</v>
      </c>
      <c r="AN296" s="325" t="s">
        <v>1165</v>
      </c>
      <c r="AO296" s="7" t="s">
        <v>19726</v>
      </c>
      <c r="AQ296" s="6" t="s">
        <v>19727</v>
      </c>
      <c r="AR296" s="501" t="str">
        <f>Table2[[#This Row],[Employee Code]]</f>
        <v>12201487</v>
      </c>
      <c r="AS296" s="4" t="s">
        <v>16</v>
      </c>
      <c r="AT296" s="4" t="s">
        <v>14</v>
      </c>
    </row>
    <row r="297" spans="1:46" s="4" customFormat="1" ht="25" customHeight="1" x14ac:dyDescent="0.35">
      <c r="A297" s="365">
        <f t="shared" si="4"/>
        <v>296</v>
      </c>
      <c r="B297" s="338" t="s">
        <v>16562</v>
      </c>
      <c r="C297" s="335" t="s">
        <v>1166</v>
      </c>
      <c r="D297" s="329"/>
      <c r="E297" s="329" t="s">
        <v>14</v>
      </c>
      <c r="F297" s="336">
        <v>44774</v>
      </c>
      <c r="G297" s="336">
        <v>44833</v>
      </c>
      <c r="H297" s="336">
        <v>45199</v>
      </c>
      <c r="I297" s="336">
        <v>45565</v>
      </c>
      <c r="J297" s="329" t="s">
        <v>2085</v>
      </c>
      <c r="K297" s="337" t="s">
        <v>69</v>
      </c>
      <c r="L297" s="337" t="s">
        <v>70</v>
      </c>
      <c r="M297" s="337" t="s">
        <v>2147</v>
      </c>
      <c r="N297" s="337" t="s">
        <v>1990</v>
      </c>
      <c r="O297" s="337" t="s">
        <v>505</v>
      </c>
      <c r="P297" s="337" t="s">
        <v>2236</v>
      </c>
      <c r="Q297" s="329" t="s">
        <v>21</v>
      </c>
      <c r="R297" s="516" t="s">
        <v>19728</v>
      </c>
      <c r="S297" s="329" t="s">
        <v>1986</v>
      </c>
      <c r="T297" s="329" t="s">
        <v>53</v>
      </c>
      <c r="U297" s="336">
        <v>32100</v>
      </c>
      <c r="V297" s="329" t="s">
        <v>747</v>
      </c>
      <c r="W297" s="329" t="s">
        <v>747</v>
      </c>
      <c r="X297" s="329" t="s">
        <v>1936</v>
      </c>
      <c r="Y297" s="338" t="s">
        <v>19729</v>
      </c>
      <c r="Z297" s="336">
        <v>44557</v>
      </c>
      <c r="AA297" s="329" t="s">
        <v>255</v>
      </c>
      <c r="AB297" s="329" t="s">
        <v>1938</v>
      </c>
      <c r="AC297" s="339" t="s">
        <v>1939</v>
      </c>
      <c r="AD297" s="329" t="s">
        <v>19730</v>
      </c>
      <c r="AE297" s="329" t="s">
        <v>2242</v>
      </c>
      <c r="AF297" s="329" t="s">
        <v>19731</v>
      </c>
      <c r="AG297" s="329" t="s">
        <v>19732</v>
      </c>
      <c r="AH297" s="329" t="s">
        <v>19731</v>
      </c>
      <c r="AI297" s="329" t="s">
        <v>19732</v>
      </c>
      <c r="AJ297" s="338" t="s">
        <v>19733</v>
      </c>
      <c r="AK297" s="329" t="s">
        <v>17697</v>
      </c>
      <c r="AL297" s="329" t="s">
        <v>1971</v>
      </c>
      <c r="AM297" s="500" t="s">
        <v>1167</v>
      </c>
      <c r="AN297" s="325" t="s">
        <v>1168</v>
      </c>
      <c r="AO297" s="7"/>
      <c r="AQ297" s="6" t="s">
        <v>19734</v>
      </c>
      <c r="AR297" s="501" t="str">
        <f>Table2[[#This Row],[Employee Code]]</f>
        <v>12201488</v>
      </c>
      <c r="AS297" s="4" t="s">
        <v>16</v>
      </c>
      <c r="AT297" s="4" t="s">
        <v>14</v>
      </c>
    </row>
    <row r="298" spans="1:46" s="4" customFormat="1" ht="25" customHeight="1" x14ac:dyDescent="0.35">
      <c r="A298" s="365">
        <f t="shared" si="4"/>
        <v>297</v>
      </c>
      <c r="B298" s="338" t="s">
        <v>16563</v>
      </c>
      <c r="C298" s="335" t="s">
        <v>1169</v>
      </c>
      <c r="D298" s="329"/>
      <c r="E298" s="329" t="s">
        <v>14</v>
      </c>
      <c r="F298" s="336">
        <v>44774</v>
      </c>
      <c r="G298" s="336">
        <v>44833</v>
      </c>
      <c r="H298" s="336">
        <v>45199</v>
      </c>
      <c r="I298" s="336">
        <v>45565</v>
      </c>
      <c r="J298" s="329" t="s">
        <v>2085</v>
      </c>
      <c r="K298" s="337" t="s">
        <v>34</v>
      </c>
      <c r="L298" s="337" t="s">
        <v>115</v>
      </c>
      <c r="M298" s="337" t="s">
        <v>2118</v>
      </c>
      <c r="N298" s="337" t="s">
        <v>2017</v>
      </c>
      <c r="O298" s="337" t="s">
        <v>289</v>
      </c>
      <c r="P298" s="337" t="s">
        <v>2486</v>
      </c>
      <c r="Q298" s="329" t="s">
        <v>21</v>
      </c>
      <c r="R298" s="338" t="s">
        <v>19735</v>
      </c>
      <c r="S298" s="329" t="s">
        <v>2509</v>
      </c>
      <c r="T298" s="329" t="s">
        <v>22</v>
      </c>
      <c r="U298" s="336">
        <v>34829</v>
      </c>
      <c r="V298" s="9" t="s">
        <v>255</v>
      </c>
      <c r="W298" s="329" t="s">
        <v>255</v>
      </c>
      <c r="X298" s="329" t="s">
        <v>1936</v>
      </c>
      <c r="Y298" s="338" t="s">
        <v>19736</v>
      </c>
      <c r="Z298" s="336">
        <v>44423</v>
      </c>
      <c r="AA298" s="329" t="s">
        <v>1937</v>
      </c>
      <c r="AB298" s="329" t="s">
        <v>1938</v>
      </c>
      <c r="AC298" s="339" t="s">
        <v>1939</v>
      </c>
      <c r="AD298" s="329" t="s">
        <v>2110</v>
      </c>
      <c r="AE298" s="329" t="s">
        <v>1948</v>
      </c>
      <c r="AF298" s="329" t="s">
        <v>19737</v>
      </c>
      <c r="AG298" s="329" t="s">
        <v>19738</v>
      </c>
      <c r="AH298" s="329" t="s">
        <v>19737</v>
      </c>
      <c r="AI298" s="329" t="s">
        <v>19738</v>
      </c>
      <c r="AJ298" s="338" t="s">
        <v>19739</v>
      </c>
      <c r="AK298" s="329" t="s">
        <v>19740</v>
      </c>
      <c r="AL298" s="329" t="s">
        <v>2107</v>
      </c>
      <c r="AM298" s="500" t="s">
        <v>1170</v>
      </c>
      <c r="AN298" s="325" t="s">
        <v>1171</v>
      </c>
      <c r="AO298" s="7" t="s">
        <v>19741</v>
      </c>
      <c r="AQ298" s="6" t="s">
        <v>19742</v>
      </c>
      <c r="AR298" s="501" t="str">
        <f>Table2[[#This Row],[Employee Code]]</f>
        <v>12201489</v>
      </c>
      <c r="AS298" s="4" t="s">
        <v>16</v>
      </c>
      <c r="AT298" s="4" t="s">
        <v>14</v>
      </c>
    </row>
    <row r="299" spans="1:46" s="4" customFormat="1" ht="25" customHeight="1" x14ac:dyDescent="0.35">
      <c r="A299" s="365">
        <f t="shared" si="4"/>
        <v>298</v>
      </c>
      <c r="B299" s="338" t="s">
        <v>16564</v>
      </c>
      <c r="C299" s="335" t="s">
        <v>1172</v>
      </c>
      <c r="D299" s="329"/>
      <c r="E299" s="329" t="s">
        <v>14</v>
      </c>
      <c r="F299" s="336">
        <v>44781</v>
      </c>
      <c r="G299" s="336">
        <v>44840</v>
      </c>
      <c r="H299" s="336">
        <v>45206</v>
      </c>
      <c r="I299" s="336">
        <v>45596</v>
      </c>
      <c r="J299" s="329" t="s">
        <v>2085</v>
      </c>
      <c r="K299" s="337" t="s">
        <v>34</v>
      </c>
      <c r="L299" s="337" t="s">
        <v>35</v>
      </c>
      <c r="M299" s="337" t="s">
        <v>1989</v>
      </c>
      <c r="N299" s="337" t="s">
        <v>1990</v>
      </c>
      <c r="O299" s="337" t="s">
        <v>75</v>
      </c>
      <c r="P299" s="337" t="s">
        <v>1991</v>
      </c>
      <c r="Q299" s="329" t="s">
        <v>21</v>
      </c>
      <c r="R299" s="516" t="s">
        <v>19743</v>
      </c>
      <c r="S299" s="329" t="s">
        <v>2174</v>
      </c>
      <c r="T299" s="329" t="s">
        <v>22</v>
      </c>
      <c r="U299" s="336">
        <v>33614</v>
      </c>
      <c r="V299" s="329" t="s">
        <v>255</v>
      </c>
      <c r="W299" s="329" t="s">
        <v>145</v>
      </c>
      <c r="X299" s="329" t="s">
        <v>1936</v>
      </c>
      <c r="Y299" s="338" t="s">
        <v>19744</v>
      </c>
      <c r="Z299" s="336">
        <v>44574</v>
      </c>
      <c r="AA299" s="329" t="s">
        <v>1937</v>
      </c>
      <c r="AB299" s="329" t="s">
        <v>1956</v>
      </c>
      <c r="AC299" s="339" t="s">
        <v>1939</v>
      </c>
      <c r="AD299" s="329" t="s">
        <v>2199</v>
      </c>
      <c r="AE299" s="329" t="s">
        <v>1962</v>
      </c>
      <c r="AF299" s="329" t="s">
        <v>19745</v>
      </c>
      <c r="AG299" s="329" t="s">
        <v>19746</v>
      </c>
      <c r="AH299" s="329" t="s">
        <v>19745</v>
      </c>
      <c r="AI299" s="329" t="s">
        <v>19746</v>
      </c>
      <c r="AJ299" s="338" t="s">
        <v>19747</v>
      </c>
      <c r="AK299" s="329" t="s">
        <v>19748</v>
      </c>
      <c r="AL299" s="329" t="s">
        <v>1953</v>
      </c>
      <c r="AM299" s="500" t="s">
        <v>1173</v>
      </c>
      <c r="AN299" s="325" t="s">
        <v>1174</v>
      </c>
      <c r="AO299" s="7" t="s">
        <v>19749</v>
      </c>
      <c r="AQ299" s="6" t="s">
        <v>19750</v>
      </c>
      <c r="AR299" s="501" t="str">
        <f>Table2[[#This Row],[Employee Code]]</f>
        <v>12201490</v>
      </c>
      <c r="AS299" s="4" t="s">
        <v>16</v>
      </c>
      <c r="AT299" s="4" t="s">
        <v>14</v>
      </c>
    </row>
    <row r="300" spans="1:46" s="4" customFormat="1" ht="25" customHeight="1" x14ac:dyDescent="0.35">
      <c r="A300" s="365">
        <f t="shared" si="4"/>
        <v>299</v>
      </c>
      <c r="B300" s="338" t="s">
        <v>16565</v>
      </c>
      <c r="C300" s="335" t="s">
        <v>1175</v>
      </c>
      <c r="D300" s="329"/>
      <c r="E300" s="329" t="s">
        <v>501</v>
      </c>
      <c r="F300" s="336">
        <v>44781</v>
      </c>
      <c r="G300" s="336">
        <v>44840</v>
      </c>
      <c r="H300" s="336">
        <v>45206</v>
      </c>
      <c r="I300" s="336">
        <v>45596</v>
      </c>
      <c r="J300" s="329" t="s">
        <v>2085</v>
      </c>
      <c r="K300" s="337" t="s">
        <v>80</v>
      </c>
      <c r="L300" s="337" t="s">
        <v>146</v>
      </c>
      <c r="M300" s="337" t="s">
        <v>17842</v>
      </c>
      <c r="N300" s="337" t="s">
        <v>2050</v>
      </c>
      <c r="O300" s="337" t="s">
        <v>400</v>
      </c>
      <c r="P300" s="337" t="s">
        <v>2173</v>
      </c>
      <c r="Q300" s="329" t="s">
        <v>148</v>
      </c>
      <c r="R300" s="338" t="s">
        <v>19751</v>
      </c>
      <c r="S300" s="329" t="s">
        <v>1944</v>
      </c>
      <c r="T300" s="329" t="s">
        <v>22</v>
      </c>
      <c r="U300" s="336">
        <v>35352</v>
      </c>
      <c r="V300" s="9" t="s">
        <v>1382</v>
      </c>
      <c r="W300" s="329" t="s">
        <v>1382</v>
      </c>
      <c r="X300" s="329" t="s">
        <v>1936</v>
      </c>
      <c r="Y300" s="338" t="s">
        <v>19752</v>
      </c>
      <c r="Z300" s="336">
        <v>44557</v>
      </c>
      <c r="AA300" s="329" t="s">
        <v>1382</v>
      </c>
      <c r="AB300" s="329" t="s">
        <v>1938</v>
      </c>
      <c r="AC300" s="339" t="s">
        <v>1939</v>
      </c>
      <c r="AD300" s="329" t="s">
        <v>2157</v>
      </c>
      <c r="AE300" s="329" t="s">
        <v>19753</v>
      </c>
      <c r="AF300" s="329" t="s">
        <v>19754</v>
      </c>
      <c r="AG300" s="329" t="s">
        <v>19755</v>
      </c>
      <c r="AH300" s="329" t="s">
        <v>19756</v>
      </c>
      <c r="AI300" s="329" t="s">
        <v>19757</v>
      </c>
      <c r="AJ300" s="338" t="s">
        <v>19758</v>
      </c>
      <c r="AK300" s="329" t="s">
        <v>19759</v>
      </c>
      <c r="AL300" s="329" t="s">
        <v>2224</v>
      </c>
      <c r="AM300" s="500" t="s">
        <v>1176</v>
      </c>
      <c r="AN300" s="325" t="s">
        <v>1177</v>
      </c>
      <c r="AO300" s="7" t="s">
        <v>19760</v>
      </c>
      <c r="AQ300" s="6" t="s">
        <v>19761</v>
      </c>
      <c r="AR300" s="501" t="str">
        <f>Table2[[#This Row],[Employee Code]]</f>
        <v>12201491</v>
      </c>
      <c r="AS300" s="4" t="s">
        <v>16</v>
      </c>
      <c r="AT300" s="4" t="s">
        <v>17039</v>
      </c>
    </row>
    <row r="301" spans="1:46" s="4" customFormat="1" ht="25" customHeight="1" x14ac:dyDescent="0.35">
      <c r="A301" s="365">
        <f t="shared" si="4"/>
        <v>300</v>
      </c>
      <c r="B301" s="338" t="s">
        <v>16566</v>
      </c>
      <c r="C301" s="335" t="s">
        <v>1178</v>
      </c>
      <c r="D301" s="329"/>
      <c r="E301" s="329" t="s">
        <v>14</v>
      </c>
      <c r="F301" s="336">
        <v>44781</v>
      </c>
      <c r="G301" s="336">
        <v>44840</v>
      </c>
      <c r="H301" s="336">
        <v>45206</v>
      </c>
      <c r="I301" s="336">
        <v>45596</v>
      </c>
      <c r="J301" s="329" t="s">
        <v>2085</v>
      </c>
      <c r="K301" s="337" t="s">
        <v>34</v>
      </c>
      <c r="L301" s="337" t="s">
        <v>35</v>
      </c>
      <c r="M301" s="337" t="s">
        <v>2225</v>
      </c>
      <c r="N301" s="337" t="s">
        <v>2126</v>
      </c>
      <c r="O301" s="337" t="s">
        <v>762</v>
      </c>
      <c r="P301" s="337" t="s">
        <v>2347</v>
      </c>
      <c r="Q301" s="329" t="s">
        <v>21</v>
      </c>
      <c r="R301" s="516" t="s">
        <v>19762</v>
      </c>
      <c r="S301" s="329" t="s">
        <v>1944</v>
      </c>
      <c r="T301" s="329" t="s">
        <v>22</v>
      </c>
      <c r="U301" s="336">
        <v>33896</v>
      </c>
      <c r="V301" s="329" t="s">
        <v>141</v>
      </c>
      <c r="W301" s="329" t="s">
        <v>1382</v>
      </c>
      <c r="X301" s="329" t="s">
        <v>1936</v>
      </c>
      <c r="Y301" s="338" t="s">
        <v>19763</v>
      </c>
      <c r="Z301" s="336">
        <v>44830</v>
      </c>
      <c r="AA301" s="329" t="s">
        <v>1937</v>
      </c>
      <c r="AB301" s="329" t="s">
        <v>1956</v>
      </c>
      <c r="AC301" s="339" t="s">
        <v>1939</v>
      </c>
      <c r="AD301" s="329" t="s">
        <v>19764</v>
      </c>
      <c r="AE301" s="329" t="s">
        <v>1948</v>
      </c>
      <c r="AF301" s="329" t="s">
        <v>19765</v>
      </c>
      <c r="AG301" s="329" t="s">
        <v>19766</v>
      </c>
      <c r="AH301" s="329" t="s">
        <v>19765</v>
      </c>
      <c r="AI301" s="329" t="s">
        <v>19766</v>
      </c>
      <c r="AJ301" s="338" t="s">
        <v>19767</v>
      </c>
      <c r="AK301" s="329" t="s">
        <v>19768</v>
      </c>
      <c r="AL301" s="329" t="s">
        <v>1953</v>
      </c>
      <c r="AM301" s="500" t="s">
        <v>1179</v>
      </c>
      <c r="AN301" s="325" t="s">
        <v>1180</v>
      </c>
      <c r="AO301" s="7" t="s">
        <v>19769</v>
      </c>
      <c r="AQ301" s="6" t="s">
        <v>19770</v>
      </c>
      <c r="AR301" s="501" t="str">
        <f>Table2[[#This Row],[Employee Code]]</f>
        <v>12201492</v>
      </c>
      <c r="AS301" s="4" t="s">
        <v>16</v>
      </c>
      <c r="AT301" s="4" t="s">
        <v>14</v>
      </c>
    </row>
    <row r="302" spans="1:46" s="4" customFormat="1" ht="25" customHeight="1" x14ac:dyDescent="0.35">
      <c r="A302" s="365">
        <f t="shared" si="4"/>
        <v>301</v>
      </c>
      <c r="B302" s="338" t="s">
        <v>16567</v>
      </c>
      <c r="C302" s="335" t="s">
        <v>1185</v>
      </c>
      <c r="D302" s="329"/>
      <c r="E302" s="329" t="s">
        <v>14</v>
      </c>
      <c r="F302" s="336">
        <v>44781</v>
      </c>
      <c r="G302" s="336">
        <v>44840</v>
      </c>
      <c r="H302" s="336">
        <v>45206</v>
      </c>
      <c r="I302" s="336">
        <v>45596</v>
      </c>
      <c r="J302" s="329" t="s">
        <v>2085</v>
      </c>
      <c r="K302" s="337" t="s">
        <v>69</v>
      </c>
      <c r="L302" s="337" t="s">
        <v>70</v>
      </c>
      <c r="M302" s="337" t="s">
        <v>2287</v>
      </c>
      <c r="N302" s="337" t="s">
        <v>2017</v>
      </c>
      <c r="O302" s="337" t="s">
        <v>816</v>
      </c>
      <c r="P302" s="337" t="s">
        <v>2367</v>
      </c>
      <c r="Q302" s="329" t="s">
        <v>21</v>
      </c>
      <c r="R302" s="338" t="s">
        <v>19771</v>
      </c>
      <c r="S302" s="329" t="s">
        <v>2153</v>
      </c>
      <c r="T302" s="329" t="s">
        <v>22</v>
      </c>
      <c r="U302" s="336">
        <v>35011</v>
      </c>
      <c r="V302" s="9" t="s">
        <v>255</v>
      </c>
      <c r="W302" s="329" t="s">
        <v>255</v>
      </c>
      <c r="X302" s="329" t="s">
        <v>1936</v>
      </c>
      <c r="Y302" s="338" t="s">
        <v>19772</v>
      </c>
      <c r="Z302" s="336">
        <v>44654</v>
      </c>
      <c r="AA302" s="329" t="s">
        <v>1937</v>
      </c>
      <c r="AB302" s="329" t="s">
        <v>1938</v>
      </c>
      <c r="AC302" s="339" t="s">
        <v>1939</v>
      </c>
      <c r="AD302" s="329" t="s">
        <v>19773</v>
      </c>
      <c r="AE302" s="329" t="s">
        <v>1988</v>
      </c>
      <c r="AF302" s="329" t="s">
        <v>19774</v>
      </c>
      <c r="AG302" s="329" t="s">
        <v>19775</v>
      </c>
      <c r="AH302" s="329" t="s">
        <v>19776</v>
      </c>
      <c r="AI302" s="329" t="s">
        <v>19777</v>
      </c>
      <c r="AJ302" s="338" t="s">
        <v>19778</v>
      </c>
      <c r="AK302" s="329" t="s">
        <v>19779</v>
      </c>
      <c r="AL302" s="329" t="s">
        <v>1941</v>
      </c>
      <c r="AM302" s="500" t="s">
        <v>1186</v>
      </c>
      <c r="AN302" s="325" t="s">
        <v>1187</v>
      </c>
      <c r="AO302" s="7"/>
      <c r="AQ302" s="6" t="s">
        <v>19780</v>
      </c>
      <c r="AR302" s="501" t="str">
        <f>Table2[[#This Row],[Employee Code]]</f>
        <v>12201497</v>
      </c>
      <c r="AS302" s="4" t="s">
        <v>16</v>
      </c>
      <c r="AT302" s="4" t="s">
        <v>14</v>
      </c>
    </row>
    <row r="303" spans="1:46" s="4" customFormat="1" ht="25" customHeight="1" x14ac:dyDescent="0.35">
      <c r="A303" s="365">
        <f t="shared" si="4"/>
        <v>302</v>
      </c>
      <c r="B303" s="338" t="s">
        <v>16568</v>
      </c>
      <c r="C303" s="335" t="s">
        <v>1188</v>
      </c>
      <c r="D303" s="329"/>
      <c r="E303" s="329" t="s">
        <v>14</v>
      </c>
      <c r="F303" s="336">
        <v>44781</v>
      </c>
      <c r="G303" s="336">
        <v>44840</v>
      </c>
      <c r="H303" s="336">
        <v>45206</v>
      </c>
      <c r="I303" s="336">
        <v>45596</v>
      </c>
      <c r="J303" s="329" t="s">
        <v>2085</v>
      </c>
      <c r="K303" s="337" t="s">
        <v>69</v>
      </c>
      <c r="L303" s="337" t="s">
        <v>70</v>
      </c>
      <c r="M303" s="337" t="s">
        <v>1983</v>
      </c>
      <c r="N303" s="337" t="s">
        <v>2050</v>
      </c>
      <c r="O303" s="337" t="s">
        <v>1189</v>
      </c>
      <c r="P303" s="337" t="s">
        <v>2222</v>
      </c>
      <c r="Q303" s="329" t="s">
        <v>21</v>
      </c>
      <c r="R303" s="516" t="s">
        <v>19781</v>
      </c>
      <c r="S303" s="329" t="s">
        <v>2485</v>
      </c>
      <c r="T303" s="329" t="s">
        <v>53</v>
      </c>
      <c r="U303" s="336">
        <v>31138</v>
      </c>
      <c r="V303" s="329" t="s">
        <v>255</v>
      </c>
      <c r="W303" s="329" t="s">
        <v>2015</v>
      </c>
      <c r="X303" s="329" t="s">
        <v>1936</v>
      </c>
      <c r="Y303" s="338" t="s">
        <v>19782</v>
      </c>
      <c r="Z303" s="336">
        <v>44798</v>
      </c>
      <c r="AA303" s="329" t="s">
        <v>1937</v>
      </c>
      <c r="AB303" s="329" t="s">
        <v>1938</v>
      </c>
      <c r="AC303" s="339" t="s">
        <v>1968</v>
      </c>
      <c r="AD303" s="329" t="s">
        <v>2030</v>
      </c>
      <c r="AE303" s="329" t="s">
        <v>2242</v>
      </c>
      <c r="AF303" s="329" t="s">
        <v>19783</v>
      </c>
      <c r="AG303" s="329" t="s">
        <v>19784</v>
      </c>
      <c r="AH303" s="329" t="s">
        <v>19785</v>
      </c>
      <c r="AI303" s="329" t="s">
        <v>19786</v>
      </c>
      <c r="AJ303" s="338" t="s">
        <v>19787</v>
      </c>
      <c r="AK303" s="329" t="s">
        <v>19788</v>
      </c>
      <c r="AL303" s="329" t="s">
        <v>1971</v>
      </c>
      <c r="AM303" s="500" t="s">
        <v>1190</v>
      </c>
      <c r="AN303" s="325" t="s">
        <v>1191</v>
      </c>
      <c r="AO303" s="7" t="s">
        <v>19789</v>
      </c>
      <c r="AQ303" s="6" t="s">
        <v>19790</v>
      </c>
      <c r="AR303" s="501" t="str">
        <f>Table2[[#This Row],[Employee Code]]</f>
        <v>12201498</v>
      </c>
      <c r="AS303" s="4" t="s">
        <v>16</v>
      </c>
      <c r="AT303" s="4" t="s">
        <v>14</v>
      </c>
    </row>
    <row r="304" spans="1:46" s="4" customFormat="1" ht="25" customHeight="1" x14ac:dyDescent="0.35">
      <c r="A304" s="365">
        <f t="shared" si="4"/>
        <v>303</v>
      </c>
      <c r="B304" s="338" t="s">
        <v>16569</v>
      </c>
      <c r="C304" s="335" t="s">
        <v>1192</v>
      </c>
      <c r="D304" s="329"/>
      <c r="E304" s="329" t="s">
        <v>14</v>
      </c>
      <c r="F304" s="336">
        <v>44783</v>
      </c>
      <c r="G304" s="336">
        <v>44842</v>
      </c>
      <c r="H304" s="336">
        <v>45208</v>
      </c>
      <c r="I304" s="336">
        <v>45596</v>
      </c>
      <c r="J304" s="329" t="s">
        <v>2085</v>
      </c>
      <c r="K304" s="337" t="s">
        <v>18</v>
      </c>
      <c r="L304" s="337" t="s">
        <v>19</v>
      </c>
      <c r="M304" s="337" t="s">
        <v>19791</v>
      </c>
      <c r="N304" s="337" t="s">
        <v>1942</v>
      </c>
      <c r="O304" s="337" t="s">
        <v>1193</v>
      </c>
      <c r="P304" s="337" t="s">
        <v>2520</v>
      </c>
      <c r="Q304" s="329" t="s">
        <v>21</v>
      </c>
      <c r="R304" s="338" t="s">
        <v>19792</v>
      </c>
      <c r="S304" s="329" t="s">
        <v>1944</v>
      </c>
      <c r="T304" s="329" t="s">
        <v>22</v>
      </c>
      <c r="U304" s="336">
        <v>31291</v>
      </c>
      <c r="V304" s="9" t="s">
        <v>2521</v>
      </c>
      <c r="W304" s="329" t="s">
        <v>747</v>
      </c>
      <c r="X304" s="329" t="s">
        <v>1936</v>
      </c>
      <c r="Y304" s="338" t="s">
        <v>19793</v>
      </c>
      <c r="Z304" s="336">
        <v>44911</v>
      </c>
      <c r="AA304" s="329" t="s">
        <v>1937</v>
      </c>
      <c r="AB304" s="329" t="s">
        <v>1938</v>
      </c>
      <c r="AC304" s="339" t="s">
        <v>1939</v>
      </c>
      <c r="AD304" s="329" t="s">
        <v>2010</v>
      </c>
      <c r="AE304" s="329" t="s">
        <v>2219</v>
      </c>
      <c r="AF304" s="329" t="s">
        <v>19794</v>
      </c>
      <c r="AG304" s="329" t="s">
        <v>19795</v>
      </c>
      <c r="AH304" s="329" t="s">
        <v>19796</v>
      </c>
      <c r="AI304" s="329" t="s">
        <v>19797</v>
      </c>
      <c r="AJ304" s="338" t="s">
        <v>19798</v>
      </c>
      <c r="AK304" s="329" t="s">
        <v>19799</v>
      </c>
      <c r="AL304" s="329" t="s">
        <v>1971</v>
      </c>
      <c r="AM304" s="500" t="s">
        <v>1194</v>
      </c>
      <c r="AN304" s="325" t="s">
        <v>1195</v>
      </c>
      <c r="AO304" s="7" t="s">
        <v>19800</v>
      </c>
      <c r="AQ304" s="6" t="s">
        <v>19801</v>
      </c>
      <c r="AR304" s="501" t="str">
        <f>Table2[[#This Row],[Employee Code]]</f>
        <v>12201499</v>
      </c>
      <c r="AS304" s="4" t="s">
        <v>16</v>
      </c>
      <c r="AT304" s="4" t="s">
        <v>14</v>
      </c>
    </row>
    <row r="305" spans="1:46" s="4" customFormat="1" ht="25" customHeight="1" x14ac:dyDescent="0.35">
      <c r="A305" s="365">
        <f t="shared" si="4"/>
        <v>304</v>
      </c>
      <c r="B305" s="338" t="s">
        <v>16570</v>
      </c>
      <c r="C305" s="335" t="s">
        <v>1196</v>
      </c>
      <c r="D305" s="329"/>
      <c r="E305" s="329" t="s">
        <v>14</v>
      </c>
      <c r="F305" s="336">
        <v>44788</v>
      </c>
      <c r="G305" s="336">
        <v>44847</v>
      </c>
      <c r="H305" s="336">
        <v>45213</v>
      </c>
      <c r="I305" s="336">
        <v>45596</v>
      </c>
      <c r="J305" s="329" t="s">
        <v>2085</v>
      </c>
      <c r="K305" s="337" t="s">
        <v>18</v>
      </c>
      <c r="L305" s="337" t="s">
        <v>19</v>
      </c>
      <c r="M305" s="337" t="s">
        <v>19445</v>
      </c>
      <c r="N305" s="337" t="s">
        <v>2017</v>
      </c>
      <c r="O305" s="337" t="s">
        <v>1049</v>
      </c>
      <c r="P305" s="337" t="s">
        <v>2522</v>
      </c>
      <c r="Q305" s="329" t="s">
        <v>21</v>
      </c>
      <c r="R305" s="516" t="s">
        <v>19802</v>
      </c>
      <c r="S305" s="329" t="s">
        <v>1986</v>
      </c>
      <c r="T305" s="329" t="s">
        <v>22</v>
      </c>
      <c r="U305" s="336">
        <v>34115</v>
      </c>
      <c r="V305" s="329" t="s">
        <v>2521</v>
      </c>
      <c r="W305" s="329" t="s">
        <v>2114</v>
      </c>
      <c r="X305" s="329" t="s">
        <v>1936</v>
      </c>
      <c r="Y305" s="338" t="s">
        <v>19803</v>
      </c>
      <c r="Z305" s="336">
        <v>45203</v>
      </c>
      <c r="AA305" s="329" t="s">
        <v>1937</v>
      </c>
      <c r="AB305" s="329" t="s">
        <v>1938</v>
      </c>
      <c r="AC305" s="339" t="s">
        <v>1939</v>
      </c>
      <c r="AD305" s="329" t="s">
        <v>2188</v>
      </c>
      <c r="AE305" s="329" t="s">
        <v>2523</v>
      </c>
      <c r="AF305" s="329" t="s">
        <v>19804</v>
      </c>
      <c r="AG305" s="329" t="s">
        <v>19805</v>
      </c>
      <c r="AH305" s="329" t="s">
        <v>19806</v>
      </c>
      <c r="AI305" s="329" t="s">
        <v>19807</v>
      </c>
      <c r="AJ305" s="338" t="s">
        <v>19808</v>
      </c>
      <c r="AK305" s="329" t="s">
        <v>19809</v>
      </c>
      <c r="AL305" s="329" t="s">
        <v>1941</v>
      </c>
      <c r="AM305" s="500" t="s">
        <v>1197</v>
      </c>
      <c r="AN305" s="325" t="s">
        <v>1198</v>
      </c>
      <c r="AO305" s="7" t="s">
        <v>19810</v>
      </c>
      <c r="AQ305" s="6" t="s">
        <v>19811</v>
      </c>
      <c r="AR305" s="501" t="str">
        <f>Table2[[#This Row],[Employee Code]]</f>
        <v>12201500</v>
      </c>
      <c r="AS305" s="4" t="s">
        <v>16</v>
      </c>
      <c r="AT305" s="4" t="s">
        <v>14</v>
      </c>
    </row>
    <row r="306" spans="1:46" s="4" customFormat="1" ht="25" customHeight="1" x14ac:dyDescent="0.35">
      <c r="A306" s="365">
        <f t="shared" si="4"/>
        <v>305</v>
      </c>
      <c r="B306" s="338" t="s">
        <v>16571</v>
      </c>
      <c r="C306" s="335" t="s">
        <v>1199</v>
      </c>
      <c r="D306" s="329"/>
      <c r="E306" s="329" t="s">
        <v>14</v>
      </c>
      <c r="F306" s="336">
        <v>44795</v>
      </c>
      <c r="G306" s="336">
        <v>44854</v>
      </c>
      <c r="H306" s="336">
        <v>45220</v>
      </c>
      <c r="I306" s="336">
        <v>45596</v>
      </c>
      <c r="J306" s="329" t="s">
        <v>2085</v>
      </c>
      <c r="K306" s="337" t="s">
        <v>18</v>
      </c>
      <c r="L306" s="337" t="s">
        <v>218</v>
      </c>
      <c r="M306" s="337" t="s">
        <v>2083</v>
      </c>
      <c r="N306" s="337" t="s">
        <v>2017</v>
      </c>
      <c r="O306" s="337" t="s">
        <v>1200</v>
      </c>
      <c r="P306" s="337" t="s">
        <v>2524</v>
      </c>
      <c r="Q306" s="329" t="s">
        <v>21</v>
      </c>
      <c r="R306" s="516" t="s">
        <v>19812</v>
      </c>
      <c r="S306" s="329" t="s">
        <v>2485</v>
      </c>
      <c r="T306" s="329" t="s">
        <v>22</v>
      </c>
      <c r="U306" s="336">
        <v>34892</v>
      </c>
      <c r="V306" s="329" t="s">
        <v>255</v>
      </c>
      <c r="W306" s="329" t="s">
        <v>255</v>
      </c>
      <c r="X306" s="329" t="s">
        <v>1936</v>
      </c>
      <c r="Y306" s="338" t="s">
        <v>19813</v>
      </c>
      <c r="Z306" s="336">
        <v>44387</v>
      </c>
      <c r="AA306" s="329" t="s">
        <v>1937</v>
      </c>
      <c r="AB306" s="329" t="s">
        <v>1938</v>
      </c>
      <c r="AC306" s="339" t="s">
        <v>1939</v>
      </c>
      <c r="AD306" s="329" t="s">
        <v>2525</v>
      </c>
      <c r="AE306" s="329" t="s">
        <v>19814</v>
      </c>
      <c r="AF306" s="329" t="s">
        <v>19815</v>
      </c>
      <c r="AG306" s="329" t="s">
        <v>19816</v>
      </c>
      <c r="AH306" s="329" t="s">
        <v>19817</v>
      </c>
      <c r="AI306" s="329" t="s">
        <v>19818</v>
      </c>
      <c r="AJ306" s="338" t="s">
        <v>19819</v>
      </c>
      <c r="AK306" s="329" t="s">
        <v>19820</v>
      </c>
      <c r="AL306" s="329" t="s">
        <v>2005</v>
      </c>
      <c r="AM306" s="500" t="s">
        <v>1201</v>
      </c>
      <c r="AN306" s="325" t="s">
        <v>1202</v>
      </c>
      <c r="AO306" s="7" t="s">
        <v>19821</v>
      </c>
      <c r="AQ306" s="6" t="s">
        <v>19822</v>
      </c>
      <c r="AR306" s="501" t="str">
        <f>Table2[[#This Row],[Employee Code]]</f>
        <v>12201504</v>
      </c>
      <c r="AS306" s="4" t="s">
        <v>16</v>
      </c>
      <c r="AT306" s="4" t="s">
        <v>14</v>
      </c>
    </row>
    <row r="307" spans="1:46" s="4" customFormat="1" ht="25" customHeight="1" x14ac:dyDescent="0.35">
      <c r="A307" s="365">
        <f t="shared" si="4"/>
        <v>306</v>
      </c>
      <c r="B307" s="338" t="s">
        <v>16572</v>
      </c>
      <c r="C307" s="335" t="s">
        <v>1203</v>
      </c>
      <c r="D307" s="329"/>
      <c r="E307" s="329" t="s">
        <v>32</v>
      </c>
      <c r="F307" s="336">
        <v>44795</v>
      </c>
      <c r="G307" s="336">
        <v>44854</v>
      </c>
      <c r="H307" s="336">
        <v>45220</v>
      </c>
      <c r="I307" s="336">
        <v>45596</v>
      </c>
      <c r="J307" s="329" t="s">
        <v>2085</v>
      </c>
      <c r="K307" s="337" t="s">
        <v>34</v>
      </c>
      <c r="L307" s="337" t="s">
        <v>115</v>
      </c>
      <c r="M307" s="337" t="s">
        <v>2070</v>
      </c>
      <c r="N307" s="337" t="s">
        <v>2050</v>
      </c>
      <c r="O307" s="337" t="s">
        <v>247</v>
      </c>
      <c r="P307" s="337" t="s">
        <v>2091</v>
      </c>
      <c r="Q307" s="329" t="s">
        <v>21</v>
      </c>
      <c r="R307" s="338" t="s">
        <v>19823</v>
      </c>
      <c r="S307" s="329" t="s">
        <v>1944</v>
      </c>
      <c r="T307" s="329" t="s">
        <v>22</v>
      </c>
      <c r="U307" s="336">
        <v>35678</v>
      </c>
      <c r="V307" s="9" t="s">
        <v>501</v>
      </c>
      <c r="W307" s="329" t="s">
        <v>501</v>
      </c>
      <c r="X307" s="329" t="s">
        <v>1936</v>
      </c>
      <c r="Y307" s="338" t="s">
        <v>19824</v>
      </c>
      <c r="Z307" s="336">
        <v>44575</v>
      </c>
      <c r="AA307" s="329" t="s">
        <v>1937</v>
      </c>
      <c r="AB307" s="329" t="s">
        <v>1956</v>
      </c>
      <c r="AC307" s="339" t="s">
        <v>1939</v>
      </c>
      <c r="AD307" s="329" t="s">
        <v>2526</v>
      </c>
      <c r="AE307" s="329" t="s">
        <v>2306</v>
      </c>
      <c r="AF307" s="329" t="s">
        <v>19825</v>
      </c>
      <c r="AG307" s="329" t="s">
        <v>19826</v>
      </c>
      <c r="AH307" s="329" t="s">
        <v>19827</v>
      </c>
      <c r="AI307" s="329" t="s">
        <v>19828</v>
      </c>
      <c r="AJ307" s="338" t="s">
        <v>19829</v>
      </c>
      <c r="AK307" s="329" t="s">
        <v>19830</v>
      </c>
      <c r="AL307" s="329" t="s">
        <v>2107</v>
      </c>
      <c r="AM307" s="500" t="s">
        <v>1204</v>
      </c>
      <c r="AN307" s="325" t="s">
        <v>1205</v>
      </c>
      <c r="AO307" s="7" t="s">
        <v>19831</v>
      </c>
      <c r="AQ307" s="6" t="s">
        <v>19832</v>
      </c>
      <c r="AR307" s="501" t="str">
        <f>Table2[[#This Row],[Employee Code]]</f>
        <v>12201505</v>
      </c>
      <c r="AS307" s="4" t="s">
        <v>16</v>
      </c>
      <c r="AT307" s="4" t="s">
        <v>17039</v>
      </c>
    </row>
    <row r="308" spans="1:46" s="4" customFormat="1" ht="25" customHeight="1" x14ac:dyDescent="0.35">
      <c r="A308" s="365">
        <f t="shared" si="4"/>
        <v>307</v>
      </c>
      <c r="B308" s="338" t="s">
        <v>16573</v>
      </c>
      <c r="C308" s="335" t="s">
        <v>1206</v>
      </c>
      <c r="D308" s="329"/>
      <c r="E308" s="329" t="s">
        <v>14</v>
      </c>
      <c r="F308" s="336">
        <v>44798</v>
      </c>
      <c r="G308" s="336">
        <v>44857</v>
      </c>
      <c r="H308" s="336">
        <v>45223</v>
      </c>
      <c r="I308" s="336">
        <v>45596</v>
      </c>
      <c r="J308" s="329" t="s">
        <v>2085</v>
      </c>
      <c r="K308" s="337" t="s">
        <v>69</v>
      </c>
      <c r="L308" s="337" t="s">
        <v>70</v>
      </c>
      <c r="M308" s="337" t="s">
        <v>2287</v>
      </c>
      <c r="N308" s="337" t="s">
        <v>2017</v>
      </c>
      <c r="O308" s="337" t="s">
        <v>816</v>
      </c>
      <c r="P308" s="337" t="s">
        <v>2367</v>
      </c>
      <c r="Q308" s="329" t="s">
        <v>21</v>
      </c>
      <c r="R308" s="516" t="s">
        <v>19833</v>
      </c>
      <c r="S308" s="329" t="s">
        <v>1935</v>
      </c>
      <c r="T308" s="329" t="s">
        <v>22</v>
      </c>
      <c r="U308" s="336">
        <v>34497</v>
      </c>
      <c r="V308" s="329" t="s">
        <v>501</v>
      </c>
      <c r="W308" s="329" t="s">
        <v>501</v>
      </c>
      <c r="X308" s="329" t="s">
        <v>1936</v>
      </c>
      <c r="Y308" s="338" t="s">
        <v>19834</v>
      </c>
      <c r="Z308" s="336">
        <v>44507</v>
      </c>
      <c r="AA308" s="329" t="s">
        <v>1937</v>
      </c>
      <c r="AB308" s="329" t="s">
        <v>1938</v>
      </c>
      <c r="AC308" s="339" t="s">
        <v>1939</v>
      </c>
      <c r="AD308" s="329" t="s">
        <v>2303</v>
      </c>
      <c r="AE308" s="329" t="s">
        <v>2527</v>
      </c>
      <c r="AF308" s="329" t="s">
        <v>19835</v>
      </c>
      <c r="AG308" s="329" t="s">
        <v>19836</v>
      </c>
      <c r="AH308" s="329" t="s">
        <v>19837</v>
      </c>
      <c r="AI308" s="329" t="s">
        <v>19838</v>
      </c>
      <c r="AJ308" s="338" t="s">
        <v>19839</v>
      </c>
      <c r="AK308" s="329" t="s">
        <v>19840</v>
      </c>
      <c r="AL308" s="329" t="s">
        <v>1941</v>
      </c>
      <c r="AM308" s="500" t="s">
        <v>1207</v>
      </c>
      <c r="AN308" s="325" t="s">
        <v>1208</v>
      </c>
      <c r="AO308" s="7" t="s">
        <v>19841</v>
      </c>
      <c r="AQ308" s="6" t="s">
        <v>19842</v>
      </c>
      <c r="AR308" s="501" t="str">
        <f>Table2[[#This Row],[Employee Code]]</f>
        <v>12201506</v>
      </c>
      <c r="AS308" s="4" t="s">
        <v>16</v>
      </c>
      <c r="AT308" s="4" t="s">
        <v>14</v>
      </c>
    </row>
    <row r="309" spans="1:46" s="4" customFormat="1" ht="25" customHeight="1" x14ac:dyDescent="0.35">
      <c r="A309" s="365">
        <f t="shared" si="4"/>
        <v>308</v>
      </c>
      <c r="B309" s="338" t="s">
        <v>16575</v>
      </c>
      <c r="C309" s="335" t="s">
        <v>1213</v>
      </c>
      <c r="D309" s="329"/>
      <c r="E309" s="329" t="s">
        <v>343</v>
      </c>
      <c r="F309" s="336">
        <v>44802</v>
      </c>
      <c r="G309" s="336">
        <v>44861</v>
      </c>
      <c r="H309" s="336">
        <v>45227</v>
      </c>
      <c r="I309" s="336">
        <v>45596</v>
      </c>
      <c r="J309" s="329" t="s">
        <v>2085</v>
      </c>
      <c r="K309" s="337" t="s">
        <v>80</v>
      </c>
      <c r="L309" s="337" t="s">
        <v>146</v>
      </c>
      <c r="M309" s="337" t="s">
        <v>2032</v>
      </c>
      <c r="N309" s="337" t="s">
        <v>2050</v>
      </c>
      <c r="O309" s="337" t="s">
        <v>400</v>
      </c>
      <c r="P309" s="337" t="s">
        <v>2173</v>
      </c>
      <c r="Q309" s="329" t="s">
        <v>148</v>
      </c>
      <c r="R309" s="516" t="s">
        <v>19843</v>
      </c>
      <c r="S309" s="329" t="s">
        <v>1944</v>
      </c>
      <c r="T309" s="329" t="s">
        <v>22</v>
      </c>
      <c r="U309" s="336">
        <v>34695</v>
      </c>
      <c r="V309" s="329" t="s">
        <v>2228</v>
      </c>
      <c r="W309" s="329" t="s">
        <v>2228</v>
      </c>
      <c r="X309" s="329" t="s">
        <v>1936</v>
      </c>
      <c r="Y309" s="338" t="s">
        <v>19844</v>
      </c>
      <c r="Z309" s="336">
        <v>44916</v>
      </c>
      <c r="AA309" s="329" t="s">
        <v>1937</v>
      </c>
      <c r="AB309" s="329" t="s">
        <v>1938</v>
      </c>
      <c r="AC309" s="339" t="s">
        <v>1939</v>
      </c>
      <c r="AD309" s="329" t="s">
        <v>2137</v>
      </c>
      <c r="AE309" s="329" t="s">
        <v>2538</v>
      </c>
      <c r="AF309" s="329" t="s">
        <v>19845</v>
      </c>
      <c r="AG309" s="329" t="s">
        <v>19846</v>
      </c>
      <c r="AH309" s="329" t="s">
        <v>19847</v>
      </c>
      <c r="AI309" s="329" t="s">
        <v>19848</v>
      </c>
      <c r="AJ309" s="338" t="s">
        <v>19849</v>
      </c>
      <c r="AK309" s="329" t="s">
        <v>19850</v>
      </c>
      <c r="AL309" s="329" t="s">
        <v>1941</v>
      </c>
      <c r="AM309" s="500" t="s">
        <v>1214</v>
      </c>
      <c r="AN309" s="325" t="s">
        <v>1215</v>
      </c>
      <c r="AO309" s="7" t="s">
        <v>19851</v>
      </c>
      <c r="AQ309" s="6" t="s">
        <v>19852</v>
      </c>
      <c r="AR309" s="501" t="str">
        <f>Table2[[#This Row],[Employee Code]]</f>
        <v>12201509</v>
      </c>
      <c r="AS309" s="4" t="s">
        <v>16</v>
      </c>
      <c r="AT309" s="4" t="s">
        <v>17039</v>
      </c>
    </row>
    <row r="310" spans="1:46" s="4" customFormat="1" ht="25" customHeight="1" x14ac:dyDescent="0.35">
      <c r="A310" s="365">
        <f t="shared" si="4"/>
        <v>309</v>
      </c>
      <c r="B310" s="338" t="s">
        <v>16576</v>
      </c>
      <c r="C310" s="335" t="s">
        <v>1216</v>
      </c>
      <c r="D310" s="329"/>
      <c r="E310" s="329" t="s">
        <v>14</v>
      </c>
      <c r="F310" s="336">
        <v>44802</v>
      </c>
      <c r="G310" s="336">
        <v>44861</v>
      </c>
      <c r="H310" s="336">
        <v>45227</v>
      </c>
      <c r="I310" s="336">
        <v>45596</v>
      </c>
      <c r="J310" s="329" t="s">
        <v>2085</v>
      </c>
      <c r="K310" s="337" t="s">
        <v>18</v>
      </c>
      <c r="L310" s="337" t="s">
        <v>218</v>
      </c>
      <c r="M310" s="337" t="s">
        <v>2083</v>
      </c>
      <c r="N310" s="337" t="s">
        <v>2017</v>
      </c>
      <c r="O310" s="337" t="s">
        <v>1200</v>
      </c>
      <c r="P310" s="337" t="s">
        <v>2524</v>
      </c>
      <c r="Q310" s="329" t="s">
        <v>21</v>
      </c>
      <c r="R310" s="338" t="s">
        <v>19853</v>
      </c>
      <c r="S310" s="329" t="s">
        <v>1935</v>
      </c>
      <c r="T310" s="329" t="s">
        <v>22</v>
      </c>
      <c r="U310" s="336">
        <v>35004</v>
      </c>
      <c r="V310" s="9" t="s">
        <v>255</v>
      </c>
      <c r="W310" s="329" t="s">
        <v>162</v>
      </c>
      <c r="X310" s="329" t="s">
        <v>1936</v>
      </c>
      <c r="Y310" s="338" t="s">
        <v>19854</v>
      </c>
      <c r="Z310" s="336">
        <v>44746</v>
      </c>
      <c r="AA310" s="329" t="s">
        <v>1937</v>
      </c>
      <c r="AB310" s="329" t="s">
        <v>1956</v>
      </c>
      <c r="AC310" s="339" t="s">
        <v>1939</v>
      </c>
      <c r="AD310" s="329" t="s">
        <v>2539</v>
      </c>
      <c r="AE310" s="329" t="s">
        <v>2021</v>
      </c>
      <c r="AF310" s="329" t="s">
        <v>19855</v>
      </c>
      <c r="AG310" s="329" t="s">
        <v>19856</v>
      </c>
      <c r="AH310" s="329" t="s">
        <v>19855</v>
      </c>
      <c r="AI310" s="329" t="s">
        <v>19856</v>
      </c>
      <c r="AJ310" s="338" t="s">
        <v>19857</v>
      </c>
      <c r="AK310" s="329" t="s">
        <v>19858</v>
      </c>
      <c r="AL310" s="329" t="s">
        <v>1993</v>
      </c>
      <c r="AM310" s="500" t="s">
        <v>1217</v>
      </c>
      <c r="AN310" s="325" t="s">
        <v>1218</v>
      </c>
      <c r="AO310" s="7"/>
      <c r="AQ310" s="6" t="s">
        <v>19859</v>
      </c>
      <c r="AR310" s="501" t="str">
        <f>Table2[[#This Row],[Employee Code]]</f>
        <v>12201510</v>
      </c>
      <c r="AS310" s="4" t="s">
        <v>16</v>
      </c>
      <c r="AT310" s="4" t="s">
        <v>14</v>
      </c>
    </row>
    <row r="311" spans="1:46" s="4" customFormat="1" ht="25" customHeight="1" x14ac:dyDescent="0.35">
      <c r="A311" s="365">
        <f t="shared" si="4"/>
        <v>310</v>
      </c>
      <c r="B311" s="338" t="s">
        <v>16577</v>
      </c>
      <c r="C311" s="335" t="s">
        <v>1219</v>
      </c>
      <c r="D311" s="329"/>
      <c r="E311" s="329" t="s">
        <v>14</v>
      </c>
      <c r="F311" s="336">
        <v>44802</v>
      </c>
      <c r="G311" s="336">
        <v>44861</v>
      </c>
      <c r="H311" s="336">
        <v>45227</v>
      </c>
      <c r="I311" s="336">
        <v>45596</v>
      </c>
      <c r="J311" s="329" t="s">
        <v>2085</v>
      </c>
      <c r="K311" s="337" t="s">
        <v>80</v>
      </c>
      <c r="L311" s="337" t="s">
        <v>16880</v>
      </c>
      <c r="M311" s="337" t="s">
        <v>2540</v>
      </c>
      <c r="N311" s="337" t="s">
        <v>2050</v>
      </c>
      <c r="O311" s="337" t="s">
        <v>1221</v>
      </c>
      <c r="P311" s="337" t="s">
        <v>2541</v>
      </c>
      <c r="Q311" s="329" t="s">
        <v>21</v>
      </c>
      <c r="R311" s="516" t="s">
        <v>19860</v>
      </c>
      <c r="S311" s="329" t="s">
        <v>1944</v>
      </c>
      <c r="T311" s="329" t="s">
        <v>22</v>
      </c>
      <c r="U311" s="336">
        <v>34801</v>
      </c>
      <c r="V311" s="329" t="s">
        <v>255</v>
      </c>
      <c r="W311" s="329" t="s">
        <v>255</v>
      </c>
      <c r="X311" s="329" t="s">
        <v>1936</v>
      </c>
      <c r="Y311" s="338" t="s">
        <v>19861</v>
      </c>
      <c r="Z311" s="336">
        <v>44754</v>
      </c>
      <c r="AA311" s="329" t="s">
        <v>1937</v>
      </c>
      <c r="AB311" s="329" t="s">
        <v>1938</v>
      </c>
      <c r="AC311" s="339" t="s">
        <v>1939</v>
      </c>
      <c r="AD311" s="329" t="s">
        <v>2149</v>
      </c>
      <c r="AE311" s="329" t="s">
        <v>1948</v>
      </c>
      <c r="AF311" s="329" t="s">
        <v>19862</v>
      </c>
      <c r="AG311" s="329" t="s">
        <v>19863</v>
      </c>
      <c r="AH311" s="329" t="s">
        <v>19862</v>
      </c>
      <c r="AI311" s="329" t="s">
        <v>19863</v>
      </c>
      <c r="AJ311" s="338" t="s">
        <v>19864</v>
      </c>
      <c r="AK311" s="329" t="s">
        <v>19865</v>
      </c>
      <c r="AL311" s="329" t="s">
        <v>1941</v>
      </c>
      <c r="AM311" s="500" t="s">
        <v>1222</v>
      </c>
      <c r="AN311" s="325" t="s">
        <v>1223</v>
      </c>
      <c r="AO311" s="7" t="s">
        <v>19866</v>
      </c>
      <c r="AQ311" s="6" t="s">
        <v>19867</v>
      </c>
      <c r="AR311" s="501" t="str">
        <f>Table2[[#This Row],[Employee Code]]</f>
        <v>12201511</v>
      </c>
      <c r="AS311" s="4" t="s">
        <v>16</v>
      </c>
      <c r="AT311" s="4" t="s">
        <v>14</v>
      </c>
    </row>
    <row r="312" spans="1:46" s="4" customFormat="1" ht="25" customHeight="1" x14ac:dyDescent="0.35">
      <c r="A312" s="365">
        <f t="shared" si="4"/>
        <v>311</v>
      </c>
      <c r="B312" s="338" t="s">
        <v>16578</v>
      </c>
      <c r="C312" s="335" t="s">
        <v>1224</v>
      </c>
      <c r="D312" s="329"/>
      <c r="E312" s="329" t="s">
        <v>14</v>
      </c>
      <c r="F312" s="336">
        <v>44802</v>
      </c>
      <c r="G312" s="336">
        <v>44861</v>
      </c>
      <c r="H312" s="336">
        <v>45227</v>
      </c>
      <c r="I312" s="336">
        <v>45596</v>
      </c>
      <c r="J312" s="329" t="s">
        <v>2085</v>
      </c>
      <c r="K312" s="337" t="s">
        <v>34</v>
      </c>
      <c r="L312" s="337" t="s">
        <v>35</v>
      </c>
      <c r="M312" s="337" t="s">
        <v>2225</v>
      </c>
      <c r="N312" s="337" t="s">
        <v>2126</v>
      </c>
      <c r="O312" s="337" t="s">
        <v>762</v>
      </c>
      <c r="P312" s="337" t="s">
        <v>2347</v>
      </c>
      <c r="Q312" s="329" t="s">
        <v>21</v>
      </c>
      <c r="R312" s="338" t="s">
        <v>19868</v>
      </c>
      <c r="S312" s="329" t="s">
        <v>2259</v>
      </c>
      <c r="T312" s="329" t="s">
        <v>22</v>
      </c>
      <c r="U312" s="336">
        <v>34476</v>
      </c>
      <c r="V312" s="9" t="s">
        <v>548</v>
      </c>
      <c r="W312" s="329" t="s">
        <v>548</v>
      </c>
      <c r="X312" s="329" t="s">
        <v>1936</v>
      </c>
      <c r="Y312" s="338" t="s">
        <v>19869</v>
      </c>
      <c r="Z312" s="336">
        <v>41841</v>
      </c>
      <c r="AA312" s="329" t="s">
        <v>548</v>
      </c>
      <c r="AB312" s="329" t="s">
        <v>1938</v>
      </c>
      <c r="AC312" s="339" t="s">
        <v>1939</v>
      </c>
      <c r="AD312" s="329" t="s">
        <v>2149</v>
      </c>
      <c r="AE312" s="329" t="s">
        <v>2542</v>
      </c>
      <c r="AF312" s="329" t="s">
        <v>19870</v>
      </c>
      <c r="AG312" s="329" t="s">
        <v>19871</v>
      </c>
      <c r="AH312" s="329" t="s">
        <v>19872</v>
      </c>
      <c r="AI312" s="329" t="s">
        <v>19873</v>
      </c>
      <c r="AJ312" s="338" t="s">
        <v>19874</v>
      </c>
      <c r="AK312" s="329" t="s">
        <v>19875</v>
      </c>
      <c r="AL312" s="329" t="s">
        <v>1941</v>
      </c>
      <c r="AM312" s="500" t="s">
        <v>1225</v>
      </c>
      <c r="AN312" s="325" t="s">
        <v>1226</v>
      </c>
      <c r="AO312" s="7"/>
      <c r="AQ312" s="6" t="s">
        <v>19876</v>
      </c>
      <c r="AR312" s="501" t="str">
        <f>Table2[[#This Row],[Employee Code]]</f>
        <v>12201512</v>
      </c>
      <c r="AS312" s="4" t="s">
        <v>16</v>
      </c>
      <c r="AT312" s="4" t="s">
        <v>14</v>
      </c>
    </row>
    <row r="313" spans="1:46" s="4" customFormat="1" ht="25" customHeight="1" x14ac:dyDescent="0.35">
      <c r="A313" s="365">
        <f t="shared" si="4"/>
        <v>312</v>
      </c>
      <c r="B313" s="338" t="s">
        <v>16579</v>
      </c>
      <c r="C313" s="335" t="s">
        <v>1227</v>
      </c>
      <c r="D313" s="329"/>
      <c r="E313" s="329" t="s">
        <v>544</v>
      </c>
      <c r="F313" s="336">
        <v>44804</v>
      </c>
      <c r="G313" s="336">
        <v>44863</v>
      </c>
      <c r="H313" s="336">
        <v>45229</v>
      </c>
      <c r="I313" s="336">
        <v>45596</v>
      </c>
      <c r="J313" s="329" t="s">
        <v>2085</v>
      </c>
      <c r="K313" s="337" t="s">
        <v>80</v>
      </c>
      <c r="L313" s="337" t="s">
        <v>81</v>
      </c>
      <c r="M313" s="337" t="s">
        <v>2038</v>
      </c>
      <c r="N313" s="337" t="s">
        <v>2017</v>
      </c>
      <c r="O313" s="337" t="s">
        <v>196</v>
      </c>
      <c r="P313" s="337" t="s">
        <v>2061</v>
      </c>
      <c r="Q313" s="329" t="s">
        <v>83</v>
      </c>
      <c r="R313" s="516" t="s">
        <v>19877</v>
      </c>
      <c r="S313" s="329" t="s">
        <v>2003</v>
      </c>
      <c r="T313" s="329" t="s">
        <v>53</v>
      </c>
      <c r="U313" s="336">
        <v>32973</v>
      </c>
      <c r="V313" s="329" t="s">
        <v>544</v>
      </c>
      <c r="W313" s="329" t="s">
        <v>544</v>
      </c>
      <c r="X313" s="329" t="s">
        <v>1936</v>
      </c>
      <c r="Y313" s="338" t="s">
        <v>19878</v>
      </c>
      <c r="Z313" s="336">
        <v>42069</v>
      </c>
      <c r="AA313" s="329" t="s">
        <v>544</v>
      </c>
      <c r="AB313" s="329" t="s">
        <v>1938</v>
      </c>
      <c r="AC313" s="339" t="s">
        <v>1939</v>
      </c>
      <c r="AD313" s="329" t="s">
        <v>19879</v>
      </c>
      <c r="AE313" s="329" t="s">
        <v>2306</v>
      </c>
      <c r="AF313" s="329" t="s">
        <v>19880</v>
      </c>
      <c r="AG313" s="329" t="s">
        <v>19881</v>
      </c>
      <c r="AH313" s="329" t="s">
        <v>19880</v>
      </c>
      <c r="AI313" s="329" t="s">
        <v>19881</v>
      </c>
      <c r="AJ313" s="338" t="s">
        <v>19882</v>
      </c>
      <c r="AK313" s="329" t="s">
        <v>19883</v>
      </c>
      <c r="AL313" s="329" t="s">
        <v>2160</v>
      </c>
      <c r="AM313" s="500" t="s">
        <v>1228</v>
      </c>
      <c r="AN313" s="325" t="s">
        <v>1229</v>
      </c>
      <c r="AO313" s="7" t="s">
        <v>19884</v>
      </c>
      <c r="AQ313" s="6" t="s">
        <v>19885</v>
      </c>
      <c r="AR313" s="501" t="str">
        <f>Table2[[#This Row],[Employee Code]]</f>
        <v>12201513</v>
      </c>
      <c r="AS313" s="4" t="s">
        <v>17359</v>
      </c>
      <c r="AT313" s="4" t="s">
        <v>17039</v>
      </c>
    </row>
    <row r="314" spans="1:46" s="4" customFormat="1" ht="25" customHeight="1" x14ac:dyDescent="0.35">
      <c r="A314" s="365">
        <f t="shared" si="4"/>
        <v>313</v>
      </c>
      <c r="B314" s="338" t="s">
        <v>16580</v>
      </c>
      <c r="C314" s="335" t="s">
        <v>1230</v>
      </c>
      <c r="D314" s="329" t="s">
        <v>18342</v>
      </c>
      <c r="E314" s="329" t="s">
        <v>14</v>
      </c>
      <c r="F314" s="336">
        <v>44809</v>
      </c>
      <c r="G314" s="336"/>
      <c r="H314" s="336">
        <v>45174</v>
      </c>
      <c r="I314" s="336">
        <v>45565</v>
      </c>
      <c r="J314" s="329" t="s">
        <v>2085</v>
      </c>
      <c r="K314" s="337" t="s">
        <v>34</v>
      </c>
      <c r="L314" s="337" t="s">
        <v>35</v>
      </c>
      <c r="M314" s="337" t="s">
        <v>2225</v>
      </c>
      <c r="N314" s="337" t="s">
        <v>2155</v>
      </c>
      <c r="O314" s="337" t="s">
        <v>1231</v>
      </c>
      <c r="P314" s="337" t="s">
        <v>2543</v>
      </c>
      <c r="Q314" s="329" t="s">
        <v>21</v>
      </c>
      <c r="R314" s="338" t="s">
        <v>19886</v>
      </c>
      <c r="S314" s="329" t="s">
        <v>2144</v>
      </c>
      <c r="T314" s="329" t="s">
        <v>22</v>
      </c>
      <c r="U314" s="336">
        <v>34365</v>
      </c>
      <c r="V314" s="9" t="s">
        <v>162</v>
      </c>
      <c r="W314" s="329" t="s">
        <v>162</v>
      </c>
      <c r="X314" s="329" t="s">
        <v>1936</v>
      </c>
      <c r="Y314" s="338" t="s">
        <v>19887</v>
      </c>
      <c r="Z314" s="336">
        <v>44549</v>
      </c>
      <c r="AA314" s="329" t="s">
        <v>1937</v>
      </c>
      <c r="AB314" s="329" t="s">
        <v>1938</v>
      </c>
      <c r="AC314" s="339" t="s">
        <v>1939</v>
      </c>
      <c r="AD314" s="329" t="s">
        <v>2544</v>
      </c>
      <c r="AE314" s="329" t="s">
        <v>19888</v>
      </c>
      <c r="AF314" s="329" t="s">
        <v>19889</v>
      </c>
      <c r="AG314" s="329" t="s">
        <v>19890</v>
      </c>
      <c r="AH314" s="329" t="s">
        <v>19889</v>
      </c>
      <c r="AI314" s="329" t="s">
        <v>19890</v>
      </c>
      <c r="AJ314" s="338" t="s">
        <v>19891</v>
      </c>
      <c r="AK314" s="329" t="s">
        <v>19892</v>
      </c>
      <c r="AL314" s="329" t="s">
        <v>1993</v>
      </c>
      <c r="AM314" s="500" t="s">
        <v>1232</v>
      </c>
      <c r="AN314" s="325" t="s">
        <v>1233</v>
      </c>
      <c r="AO314" s="7" t="s">
        <v>19893</v>
      </c>
      <c r="AQ314" s="6" t="s">
        <v>19894</v>
      </c>
      <c r="AR314" s="501" t="str">
        <f>Table2[[#This Row],[Employee Code]]</f>
        <v>12201519</v>
      </c>
      <c r="AS314" s="4" t="s">
        <v>16</v>
      </c>
      <c r="AT314" s="4" t="s">
        <v>14</v>
      </c>
    </row>
    <row r="315" spans="1:46" s="4" customFormat="1" ht="25" customHeight="1" x14ac:dyDescent="0.35">
      <c r="A315" s="365">
        <f t="shared" si="4"/>
        <v>314</v>
      </c>
      <c r="B315" s="338" t="s">
        <v>16581</v>
      </c>
      <c r="C315" s="335" t="s">
        <v>1234</v>
      </c>
      <c r="D315" s="329"/>
      <c r="E315" s="329" t="s">
        <v>14</v>
      </c>
      <c r="F315" s="336">
        <v>44809</v>
      </c>
      <c r="G315" s="336">
        <v>44868</v>
      </c>
      <c r="H315" s="336">
        <v>45234</v>
      </c>
      <c r="I315" s="336">
        <v>45626</v>
      </c>
      <c r="J315" s="329" t="s">
        <v>2085</v>
      </c>
      <c r="K315" s="337" t="s">
        <v>34</v>
      </c>
      <c r="L315" s="337" t="s">
        <v>35</v>
      </c>
      <c r="M315" s="337" t="s">
        <v>2225</v>
      </c>
      <c r="N315" s="337" t="s">
        <v>1984</v>
      </c>
      <c r="O315" s="337" t="s">
        <v>1235</v>
      </c>
      <c r="P315" s="337" t="s">
        <v>2545</v>
      </c>
      <c r="Q315" s="329" t="s">
        <v>21</v>
      </c>
      <c r="R315" s="516" t="s">
        <v>19895</v>
      </c>
      <c r="S315" s="329" t="s">
        <v>1944</v>
      </c>
      <c r="T315" s="329" t="s">
        <v>22</v>
      </c>
      <c r="U315" s="336">
        <v>32276</v>
      </c>
      <c r="V315" s="329" t="s">
        <v>311</v>
      </c>
      <c r="W315" s="329" t="s">
        <v>311</v>
      </c>
      <c r="X315" s="329" t="s">
        <v>1936</v>
      </c>
      <c r="Y315" s="338" t="s">
        <v>19896</v>
      </c>
      <c r="Z315" s="336">
        <v>44552</v>
      </c>
      <c r="AA315" s="329" t="s">
        <v>1937</v>
      </c>
      <c r="AB315" s="329" t="s">
        <v>1938</v>
      </c>
      <c r="AC315" s="339" t="s">
        <v>1939</v>
      </c>
      <c r="AD315" s="329" t="s">
        <v>2546</v>
      </c>
      <c r="AE315" s="329" t="s">
        <v>19897</v>
      </c>
      <c r="AF315" s="329" t="s">
        <v>19898</v>
      </c>
      <c r="AG315" s="329" t="s">
        <v>19899</v>
      </c>
      <c r="AH315" s="329" t="s">
        <v>19900</v>
      </c>
      <c r="AI315" s="329" t="s">
        <v>19901</v>
      </c>
      <c r="AJ315" s="338" t="s">
        <v>19902</v>
      </c>
      <c r="AK315" s="329" t="s">
        <v>19903</v>
      </c>
      <c r="AL315" s="329" t="s">
        <v>1958</v>
      </c>
      <c r="AM315" s="500" t="s">
        <v>1236</v>
      </c>
      <c r="AN315" s="325" t="s">
        <v>1237</v>
      </c>
      <c r="AO315" s="7"/>
      <c r="AQ315" s="6" t="s">
        <v>19904</v>
      </c>
      <c r="AR315" s="501" t="str">
        <f>Table2[[#This Row],[Employee Code]]</f>
        <v>12201522</v>
      </c>
      <c r="AS315" s="4" t="s">
        <v>16</v>
      </c>
      <c r="AT315" s="4" t="s">
        <v>14</v>
      </c>
    </row>
    <row r="316" spans="1:46" s="4" customFormat="1" ht="25" customHeight="1" x14ac:dyDescent="0.35">
      <c r="A316" s="365">
        <f t="shared" si="4"/>
        <v>315</v>
      </c>
      <c r="B316" s="338" t="s">
        <v>16582</v>
      </c>
      <c r="C316" s="335" t="s">
        <v>1238</v>
      </c>
      <c r="D316" s="329"/>
      <c r="E316" s="329" t="s">
        <v>14</v>
      </c>
      <c r="F316" s="336">
        <v>44809</v>
      </c>
      <c r="G316" s="336">
        <v>44868</v>
      </c>
      <c r="H316" s="336">
        <v>45234</v>
      </c>
      <c r="I316" s="336">
        <v>45626</v>
      </c>
      <c r="J316" s="329" t="s">
        <v>2085</v>
      </c>
      <c r="K316" s="337" t="s">
        <v>18</v>
      </c>
      <c r="L316" s="337" t="s">
        <v>19</v>
      </c>
      <c r="M316" s="337" t="s">
        <v>19445</v>
      </c>
      <c r="N316" s="337" t="s">
        <v>1972</v>
      </c>
      <c r="O316" s="337" t="s">
        <v>1239</v>
      </c>
      <c r="P316" s="337" t="s">
        <v>2547</v>
      </c>
      <c r="Q316" s="329" t="s">
        <v>21</v>
      </c>
      <c r="R316" s="338" t="s">
        <v>19905</v>
      </c>
      <c r="S316" s="329" t="s">
        <v>1935</v>
      </c>
      <c r="T316" s="329" t="s">
        <v>53</v>
      </c>
      <c r="U316" s="336">
        <v>34364</v>
      </c>
      <c r="V316" s="9" t="s">
        <v>351</v>
      </c>
      <c r="W316" s="329" t="s">
        <v>351</v>
      </c>
      <c r="X316" s="329" t="s">
        <v>1936</v>
      </c>
      <c r="Y316" s="338" t="s">
        <v>19906</v>
      </c>
      <c r="Z316" s="336">
        <v>44792</v>
      </c>
      <c r="AA316" s="329" t="s">
        <v>1937</v>
      </c>
      <c r="AB316" s="329" t="s">
        <v>1956</v>
      </c>
      <c r="AC316" s="339" t="s">
        <v>1939</v>
      </c>
      <c r="AD316" s="329" t="s">
        <v>2546</v>
      </c>
      <c r="AE316" s="329" t="s">
        <v>1948</v>
      </c>
      <c r="AF316" s="329" t="s">
        <v>19907</v>
      </c>
      <c r="AG316" s="329" t="s">
        <v>19908</v>
      </c>
      <c r="AH316" s="329" t="s">
        <v>19909</v>
      </c>
      <c r="AI316" s="329" t="s">
        <v>19910</v>
      </c>
      <c r="AJ316" s="338" t="s">
        <v>19911</v>
      </c>
      <c r="AK316" s="329" t="s">
        <v>19912</v>
      </c>
      <c r="AL316" s="329" t="s">
        <v>2107</v>
      </c>
      <c r="AM316" s="500" t="s">
        <v>1240</v>
      </c>
      <c r="AN316" s="325" t="s">
        <v>1241</v>
      </c>
      <c r="AO316" s="7" t="s">
        <v>19913</v>
      </c>
      <c r="AQ316" s="6" t="s">
        <v>19914</v>
      </c>
      <c r="AR316" s="501" t="str">
        <f>Table2[[#This Row],[Employee Code]]</f>
        <v>12201524</v>
      </c>
      <c r="AS316" s="4" t="s">
        <v>16</v>
      </c>
      <c r="AT316" s="4" t="s">
        <v>14</v>
      </c>
    </row>
    <row r="317" spans="1:46" s="4" customFormat="1" ht="25" customHeight="1" x14ac:dyDescent="0.35">
      <c r="A317" s="365">
        <f t="shared" si="4"/>
        <v>316</v>
      </c>
      <c r="B317" s="338" t="s">
        <v>16583</v>
      </c>
      <c r="C317" s="335" t="s">
        <v>1242</v>
      </c>
      <c r="D317" s="329"/>
      <c r="E317" s="329" t="s">
        <v>14</v>
      </c>
      <c r="F317" s="336">
        <v>44809</v>
      </c>
      <c r="G317" s="336">
        <v>44868</v>
      </c>
      <c r="H317" s="336">
        <v>45234</v>
      </c>
      <c r="I317" s="336">
        <v>45626</v>
      </c>
      <c r="J317" s="329" t="s">
        <v>2085</v>
      </c>
      <c r="K317" s="337" t="s">
        <v>40</v>
      </c>
      <c r="L317" s="337" t="s">
        <v>1102</v>
      </c>
      <c r="M317" s="337" t="s">
        <v>1954</v>
      </c>
      <c r="N317" s="337" t="s">
        <v>2017</v>
      </c>
      <c r="O317" s="337" t="s">
        <v>1243</v>
      </c>
      <c r="P317" s="337" t="s">
        <v>2548</v>
      </c>
      <c r="Q317" s="329" t="s">
        <v>21</v>
      </c>
      <c r="R317" s="516" t="s">
        <v>19915</v>
      </c>
      <c r="S317" s="329" t="s">
        <v>1935</v>
      </c>
      <c r="T317" s="329" t="s">
        <v>22</v>
      </c>
      <c r="U317" s="336">
        <v>34680</v>
      </c>
      <c r="V317" s="329" t="s">
        <v>2228</v>
      </c>
      <c r="W317" s="329" t="s">
        <v>2228</v>
      </c>
      <c r="X317" s="329" t="s">
        <v>1936</v>
      </c>
      <c r="Y317" s="338" t="s">
        <v>19916</v>
      </c>
      <c r="Z317" s="336">
        <v>44611</v>
      </c>
      <c r="AA317" s="329" t="s">
        <v>1937</v>
      </c>
      <c r="AB317" s="329" t="s">
        <v>1938</v>
      </c>
      <c r="AC317" s="339" t="s">
        <v>1939</v>
      </c>
      <c r="AD317" s="329" t="s">
        <v>2172</v>
      </c>
      <c r="AE317" s="329" t="s">
        <v>2073</v>
      </c>
      <c r="AF317" s="329" t="s">
        <v>19917</v>
      </c>
      <c r="AG317" s="329" t="s">
        <v>19918</v>
      </c>
      <c r="AH317" s="329" t="s">
        <v>19919</v>
      </c>
      <c r="AI317" s="329" t="s">
        <v>19920</v>
      </c>
      <c r="AJ317" s="338" t="s">
        <v>19921</v>
      </c>
      <c r="AK317" s="329" t="s">
        <v>19922</v>
      </c>
      <c r="AL317" s="329" t="s">
        <v>1941</v>
      </c>
      <c r="AM317" s="500" t="s">
        <v>1244</v>
      </c>
      <c r="AN317" s="325" t="s">
        <v>1245</v>
      </c>
      <c r="AO317" s="7" t="s">
        <v>19923</v>
      </c>
      <c r="AQ317" s="6" t="s">
        <v>19924</v>
      </c>
      <c r="AR317" s="501" t="str">
        <f>Table2[[#This Row],[Employee Code]]</f>
        <v>12201525</v>
      </c>
      <c r="AS317" s="4" t="s">
        <v>16</v>
      </c>
      <c r="AT317" s="4" t="s">
        <v>14</v>
      </c>
    </row>
    <row r="318" spans="1:46" s="4" customFormat="1" ht="25" customHeight="1" x14ac:dyDescent="0.35">
      <c r="A318" s="365">
        <f t="shared" si="4"/>
        <v>317</v>
      </c>
      <c r="B318" s="338" t="s">
        <v>3072</v>
      </c>
      <c r="C318" s="335" t="s">
        <v>259</v>
      </c>
      <c r="D318" s="329"/>
      <c r="E318" s="329" t="s">
        <v>14</v>
      </c>
      <c r="F318" s="336">
        <v>44816</v>
      </c>
      <c r="G318" s="336">
        <v>44875</v>
      </c>
      <c r="H318" s="336">
        <v>45241</v>
      </c>
      <c r="I318" s="336">
        <v>45626</v>
      </c>
      <c r="J318" s="329" t="s">
        <v>2085</v>
      </c>
      <c r="K318" s="337" t="s">
        <v>64</v>
      </c>
      <c r="L318" s="337" t="s">
        <v>96</v>
      </c>
      <c r="M318" s="337" t="s">
        <v>19492</v>
      </c>
      <c r="N318" s="337" t="s">
        <v>1933</v>
      </c>
      <c r="O318" s="337" t="s">
        <v>97</v>
      </c>
      <c r="P318" s="337" t="s">
        <v>2002</v>
      </c>
      <c r="Q318" s="329" t="s">
        <v>21</v>
      </c>
      <c r="R318" s="516" t="s">
        <v>19925</v>
      </c>
      <c r="S318" s="329" t="s">
        <v>2003</v>
      </c>
      <c r="T318" s="329" t="s">
        <v>53</v>
      </c>
      <c r="U318" s="336">
        <v>31342</v>
      </c>
      <c r="V318" s="329" t="s">
        <v>79</v>
      </c>
      <c r="W318" s="329" t="s">
        <v>79</v>
      </c>
      <c r="X318" s="329" t="s">
        <v>1936</v>
      </c>
      <c r="Y318" s="338" t="s">
        <v>19926</v>
      </c>
      <c r="Z318" s="336">
        <v>44742</v>
      </c>
      <c r="AA318" s="329" t="s">
        <v>1937</v>
      </c>
      <c r="AB318" s="329" t="s">
        <v>1938</v>
      </c>
      <c r="AC318" s="339" t="s">
        <v>1968</v>
      </c>
      <c r="AD318" s="329" t="s">
        <v>19927</v>
      </c>
      <c r="AE318" s="329" t="s">
        <v>2095</v>
      </c>
      <c r="AF318" s="329" t="s">
        <v>19928</v>
      </c>
      <c r="AG318" s="329" t="s">
        <v>19929</v>
      </c>
      <c r="AH318" s="329" t="s">
        <v>19928</v>
      </c>
      <c r="AI318" s="329" t="s">
        <v>19929</v>
      </c>
      <c r="AJ318" s="338" t="s">
        <v>19930</v>
      </c>
      <c r="AK318" s="329" t="s">
        <v>19931</v>
      </c>
      <c r="AL318" s="329" t="s">
        <v>1971</v>
      </c>
      <c r="AM318" s="500" t="s">
        <v>1246</v>
      </c>
      <c r="AN318" s="325" t="s">
        <v>1247</v>
      </c>
      <c r="AO318" s="7"/>
      <c r="AQ318" s="6" t="s">
        <v>17517</v>
      </c>
      <c r="AR318" s="501" t="str">
        <f>Table2[[#This Row],[Employee Code]]</f>
        <v>12201531</v>
      </c>
      <c r="AS318" s="4" t="s">
        <v>16</v>
      </c>
      <c r="AT318" s="4" t="s">
        <v>14</v>
      </c>
    </row>
    <row r="319" spans="1:46" s="4" customFormat="1" ht="25" customHeight="1" x14ac:dyDescent="0.35">
      <c r="A319" s="365">
        <f t="shared" si="4"/>
        <v>318</v>
      </c>
      <c r="B319" s="338" t="s">
        <v>16584</v>
      </c>
      <c r="C319" s="335" t="s">
        <v>1248</v>
      </c>
      <c r="D319" s="329"/>
      <c r="E319" s="329" t="s">
        <v>14</v>
      </c>
      <c r="F319" s="336">
        <v>44816</v>
      </c>
      <c r="G319" s="336">
        <v>44875</v>
      </c>
      <c r="H319" s="336">
        <v>45241</v>
      </c>
      <c r="I319" s="336">
        <v>45626</v>
      </c>
      <c r="J319" s="329" t="s">
        <v>2085</v>
      </c>
      <c r="K319" s="337" t="s">
        <v>34</v>
      </c>
      <c r="L319" s="337" t="s">
        <v>115</v>
      </c>
      <c r="M319" s="337" t="s">
        <v>2070</v>
      </c>
      <c r="N319" s="337" t="s">
        <v>1984</v>
      </c>
      <c r="O319" s="337" t="s">
        <v>493</v>
      </c>
      <c r="P319" s="337" t="s">
        <v>2231</v>
      </c>
      <c r="Q319" s="329" t="s">
        <v>21</v>
      </c>
      <c r="R319" s="338" t="s">
        <v>19932</v>
      </c>
      <c r="S319" s="329" t="s">
        <v>1935</v>
      </c>
      <c r="T319" s="329" t="s">
        <v>53</v>
      </c>
      <c r="U319" s="336">
        <v>30609</v>
      </c>
      <c r="V319" s="9" t="s">
        <v>2562</v>
      </c>
      <c r="W319" s="329" t="s">
        <v>2562</v>
      </c>
      <c r="X319" s="329" t="s">
        <v>1936</v>
      </c>
      <c r="Y319" s="338" t="s">
        <v>19933</v>
      </c>
      <c r="Z319" s="336">
        <v>45088</v>
      </c>
      <c r="AA319" s="329" t="s">
        <v>1937</v>
      </c>
      <c r="AB319" s="329" t="s">
        <v>1938</v>
      </c>
      <c r="AC319" s="339" t="s">
        <v>1968</v>
      </c>
      <c r="AD319" s="329" t="s">
        <v>2172</v>
      </c>
      <c r="AE319" s="329" t="s">
        <v>1998</v>
      </c>
      <c r="AF319" s="329" t="s">
        <v>19934</v>
      </c>
      <c r="AG319" s="329" t="s">
        <v>19935</v>
      </c>
      <c r="AH319" s="329" t="s">
        <v>19934</v>
      </c>
      <c r="AI319" s="329" t="s">
        <v>19936</v>
      </c>
      <c r="AJ319" s="338" t="s">
        <v>19937</v>
      </c>
      <c r="AK319" s="329" t="s">
        <v>19938</v>
      </c>
      <c r="AL319" s="329" t="s">
        <v>1971</v>
      </c>
      <c r="AM319" s="500" t="s">
        <v>1249</v>
      </c>
      <c r="AN319" s="325" t="s">
        <v>1250</v>
      </c>
      <c r="AO319" s="7" t="s">
        <v>19939</v>
      </c>
      <c r="AQ319" s="6" t="s">
        <v>19940</v>
      </c>
      <c r="AR319" s="501" t="str">
        <f>Table2[[#This Row],[Employee Code]]</f>
        <v>12201532</v>
      </c>
      <c r="AS319" s="4" t="s">
        <v>16</v>
      </c>
      <c r="AT319" s="4" t="s">
        <v>14</v>
      </c>
    </row>
    <row r="320" spans="1:46" s="4" customFormat="1" ht="25" customHeight="1" x14ac:dyDescent="0.35">
      <c r="A320" s="365">
        <f t="shared" si="4"/>
        <v>319</v>
      </c>
      <c r="B320" s="338" t="s">
        <v>16585</v>
      </c>
      <c r="C320" s="335" t="s">
        <v>1251</v>
      </c>
      <c r="D320" s="329"/>
      <c r="E320" s="329" t="s">
        <v>14</v>
      </c>
      <c r="F320" s="336">
        <v>44816</v>
      </c>
      <c r="G320" s="336">
        <v>44875</v>
      </c>
      <c r="H320" s="336">
        <v>45241</v>
      </c>
      <c r="I320" s="336">
        <v>45626</v>
      </c>
      <c r="J320" s="329" t="s">
        <v>2085</v>
      </c>
      <c r="K320" s="337" t="s">
        <v>34</v>
      </c>
      <c r="L320" s="337" t="s">
        <v>115</v>
      </c>
      <c r="M320" s="337" t="s">
        <v>2118</v>
      </c>
      <c r="N320" s="337" t="s">
        <v>2017</v>
      </c>
      <c r="O320" s="337" t="s">
        <v>289</v>
      </c>
      <c r="P320" s="337" t="s">
        <v>2305</v>
      </c>
      <c r="Q320" s="329" t="s">
        <v>21</v>
      </c>
      <c r="R320" s="516" t="s">
        <v>19941</v>
      </c>
      <c r="S320" s="329" t="s">
        <v>1935</v>
      </c>
      <c r="T320" s="329" t="s">
        <v>53</v>
      </c>
      <c r="U320" s="336">
        <v>34024</v>
      </c>
      <c r="V320" s="329" t="s">
        <v>311</v>
      </c>
      <c r="W320" s="329" t="s">
        <v>311</v>
      </c>
      <c r="X320" s="329" t="s">
        <v>1936</v>
      </c>
      <c r="Y320" s="338" t="s">
        <v>19942</v>
      </c>
      <c r="Z320" s="336">
        <v>44326</v>
      </c>
      <c r="AA320" s="329" t="s">
        <v>1937</v>
      </c>
      <c r="AB320" s="329" t="s">
        <v>1938</v>
      </c>
      <c r="AC320" s="339" t="s">
        <v>1939</v>
      </c>
      <c r="AD320" s="329" t="s">
        <v>2120</v>
      </c>
      <c r="AE320" s="329" t="s">
        <v>19030</v>
      </c>
      <c r="AF320" s="329" t="s">
        <v>19943</v>
      </c>
      <c r="AG320" s="329" t="s">
        <v>19944</v>
      </c>
      <c r="AH320" s="329" t="s">
        <v>19943</v>
      </c>
      <c r="AI320" s="329" t="s">
        <v>19944</v>
      </c>
      <c r="AJ320" s="338" t="s">
        <v>19945</v>
      </c>
      <c r="AK320" s="329" t="s">
        <v>19946</v>
      </c>
      <c r="AL320" s="329" t="s">
        <v>1971</v>
      </c>
      <c r="AM320" s="500" t="s">
        <v>16774</v>
      </c>
      <c r="AN320" s="325" t="s">
        <v>1252</v>
      </c>
      <c r="AO320" s="7"/>
      <c r="AQ320" s="6" t="s">
        <v>19947</v>
      </c>
      <c r="AR320" s="501" t="str">
        <f>Table2[[#This Row],[Employee Code]]</f>
        <v>12201533</v>
      </c>
      <c r="AS320" s="4" t="s">
        <v>16</v>
      </c>
      <c r="AT320" s="4" t="s">
        <v>14</v>
      </c>
    </row>
    <row r="321" spans="1:46" s="4" customFormat="1" ht="25" customHeight="1" x14ac:dyDescent="0.35">
      <c r="A321" s="365">
        <f t="shared" si="4"/>
        <v>320</v>
      </c>
      <c r="B321" s="338" t="s">
        <v>16586</v>
      </c>
      <c r="C321" s="335" t="s">
        <v>1253</v>
      </c>
      <c r="D321" s="329"/>
      <c r="E321" s="329" t="s">
        <v>14</v>
      </c>
      <c r="F321" s="336">
        <v>44816</v>
      </c>
      <c r="G321" s="336">
        <v>44875</v>
      </c>
      <c r="H321" s="336">
        <v>45241</v>
      </c>
      <c r="I321" s="336">
        <v>45626</v>
      </c>
      <c r="J321" s="329" t="s">
        <v>2085</v>
      </c>
      <c r="K321" s="337" t="s">
        <v>80</v>
      </c>
      <c r="L321" s="337" t="s">
        <v>3684</v>
      </c>
      <c r="M321" s="337" t="s">
        <v>3684</v>
      </c>
      <c r="N321" s="337" t="s">
        <v>1990</v>
      </c>
      <c r="O321" s="337" t="s">
        <v>16775</v>
      </c>
      <c r="P321" s="337" t="s">
        <v>16776</v>
      </c>
      <c r="Q321" s="329" t="s">
        <v>21</v>
      </c>
      <c r="R321" s="338" t="s">
        <v>19948</v>
      </c>
      <c r="S321" s="329" t="s">
        <v>1986</v>
      </c>
      <c r="T321" s="329" t="s">
        <v>22</v>
      </c>
      <c r="U321" s="336">
        <v>30965</v>
      </c>
      <c r="V321" s="9" t="s">
        <v>544</v>
      </c>
      <c r="W321" s="329" t="s">
        <v>544</v>
      </c>
      <c r="X321" s="329" t="s">
        <v>1936</v>
      </c>
      <c r="Y321" s="338" t="s">
        <v>19949</v>
      </c>
      <c r="Z321" s="336">
        <v>44742</v>
      </c>
      <c r="AA321" s="329" t="s">
        <v>1937</v>
      </c>
      <c r="AB321" s="329" t="s">
        <v>1946</v>
      </c>
      <c r="AC321" s="339" t="s">
        <v>1939</v>
      </c>
      <c r="AD321" s="329" t="s">
        <v>2422</v>
      </c>
      <c r="AE321" s="329" t="s">
        <v>19950</v>
      </c>
      <c r="AF321" s="329" t="s">
        <v>19951</v>
      </c>
      <c r="AG321" s="329" t="s">
        <v>19952</v>
      </c>
      <c r="AH321" s="329" t="s">
        <v>19953</v>
      </c>
      <c r="AI321" s="329" t="s">
        <v>19954</v>
      </c>
      <c r="AJ321" s="338" t="s">
        <v>19955</v>
      </c>
      <c r="AK321" s="329" t="s">
        <v>19956</v>
      </c>
      <c r="AL321" s="329" t="s">
        <v>2107</v>
      </c>
      <c r="AM321" s="500" t="s">
        <v>1254</v>
      </c>
      <c r="AN321" s="325" t="s">
        <v>1255</v>
      </c>
      <c r="AO321" s="7" t="s">
        <v>19957</v>
      </c>
      <c r="AQ321" s="6" t="s">
        <v>19958</v>
      </c>
      <c r="AR321" s="501" t="str">
        <f>Table2[[#This Row],[Employee Code]]</f>
        <v>12201534</v>
      </c>
      <c r="AS321" s="4" t="s">
        <v>16</v>
      </c>
      <c r="AT321" s="4" t="s">
        <v>14</v>
      </c>
    </row>
    <row r="322" spans="1:46" s="4" customFormat="1" ht="25" customHeight="1" x14ac:dyDescent="0.35">
      <c r="A322" s="365">
        <f t="shared" ref="A322:A385" si="5">ROW()-1</f>
        <v>321</v>
      </c>
      <c r="B322" s="338" t="s">
        <v>16587</v>
      </c>
      <c r="C322" s="335" t="s">
        <v>1256</v>
      </c>
      <c r="D322" s="329"/>
      <c r="E322" s="329" t="s">
        <v>14</v>
      </c>
      <c r="F322" s="336">
        <v>44817</v>
      </c>
      <c r="G322" s="336">
        <v>44876</v>
      </c>
      <c r="H322" s="336">
        <v>45241</v>
      </c>
      <c r="I322" s="336">
        <v>45626</v>
      </c>
      <c r="J322" s="329" t="s">
        <v>2085</v>
      </c>
      <c r="K322" s="337" t="s">
        <v>26</v>
      </c>
      <c r="L322" s="337" t="s">
        <v>751</v>
      </c>
      <c r="M322" s="337" t="s">
        <v>2495</v>
      </c>
      <c r="N322" s="337" t="s">
        <v>1933</v>
      </c>
      <c r="O322" s="337" t="s">
        <v>1257</v>
      </c>
      <c r="P322" s="337" t="s">
        <v>2563</v>
      </c>
      <c r="Q322" s="329" t="s">
        <v>21</v>
      </c>
      <c r="R322" s="516" t="s">
        <v>19959</v>
      </c>
      <c r="S322" s="329" t="s">
        <v>1935</v>
      </c>
      <c r="T322" s="329" t="s">
        <v>53</v>
      </c>
      <c r="U322" s="336">
        <v>33463</v>
      </c>
      <c r="V322" s="329" t="s">
        <v>255</v>
      </c>
      <c r="W322" s="329" t="s">
        <v>2416</v>
      </c>
      <c r="X322" s="329" t="s">
        <v>1936</v>
      </c>
      <c r="Y322" s="338" t="s">
        <v>19960</v>
      </c>
      <c r="Z322" s="336">
        <v>44326</v>
      </c>
      <c r="AA322" s="329" t="s">
        <v>2009</v>
      </c>
      <c r="AB322" s="329" t="s">
        <v>1938</v>
      </c>
      <c r="AC322" s="339" t="s">
        <v>1939</v>
      </c>
      <c r="AD322" s="329" t="s">
        <v>19961</v>
      </c>
      <c r="AE322" s="329" t="s">
        <v>19962</v>
      </c>
      <c r="AF322" s="329" t="s">
        <v>19963</v>
      </c>
      <c r="AG322" s="329" t="s">
        <v>19964</v>
      </c>
      <c r="AH322" s="329" t="s">
        <v>19965</v>
      </c>
      <c r="AI322" s="329" t="s">
        <v>19966</v>
      </c>
      <c r="AJ322" s="338" t="s">
        <v>19967</v>
      </c>
      <c r="AK322" s="329" t="s">
        <v>19968</v>
      </c>
      <c r="AL322" s="329" t="s">
        <v>1971</v>
      </c>
      <c r="AM322" s="500" t="s">
        <v>1258</v>
      </c>
      <c r="AN322" s="325" t="s">
        <v>1259</v>
      </c>
      <c r="AO322" s="7" t="s">
        <v>19969</v>
      </c>
      <c r="AQ322" s="6" t="s">
        <v>19970</v>
      </c>
      <c r="AR322" s="501" t="str">
        <f>Table2[[#This Row],[Employee Code]]</f>
        <v>12201536</v>
      </c>
      <c r="AS322" s="4" t="s">
        <v>16</v>
      </c>
      <c r="AT322" s="4" t="s">
        <v>14</v>
      </c>
    </row>
    <row r="323" spans="1:46" s="4" customFormat="1" ht="25" customHeight="1" x14ac:dyDescent="0.35">
      <c r="A323" s="365">
        <f t="shared" si="5"/>
        <v>322</v>
      </c>
      <c r="B323" s="338" t="s">
        <v>16588</v>
      </c>
      <c r="C323" s="335" t="s">
        <v>1260</v>
      </c>
      <c r="D323" s="329"/>
      <c r="E323" s="329" t="s">
        <v>14</v>
      </c>
      <c r="F323" s="336">
        <v>44819</v>
      </c>
      <c r="G323" s="336">
        <v>44878</v>
      </c>
      <c r="H323" s="336">
        <v>45244</v>
      </c>
      <c r="I323" s="336">
        <v>45626</v>
      </c>
      <c r="J323" s="329" t="s">
        <v>2085</v>
      </c>
      <c r="K323" s="337" t="s">
        <v>40</v>
      </c>
      <c r="L323" s="337" t="s">
        <v>1102</v>
      </c>
      <c r="M323" s="337" t="s">
        <v>2564</v>
      </c>
      <c r="N323" s="337" t="s">
        <v>1933</v>
      </c>
      <c r="O323" s="337" t="s">
        <v>1261</v>
      </c>
      <c r="P323" s="337" t="s">
        <v>2565</v>
      </c>
      <c r="Q323" s="329" t="s">
        <v>21</v>
      </c>
      <c r="R323" s="338" t="s">
        <v>19971</v>
      </c>
      <c r="S323" s="329" t="s">
        <v>2174</v>
      </c>
      <c r="T323" s="329" t="s">
        <v>22</v>
      </c>
      <c r="U323" s="336">
        <v>33705</v>
      </c>
      <c r="V323" s="9" t="s">
        <v>79</v>
      </c>
      <c r="W323" s="329" t="s">
        <v>1866</v>
      </c>
      <c r="X323" s="329" t="s">
        <v>1936</v>
      </c>
      <c r="Y323" s="338" t="s">
        <v>19972</v>
      </c>
      <c r="Z323" s="336">
        <v>45055</v>
      </c>
      <c r="AA323" s="329" t="s">
        <v>1937</v>
      </c>
      <c r="AB323" s="329" t="s">
        <v>1938</v>
      </c>
      <c r="AC323" s="339" t="s">
        <v>1939</v>
      </c>
      <c r="AD323" s="329" t="s">
        <v>19973</v>
      </c>
      <c r="AE323" s="329" t="s">
        <v>2566</v>
      </c>
      <c r="AF323" s="329" t="s">
        <v>19974</v>
      </c>
      <c r="AG323" s="329" t="s">
        <v>19975</v>
      </c>
      <c r="AH323" s="329" t="s">
        <v>19976</v>
      </c>
      <c r="AI323" s="329" t="s">
        <v>19977</v>
      </c>
      <c r="AJ323" s="338" t="s">
        <v>1262</v>
      </c>
      <c r="AK323" s="329" t="s">
        <v>19978</v>
      </c>
      <c r="AL323" s="329" t="s">
        <v>1941</v>
      </c>
      <c r="AM323" s="500" t="s">
        <v>1262</v>
      </c>
      <c r="AN323" s="325" t="s">
        <v>1263</v>
      </c>
      <c r="AO323" s="7" t="s">
        <v>19979</v>
      </c>
      <c r="AQ323" s="6" t="s">
        <v>19980</v>
      </c>
      <c r="AR323" s="501" t="str">
        <f>Table2[[#This Row],[Employee Code]]</f>
        <v>12201538</v>
      </c>
      <c r="AS323" s="4" t="s">
        <v>16</v>
      </c>
      <c r="AT323" s="4" t="s">
        <v>14</v>
      </c>
    </row>
    <row r="324" spans="1:46" s="4" customFormat="1" ht="25" customHeight="1" x14ac:dyDescent="0.35">
      <c r="A324" s="365">
        <f t="shared" si="5"/>
        <v>323</v>
      </c>
      <c r="B324" s="338" t="s">
        <v>16589</v>
      </c>
      <c r="C324" s="335" t="s">
        <v>1264</v>
      </c>
      <c r="D324" s="329"/>
      <c r="E324" s="329" t="s">
        <v>14</v>
      </c>
      <c r="F324" s="336">
        <v>44823</v>
      </c>
      <c r="G324" s="336">
        <v>44882</v>
      </c>
      <c r="H324" s="336">
        <v>45248</v>
      </c>
      <c r="I324" s="336">
        <v>45626</v>
      </c>
      <c r="J324" s="329" t="s">
        <v>2085</v>
      </c>
      <c r="K324" s="337" t="s">
        <v>18</v>
      </c>
      <c r="L324" s="337" t="s">
        <v>19</v>
      </c>
      <c r="M324" s="337" t="s">
        <v>2483</v>
      </c>
      <c r="N324" s="337" t="s">
        <v>1933</v>
      </c>
      <c r="O324" s="337" t="s">
        <v>20</v>
      </c>
      <c r="P324" s="337" t="s">
        <v>1934</v>
      </c>
      <c r="Q324" s="329" t="s">
        <v>21</v>
      </c>
      <c r="R324" s="516" t="s">
        <v>19981</v>
      </c>
      <c r="S324" s="329" t="s">
        <v>1986</v>
      </c>
      <c r="T324" s="329" t="s">
        <v>22</v>
      </c>
      <c r="U324" s="336">
        <v>32017</v>
      </c>
      <c r="V324" s="329" t="s">
        <v>57</v>
      </c>
      <c r="W324" s="329" t="s">
        <v>57</v>
      </c>
      <c r="X324" s="329" t="s">
        <v>1936</v>
      </c>
      <c r="Y324" s="338" t="s">
        <v>19982</v>
      </c>
      <c r="Z324" s="336">
        <v>44425</v>
      </c>
      <c r="AA324" s="329" t="s">
        <v>1937</v>
      </c>
      <c r="AB324" s="329" t="s">
        <v>1938</v>
      </c>
      <c r="AC324" s="339" t="s">
        <v>1939</v>
      </c>
      <c r="AD324" s="329" t="s">
        <v>18473</v>
      </c>
      <c r="AE324" s="329" t="s">
        <v>2284</v>
      </c>
      <c r="AF324" s="329" t="s">
        <v>19983</v>
      </c>
      <c r="AG324" s="329" t="s">
        <v>19984</v>
      </c>
      <c r="AH324" s="329" t="s">
        <v>19985</v>
      </c>
      <c r="AI324" s="329" t="s">
        <v>19986</v>
      </c>
      <c r="AJ324" s="338" t="s">
        <v>19987</v>
      </c>
      <c r="AK324" s="329" t="s">
        <v>19988</v>
      </c>
      <c r="AL324" s="329" t="s">
        <v>1941</v>
      </c>
      <c r="AM324" s="500" t="s">
        <v>1265</v>
      </c>
      <c r="AN324" s="325" t="s">
        <v>1266</v>
      </c>
      <c r="AO324" s="7" t="s">
        <v>19989</v>
      </c>
      <c r="AQ324" s="6" t="s">
        <v>19990</v>
      </c>
      <c r="AR324" s="501" t="str">
        <f>Table2[[#This Row],[Employee Code]]</f>
        <v>12201539</v>
      </c>
      <c r="AS324" s="4" t="s">
        <v>16</v>
      </c>
      <c r="AT324" s="4" t="s">
        <v>14</v>
      </c>
    </row>
    <row r="325" spans="1:46" s="4" customFormat="1" ht="25" customHeight="1" x14ac:dyDescent="0.35">
      <c r="A325" s="365">
        <f t="shared" si="5"/>
        <v>324</v>
      </c>
      <c r="B325" s="338" t="s">
        <v>16590</v>
      </c>
      <c r="C325" s="335" t="s">
        <v>1267</v>
      </c>
      <c r="D325" s="329"/>
      <c r="E325" s="329" t="s">
        <v>14</v>
      </c>
      <c r="F325" s="336">
        <v>44823</v>
      </c>
      <c r="G325" s="336">
        <v>44882</v>
      </c>
      <c r="H325" s="336">
        <v>45248</v>
      </c>
      <c r="I325" s="336">
        <v>45626</v>
      </c>
      <c r="J325" s="329" t="s">
        <v>2085</v>
      </c>
      <c r="K325" s="337" t="s">
        <v>26</v>
      </c>
      <c r="L325" s="337" t="s">
        <v>751</v>
      </c>
      <c r="M325" s="337" t="s">
        <v>2495</v>
      </c>
      <c r="N325" s="337" t="s">
        <v>1972</v>
      </c>
      <c r="O325" s="337" t="s">
        <v>19991</v>
      </c>
      <c r="P325" s="337" t="s">
        <v>19992</v>
      </c>
      <c r="Q325" s="329" t="s">
        <v>21</v>
      </c>
      <c r="R325" s="338" t="s">
        <v>19993</v>
      </c>
      <c r="S325" s="329" t="s">
        <v>1986</v>
      </c>
      <c r="T325" s="329" t="s">
        <v>53</v>
      </c>
      <c r="U325" s="336">
        <v>35091</v>
      </c>
      <c r="V325" s="9" t="s">
        <v>255</v>
      </c>
      <c r="W325" s="329" t="s">
        <v>2297</v>
      </c>
      <c r="X325" s="329" t="s">
        <v>1936</v>
      </c>
      <c r="Y325" s="338" t="s">
        <v>19994</v>
      </c>
      <c r="Z325" s="336">
        <v>44552</v>
      </c>
      <c r="AA325" s="329" t="s">
        <v>1937</v>
      </c>
      <c r="AB325" s="329" t="s">
        <v>1956</v>
      </c>
      <c r="AC325" s="339" t="s">
        <v>1939</v>
      </c>
      <c r="AD325" s="329" t="s">
        <v>19995</v>
      </c>
      <c r="AE325" s="329" t="s">
        <v>2284</v>
      </c>
      <c r="AF325" s="329" t="s">
        <v>19996</v>
      </c>
      <c r="AG325" s="329" t="s">
        <v>19997</v>
      </c>
      <c r="AH325" s="329" t="s">
        <v>19996</v>
      </c>
      <c r="AI325" s="329" t="s">
        <v>19997</v>
      </c>
      <c r="AJ325" s="338" t="s">
        <v>19998</v>
      </c>
      <c r="AK325" s="329" t="s">
        <v>19999</v>
      </c>
      <c r="AL325" s="329" t="s">
        <v>2005</v>
      </c>
      <c r="AM325" s="500" t="s">
        <v>20000</v>
      </c>
      <c r="AN325" s="325" t="s">
        <v>20001</v>
      </c>
      <c r="AO325" s="7" t="s">
        <v>20002</v>
      </c>
      <c r="AQ325" s="6" t="s">
        <v>20003</v>
      </c>
      <c r="AR325" s="501" t="str">
        <f>Table2[[#This Row],[Employee Code]]</f>
        <v>12201540</v>
      </c>
      <c r="AS325" s="4" t="s">
        <v>16</v>
      </c>
      <c r="AT325" s="4" t="s">
        <v>14</v>
      </c>
    </row>
    <row r="326" spans="1:46" s="4" customFormat="1" ht="25" customHeight="1" x14ac:dyDescent="0.35">
      <c r="A326" s="365">
        <f t="shared" si="5"/>
        <v>325</v>
      </c>
      <c r="B326" s="338" t="s">
        <v>16591</v>
      </c>
      <c r="C326" s="335" t="s">
        <v>1268</v>
      </c>
      <c r="D326" s="329"/>
      <c r="E326" s="329" t="s">
        <v>14</v>
      </c>
      <c r="F326" s="336">
        <v>44830</v>
      </c>
      <c r="G326" s="336">
        <v>44889</v>
      </c>
      <c r="H326" s="336">
        <v>45255</v>
      </c>
      <c r="I326" s="336">
        <v>45626</v>
      </c>
      <c r="J326" s="329" t="s">
        <v>2085</v>
      </c>
      <c r="K326" s="337" t="s">
        <v>34</v>
      </c>
      <c r="L326" s="337" t="s">
        <v>35</v>
      </c>
      <c r="M326" s="337" t="s">
        <v>35</v>
      </c>
      <c r="N326" s="337" t="s">
        <v>1933</v>
      </c>
      <c r="O326" s="337" t="s">
        <v>1269</v>
      </c>
      <c r="P326" s="337" t="s">
        <v>2567</v>
      </c>
      <c r="Q326" s="329" t="s">
        <v>21</v>
      </c>
      <c r="R326" s="516" t="s">
        <v>20004</v>
      </c>
      <c r="S326" s="329" t="s">
        <v>1944</v>
      </c>
      <c r="T326" s="329" t="s">
        <v>22</v>
      </c>
      <c r="U326" s="336">
        <v>29133</v>
      </c>
      <c r="V326" s="329" t="s">
        <v>317</v>
      </c>
      <c r="W326" s="329" t="s">
        <v>317</v>
      </c>
      <c r="X326" s="329" t="s">
        <v>1936</v>
      </c>
      <c r="Y326" s="338" t="s">
        <v>20005</v>
      </c>
      <c r="Z326" s="336">
        <v>43773</v>
      </c>
      <c r="AA326" s="329" t="s">
        <v>1937</v>
      </c>
      <c r="AB326" s="329" t="s">
        <v>1938</v>
      </c>
      <c r="AC326" s="339" t="s">
        <v>1939</v>
      </c>
      <c r="AD326" s="329" t="s">
        <v>2199</v>
      </c>
      <c r="AE326" s="329" t="s">
        <v>2112</v>
      </c>
      <c r="AF326" s="329" t="s">
        <v>20006</v>
      </c>
      <c r="AG326" s="329" t="s">
        <v>20007</v>
      </c>
      <c r="AH326" s="329" t="s">
        <v>20008</v>
      </c>
      <c r="AI326" s="329" t="s">
        <v>20009</v>
      </c>
      <c r="AJ326" s="338" t="s">
        <v>20010</v>
      </c>
      <c r="AK326" s="329" t="s">
        <v>20011</v>
      </c>
      <c r="AL326" s="329" t="s">
        <v>1958</v>
      </c>
      <c r="AM326" s="500" t="s">
        <v>1270</v>
      </c>
      <c r="AN326" s="325" t="s">
        <v>1271</v>
      </c>
      <c r="AO326" s="7"/>
      <c r="AQ326" s="6" t="s">
        <v>20012</v>
      </c>
      <c r="AR326" s="501" t="str">
        <f>Table2[[#This Row],[Employee Code]]</f>
        <v>12201544</v>
      </c>
      <c r="AS326" s="4" t="s">
        <v>16</v>
      </c>
      <c r="AT326" s="4" t="s">
        <v>14</v>
      </c>
    </row>
    <row r="327" spans="1:46" s="4" customFormat="1" ht="25" customHeight="1" x14ac:dyDescent="0.35">
      <c r="A327" s="365">
        <f t="shared" si="5"/>
        <v>326</v>
      </c>
      <c r="B327" s="338" t="s">
        <v>16592</v>
      </c>
      <c r="C327" s="335" t="s">
        <v>1272</v>
      </c>
      <c r="D327" s="329"/>
      <c r="E327" s="329" t="s">
        <v>14</v>
      </c>
      <c r="F327" s="336">
        <v>44832</v>
      </c>
      <c r="G327" s="336">
        <v>44891</v>
      </c>
      <c r="H327" s="336">
        <v>45257</v>
      </c>
      <c r="I327" s="336">
        <v>45626</v>
      </c>
      <c r="J327" s="329" t="s">
        <v>2085</v>
      </c>
      <c r="K327" s="337" t="s">
        <v>34</v>
      </c>
      <c r="L327" s="337" t="s">
        <v>35</v>
      </c>
      <c r="M327" s="337" t="s">
        <v>2292</v>
      </c>
      <c r="N327" s="337" t="s">
        <v>1933</v>
      </c>
      <c r="O327" s="337" t="s">
        <v>1273</v>
      </c>
      <c r="P327" s="337" t="s">
        <v>2568</v>
      </c>
      <c r="Q327" s="329" t="s">
        <v>21</v>
      </c>
      <c r="R327" s="338" t="s">
        <v>20013</v>
      </c>
      <c r="S327" s="329" t="s">
        <v>2212</v>
      </c>
      <c r="T327" s="329" t="s">
        <v>22</v>
      </c>
      <c r="U327" s="336">
        <v>30768</v>
      </c>
      <c r="V327" s="9" t="s">
        <v>2055</v>
      </c>
      <c r="W327" s="329" t="s">
        <v>1866</v>
      </c>
      <c r="X327" s="329" t="s">
        <v>1936</v>
      </c>
      <c r="Y327" s="338" t="s">
        <v>20014</v>
      </c>
      <c r="Z327" s="336">
        <v>44549</v>
      </c>
      <c r="AA327" s="329" t="s">
        <v>1937</v>
      </c>
      <c r="AB327" s="329" t="s">
        <v>1938</v>
      </c>
      <c r="AC327" s="339" t="s">
        <v>1939</v>
      </c>
      <c r="AD327" s="329" t="s">
        <v>2010</v>
      </c>
      <c r="AE327" s="329" t="s">
        <v>1948</v>
      </c>
      <c r="AF327" s="329" t="s">
        <v>20015</v>
      </c>
      <c r="AG327" s="329" t="s">
        <v>20016</v>
      </c>
      <c r="AH327" s="329" t="s">
        <v>20017</v>
      </c>
      <c r="AI327" s="329" t="s">
        <v>20018</v>
      </c>
      <c r="AJ327" s="338" t="s">
        <v>20019</v>
      </c>
      <c r="AK327" s="329" t="s">
        <v>2569</v>
      </c>
      <c r="AL327" s="329" t="s">
        <v>1971</v>
      </c>
      <c r="AM327" s="500" t="s">
        <v>1274</v>
      </c>
      <c r="AN327" s="325" t="s">
        <v>1275</v>
      </c>
      <c r="AO327" s="7" t="s">
        <v>20020</v>
      </c>
      <c r="AQ327" s="6" t="s">
        <v>2570</v>
      </c>
      <c r="AR327" s="501" t="str">
        <f>Table2[[#This Row],[Employee Code]]</f>
        <v>12201547</v>
      </c>
      <c r="AS327" s="4" t="s">
        <v>16</v>
      </c>
      <c r="AT327" s="4" t="s">
        <v>14</v>
      </c>
    </row>
    <row r="328" spans="1:46" s="4" customFormat="1" ht="25" customHeight="1" x14ac:dyDescent="0.35">
      <c r="A328" s="365">
        <f t="shared" si="5"/>
        <v>327</v>
      </c>
      <c r="B328" s="338" t="s">
        <v>16593</v>
      </c>
      <c r="C328" s="335" t="s">
        <v>1276</v>
      </c>
      <c r="D328" s="329"/>
      <c r="E328" s="329" t="s">
        <v>14</v>
      </c>
      <c r="F328" s="336">
        <v>44832</v>
      </c>
      <c r="G328" s="336">
        <v>44891</v>
      </c>
      <c r="H328" s="336">
        <v>45257</v>
      </c>
      <c r="I328" s="336">
        <v>45626</v>
      </c>
      <c r="J328" s="329" t="s">
        <v>2085</v>
      </c>
      <c r="K328" s="337" t="s">
        <v>34</v>
      </c>
      <c r="L328" s="337" t="s">
        <v>115</v>
      </c>
      <c r="M328" s="337" t="s">
        <v>2042</v>
      </c>
      <c r="N328" s="337" t="s">
        <v>2155</v>
      </c>
      <c r="O328" s="337" t="s">
        <v>572</v>
      </c>
      <c r="P328" s="337" t="s">
        <v>2264</v>
      </c>
      <c r="Q328" s="329" t="s">
        <v>21</v>
      </c>
      <c r="R328" s="516" t="s">
        <v>20021</v>
      </c>
      <c r="S328" s="329" t="s">
        <v>1935</v>
      </c>
      <c r="T328" s="329" t="s">
        <v>53</v>
      </c>
      <c r="U328" s="336">
        <v>35384</v>
      </c>
      <c r="V328" s="329" t="s">
        <v>255</v>
      </c>
      <c r="W328" s="329" t="s">
        <v>2416</v>
      </c>
      <c r="X328" s="329" t="s">
        <v>1936</v>
      </c>
      <c r="Y328" s="338" t="s">
        <v>20022</v>
      </c>
      <c r="Z328" s="336">
        <v>44473</v>
      </c>
      <c r="AA328" s="329" t="s">
        <v>1937</v>
      </c>
      <c r="AB328" s="329" t="s">
        <v>1956</v>
      </c>
      <c r="AC328" s="339" t="s">
        <v>1974</v>
      </c>
      <c r="AD328" s="329" t="s">
        <v>20023</v>
      </c>
      <c r="AE328" s="329" t="s">
        <v>20024</v>
      </c>
      <c r="AF328" s="329" t="s">
        <v>20025</v>
      </c>
      <c r="AG328" s="329" t="s">
        <v>20026</v>
      </c>
      <c r="AH328" s="329" t="s">
        <v>20025</v>
      </c>
      <c r="AI328" s="329" t="s">
        <v>20026</v>
      </c>
      <c r="AJ328" s="338" t="s">
        <v>20027</v>
      </c>
      <c r="AK328" s="329" t="s">
        <v>20028</v>
      </c>
      <c r="AL328" s="329" t="s">
        <v>1953</v>
      </c>
      <c r="AM328" s="500" t="s">
        <v>1277</v>
      </c>
      <c r="AN328" s="325" t="s">
        <v>1278</v>
      </c>
      <c r="AO328" s="7" t="s">
        <v>20029</v>
      </c>
      <c r="AQ328" s="6" t="s">
        <v>1276</v>
      </c>
      <c r="AR328" s="501" t="str">
        <f>Table2[[#This Row],[Employee Code]]</f>
        <v>12201549</v>
      </c>
      <c r="AS328" s="4" t="s">
        <v>16</v>
      </c>
      <c r="AT328" s="4" t="s">
        <v>14</v>
      </c>
    </row>
    <row r="329" spans="1:46" s="4" customFormat="1" ht="25" customHeight="1" x14ac:dyDescent="0.35">
      <c r="A329" s="365">
        <f t="shared" si="5"/>
        <v>328</v>
      </c>
      <c r="B329" s="338" t="s">
        <v>16594</v>
      </c>
      <c r="C329" s="335" t="s">
        <v>1279</v>
      </c>
      <c r="D329" s="329"/>
      <c r="E329" s="329" t="s">
        <v>14</v>
      </c>
      <c r="F329" s="336">
        <v>44832</v>
      </c>
      <c r="G329" s="336">
        <v>44891</v>
      </c>
      <c r="H329" s="336">
        <v>45257</v>
      </c>
      <c r="I329" s="336">
        <v>45626</v>
      </c>
      <c r="J329" s="329" t="s">
        <v>2085</v>
      </c>
      <c r="K329" s="337" t="s">
        <v>80</v>
      </c>
      <c r="L329" s="337" t="s">
        <v>338</v>
      </c>
      <c r="M329" s="337" t="s">
        <v>2281</v>
      </c>
      <c r="N329" s="337" t="s">
        <v>2017</v>
      </c>
      <c r="O329" s="337" t="s">
        <v>1280</v>
      </c>
      <c r="P329" s="337" t="s">
        <v>2571</v>
      </c>
      <c r="Q329" s="329" t="s">
        <v>21</v>
      </c>
      <c r="R329" s="338" t="s">
        <v>20030</v>
      </c>
      <c r="S329" s="329" t="s">
        <v>1944</v>
      </c>
      <c r="T329" s="329" t="s">
        <v>22</v>
      </c>
      <c r="U329" s="336">
        <v>34787</v>
      </c>
      <c r="V329" s="9" t="s">
        <v>1045</v>
      </c>
      <c r="W329" s="329" t="s">
        <v>79</v>
      </c>
      <c r="X329" s="329" t="s">
        <v>1936</v>
      </c>
      <c r="Y329" s="338" t="s">
        <v>20031</v>
      </c>
      <c r="Z329" s="336">
        <v>44608</v>
      </c>
      <c r="AA329" s="329" t="s">
        <v>1937</v>
      </c>
      <c r="AB329" s="329" t="s">
        <v>1938</v>
      </c>
      <c r="AC329" s="339" t="s">
        <v>1939</v>
      </c>
      <c r="AD329" s="329" t="s">
        <v>2115</v>
      </c>
      <c r="AE329" s="329" t="s">
        <v>1962</v>
      </c>
      <c r="AF329" s="329" t="s">
        <v>20032</v>
      </c>
      <c r="AG329" s="329" t="s">
        <v>20033</v>
      </c>
      <c r="AH329" s="329" t="s">
        <v>20034</v>
      </c>
      <c r="AI329" s="329" t="s">
        <v>20035</v>
      </c>
      <c r="AJ329" s="338" t="s">
        <v>20036</v>
      </c>
      <c r="AK329" s="329" t="s">
        <v>20037</v>
      </c>
      <c r="AL329" s="329" t="s">
        <v>2005</v>
      </c>
      <c r="AM329" s="500" t="s">
        <v>1281</v>
      </c>
      <c r="AN329" s="325" t="s">
        <v>1282</v>
      </c>
      <c r="AO329" s="7" t="s">
        <v>20038</v>
      </c>
      <c r="AQ329" s="6" t="s">
        <v>20039</v>
      </c>
      <c r="AR329" s="501" t="str">
        <f>Table2[[#This Row],[Employee Code]]</f>
        <v>12201550</v>
      </c>
      <c r="AS329" s="4" t="s">
        <v>16</v>
      </c>
      <c r="AT329" s="4" t="s">
        <v>14</v>
      </c>
    </row>
    <row r="330" spans="1:46" s="4" customFormat="1" ht="25" customHeight="1" x14ac:dyDescent="0.35">
      <c r="A330" s="365">
        <f t="shared" si="5"/>
        <v>329</v>
      </c>
      <c r="B330" s="338" t="s">
        <v>16595</v>
      </c>
      <c r="C330" s="335" t="s">
        <v>1283</v>
      </c>
      <c r="D330" s="329"/>
      <c r="E330" s="329" t="s">
        <v>14</v>
      </c>
      <c r="F330" s="336">
        <v>44832</v>
      </c>
      <c r="G330" s="336">
        <v>44891</v>
      </c>
      <c r="H330" s="336">
        <v>45257</v>
      </c>
      <c r="I330" s="336">
        <v>45626</v>
      </c>
      <c r="J330" s="329" t="s">
        <v>2085</v>
      </c>
      <c r="K330" s="337" t="s">
        <v>64</v>
      </c>
      <c r="L330" s="337" t="s">
        <v>96</v>
      </c>
      <c r="M330" s="337" t="s">
        <v>19492</v>
      </c>
      <c r="N330" s="337" t="s">
        <v>2017</v>
      </c>
      <c r="O330" s="337" t="s">
        <v>97</v>
      </c>
      <c r="P330" s="337" t="s">
        <v>2002</v>
      </c>
      <c r="Q330" s="329" t="s">
        <v>21</v>
      </c>
      <c r="R330" s="516" t="s">
        <v>20040</v>
      </c>
      <c r="S330" s="329" t="s">
        <v>2234</v>
      </c>
      <c r="T330" s="329" t="s">
        <v>22</v>
      </c>
      <c r="U330" s="336">
        <v>34838</v>
      </c>
      <c r="V330" s="329" t="s">
        <v>79</v>
      </c>
      <c r="W330" s="329" t="s">
        <v>79</v>
      </c>
      <c r="X330" s="329" t="s">
        <v>1936</v>
      </c>
      <c r="Y330" s="338" t="s">
        <v>20041</v>
      </c>
      <c r="Z330" s="336">
        <v>42282</v>
      </c>
      <c r="AA330" s="329" t="s">
        <v>2009</v>
      </c>
      <c r="AB330" s="329" t="s">
        <v>1956</v>
      </c>
      <c r="AC330" s="339" t="s">
        <v>1968</v>
      </c>
      <c r="AD330" s="329" t="s">
        <v>20042</v>
      </c>
      <c r="AE330" s="329" t="s">
        <v>2572</v>
      </c>
      <c r="AF330" s="329" t="s">
        <v>20043</v>
      </c>
      <c r="AG330" s="329" t="s">
        <v>20044</v>
      </c>
      <c r="AH330" s="329" t="s">
        <v>20045</v>
      </c>
      <c r="AI330" s="329" t="s">
        <v>20046</v>
      </c>
      <c r="AJ330" s="338" t="s">
        <v>20047</v>
      </c>
      <c r="AK330" s="329" t="s">
        <v>2573</v>
      </c>
      <c r="AL330" s="329" t="s">
        <v>2425</v>
      </c>
      <c r="AM330" s="500" t="s">
        <v>1284</v>
      </c>
      <c r="AN330" s="325" t="s">
        <v>1285</v>
      </c>
      <c r="AO330" s="7"/>
      <c r="AQ330" s="6" t="s">
        <v>20048</v>
      </c>
      <c r="AR330" s="501" t="str">
        <f>Table2[[#This Row],[Employee Code]]</f>
        <v>12201551</v>
      </c>
      <c r="AS330" s="4" t="s">
        <v>16</v>
      </c>
      <c r="AT330" s="4" t="s">
        <v>14</v>
      </c>
    </row>
    <row r="331" spans="1:46" s="4" customFormat="1" ht="25" customHeight="1" x14ac:dyDescent="0.35">
      <c r="A331" s="365">
        <f t="shared" si="5"/>
        <v>330</v>
      </c>
      <c r="B331" s="338" t="s">
        <v>16596</v>
      </c>
      <c r="C331" s="335" t="s">
        <v>1286</v>
      </c>
      <c r="D331" s="329"/>
      <c r="E331" s="329" t="s">
        <v>57</v>
      </c>
      <c r="F331" s="336">
        <v>44835</v>
      </c>
      <c r="G331" s="336">
        <v>44894</v>
      </c>
      <c r="H331" s="336">
        <v>45260</v>
      </c>
      <c r="I331" s="336">
        <v>45626</v>
      </c>
      <c r="J331" s="329" t="s">
        <v>2085</v>
      </c>
      <c r="K331" s="337" t="s">
        <v>80</v>
      </c>
      <c r="L331" s="337" t="s">
        <v>195</v>
      </c>
      <c r="M331" s="337" t="s">
        <v>2060</v>
      </c>
      <c r="N331" s="337" t="s">
        <v>1964</v>
      </c>
      <c r="O331" s="337" t="s">
        <v>164</v>
      </c>
      <c r="P331" s="337" t="s">
        <v>2053</v>
      </c>
      <c r="Q331" s="329" t="s">
        <v>83</v>
      </c>
      <c r="R331" s="338" t="s">
        <v>20049</v>
      </c>
      <c r="S331" s="329" t="s">
        <v>1944</v>
      </c>
      <c r="T331" s="329" t="s">
        <v>53</v>
      </c>
      <c r="U331" s="336">
        <v>28751</v>
      </c>
      <c r="V331" s="9" t="s">
        <v>57</v>
      </c>
      <c r="W331" s="329" t="s">
        <v>343</v>
      </c>
      <c r="X331" s="329" t="s">
        <v>1936</v>
      </c>
      <c r="Y331" s="338" t="s">
        <v>20050</v>
      </c>
      <c r="Z331" s="336">
        <v>44333</v>
      </c>
      <c r="AA331" s="329" t="s">
        <v>1937</v>
      </c>
      <c r="AB331" s="329" t="s">
        <v>1938</v>
      </c>
      <c r="AC331" s="339" t="s">
        <v>1939</v>
      </c>
      <c r="AD331" s="329" t="s">
        <v>2004</v>
      </c>
      <c r="AE331" s="329" t="s">
        <v>1948</v>
      </c>
      <c r="AF331" s="329" t="s">
        <v>20051</v>
      </c>
      <c r="AG331" s="329" t="s">
        <v>20052</v>
      </c>
      <c r="AH331" s="329" t="s">
        <v>20051</v>
      </c>
      <c r="AI331" s="329" t="s">
        <v>20052</v>
      </c>
      <c r="AJ331" s="338" t="s">
        <v>20053</v>
      </c>
      <c r="AK331" s="329" t="s">
        <v>20054</v>
      </c>
      <c r="AL331" s="329" t="s">
        <v>1971</v>
      </c>
      <c r="AM331" s="500" t="s">
        <v>1287</v>
      </c>
      <c r="AN331" s="325" t="s">
        <v>1288</v>
      </c>
      <c r="AO331" s="7" t="s">
        <v>20055</v>
      </c>
      <c r="AQ331" s="6" t="s">
        <v>20056</v>
      </c>
      <c r="AR331" s="501" t="str">
        <f>Table2[[#This Row],[Employee Code]]</f>
        <v>12201553</v>
      </c>
      <c r="AS331" s="4" t="s">
        <v>17281</v>
      </c>
      <c r="AT331" s="4" t="s">
        <v>17039</v>
      </c>
    </row>
    <row r="332" spans="1:46" s="4" customFormat="1" ht="25" customHeight="1" x14ac:dyDescent="0.35">
      <c r="A332" s="365">
        <f t="shared" si="5"/>
        <v>331</v>
      </c>
      <c r="B332" s="338" t="s">
        <v>16597</v>
      </c>
      <c r="C332" s="335" t="s">
        <v>1289</v>
      </c>
      <c r="D332" s="329"/>
      <c r="E332" s="329" t="s">
        <v>14</v>
      </c>
      <c r="F332" s="336">
        <v>44837</v>
      </c>
      <c r="G332" s="336">
        <v>44896</v>
      </c>
      <c r="H332" s="336">
        <v>45262</v>
      </c>
      <c r="I332" s="336">
        <v>45657</v>
      </c>
      <c r="J332" s="329" t="s">
        <v>2085</v>
      </c>
      <c r="K332" s="337" t="s">
        <v>18</v>
      </c>
      <c r="L332" s="337" t="s">
        <v>218</v>
      </c>
      <c r="M332" s="337" t="s">
        <v>2083</v>
      </c>
      <c r="N332" s="337" t="s">
        <v>2050</v>
      </c>
      <c r="O332" s="337" t="s">
        <v>1113</v>
      </c>
      <c r="P332" s="337" t="s">
        <v>2481</v>
      </c>
      <c r="Q332" s="329" t="s">
        <v>21</v>
      </c>
      <c r="R332" s="516" t="s">
        <v>20057</v>
      </c>
      <c r="S332" s="329" t="s">
        <v>2135</v>
      </c>
      <c r="T332" s="329" t="s">
        <v>22</v>
      </c>
      <c r="U332" s="336">
        <v>36757</v>
      </c>
      <c r="V332" s="329" t="s">
        <v>255</v>
      </c>
      <c r="W332" s="329" t="s">
        <v>255</v>
      </c>
      <c r="X332" s="329" t="s">
        <v>1936</v>
      </c>
      <c r="Y332" s="338" t="s">
        <v>20058</v>
      </c>
      <c r="Z332" s="336">
        <v>44400</v>
      </c>
      <c r="AA332" s="329" t="s">
        <v>1937</v>
      </c>
      <c r="AB332" s="329" t="s">
        <v>1956</v>
      </c>
      <c r="AC332" s="339" t="s">
        <v>1939</v>
      </c>
      <c r="AD332" s="329" t="s">
        <v>2574</v>
      </c>
      <c r="AE332" s="329" t="s">
        <v>1948</v>
      </c>
      <c r="AF332" s="329" t="s">
        <v>20059</v>
      </c>
      <c r="AG332" s="329" t="s">
        <v>20060</v>
      </c>
      <c r="AH332" s="329" t="s">
        <v>20061</v>
      </c>
      <c r="AI332" s="329" t="s">
        <v>20062</v>
      </c>
      <c r="AJ332" s="338" t="s">
        <v>2575</v>
      </c>
      <c r="AK332" s="329" t="s">
        <v>2576</v>
      </c>
      <c r="AL332" s="329" t="s">
        <v>1958</v>
      </c>
      <c r="AM332" s="500" t="s">
        <v>1290</v>
      </c>
      <c r="AN332" s="325" t="s">
        <v>1291</v>
      </c>
      <c r="AO332" s="7" t="s">
        <v>20063</v>
      </c>
      <c r="AQ332" s="6" t="s">
        <v>20064</v>
      </c>
      <c r="AR332" s="501" t="str">
        <f>Table2[[#This Row],[Employee Code]]</f>
        <v>12201556</v>
      </c>
      <c r="AS332" s="4" t="s">
        <v>16</v>
      </c>
      <c r="AT332" s="4" t="s">
        <v>14</v>
      </c>
    </row>
    <row r="333" spans="1:46" s="4" customFormat="1" ht="25" customHeight="1" x14ac:dyDescent="0.35">
      <c r="A333" s="365">
        <f t="shared" si="5"/>
        <v>332</v>
      </c>
      <c r="B333" s="338" t="s">
        <v>16598</v>
      </c>
      <c r="C333" s="335" t="s">
        <v>1292</v>
      </c>
      <c r="D333" s="329"/>
      <c r="E333" s="329" t="s">
        <v>14</v>
      </c>
      <c r="F333" s="336">
        <v>44837</v>
      </c>
      <c r="G333" s="336">
        <v>44896</v>
      </c>
      <c r="H333" s="336">
        <v>45262</v>
      </c>
      <c r="I333" s="336">
        <v>45657</v>
      </c>
      <c r="J333" s="329" t="s">
        <v>2085</v>
      </c>
      <c r="K333" s="337" t="s">
        <v>69</v>
      </c>
      <c r="L333" s="337" t="s">
        <v>70</v>
      </c>
      <c r="M333" s="337" t="s">
        <v>1983</v>
      </c>
      <c r="N333" s="337" t="s">
        <v>2155</v>
      </c>
      <c r="O333" s="337" t="s">
        <v>1293</v>
      </c>
      <c r="P333" s="337" t="s">
        <v>2215</v>
      </c>
      <c r="Q333" s="329" t="s">
        <v>21</v>
      </c>
      <c r="R333" s="338" t="s">
        <v>20065</v>
      </c>
      <c r="S333" s="329" t="s">
        <v>2144</v>
      </c>
      <c r="T333" s="329" t="s">
        <v>53</v>
      </c>
      <c r="U333" s="336">
        <v>35115</v>
      </c>
      <c r="V333" s="9" t="s">
        <v>747</v>
      </c>
      <c r="W333" s="329" t="s">
        <v>747</v>
      </c>
      <c r="X333" s="329" t="s">
        <v>1936</v>
      </c>
      <c r="Y333" s="338" t="s">
        <v>20066</v>
      </c>
      <c r="Z333" s="336">
        <v>44314</v>
      </c>
      <c r="AA333" s="329" t="s">
        <v>1937</v>
      </c>
      <c r="AB333" s="329" t="s">
        <v>1956</v>
      </c>
      <c r="AC333" s="339" t="s">
        <v>1939</v>
      </c>
      <c r="AD333" s="329" t="s">
        <v>2034</v>
      </c>
      <c r="AE333" s="329" t="s">
        <v>1988</v>
      </c>
      <c r="AF333" s="329" t="s">
        <v>20067</v>
      </c>
      <c r="AG333" s="329" t="s">
        <v>20068</v>
      </c>
      <c r="AH333" s="329" t="s">
        <v>20069</v>
      </c>
      <c r="AI333" s="329" t="s">
        <v>20070</v>
      </c>
      <c r="AJ333" s="338" t="s">
        <v>20071</v>
      </c>
      <c r="AK333" s="329" t="s">
        <v>20072</v>
      </c>
      <c r="AL333" s="329" t="s">
        <v>1993</v>
      </c>
      <c r="AM333" s="500" t="s">
        <v>1294</v>
      </c>
      <c r="AN333" s="325" t="s">
        <v>1295</v>
      </c>
      <c r="AO333" s="7" t="s">
        <v>20073</v>
      </c>
      <c r="AQ333" s="6" t="s">
        <v>20074</v>
      </c>
      <c r="AR333" s="501" t="str">
        <f>Table2[[#This Row],[Employee Code]]</f>
        <v>12201557</v>
      </c>
      <c r="AS333" s="4" t="s">
        <v>16</v>
      </c>
      <c r="AT333" s="4" t="s">
        <v>14</v>
      </c>
    </row>
    <row r="334" spans="1:46" s="4" customFormat="1" ht="25" customHeight="1" x14ac:dyDescent="0.35">
      <c r="A334" s="365">
        <f t="shared" si="5"/>
        <v>333</v>
      </c>
      <c r="B334" s="338" t="s">
        <v>16599</v>
      </c>
      <c r="C334" s="335" t="s">
        <v>1296</v>
      </c>
      <c r="D334" s="329"/>
      <c r="E334" s="329" t="s">
        <v>14</v>
      </c>
      <c r="F334" s="336">
        <v>44844</v>
      </c>
      <c r="G334" s="336">
        <v>44903</v>
      </c>
      <c r="H334" s="336">
        <v>45269</v>
      </c>
      <c r="I334" s="336">
        <v>45657</v>
      </c>
      <c r="J334" s="329" t="s">
        <v>2085</v>
      </c>
      <c r="K334" s="337" t="s">
        <v>69</v>
      </c>
      <c r="L334" s="337" t="s">
        <v>70</v>
      </c>
      <c r="M334" s="337" t="s">
        <v>2147</v>
      </c>
      <c r="N334" s="337" t="s">
        <v>1972</v>
      </c>
      <c r="O334" s="337" t="s">
        <v>603</v>
      </c>
      <c r="P334" s="337" t="s">
        <v>2278</v>
      </c>
      <c r="Q334" s="329" t="s">
        <v>21</v>
      </c>
      <c r="R334" s="516" t="s">
        <v>20075</v>
      </c>
      <c r="S334" s="329" t="s">
        <v>2174</v>
      </c>
      <c r="T334" s="329" t="s">
        <v>53</v>
      </c>
      <c r="U334" s="336">
        <v>32974</v>
      </c>
      <c r="V334" s="329" t="s">
        <v>2114</v>
      </c>
      <c r="W334" s="329" t="s">
        <v>2114</v>
      </c>
      <c r="X334" s="329" t="s">
        <v>1936</v>
      </c>
      <c r="Y334" s="338" t="s">
        <v>20076</v>
      </c>
      <c r="Z334" s="336">
        <v>44237</v>
      </c>
      <c r="AA334" s="329" t="s">
        <v>1937</v>
      </c>
      <c r="AB334" s="329" t="s">
        <v>1956</v>
      </c>
      <c r="AC334" s="339" t="s">
        <v>1939</v>
      </c>
      <c r="AD334" s="329" t="s">
        <v>18473</v>
      </c>
      <c r="AE334" s="329" t="s">
        <v>1988</v>
      </c>
      <c r="AF334" s="329" t="s">
        <v>20077</v>
      </c>
      <c r="AG334" s="329" t="s">
        <v>20078</v>
      </c>
      <c r="AH334" s="329" t="s">
        <v>20079</v>
      </c>
      <c r="AI334" s="329" t="s">
        <v>20080</v>
      </c>
      <c r="AJ334" s="338" t="s">
        <v>20081</v>
      </c>
      <c r="AK334" s="329" t="s">
        <v>20082</v>
      </c>
      <c r="AL334" s="329" t="s">
        <v>2107</v>
      </c>
      <c r="AM334" s="500" t="s">
        <v>1297</v>
      </c>
      <c r="AN334" s="325" t="s">
        <v>1298</v>
      </c>
      <c r="AO334" s="7" t="s">
        <v>20083</v>
      </c>
      <c r="AQ334" s="6" t="s">
        <v>20084</v>
      </c>
      <c r="AR334" s="501" t="str">
        <f>Table2[[#This Row],[Employee Code]]</f>
        <v>12201558</v>
      </c>
      <c r="AS334" s="4" t="s">
        <v>16</v>
      </c>
      <c r="AT334" s="4" t="s">
        <v>14</v>
      </c>
    </row>
    <row r="335" spans="1:46" s="4" customFormat="1" ht="25" customHeight="1" x14ac:dyDescent="0.35">
      <c r="A335" s="365">
        <f t="shared" si="5"/>
        <v>334</v>
      </c>
      <c r="B335" s="338" t="s">
        <v>16600</v>
      </c>
      <c r="C335" s="335" t="s">
        <v>1299</v>
      </c>
      <c r="D335" s="329"/>
      <c r="E335" s="329" t="s">
        <v>669</v>
      </c>
      <c r="F335" s="336">
        <v>44853</v>
      </c>
      <c r="G335" s="336">
        <v>44912</v>
      </c>
      <c r="H335" s="336">
        <v>45278</v>
      </c>
      <c r="I335" s="336">
        <v>45657</v>
      </c>
      <c r="J335" s="329" t="s">
        <v>2085</v>
      </c>
      <c r="K335" s="337" t="s">
        <v>34</v>
      </c>
      <c r="L335" s="337" t="s">
        <v>35</v>
      </c>
      <c r="M335" s="337" t="s">
        <v>35</v>
      </c>
      <c r="N335" s="337" t="s">
        <v>2126</v>
      </c>
      <c r="O335" s="337" t="s">
        <v>307</v>
      </c>
      <c r="P335" s="337" t="s">
        <v>2127</v>
      </c>
      <c r="Q335" s="329" t="s">
        <v>21</v>
      </c>
      <c r="R335" s="338" t="s">
        <v>20085</v>
      </c>
      <c r="S335" s="329" t="s">
        <v>1986</v>
      </c>
      <c r="T335" s="329" t="s">
        <v>22</v>
      </c>
      <c r="U335" s="336">
        <v>33882</v>
      </c>
      <c r="V335" s="9" t="s">
        <v>669</v>
      </c>
      <c r="W335" s="329" t="s">
        <v>669</v>
      </c>
      <c r="X335" s="329" t="s">
        <v>1936</v>
      </c>
      <c r="Y335" s="338" t="s">
        <v>20086</v>
      </c>
      <c r="Z335" s="336">
        <v>44445</v>
      </c>
      <c r="AA335" s="329" t="s">
        <v>1937</v>
      </c>
      <c r="AB335" s="329" t="s">
        <v>1938</v>
      </c>
      <c r="AC335" s="339" t="s">
        <v>1939</v>
      </c>
      <c r="AD335" s="329" t="s">
        <v>20087</v>
      </c>
      <c r="AE335" s="329" t="s">
        <v>1988</v>
      </c>
      <c r="AF335" s="329" t="s">
        <v>20088</v>
      </c>
      <c r="AG335" s="329" t="s">
        <v>20089</v>
      </c>
      <c r="AH335" s="329" t="s">
        <v>20088</v>
      </c>
      <c r="AI335" s="329" t="s">
        <v>20089</v>
      </c>
      <c r="AJ335" s="338" t="s">
        <v>20090</v>
      </c>
      <c r="AK335" s="329" t="s">
        <v>20091</v>
      </c>
      <c r="AL335" s="329" t="s">
        <v>2107</v>
      </c>
      <c r="AM335" s="500" t="s">
        <v>1300</v>
      </c>
      <c r="AN335" s="325" t="s">
        <v>1301</v>
      </c>
      <c r="AO335" s="7" t="s">
        <v>20092</v>
      </c>
      <c r="AQ335" s="6" t="s">
        <v>20093</v>
      </c>
      <c r="AR335" s="501" t="str">
        <f>Table2[[#This Row],[Employee Code]]</f>
        <v>12201562</v>
      </c>
      <c r="AS335" s="4" t="s">
        <v>16</v>
      </c>
      <c r="AT335" s="4" t="s">
        <v>17039</v>
      </c>
    </row>
    <row r="336" spans="1:46" s="4" customFormat="1" ht="25" customHeight="1" x14ac:dyDescent="0.35">
      <c r="A336" s="365">
        <f t="shared" si="5"/>
        <v>335</v>
      </c>
      <c r="B336" s="338" t="s">
        <v>16601</v>
      </c>
      <c r="C336" s="335" t="s">
        <v>1302</v>
      </c>
      <c r="D336" s="329"/>
      <c r="E336" s="329" t="s">
        <v>14</v>
      </c>
      <c r="F336" s="336">
        <v>44853</v>
      </c>
      <c r="G336" s="336">
        <v>44912</v>
      </c>
      <c r="H336" s="336">
        <v>45278</v>
      </c>
      <c r="I336" s="336">
        <v>45657</v>
      </c>
      <c r="J336" s="329" t="s">
        <v>2085</v>
      </c>
      <c r="K336" s="337" t="s">
        <v>64</v>
      </c>
      <c r="L336" s="337" t="s">
        <v>96</v>
      </c>
      <c r="M336" s="337" t="s">
        <v>19492</v>
      </c>
      <c r="N336" s="337" t="s">
        <v>2050</v>
      </c>
      <c r="O336" s="337" t="s">
        <v>97</v>
      </c>
      <c r="P336" s="337" t="s">
        <v>2002</v>
      </c>
      <c r="Q336" s="329" t="s">
        <v>21</v>
      </c>
      <c r="R336" s="516" t="s">
        <v>20094</v>
      </c>
      <c r="S336" s="329" t="s">
        <v>2234</v>
      </c>
      <c r="T336" s="329" t="s">
        <v>22</v>
      </c>
      <c r="U336" s="336">
        <v>36096</v>
      </c>
      <c r="V336" s="329" t="s">
        <v>2048</v>
      </c>
      <c r="W336" s="329" t="s">
        <v>2048</v>
      </c>
      <c r="X336" s="329" t="s">
        <v>1936</v>
      </c>
      <c r="Y336" s="338" t="s">
        <v>20095</v>
      </c>
      <c r="Z336" s="336">
        <v>45090</v>
      </c>
      <c r="AA336" s="329" t="s">
        <v>1937</v>
      </c>
      <c r="AB336" s="329" t="s">
        <v>1938</v>
      </c>
      <c r="AC336" s="339" t="s">
        <v>1939</v>
      </c>
      <c r="AD336" s="329" t="s">
        <v>2577</v>
      </c>
      <c r="AE336" s="329" t="s">
        <v>2095</v>
      </c>
      <c r="AF336" s="329" t="s">
        <v>20096</v>
      </c>
      <c r="AG336" s="329" t="s">
        <v>20097</v>
      </c>
      <c r="AH336" s="329" t="s">
        <v>20098</v>
      </c>
      <c r="AI336" s="329" t="s">
        <v>20099</v>
      </c>
      <c r="AJ336" s="338" t="s">
        <v>20100</v>
      </c>
      <c r="AK336" s="329" t="s">
        <v>20101</v>
      </c>
      <c r="AL336" s="329" t="s">
        <v>1953</v>
      </c>
      <c r="AM336" s="500" t="s">
        <v>1303</v>
      </c>
      <c r="AN336" s="325" t="s">
        <v>1304</v>
      </c>
      <c r="AO336" s="7"/>
      <c r="AQ336" s="6" t="s">
        <v>20102</v>
      </c>
      <c r="AR336" s="501" t="str">
        <f>Table2[[#This Row],[Employee Code]]</f>
        <v>12201563</v>
      </c>
      <c r="AS336" s="4" t="s">
        <v>16</v>
      </c>
      <c r="AT336" s="4" t="s">
        <v>14</v>
      </c>
    </row>
    <row r="337" spans="1:46" s="4" customFormat="1" ht="25" customHeight="1" x14ac:dyDescent="0.35">
      <c r="A337" s="365">
        <f t="shared" si="5"/>
        <v>336</v>
      </c>
      <c r="B337" s="338" t="s">
        <v>16602</v>
      </c>
      <c r="C337" s="335" t="s">
        <v>1305</v>
      </c>
      <c r="D337" s="329"/>
      <c r="E337" s="329" t="s">
        <v>14</v>
      </c>
      <c r="F337" s="336">
        <v>44854</v>
      </c>
      <c r="G337" s="336">
        <v>44913</v>
      </c>
      <c r="H337" s="336">
        <v>45279</v>
      </c>
      <c r="I337" s="336">
        <v>45657</v>
      </c>
      <c r="J337" s="329" t="s">
        <v>2085</v>
      </c>
      <c r="K337" s="337" t="s">
        <v>69</v>
      </c>
      <c r="L337" s="337" t="s">
        <v>70</v>
      </c>
      <c r="M337" s="337" t="s">
        <v>2147</v>
      </c>
      <c r="N337" s="337" t="s">
        <v>1990</v>
      </c>
      <c r="O337" s="337" t="s">
        <v>505</v>
      </c>
      <c r="P337" s="337" t="s">
        <v>2236</v>
      </c>
      <c r="Q337" s="329" t="s">
        <v>21</v>
      </c>
      <c r="R337" s="338" t="s">
        <v>20103</v>
      </c>
      <c r="S337" s="329" t="s">
        <v>2145</v>
      </c>
      <c r="T337" s="329" t="s">
        <v>53</v>
      </c>
      <c r="U337" s="336">
        <v>31748</v>
      </c>
      <c r="V337" s="9" t="s">
        <v>781</v>
      </c>
      <c r="W337" s="329" t="s">
        <v>781</v>
      </c>
      <c r="X337" s="329" t="s">
        <v>1936</v>
      </c>
      <c r="Y337" s="338" t="s">
        <v>20104</v>
      </c>
      <c r="Z337" s="336">
        <v>44522</v>
      </c>
      <c r="AA337" s="329" t="s">
        <v>1937</v>
      </c>
      <c r="AB337" s="329" t="s">
        <v>1938</v>
      </c>
      <c r="AC337" s="339" t="s">
        <v>1939</v>
      </c>
      <c r="AD337" s="329" t="s">
        <v>2004</v>
      </c>
      <c r="AE337" s="329" t="s">
        <v>1988</v>
      </c>
      <c r="AF337" s="329" t="s">
        <v>20105</v>
      </c>
      <c r="AG337" s="329" t="s">
        <v>20106</v>
      </c>
      <c r="AH337" s="329" t="s">
        <v>20105</v>
      </c>
      <c r="AI337" s="329" t="s">
        <v>20107</v>
      </c>
      <c r="AJ337" s="338" t="s">
        <v>20108</v>
      </c>
      <c r="AK337" s="329" t="s">
        <v>20109</v>
      </c>
      <c r="AL337" s="329" t="s">
        <v>1971</v>
      </c>
      <c r="AM337" s="500" t="s">
        <v>1306</v>
      </c>
      <c r="AN337" s="325" t="s">
        <v>1307</v>
      </c>
      <c r="AO337" s="7"/>
      <c r="AQ337" s="6" t="s">
        <v>20110</v>
      </c>
      <c r="AR337" s="501" t="str">
        <f>Table2[[#This Row],[Employee Code]]</f>
        <v>12201565</v>
      </c>
      <c r="AS337" s="4" t="s">
        <v>16</v>
      </c>
      <c r="AT337" s="4" t="s">
        <v>14</v>
      </c>
    </row>
    <row r="338" spans="1:46" s="4" customFormat="1" ht="25" customHeight="1" x14ac:dyDescent="0.35">
      <c r="A338" s="365">
        <f t="shared" si="5"/>
        <v>337</v>
      </c>
      <c r="B338" s="338" t="s">
        <v>16603</v>
      </c>
      <c r="C338" s="335" t="s">
        <v>1308</v>
      </c>
      <c r="D338" s="329"/>
      <c r="E338" s="329" t="s">
        <v>14</v>
      </c>
      <c r="F338" s="336">
        <v>44858</v>
      </c>
      <c r="G338" s="336">
        <v>44917</v>
      </c>
      <c r="H338" s="336">
        <v>45283</v>
      </c>
      <c r="I338" s="336">
        <v>45657</v>
      </c>
      <c r="J338" s="329" t="s">
        <v>2085</v>
      </c>
      <c r="K338" s="337" t="s">
        <v>69</v>
      </c>
      <c r="L338" s="337" t="s">
        <v>618</v>
      </c>
      <c r="M338" s="337" t="s">
        <v>20111</v>
      </c>
      <c r="N338" s="337" t="s">
        <v>2017</v>
      </c>
      <c r="O338" s="337" t="s">
        <v>1309</v>
      </c>
      <c r="P338" s="337" t="s">
        <v>2578</v>
      </c>
      <c r="Q338" s="329" t="s">
        <v>21</v>
      </c>
      <c r="R338" s="516" t="s">
        <v>20112</v>
      </c>
      <c r="S338" s="329" t="s">
        <v>1944</v>
      </c>
      <c r="T338" s="329" t="s">
        <v>53</v>
      </c>
      <c r="U338" s="336">
        <v>33314</v>
      </c>
      <c r="V338" s="329" t="s">
        <v>2064</v>
      </c>
      <c r="W338" s="329" t="s">
        <v>2064</v>
      </c>
      <c r="X338" s="329" t="s">
        <v>1936</v>
      </c>
      <c r="Y338" s="338" t="s">
        <v>20113</v>
      </c>
      <c r="Z338" s="336">
        <v>44573</v>
      </c>
      <c r="AA338" s="329" t="s">
        <v>1937</v>
      </c>
      <c r="AB338" s="329" t="s">
        <v>1956</v>
      </c>
      <c r="AC338" s="339" t="s">
        <v>1939</v>
      </c>
      <c r="AD338" s="329" t="s">
        <v>2577</v>
      </c>
      <c r="AE338" s="329" t="s">
        <v>1970</v>
      </c>
      <c r="AF338" s="329" t="s">
        <v>20114</v>
      </c>
      <c r="AG338" s="329" t="s">
        <v>20115</v>
      </c>
      <c r="AH338" s="329" t="s">
        <v>20116</v>
      </c>
      <c r="AI338" s="329" t="s">
        <v>20117</v>
      </c>
      <c r="AJ338" s="338" t="s">
        <v>20118</v>
      </c>
      <c r="AK338" s="329" t="s">
        <v>20119</v>
      </c>
      <c r="AL338" s="329" t="s">
        <v>2224</v>
      </c>
      <c r="AM338" s="500" t="s">
        <v>1310</v>
      </c>
      <c r="AN338" s="325" t="s">
        <v>1311</v>
      </c>
      <c r="AO338" s="7" t="s">
        <v>20120</v>
      </c>
      <c r="AQ338" s="6" t="s">
        <v>20121</v>
      </c>
      <c r="AR338" s="501" t="str">
        <f>Table2[[#This Row],[Employee Code]]</f>
        <v>12201567</v>
      </c>
      <c r="AS338" s="4" t="s">
        <v>16</v>
      </c>
      <c r="AT338" s="4" t="s">
        <v>14</v>
      </c>
    </row>
    <row r="339" spans="1:46" s="4" customFormat="1" ht="25" customHeight="1" x14ac:dyDescent="0.35">
      <c r="A339" s="365">
        <f t="shared" si="5"/>
        <v>338</v>
      </c>
      <c r="B339" s="338" t="s">
        <v>16604</v>
      </c>
      <c r="C339" s="335" t="s">
        <v>1312</v>
      </c>
      <c r="D339" s="329"/>
      <c r="E339" s="329" t="s">
        <v>14</v>
      </c>
      <c r="F339" s="336">
        <v>44858</v>
      </c>
      <c r="G339" s="336">
        <v>44917</v>
      </c>
      <c r="H339" s="336">
        <v>45283</v>
      </c>
      <c r="I339" s="336">
        <v>45657</v>
      </c>
      <c r="J339" s="329" t="s">
        <v>2085</v>
      </c>
      <c r="K339" s="337" t="s">
        <v>69</v>
      </c>
      <c r="L339" s="337" t="s">
        <v>70</v>
      </c>
      <c r="M339" s="337" t="s">
        <v>1983</v>
      </c>
      <c r="N339" s="337" t="s">
        <v>2050</v>
      </c>
      <c r="O339" s="337" t="s">
        <v>20122</v>
      </c>
      <c r="P339" s="337" t="s">
        <v>20123</v>
      </c>
      <c r="Q339" s="329" t="s">
        <v>21</v>
      </c>
      <c r="R339" s="338" t="s">
        <v>20124</v>
      </c>
      <c r="S339" s="329" t="s">
        <v>2252</v>
      </c>
      <c r="T339" s="329" t="s">
        <v>53</v>
      </c>
      <c r="U339" s="336">
        <v>36247</v>
      </c>
      <c r="V339" s="9" t="s">
        <v>1008</v>
      </c>
      <c r="W339" s="329" t="s">
        <v>1008</v>
      </c>
      <c r="X339" s="329" t="s">
        <v>1936</v>
      </c>
      <c r="Y339" s="338" t="s">
        <v>20125</v>
      </c>
      <c r="Z339" s="336">
        <v>43201</v>
      </c>
      <c r="AA339" s="329" t="s">
        <v>1008</v>
      </c>
      <c r="AB339" s="329" t="s">
        <v>1956</v>
      </c>
      <c r="AC339" s="339" t="s">
        <v>1939</v>
      </c>
      <c r="AD339" s="329" t="s">
        <v>2380</v>
      </c>
      <c r="AE339" s="329" t="s">
        <v>2579</v>
      </c>
      <c r="AF339" s="329" t="s">
        <v>20126</v>
      </c>
      <c r="AG339" s="329" t="s">
        <v>20127</v>
      </c>
      <c r="AH339" s="329" t="s">
        <v>20128</v>
      </c>
      <c r="AI339" s="329" t="s">
        <v>20129</v>
      </c>
      <c r="AJ339" s="338"/>
      <c r="AK339" s="329" t="s">
        <v>20130</v>
      </c>
      <c r="AL339" s="329" t="s">
        <v>1993</v>
      </c>
      <c r="AM339" s="500" t="s">
        <v>20131</v>
      </c>
      <c r="AN339" s="325" t="s">
        <v>20132</v>
      </c>
      <c r="AO339" s="7" t="s">
        <v>20133</v>
      </c>
      <c r="AQ339" s="6" t="s">
        <v>20134</v>
      </c>
      <c r="AR339" s="501" t="str">
        <f>Table2[[#This Row],[Employee Code]]</f>
        <v>12201568</v>
      </c>
      <c r="AS339" s="4" t="s">
        <v>16</v>
      </c>
      <c r="AT339" s="4" t="s">
        <v>14</v>
      </c>
    </row>
    <row r="340" spans="1:46" s="4" customFormat="1" ht="25" customHeight="1" x14ac:dyDescent="0.35">
      <c r="A340" s="365">
        <f t="shared" si="5"/>
        <v>339</v>
      </c>
      <c r="B340" s="338" t="s">
        <v>16605</v>
      </c>
      <c r="C340" s="335" t="s">
        <v>1313</v>
      </c>
      <c r="D340" s="329"/>
      <c r="E340" s="329" t="s">
        <v>14</v>
      </c>
      <c r="F340" s="336">
        <v>44860</v>
      </c>
      <c r="G340" s="336">
        <v>44919</v>
      </c>
      <c r="H340" s="336">
        <v>45285</v>
      </c>
      <c r="I340" s="336">
        <v>45657</v>
      </c>
      <c r="J340" s="329" t="s">
        <v>2085</v>
      </c>
      <c r="K340" s="337" t="s">
        <v>80</v>
      </c>
      <c r="L340" s="337" t="s">
        <v>146</v>
      </c>
      <c r="M340" s="337" t="s">
        <v>2163</v>
      </c>
      <c r="N340" s="337" t="s">
        <v>2050</v>
      </c>
      <c r="O340" s="337" t="s">
        <v>1057</v>
      </c>
      <c r="P340" s="337" t="s">
        <v>2463</v>
      </c>
      <c r="Q340" s="329" t="s">
        <v>21</v>
      </c>
      <c r="R340" s="516" t="s">
        <v>20135</v>
      </c>
      <c r="S340" s="329" t="s">
        <v>2295</v>
      </c>
      <c r="T340" s="329" t="s">
        <v>22</v>
      </c>
      <c r="U340" s="336">
        <v>34713</v>
      </c>
      <c r="V340" s="329" t="s">
        <v>255</v>
      </c>
      <c r="W340" s="329" t="s">
        <v>255</v>
      </c>
      <c r="X340" s="329" t="s">
        <v>1936</v>
      </c>
      <c r="Y340" s="338" t="s">
        <v>20136</v>
      </c>
      <c r="Z340" s="336">
        <v>44584</v>
      </c>
      <c r="AA340" s="329" t="s">
        <v>1937</v>
      </c>
      <c r="AB340" s="329" t="s">
        <v>1956</v>
      </c>
      <c r="AC340" s="339" t="s">
        <v>1939</v>
      </c>
      <c r="AD340" s="329" t="s">
        <v>2580</v>
      </c>
      <c r="AE340" s="329" t="s">
        <v>1948</v>
      </c>
      <c r="AF340" s="329" t="s">
        <v>20137</v>
      </c>
      <c r="AG340" s="329" t="s">
        <v>20138</v>
      </c>
      <c r="AH340" s="329" t="s">
        <v>20139</v>
      </c>
      <c r="AI340" s="329" t="s">
        <v>20140</v>
      </c>
      <c r="AJ340" s="338" t="s">
        <v>20141</v>
      </c>
      <c r="AK340" s="329" t="s">
        <v>20142</v>
      </c>
      <c r="AL340" s="329" t="s">
        <v>2005</v>
      </c>
      <c r="AM340" s="500" t="s">
        <v>1314</v>
      </c>
      <c r="AN340" s="325" t="s">
        <v>1315</v>
      </c>
      <c r="AO340" s="7"/>
      <c r="AQ340" s="6" t="s">
        <v>20143</v>
      </c>
      <c r="AR340" s="501" t="str">
        <f>Table2[[#This Row],[Employee Code]]</f>
        <v>12201569</v>
      </c>
      <c r="AS340" s="4" t="s">
        <v>16</v>
      </c>
      <c r="AT340" s="4" t="s">
        <v>14</v>
      </c>
    </row>
    <row r="341" spans="1:46" s="4" customFormat="1" ht="25" customHeight="1" x14ac:dyDescent="0.35">
      <c r="A341" s="365">
        <f t="shared" si="5"/>
        <v>340</v>
      </c>
      <c r="B341" s="338" t="s">
        <v>16606</v>
      </c>
      <c r="C341" s="335" t="s">
        <v>1316</v>
      </c>
      <c r="D341" s="329"/>
      <c r="E341" s="329" t="s">
        <v>14</v>
      </c>
      <c r="F341" s="336">
        <v>44865</v>
      </c>
      <c r="G341" s="336">
        <v>44924</v>
      </c>
      <c r="H341" s="336">
        <v>45290</v>
      </c>
      <c r="I341" s="336">
        <v>45657</v>
      </c>
      <c r="J341" s="329" t="s">
        <v>2085</v>
      </c>
      <c r="K341" s="337" t="s">
        <v>26</v>
      </c>
      <c r="L341" s="337" t="s">
        <v>751</v>
      </c>
      <c r="M341" s="337" t="s">
        <v>2442</v>
      </c>
      <c r="N341" s="337" t="s">
        <v>1933</v>
      </c>
      <c r="O341" s="337" t="s">
        <v>1317</v>
      </c>
      <c r="P341" s="337" t="s">
        <v>2581</v>
      </c>
      <c r="Q341" s="329" t="s">
        <v>21</v>
      </c>
      <c r="R341" s="338" t="s">
        <v>20144</v>
      </c>
      <c r="S341" s="329" t="s">
        <v>1986</v>
      </c>
      <c r="T341" s="329" t="s">
        <v>22</v>
      </c>
      <c r="U341" s="336">
        <v>33583</v>
      </c>
      <c r="V341" s="9" t="s">
        <v>343</v>
      </c>
      <c r="W341" s="329" t="s">
        <v>2048</v>
      </c>
      <c r="X341" s="329" t="s">
        <v>1936</v>
      </c>
      <c r="Y341" s="338" t="s">
        <v>20145</v>
      </c>
      <c r="Z341" s="336">
        <v>44280</v>
      </c>
      <c r="AA341" s="329" t="s">
        <v>1937</v>
      </c>
      <c r="AB341" s="329" t="s">
        <v>1938</v>
      </c>
      <c r="AC341" s="339" t="s">
        <v>1968</v>
      </c>
      <c r="AD341" s="329" t="s">
        <v>20146</v>
      </c>
      <c r="AE341" s="329" t="s">
        <v>2582</v>
      </c>
      <c r="AF341" s="329" t="s">
        <v>20147</v>
      </c>
      <c r="AG341" s="329" t="s">
        <v>20148</v>
      </c>
      <c r="AH341" s="329" t="s">
        <v>20147</v>
      </c>
      <c r="AI341" s="329" t="s">
        <v>20148</v>
      </c>
      <c r="AJ341" s="338" t="s">
        <v>20149</v>
      </c>
      <c r="AK341" s="329" t="s">
        <v>20150</v>
      </c>
      <c r="AL341" s="329" t="s">
        <v>1941</v>
      </c>
      <c r="AM341" s="500" t="s">
        <v>1318</v>
      </c>
      <c r="AN341" s="325" t="s">
        <v>1319</v>
      </c>
      <c r="AO341" s="7" t="s">
        <v>20151</v>
      </c>
      <c r="AQ341" s="6" t="s">
        <v>20152</v>
      </c>
      <c r="AR341" s="501" t="str">
        <f>Table2[[#This Row],[Employee Code]]</f>
        <v>12201570</v>
      </c>
      <c r="AS341" s="4" t="s">
        <v>16</v>
      </c>
      <c r="AT341" s="4" t="s">
        <v>14</v>
      </c>
    </row>
    <row r="342" spans="1:46" s="4" customFormat="1" ht="25" customHeight="1" x14ac:dyDescent="0.35">
      <c r="A342" s="365">
        <f t="shared" si="5"/>
        <v>341</v>
      </c>
      <c r="B342" s="338" t="s">
        <v>16607</v>
      </c>
      <c r="C342" s="335" t="s">
        <v>1320</v>
      </c>
      <c r="D342" s="329"/>
      <c r="E342" s="329" t="s">
        <v>14</v>
      </c>
      <c r="F342" s="336">
        <v>44865</v>
      </c>
      <c r="G342" s="336">
        <v>44924</v>
      </c>
      <c r="H342" s="336">
        <v>45290</v>
      </c>
      <c r="I342" s="336">
        <v>45657</v>
      </c>
      <c r="J342" s="329" t="s">
        <v>2085</v>
      </c>
      <c r="K342" s="337" t="s">
        <v>18</v>
      </c>
      <c r="L342" s="337" t="s">
        <v>19</v>
      </c>
      <c r="M342" s="337" t="s">
        <v>2483</v>
      </c>
      <c r="N342" s="337" t="s">
        <v>2050</v>
      </c>
      <c r="O342" s="337" t="s">
        <v>1321</v>
      </c>
      <c r="P342" s="337" t="s">
        <v>2583</v>
      </c>
      <c r="Q342" s="329" t="s">
        <v>21</v>
      </c>
      <c r="R342" s="516" t="s">
        <v>20153</v>
      </c>
      <c r="S342" s="329" t="s">
        <v>1986</v>
      </c>
      <c r="T342" s="329" t="s">
        <v>22</v>
      </c>
      <c r="U342" s="336">
        <v>34773</v>
      </c>
      <c r="V342" s="329" t="s">
        <v>1658</v>
      </c>
      <c r="W342" s="329" t="s">
        <v>1658</v>
      </c>
      <c r="X342" s="329" t="s">
        <v>1936</v>
      </c>
      <c r="Y342" s="338" t="s">
        <v>20154</v>
      </c>
      <c r="Z342" s="336">
        <v>44579</v>
      </c>
      <c r="AA342" s="329" t="s">
        <v>1937</v>
      </c>
      <c r="AB342" s="329" t="s">
        <v>1956</v>
      </c>
      <c r="AC342" s="339" t="s">
        <v>1939</v>
      </c>
      <c r="AD342" s="329" t="s">
        <v>20155</v>
      </c>
      <c r="AE342" s="329" t="s">
        <v>1998</v>
      </c>
      <c r="AF342" s="329" t="s">
        <v>20156</v>
      </c>
      <c r="AG342" s="329" t="s">
        <v>20157</v>
      </c>
      <c r="AH342" s="329" t="s">
        <v>20158</v>
      </c>
      <c r="AI342" s="329" t="s">
        <v>20159</v>
      </c>
      <c r="AJ342" s="338" t="s">
        <v>20160</v>
      </c>
      <c r="AK342" s="329" t="s">
        <v>20161</v>
      </c>
      <c r="AL342" s="329" t="s">
        <v>1958</v>
      </c>
      <c r="AM342" s="500" t="s">
        <v>1322</v>
      </c>
      <c r="AN342" s="325" t="s">
        <v>1323</v>
      </c>
      <c r="AO342" s="7"/>
      <c r="AQ342" s="6" t="s">
        <v>20162</v>
      </c>
      <c r="AR342" s="501" t="str">
        <f>Table2[[#This Row],[Employee Code]]</f>
        <v>12201571</v>
      </c>
      <c r="AS342" s="4" t="s">
        <v>16</v>
      </c>
      <c r="AT342" s="4" t="s">
        <v>14</v>
      </c>
    </row>
    <row r="343" spans="1:46" s="526" customFormat="1" ht="25" customHeight="1" x14ac:dyDescent="0.35">
      <c r="A343" s="517">
        <f t="shared" si="5"/>
        <v>342</v>
      </c>
      <c r="B343" s="518" t="s">
        <v>3073</v>
      </c>
      <c r="C343" s="519" t="s">
        <v>259</v>
      </c>
      <c r="D343" s="520"/>
      <c r="E343" s="520" t="s">
        <v>669</v>
      </c>
      <c r="F343" s="521">
        <v>44866</v>
      </c>
      <c r="G343" s="521">
        <v>44925</v>
      </c>
      <c r="H343" s="521">
        <v>45291</v>
      </c>
      <c r="I343" s="521">
        <v>45657</v>
      </c>
      <c r="J343" s="520" t="s">
        <v>2085</v>
      </c>
      <c r="K343" s="522" t="s">
        <v>80</v>
      </c>
      <c r="L343" s="522" t="s">
        <v>81</v>
      </c>
      <c r="M343" s="522" t="s">
        <v>2298</v>
      </c>
      <c r="N343" s="522" t="s">
        <v>1972</v>
      </c>
      <c r="O343" s="522" t="s">
        <v>196</v>
      </c>
      <c r="P343" s="522" t="s">
        <v>2061</v>
      </c>
      <c r="Q343" s="520" t="s">
        <v>83</v>
      </c>
      <c r="R343" s="518" t="s">
        <v>20163</v>
      </c>
      <c r="S343" s="520" t="s">
        <v>1944</v>
      </c>
      <c r="T343" s="520" t="s">
        <v>53</v>
      </c>
      <c r="U343" s="521">
        <v>31084</v>
      </c>
      <c r="V343" s="523" t="s">
        <v>669</v>
      </c>
      <c r="W343" s="520" t="s">
        <v>669</v>
      </c>
      <c r="X343" s="520" t="s">
        <v>1936</v>
      </c>
      <c r="Y343" s="518" t="s">
        <v>20164</v>
      </c>
      <c r="Z343" s="521">
        <v>43902</v>
      </c>
      <c r="AA343" s="520" t="s">
        <v>1937</v>
      </c>
      <c r="AB343" s="520" t="s">
        <v>1938</v>
      </c>
      <c r="AC343" s="524" t="s">
        <v>1968</v>
      </c>
      <c r="AD343" s="520" t="s">
        <v>2346</v>
      </c>
      <c r="AE343" s="520" t="s">
        <v>20165</v>
      </c>
      <c r="AF343" s="520" t="s">
        <v>20166</v>
      </c>
      <c r="AG343" s="520" t="s">
        <v>20167</v>
      </c>
      <c r="AH343" s="520" t="s">
        <v>20166</v>
      </c>
      <c r="AI343" s="520" t="s">
        <v>20168</v>
      </c>
      <c r="AJ343" s="518" t="s">
        <v>20169</v>
      </c>
      <c r="AK343" s="520" t="s">
        <v>20170</v>
      </c>
      <c r="AL343" s="520" t="s">
        <v>1971</v>
      </c>
      <c r="AM343" s="525" t="s">
        <v>1324</v>
      </c>
      <c r="AN343" s="325" t="s">
        <v>1325</v>
      </c>
      <c r="AO343" s="7" t="s">
        <v>20171</v>
      </c>
      <c r="AQ343" s="527" t="s">
        <v>17517</v>
      </c>
      <c r="AR343" s="528" t="str">
        <f>Table2[[#This Row],[Employee Code]]</f>
        <v>12201572</v>
      </c>
      <c r="AS343" s="526" t="s">
        <v>17359</v>
      </c>
      <c r="AT343" s="526" t="s">
        <v>17039</v>
      </c>
    </row>
    <row r="344" spans="1:46" s="4" customFormat="1" ht="25" customHeight="1" x14ac:dyDescent="0.35">
      <c r="A344" s="365">
        <f t="shared" si="5"/>
        <v>343</v>
      </c>
      <c r="B344" s="338" t="s">
        <v>16608</v>
      </c>
      <c r="C344" s="335" t="s">
        <v>1326</v>
      </c>
      <c r="D344" s="329"/>
      <c r="E344" s="329" t="s">
        <v>162</v>
      </c>
      <c r="F344" s="336">
        <v>44867</v>
      </c>
      <c r="G344" s="336">
        <v>44926</v>
      </c>
      <c r="H344" s="336">
        <v>45292</v>
      </c>
      <c r="I344" s="336">
        <v>45657</v>
      </c>
      <c r="J344" s="329" t="s">
        <v>2085</v>
      </c>
      <c r="K344" s="337" t="s">
        <v>80</v>
      </c>
      <c r="L344" s="337" t="s">
        <v>81</v>
      </c>
      <c r="M344" s="337" t="s">
        <v>2038</v>
      </c>
      <c r="N344" s="337" t="s">
        <v>2017</v>
      </c>
      <c r="O344" s="337" t="s">
        <v>196</v>
      </c>
      <c r="P344" s="337" t="s">
        <v>2061</v>
      </c>
      <c r="Q344" s="329" t="s">
        <v>83</v>
      </c>
      <c r="R344" s="516" t="s">
        <v>20172</v>
      </c>
      <c r="S344" s="329" t="s">
        <v>2144</v>
      </c>
      <c r="T344" s="329" t="s">
        <v>53</v>
      </c>
      <c r="U344" s="336">
        <v>32986</v>
      </c>
      <c r="V344" s="329" t="s">
        <v>162</v>
      </c>
      <c r="W344" s="329" t="s">
        <v>162</v>
      </c>
      <c r="X344" s="329" t="s">
        <v>1936</v>
      </c>
      <c r="Y344" s="338" t="s">
        <v>20173</v>
      </c>
      <c r="Z344" s="336">
        <v>44859</v>
      </c>
      <c r="AA344" s="329" t="s">
        <v>1937</v>
      </c>
      <c r="AB344" s="329" t="s">
        <v>1938</v>
      </c>
      <c r="AC344" s="339" t="s">
        <v>1974</v>
      </c>
      <c r="AD344" s="329" t="s">
        <v>20174</v>
      </c>
      <c r="AE344" s="329" t="s">
        <v>2584</v>
      </c>
      <c r="AF344" s="329" t="s">
        <v>20175</v>
      </c>
      <c r="AG344" s="329" t="s">
        <v>20176</v>
      </c>
      <c r="AH344" s="329" t="s">
        <v>20175</v>
      </c>
      <c r="AI344" s="329" t="s">
        <v>20176</v>
      </c>
      <c r="AJ344" s="338" t="s">
        <v>20177</v>
      </c>
      <c r="AK344" s="329" t="s">
        <v>20178</v>
      </c>
      <c r="AL344" s="329" t="s">
        <v>1971</v>
      </c>
      <c r="AM344" s="500" t="s">
        <v>1327</v>
      </c>
      <c r="AN344" s="325" t="s">
        <v>1328</v>
      </c>
      <c r="AO344" s="7" t="s">
        <v>20179</v>
      </c>
      <c r="AQ344" s="6" t="s">
        <v>20180</v>
      </c>
      <c r="AR344" s="501" t="str">
        <f>Table2[[#This Row],[Employee Code]]</f>
        <v>12201575</v>
      </c>
      <c r="AS344" s="4" t="s">
        <v>17359</v>
      </c>
      <c r="AT344" s="4" t="s">
        <v>17039</v>
      </c>
    </row>
    <row r="345" spans="1:46" s="4" customFormat="1" ht="25" customHeight="1" x14ac:dyDescent="0.35">
      <c r="A345" s="4">
        <f t="shared" si="5"/>
        <v>344</v>
      </c>
      <c r="B345" s="501" t="s">
        <v>16609</v>
      </c>
      <c r="C345" s="5" t="s">
        <v>1329</v>
      </c>
      <c r="E345" s="4" t="s">
        <v>141</v>
      </c>
      <c r="F345" s="502">
        <v>44867</v>
      </c>
      <c r="G345" s="502">
        <v>44926</v>
      </c>
      <c r="H345" s="502">
        <v>45292</v>
      </c>
      <c r="I345" s="502">
        <v>45657</v>
      </c>
      <c r="J345" s="4" t="s">
        <v>2085</v>
      </c>
      <c r="K345" s="6" t="s">
        <v>80</v>
      </c>
      <c r="L345" s="6" t="s">
        <v>163</v>
      </c>
      <c r="M345" s="6" t="s">
        <v>2052</v>
      </c>
      <c r="N345" s="6" t="s">
        <v>1990</v>
      </c>
      <c r="O345" s="6" t="s">
        <v>196</v>
      </c>
      <c r="P345" s="6" t="s">
        <v>2061</v>
      </c>
      <c r="Q345" s="4" t="s">
        <v>83</v>
      </c>
      <c r="R345" s="501" t="s">
        <v>20181</v>
      </c>
      <c r="S345" s="4" t="s">
        <v>1935</v>
      </c>
      <c r="T345" s="4" t="s">
        <v>53</v>
      </c>
      <c r="U345" s="502">
        <v>33012</v>
      </c>
      <c r="V345" s="9" t="s">
        <v>141</v>
      </c>
      <c r="W345" s="4" t="s">
        <v>141</v>
      </c>
      <c r="X345" s="4" t="s">
        <v>1936</v>
      </c>
      <c r="Y345" s="501" t="s">
        <v>20182</v>
      </c>
      <c r="Z345" s="502">
        <v>45098</v>
      </c>
      <c r="AA345" s="4" t="s">
        <v>1937</v>
      </c>
      <c r="AB345" s="4" t="s">
        <v>1938</v>
      </c>
      <c r="AC345" s="504" t="s">
        <v>1939</v>
      </c>
      <c r="AD345" s="4" t="s">
        <v>2139</v>
      </c>
      <c r="AE345" s="4" t="s">
        <v>2041</v>
      </c>
      <c r="AF345" s="4" t="s">
        <v>20183</v>
      </c>
      <c r="AG345" s="4" t="s">
        <v>20184</v>
      </c>
      <c r="AH345" s="4" t="s">
        <v>20185</v>
      </c>
      <c r="AI345" s="4" t="s">
        <v>20186</v>
      </c>
      <c r="AJ345" s="501" t="s">
        <v>20187</v>
      </c>
      <c r="AK345" s="4" t="s">
        <v>20188</v>
      </c>
      <c r="AL345" s="4" t="s">
        <v>1971</v>
      </c>
      <c r="AM345" s="501" t="s">
        <v>1330</v>
      </c>
      <c r="AN345" s="7" t="s">
        <v>1331</v>
      </c>
      <c r="AO345" s="7" t="s">
        <v>20189</v>
      </c>
      <c r="AQ345" s="6" t="s">
        <v>20190</v>
      </c>
      <c r="AR345" s="501" t="str">
        <f>Table2[[#This Row],[Employee Code]]</f>
        <v>12201577</v>
      </c>
      <c r="AS345" s="4" t="s">
        <v>17359</v>
      </c>
      <c r="AT345" s="4" t="s">
        <v>17039</v>
      </c>
    </row>
    <row r="346" spans="1:46" s="4" customFormat="1" ht="25" customHeight="1" x14ac:dyDescent="0.35">
      <c r="A346" s="365">
        <f t="shared" si="5"/>
        <v>345</v>
      </c>
      <c r="B346" s="338" t="s">
        <v>16610</v>
      </c>
      <c r="C346" s="335" t="s">
        <v>1332</v>
      </c>
      <c r="D346" s="329"/>
      <c r="E346" s="329" t="s">
        <v>14</v>
      </c>
      <c r="F346" s="336">
        <v>44879</v>
      </c>
      <c r="G346" s="336">
        <v>44938</v>
      </c>
      <c r="H346" s="336">
        <v>45304</v>
      </c>
      <c r="I346" s="336">
        <v>45688</v>
      </c>
      <c r="J346" s="329" t="s">
        <v>2085</v>
      </c>
      <c r="K346" s="337" t="s">
        <v>69</v>
      </c>
      <c r="L346" s="337" t="s">
        <v>618</v>
      </c>
      <c r="M346" s="337" t="s">
        <v>20191</v>
      </c>
      <c r="N346" s="337" t="s">
        <v>2017</v>
      </c>
      <c r="O346" s="337" t="s">
        <v>1309</v>
      </c>
      <c r="P346" s="337" t="s">
        <v>2578</v>
      </c>
      <c r="Q346" s="329" t="s">
        <v>21</v>
      </c>
      <c r="R346" s="516" t="s">
        <v>20192</v>
      </c>
      <c r="S346" s="329" t="s">
        <v>1935</v>
      </c>
      <c r="T346" s="329" t="s">
        <v>53</v>
      </c>
      <c r="U346" s="336">
        <v>35107</v>
      </c>
      <c r="V346" s="329" t="s">
        <v>351</v>
      </c>
      <c r="W346" s="329" t="s">
        <v>91</v>
      </c>
      <c r="X346" s="329" t="s">
        <v>1936</v>
      </c>
      <c r="Y346" s="338" t="s">
        <v>20193</v>
      </c>
      <c r="Z346" s="336">
        <v>44315</v>
      </c>
      <c r="AA346" s="329" t="s">
        <v>1937</v>
      </c>
      <c r="AB346" s="329" t="s">
        <v>1956</v>
      </c>
      <c r="AC346" s="339" t="s">
        <v>1939</v>
      </c>
      <c r="AD346" s="329" t="s">
        <v>1947</v>
      </c>
      <c r="AE346" s="329" t="s">
        <v>20194</v>
      </c>
      <c r="AF346" s="329" t="s">
        <v>20195</v>
      </c>
      <c r="AG346" s="329" t="s">
        <v>20196</v>
      </c>
      <c r="AH346" s="329" t="s">
        <v>20197</v>
      </c>
      <c r="AI346" s="329" t="s">
        <v>20198</v>
      </c>
      <c r="AJ346" s="338" t="s">
        <v>20199</v>
      </c>
      <c r="AK346" s="329" t="s">
        <v>20200</v>
      </c>
      <c r="AL346" s="329" t="s">
        <v>2224</v>
      </c>
      <c r="AM346" s="500" t="s">
        <v>1333</v>
      </c>
      <c r="AN346" s="325" t="s">
        <v>1334</v>
      </c>
      <c r="AO346" s="7" t="s">
        <v>20201</v>
      </c>
      <c r="AQ346" s="6" t="s">
        <v>20202</v>
      </c>
      <c r="AR346" s="501" t="str">
        <f>Table2[[#This Row],[Employee Code]]</f>
        <v>12201579</v>
      </c>
      <c r="AS346" s="4" t="s">
        <v>16</v>
      </c>
      <c r="AT346" s="4" t="s">
        <v>14</v>
      </c>
    </row>
    <row r="347" spans="1:46" s="4" customFormat="1" ht="25" customHeight="1" x14ac:dyDescent="0.35">
      <c r="A347" s="365">
        <f t="shared" si="5"/>
        <v>346</v>
      </c>
      <c r="B347" s="338" t="s">
        <v>16611</v>
      </c>
      <c r="C347" s="335" t="s">
        <v>1335</v>
      </c>
      <c r="D347" s="329"/>
      <c r="E347" s="329" t="s">
        <v>501</v>
      </c>
      <c r="F347" s="336">
        <v>44879</v>
      </c>
      <c r="G347" s="336">
        <v>44938</v>
      </c>
      <c r="H347" s="336">
        <v>45304</v>
      </c>
      <c r="I347" s="336">
        <v>45688</v>
      </c>
      <c r="J347" s="329" t="s">
        <v>2085</v>
      </c>
      <c r="K347" s="337" t="s">
        <v>34</v>
      </c>
      <c r="L347" s="337" t="s">
        <v>35</v>
      </c>
      <c r="M347" s="337" t="s">
        <v>35</v>
      </c>
      <c r="N347" s="337" t="s">
        <v>2126</v>
      </c>
      <c r="O347" s="337" t="s">
        <v>307</v>
      </c>
      <c r="P347" s="337" t="s">
        <v>2127</v>
      </c>
      <c r="Q347" s="329" t="s">
        <v>21</v>
      </c>
      <c r="R347" s="516" t="s">
        <v>20203</v>
      </c>
      <c r="S347" s="329" t="s">
        <v>1935</v>
      </c>
      <c r="T347" s="329" t="s">
        <v>22</v>
      </c>
      <c r="U347" s="336">
        <v>33743</v>
      </c>
      <c r="V347" s="329" t="s">
        <v>501</v>
      </c>
      <c r="W347" s="329" t="s">
        <v>501</v>
      </c>
      <c r="X347" s="329" t="s">
        <v>1936</v>
      </c>
      <c r="Y347" s="338" t="s">
        <v>20204</v>
      </c>
      <c r="Z347" s="336">
        <v>44412</v>
      </c>
      <c r="AA347" s="329" t="s">
        <v>1937</v>
      </c>
      <c r="AB347" s="329" t="s">
        <v>1938</v>
      </c>
      <c r="AC347" s="339" t="s">
        <v>1939</v>
      </c>
      <c r="AD347" s="329" t="s">
        <v>20205</v>
      </c>
      <c r="AE347" s="329" t="s">
        <v>2041</v>
      </c>
      <c r="AF347" s="329" t="s">
        <v>20206</v>
      </c>
      <c r="AG347" s="329" t="s">
        <v>20207</v>
      </c>
      <c r="AH347" s="329" t="s">
        <v>20206</v>
      </c>
      <c r="AI347" s="329" t="s">
        <v>20207</v>
      </c>
      <c r="AJ347" s="338" t="s">
        <v>20208</v>
      </c>
      <c r="AK347" s="329" t="s">
        <v>20209</v>
      </c>
      <c r="AL347" s="329" t="s">
        <v>1941</v>
      </c>
      <c r="AM347" s="500" t="s">
        <v>1336</v>
      </c>
      <c r="AN347" s="325" t="s">
        <v>1337</v>
      </c>
      <c r="AO347" s="7" t="s">
        <v>1337</v>
      </c>
      <c r="AQ347" s="6" t="s">
        <v>2181</v>
      </c>
      <c r="AR347" s="501" t="str">
        <f>Table2[[#This Row],[Employee Code]]</f>
        <v>12201582</v>
      </c>
      <c r="AS347" s="4" t="s">
        <v>16</v>
      </c>
      <c r="AT347" s="4" t="s">
        <v>17039</v>
      </c>
    </row>
    <row r="348" spans="1:46" s="4" customFormat="1" ht="25" customHeight="1" x14ac:dyDescent="0.35">
      <c r="A348" s="365">
        <f t="shared" si="5"/>
        <v>347</v>
      </c>
      <c r="B348" s="338" t="s">
        <v>16612</v>
      </c>
      <c r="C348" s="335" t="s">
        <v>1338</v>
      </c>
      <c r="D348" s="329"/>
      <c r="E348" s="329" t="s">
        <v>57</v>
      </c>
      <c r="F348" s="336">
        <v>44886</v>
      </c>
      <c r="G348" s="336">
        <v>44945</v>
      </c>
      <c r="H348" s="336">
        <v>45311</v>
      </c>
      <c r="I348" s="336">
        <v>45688</v>
      </c>
      <c r="J348" s="329" t="s">
        <v>2085</v>
      </c>
      <c r="K348" s="337" t="s">
        <v>80</v>
      </c>
      <c r="L348" s="337" t="s">
        <v>146</v>
      </c>
      <c r="M348" s="337" t="s">
        <v>2032</v>
      </c>
      <c r="N348" s="337" t="s">
        <v>2017</v>
      </c>
      <c r="O348" s="337" t="s">
        <v>396</v>
      </c>
      <c r="P348" s="337" t="s">
        <v>2171</v>
      </c>
      <c r="Q348" s="329" t="s">
        <v>148</v>
      </c>
      <c r="R348" s="338" t="s">
        <v>20210</v>
      </c>
      <c r="S348" s="329" t="s">
        <v>2003</v>
      </c>
      <c r="T348" s="329" t="s">
        <v>53</v>
      </c>
      <c r="U348" s="336">
        <v>33836</v>
      </c>
      <c r="V348" s="9" t="s">
        <v>57</v>
      </c>
      <c r="W348" s="329" t="s">
        <v>1382</v>
      </c>
      <c r="X348" s="329" t="s">
        <v>1936</v>
      </c>
      <c r="Y348" s="338" t="s">
        <v>20211</v>
      </c>
      <c r="Z348" s="336">
        <v>44428</v>
      </c>
      <c r="AA348" s="329" t="s">
        <v>1937</v>
      </c>
      <c r="AB348" s="329" t="s">
        <v>1938</v>
      </c>
      <c r="AC348" s="339" t="s">
        <v>1939</v>
      </c>
      <c r="AD348" s="329" t="s">
        <v>2422</v>
      </c>
      <c r="AE348" s="329" t="s">
        <v>1998</v>
      </c>
      <c r="AF348" s="329" t="s">
        <v>20212</v>
      </c>
      <c r="AG348" s="329" t="s">
        <v>20213</v>
      </c>
      <c r="AH348" s="329" t="s">
        <v>20212</v>
      </c>
      <c r="AI348" s="329" t="s">
        <v>20213</v>
      </c>
      <c r="AJ348" s="338" t="s">
        <v>20214</v>
      </c>
      <c r="AK348" s="329" t="s">
        <v>20215</v>
      </c>
      <c r="AL348" s="329" t="s">
        <v>1993</v>
      </c>
      <c r="AM348" s="500" t="s">
        <v>1339</v>
      </c>
      <c r="AN348" s="325" t="s">
        <v>1340</v>
      </c>
      <c r="AO348" s="7" t="s">
        <v>20216</v>
      </c>
      <c r="AQ348" s="6" t="s">
        <v>20217</v>
      </c>
      <c r="AR348" s="501" t="str">
        <f>Table2[[#This Row],[Employee Code]]</f>
        <v>12201584</v>
      </c>
      <c r="AS348" s="4" t="s">
        <v>16</v>
      </c>
      <c r="AT348" s="4" t="s">
        <v>17039</v>
      </c>
    </row>
    <row r="349" spans="1:46" s="4" customFormat="1" ht="25" customHeight="1" x14ac:dyDescent="0.35">
      <c r="A349" s="365">
        <f t="shared" si="5"/>
        <v>348</v>
      </c>
      <c r="B349" s="338" t="s">
        <v>16613</v>
      </c>
      <c r="C349" s="335" t="s">
        <v>1341</v>
      </c>
      <c r="D349" s="329"/>
      <c r="E349" s="329" t="s">
        <v>14</v>
      </c>
      <c r="F349" s="336">
        <v>44886</v>
      </c>
      <c r="G349" s="336">
        <v>44945</v>
      </c>
      <c r="H349" s="336">
        <v>45311</v>
      </c>
      <c r="I349" s="336">
        <v>45688</v>
      </c>
      <c r="J349" s="329" t="s">
        <v>2085</v>
      </c>
      <c r="K349" s="337" t="s">
        <v>18</v>
      </c>
      <c r="L349" s="337" t="s">
        <v>218</v>
      </c>
      <c r="M349" s="337" t="s">
        <v>20218</v>
      </c>
      <c r="N349" s="337" t="s">
        <v>2017</v>
      </c>
      <c r="O349" s="337" t="s">
        <v>1342</v>
      </c>
      <c r="P349" s="337" t="s">
        <v>2585</v>
      </c>
      <c r="Q349" s="329" t="s">
        <v>21</v>
      </c>
      <c r="R349" s="516" t="s">
        <v>20219</v>
      </c>
      <c r="S349" s="329" t="s">
        <v>1986</v>
      </c>
      <c r="T349" s="329" t="s">
        <v>22</v>
      </c>
      <c r="U349" s="336">
        <v>32792</v>
      </c>
      <c r="V349" s="329" t="s">
        <v>255</v>
      </c>
      <c r="W349" s="329" t="s">
        <v>2109</v>
      </c>
      <c r="X349" s="329" t="s">
        <v>1936</v>
      </c>
      <c r="Y349" s="338" t="s">
        <v>20220</v>
      </c>
      <c r="Z349" s="336">
        <v>44418</v>
      </c>
      <c r="AA349" s="329" t="s">
        <v>1937</v>
      </c>
      <c r="AB349" s="329" t="s">
        <v>1956</v>
      </c>
      <c r="AC349" s="339" t="s">
        <v>1939</v>
      </c>
      <c r="AD349" s="329" t="s">
        <v>18473</v>
      </c>
      <c r="AE349" s="329" t="s">
        <v>2586</v>
      </c>
      <c r="AF349" s="329" t="s">
        <v>20221</v>
      </c>
      <c r="AG349" s="329" t="s">
        <v>20222</v>
      </c>
      <c r="AH349" s="329" t="s">
        <v>20221</v>
      </c>
      <c r="AI349" s="329" t="s">
        <v>20222</v>
      </c>
      <c r="AJ349" s="338" t="s">
        <v>20223</v>
      </c>
      <c r="AK349" s="329" t="s">
        <v>20224</v>
      </c>
      <c r="AL349" s="329" t="s">
        <v>2005</v>
      </c>
      <c r="AM349" s="500" t="s">
        <v>1343</v>
      </c>
      <c r="AN349" s="325" t="s">
        <v>1344</v>
      </c>
      <c r="AO349" s="7" t="s">
        <v>20225</v>
      </c>
      <c r="AQ349" s="6" t="s">
        <v>20226</v>
      </c>
      <c r="AR349" s="501" t="str">
        <f>Table2[[#This Row],[Employee Code]]</f>
        <v>12201585</v>
      </c>
      <c r="AS349" s="4" t="s">
        <v>16</v>
      </c>
      <c r="AT349" s="4" t="s">
        <v>14</v>
      </c>
    </row>
    <row r="350" spans="1:46" s="4" customFormat="1" ht="25" customHeight="1" x14ac:dyDescent="0.35">
      <c r="A350" s="365">
        <f t="shared" si="5"/>
        <v>349</v>
      </c>
      <c r="B350" s="338" t="s">
        <v>16614</v>
      </c>
      <c r="C350" s="335" t="s">
        <v>1345</v>
      </c>
      <c r="D350" s="329"/>
      <c r="E350" s="329" t="s">
        <v>699</v>
      </c>
      <c r="F350" s="336">
        <v>44888</v>
      </c>
      <c r="G350" s="336">
        <v>44947</v>
      </c>
      <c r="H350" s="336">
        <v>45313</v>
      </c>
      <c r="I350" s="336">
        <v>45688</v>
      </c>
      <c r="J350" s="329" t="s">
        <v>2085</v>
      </c>
      <c r="K350" s="337" t="s">
        <v>34</v>
      </c>
      <c r="L350" s="337" t="s">
        <v>35</v>
      </c>
      <c r="M350" s="337" t="s">
        <v>35</v>
      </c>
      <c r="N350" s="337" t="s">
        <v>2126</v>
      </c>
      <c r="O350" s="337" t="s">
        <v>307</v>
      </c>
      <c r="P350" s="337" t="s">
        <v>2127</v>
      </c>
      <c r="Q350" s="329" t="s">
        <v>21</v>
      </c>
      <c r="R350" s="338" t="s">
        <v>20227</v>
      </c>
      <c r="S350" s="329" t="s">
        <v>1944</v>
      </c>
      <c r="T350" s="329" t="s">
        <v>22</v>
      </c>
      <c r="U350" s="336">
        <v>34500</v>
      </c>
      <c r="V350" s="9" t="s">
        <v>699</v>
      </c>
      <c r="W350" s="329" t="s">
        <v>699</v>
      </c>
      <c r="X350" s="329" t="s">
        <v>1936</v>
      </c>
      <c r="Y350" s="338" t="s">
        <v>20228</v>
      </c>
      <c r="Z350" s="336">
        <v>44587</v>
      </c>
      <c r="AA350" s="329" t="s">
        <v>1937</v>
      </c>
      <c r="AB350" s="329" t="s">
        <v>1938</v>
      </c>
      <c r="AC350" s="339" t="s">
        <v>1939</v>
      </c>
      <c r="AD350" s="329" t="s">
        <v>2189</v>
      </c>
      <c r="AE350" s="329" t="s">
        <v>2041</v>
      </c>
      <c r="AF350" s="329" t="s">
        <v>20229</v>
      </c>
      <c r="AG350" s="329" t="s">
        <v>20230</v>
      </c>
      <c r="AH350" s="329" t="s">
        <v>20229</v>
      </c>
      <c r="AI350" s="329" t="s">
        <v>20230</v>
      </c>
      <c r="AJ350" s="338" t="s">
        <v>20231</v>
      </c>
      <c r="AK350" s="329" t="s">
        <v>20232</v>
      </c>
      <c r="AL350" s="329" t="s">
        <v>1953</v>
      </c>
      <c r="AM350" s="500" t="s">
        <v>1346</v>
      </c>
      <c r="AN350" s="325" t="s">
        <v>1347</v>
      </c>
      <c r="AO350" s="7"/>
      <c r="AQ350" s="6" t="s">
        <v>20233</v>
      </c>
      <c r="AR350" s="501" t="str">
        <f>Table2[[#This Row],[Employee Code]]</f>
        <v>12201588</v>
      </c>
      <c r="AS350" s="4" t="s">
        <v>16</v>
      </c>
      <c r="AT350" s="4" t="s">
        <v>17039</v>
      </c>
    </row>
    <row r="351" spans="1:46" s="4" customFormat="1" ht="25" customHeight="1" x14ac:dyDescent="0.35">
      <c r="A351" s="365">
        <f t="shared" si="5"/>
        <v>350</v>
      </c>
      <c r="B351" s="338" t="s">
        <v>16615</v>
      </c>
      <c r="C351" s="335" t="s">
        <v>1348</v>
      </c>
      <c r="D351" s="329"/>
      <c r="E351" s="329" t="s">
        <v>14</v>
      </c>
      <c r="F351" s="336">
        <v>44893</v>
      </c>
      <c r="G351" s="336">
        <v>44952</v>
      </c>
      <c r="H351" s="336">
        <v>45318</v>
      </c>
      <c r="I351" s="336">
        <v>45688</v>
      </c>
      <c r="J351" s="329" t="s">
        <v>2085</v>
      </c>
      <c r="K351" s="337" t="s">
        <v>69</v>
      </c>
      <c r="L351" s="337" t="s">
        <v>70</v>
      </c>
      <c r="M351" s="337" t="s">
        <v>2147</v>
      </c>
      <c r="N351" s="337" t="s">
        <v>2050</v>
      </c>
      <c r="O351" s="337" t="s">
        <v>1349</v>
      </c>
      <c r="P351" s="337" t="s">
        <v>2587</v>
      </c>
      <c r="Q351" s="329" t="s">
        <v>21</v>
      </c>
      <c r="R351" s="516" t="s">
        <v>20234</v>
      </c>
      <c r="S351" s="329" t="s">
        <v>2023</v>
      </c>
      <c r="T351" s="329" t="s">
        <v>53</v>
      </c>
      <c r="U351" s="336">
        <v>35804</v>
      </c>
      <c r="V351" s="329" t="s">
        <v>2048</v>
      </c>
      <c r="W351" s="329" t="s">
        <v>2048</v>
      </c>
      <c r="X351" s="329" t="s">
        <v>1936</v>
      </c>
      <c r="Y351" s="338" t="s">
        <v>20235</v>
      </c>
      <c r="Z351" s="336">
        <v>45167</v>
      </c>
      <c r="AA351" s="329" t="s">
        <v>2009</v>
      </c>
      <c r="AB351" s="329" t="s">
        <v>1956</v>
      </c>
      <c r="AC351" s="339" t="s">
        <v>1939</v>
      </c>
      <c r="AD351" s="329" t="s">
        <v>2546</v>
      </c>
      <c r="AE351" s="329" t="s">
        <v>2350</v>
      </c>
      <c r="AF351" s="329" t="s">
        <v>20236</v>
      </c>
      <c r="AG351" s="329" t="s">
        <v>20237</v>
      </c>
      <c r="AH351" s="329" t="s">
        <v>20238</v>
      </c>
      <c r="AI351" s="329" t="s">
        <v>20239</v>
      </c>
      <c r="AJ351" s="338" t="s">
        <v>20240</v>
      </c>
      <c r="AK351" s="329" t="s">
        <v>20241</v>
      </c>
      <c r="AL351" s="329" t="s">
        <v>2224</v>
      </c>
      <c r="AM351" s="500" t="s">
        <v>1350</v>
      </c>
      <c r="AN351" s="325" t="s">
        <v>1351</v>
      </c>
      <c r="AO351" s="7" t="s">
        <v>20242</v>
      </c>
      <c r="AQ351" s="6" t="s">
        <v>20243</v>
      </c>
      <c r="AR351" s="501" t="str">
        <f>Table2[[#This Row],[Employee Code]]</f>
        <v>12201590</v>
      </c>
      <c r="AS351" s="4" t="s">
        <v>16</v>
      </c>
      <c r="AT351" s="4" t="s">
        <v>14</v>
      </c>
    </row>
    <row r="352" spans="1:46" s="4" customFormat="1" ht="25" customHeight="1" x14ac:dyDescent="0.35">
      <c r="A352" s="365">
        <f t="shared" si="5"/>
        <v>351</v>
      </c>
      <c r="B352" s="338" t="s">
        <v>16616</v>
      </c>
      <c r="C352" s="335" t="s">
        <v>1352</v>
      </c>
      <c r="D352" s="329"/>
      <c r="E352" s="329" t="s">
        <v>14</v>
      </c>
      <c r="F352" s="336">
        <v>44896</v>
      </c>
      <c r="G352" s="336">
        <v>44955</v>
      </c>
      <c r="H352" s="336">
        <v>45321</v>
      </c>
      <c r="I352" s="336">
        <v>45688</v>
      </c>
      <c r="J352" s="329" t="s">
        <v>2085</v>
      </c>
      <c r="K352" s="337" t="s">
        <v>69</v>
      </c>
      <c r="L352" s="337" t="s">
        <v>618</v>
      </c>
      <c r="M352" s="337" t="s">
        <v>20111</v>
      </c>
      <c r="N352" s="337" t="s">
        <v>1990</v>
      </c>
      <c r="O352" s="337" t="s">
        <v>1353</v>
      </c>
      <c r="P352" s="337" t="s">
        <v>2588</v>
      </c>
      <c r="Q352" s="329" t="s">
        <v>21</v>
      </c>
      <c r="R352" s="338" t="s">
        <v>20244</v>
      </c>
      <c r="S352" s="329" t="s">
        <v>2252</v>
      </c>
      <c r="T352" s="329" t="s">
        <v>22</v>
      </c>
      <c r="U352" s="336">
        <v>31895</v>
      </c>
      <c r="V352" s="9" t="s">
        <v>2562</v>
      </c>
      <c r="W352" s="329" t="s">
        <v>1866</v>
      </c>
      <c r="X352" s="329" t="s">
        <v>1936</v>
      </c>
      <c r="Y352" s="338" t="s">
        <v>20245</v>
      </c>
      <c r="Z352" s="336">
        <v>44604</v>
      </c>
      <c r="AA352" s="329" t="s">
        <v>1937</v>
      </c>
      <c r="AB352" s="329" t="s">
        <v>1956</v>
      </c>
      <c r="AC352" s="339" t="s">
        <v>1939</v>
      </c>
      <c r="AD352" s="329" t="s">
        <v>2188</v>
      </c>
      <c r="AE352" s="329" t="s">
        <v>1962</v>
      </c>
      <c r="AF352" s="329" t="s">
        <v>20246</v>
      </c>
      <c r="AG352" s="329" t="s">
        <v>20247</v>
      </c>
      <c r="AH352" s="329" t="s">
        <v>20246</v>
      </c>
      <c r="AI352" s="329" t="s">
        <v>20247</v>
      </c>
      <c r="AJ352" s="338" t="s">
        <v>20248</v>
      </c>
      <c r="AK352" s="329" t="s">
        <v>20249</v>
      </c>
      <c r="AL352" s="329" t="s">
        <v>1950</v>
      </c>
      <c r="AM352" s="500" t="s">
        <v>1354</v>
      </c>
      <c r="AN352" s="325" t="s">
        <v>1355</v>
      </c>
      <c r="AO352" s="7" t="s">
        <v>20250</v>
      </c>
      <c r="AQ352" s="6" t="s">
        <v>20251</v>
      </c>
      <c r="AR352" s="501" t="str">
        <f>Table2[[#This Row],[Employee Code]]</f>
        <v>12201593</v>
      </c>
      <c r="AS352" s="4" t="s">
        <v>16</v>
      </c>
      <c r="AT352" s="4" t="s">
        <v>14</v>
      </c>
    </row>
    <row r="353" spans="1:46" s="4" customFormat="1" ht="25" customHeight="1" x14ac:dyDescent="0.35">
      <c r="A353" s="365">
        <f t="shared" si="5"/>
        <v>352</v>
      </c>
      <c r="B353" s="338" t="s">
        <v>16617</v>
      </c>
      <c r="C353" s="335" t="s">
        <v>1356</v>
      </c>
      <c r="D353" s="329"/>
      <c r="E353" s="329" t="s">
        <v>527</v>
      </c>
      <c r="F353" s="336">
        <v>44896</v>
      </c>
      <c r="G353" s="336">
        <v>44955</v>
      </c>
      <c r="H353" s="336">
        <v>45321</v>
      </c>
      <c r="I353" s="336">
        <v>45688</v>
      </c>
      <c r="J353" s="329" t="s">
        <v>2085</v>
      </c>
      <c r="K353" s="337" t="s">
        <v>80</v>
      </c>
      <c r="L353" s="337" t="s">
        <v>81</v>
      </c>
      <c r="M353" s="337" t="s">
        <v>2298</v>
      </c>
      <c r="N353" s="337" t="s">
        <v>2017</v>
      </c>
      <c r="O353" s="337" t="s">
        <v>196</v>
      </c>
      <c r="P353" s="337" t="s">
        <v>2061</v>
      </c>
      <c r="Q353" s="329" t="s">
        <v>83</v>
      </c>
      <c r="R353" s="516" t="s">
        <v>20252</v>
      </c>
      <c r="S353" s="329" t="s">
        <v>1944</v>
      </c>
      <c r="T353" s="329" t="s">
        <v>53</v>
      </c>
      <c r="U353" s="336">
        <v>33805</v>
      </c>
      <c r="V353" s="329" t="s">
        <v>527</v>
      </c>
      <c r="W353" s="329" t="s">
        <v>527</v>
      </c>
      <c r="X353" s="329" t="s">
        <v>1936</v>
      </c>
      <c r="Y353" s="338" t="s">
        <v>20253</v>
      </c>
      <c r="Z353" s="336">
        <v>44299</v>
      </c>
      <c r="AA353" s="329" t="s">
        <v>1937</v>
      </c>
      <c r="AB353" s="329" t="s">
        <v>1938</v>
      </c>
      <c r="AC353" s="339" t="s">
        <v>1939</v>
      </c>
      <c r="AD353" s="329" t="s">
        <v>20254</v>
      </c>
      <c r="AE353" s="329" t="s">
        <v>2586</v>
      </c>
      <c r="AF353" s="329" t="s">
        <v>20255</v>
      </c>
      <c r="AG353" s="329" t="s">
        <v>20256</v>
      </c>
      <c r="AH353" s="329" t="s">
        <v>20257</v>
      </c>
      <c r="AI353" s="329" t="s">
        <v>20256</v>
      </c>
      <c r="AJ353" s="338" t="s">
        <v>20258</v>
      </c>
      <c r="AK353" s="329" t="s">
        <v>20259</v>
      </c>
      <c r="AL353" s="329" t="s">
        <v>1971</v>
      </c>
      <c r="AM353" s="500" t="s">
        <v>1357</v>
      </c>
      <c r="AN353" s="325" t="s">
        <v>1358</v>
      </c>
      <c r="AO353" s="7"/>
      <c r="AQ353" s="6" t="s">
        <v>20260</v>
      </c>
      <c r="AR353" s="501" t="str">
        <f>Table2[[#This Row],[Employee Code]]</f>
        <v>12201594</v>
      </c>
      <c r="AS353" s="4" t="s">
        <v>17359</v>
      </c>
      <c r="AT353" s="4" t="s">
        <v>17039</v>
      </c>
    </row>
    <row r="354" spans="1:46" s="4" customFormat="1" ht="25" customHeight="1" x14ac:dyDescent="0.35">
      <c r="A354" s="365">
        <f t="shared" si="5"/>
        <v>353</v>
      </c>
      <c r="B354" s="338" t="s">
        <v>16618</v>
      </c>
      <c r="C354" s="335" t="s">
        <v>1359</v>
      </c>
      <c r="D354" s="329"/>
      <c r="E354" s="329" t="s">
        <v>14</v>
      </c>
      <c r="F354" s="336">
        <v>44900</v>
      </c>
      <c r="G354" s="336">
        <v>44959</v>
      </c>
      <c r="H354" s="336">
        <v>45325</v>
      </c>
      <c r="I354" s="336">
        <v>45716</v>
      </c>
      <c r="J354" s="329" t="s">
        <v>2085</v>
      </c>
      <c r="K354" s="337" t="s">
        <v>34</v>
      </c>
      <c r="L354" s="337" t="s">
        <v>34</v>
      </c>
      <c r="M354" s="337" t="s">
        <v>34</v>
      </c>
      <c r="N354" s="337" t="s">
        <v>1995</v>
      </c>
      <c r="O354" s="337" t="s">
        <v>1360</v>
      </c>
      <c r="P354" s="337" t="s">
        <v>2589</v>
      </c>
      <c r="Q354" s="329" t="s">
        <v>21</v>
      </c>
      <c r="R354" s="338" t="s">
        <v>20261</v>
      </c>
      <c r="S354" s="329" t="s">
        <v>1944</v>
      </c>
      <c r="T354" s="329" t="s">
        <v>22</v>
      </c>
      <c r="U354" s="336">
        <v>26385</v>
      </c>
      <c r="V354" s="9" t="s">
        <v>2015</v>
      </c>
      <c r="W354" s="329" t="s">
        <v>2015</v>
      </c>
      <c r="X354" s="329" t="s">
        <v>1936</v>
      </c>
      <c r="Y354" s="338" t="s">
        <v>20262</v>
      </c>
      <c r="Z354" s="336">
        <v>43811</v>
      </c>
      <c r="AA354" s="329" t="s">
        <v>1937</v>
      </c>
      <c r="AB354" s="329" t="s">
        <v>1938</v>
      </c>
      <c r="AC354" s="339" t="s">
        <v>1939</v>
      </c>
      <c r="AD354" s="329" t="s">
        <v>20263</v>
      </c>
      <c r="AE354" s="329" t="s">
        <v>2590</v>
      </c>
      <c r="AF354" s="329" t="s">
        <v>20264</v>
      </c>
      <c r="AG354" s="329" t="s">
        <v>20265</v>
      </c>
      <c r="AH354" s="329" t="s">
        <v>20266</v>
      </c>
      <c r="AI354" s="329" t="s">
        <v>20265</v>
      </c>
      <c r="AJ354" s="338" t="s">
        <v>20267</v>
      </c>
      <c r="AK354" s="329" t="s">
        <v>20268</v>
      </c>
      <c r="AL354" s="329" t="s">
        <v>1941</v>
      </c>
      <c r="AM354" s="500" t="s">
        <v>1361</v>
      </c>
      <c r="AN354" s="325" t="s">
        <v>1362</v>
      </c>
      <c r="AO354" s="7" t="s">
        <v>20269</v>
      </c>
      <c r="AQ354" s="6" t="s">
        <v>20270</v>
      </c>
      <c r="AR354" s="501" t="str">
        <f>Table2[[#This Row],[Employee Code]]</f>
        <v>12201596</v>
      </c>
      <c r="AS354" s="4" t="s">
        <v>16</v>
      </c>
      <c r="AT354" s="4" t="s">
        <v>14</v>
      </c>
    </row>
    <row r="355" spans="1:46" s="4" customFormat="1" ht="25" customHeight="1" x14ac:dyDescent="0.35">
      <c r="A355" s="365">
        <f t="shared" si="5"/>
        <v>354</v>
      </c>
      <c r="B355" s="338" t="s">
        <v>16619</v>
      </c>
      <c r="C355" s="335" t="s">
        <v>1363</v>
      </c>
      <c r="D355" s="329"/>
      <c r="E355" s="329" t="s">
        <v>14</v>
      </c>
      <c r="F355" s="336">
        <v>44900</v>
      </c>
      <c r="G355" s="336">
        <v>44959</v>
      </c>
      <c r="H355" s="336">
        <v>45325</v>
      </c>
      <c r="I355" s="336">
        <v>45716</v>
      </c>
      <c r="J355" s="329" t="s">
        <v>2085</v>
      </c>
      <c r="K355" s="337" t="s">
        <v>18</v>
      </c>
      <c r="L355" s="337" t="s">
        <v>218</v>
      </c>
      <c r="M355" s="337" t="s">
        <v>2083</v>
      </c>
      <c r="N355" s="337" t="s">
        <v>2050</v>
      </c>
      <c r="O355" s="337" t="s">
        <v>1113</v>
      </c>
      <c r="P355" s="337" t="s">
        <v>2481</v>
      </c>
      <c r="Q355" s="329" t="s">
        <v>21</v>
      </c>
      <c r="R355" s="516" t="s">
        <v>20271</v>
      </c>
      <c r="S355" s="329" t="s">
        <v>1935</v>
      </c>
      <c r="T355" s="329" t="s">
        <v>22</v>
      </c>
      <c r="U355" s="336">
        <v>35396</v>
      </c>
      <c r="V355" s="329" t="s">
        <v>351</v>
      </c>
      <c r="W355" s="329" t="s">
        <v>1382</v>
      </c>
      <c r="X355" s="329" t="s">
        <v>1936</v>
      </c>
      <c r="Y355" s="338" t="s">
        <v>20272</v>
      </c>
      <c r="Z355" s="336">
        <v>44577</v>
      </c>
      <c r="AA355" s="329" t="s">
        <v>1937</v>
      </c>
      <c r="AB355" s="329" t="s">
        <v>1956</v>
      </c>
      <c r="AC355" s="339" t="s">
        <v>1939</v>
      </c>
      <c r="AD355" s="329" t="s">
        <v>1957</v>
      </c>
      <c r="AE355" s="329" t="s">
        <v>20273</v>
      </c>
      <c r="AF355" s="329" t="s">
        <v>20274</v>
      </c>
      <c r="AG355" s="329" t="s">
        <v>20275</v>
      </c>
      <c r="AH355" s="329" t="s">
        <v>20276</v>
      </c>
      <c r="AI355" s="329" t="s">
        <v>20277</v>
      </c>
      <c r="AJ355" s="338" t="s">
        <v>20278</v>
      </c>
      <c r="AK355" s="329" t="s">
        <v>20279</v>
      </c>
      <c r="AL355" s="329" t="s">
        <v>1950</v>
      </c>
      <c r="AM355" s="500" t="s">
        <v>1364</v>
      </c>
      <c r="AN355" s="325" t="s">
        <v>1365</v>
      </c>
      <c r="AO355" s="7" t="s">
        <v>20280</v>
      </c>
      <c r="AQ355" s="6" t="s">
        <v>20281</v>
      </c>
      <c r="AR355" s="501" t="str">
        <f>Table2[[#This Row],[Employee Code]]</f>
        <v>12201597</v>
      </c>
      <c r="AS355" s="4" t="s">
        <v>16</v>
      </c>
      <c r="AT355" s="4" t="s">
        <v>14</v>
      </c>
    </row>
    <row r="356" spans="1:46" s="4" customFormat="1" ht="25" customHeight="1" x14ac:dyDescent="0.35">
      <c r="A356" s="365">
        <f t="shared" si="5"/>
        <v>355</v>
      </c>
      <c r="B356" s="338" t="s">
        <v>16620</v>
      </c>
      <c r="C356" s="335" t="s">
        <v>1366</v>
      </c>
      <c r="D356" s="329"/>
      <c r="E356" s="329" t="s">
        <v>527</v>
      </c>
      <c r="F356" s="336">
        <v>44900</v>
      </c>
      <c r="G356" s="336">
        <v>44959</v>
      </c>
      <c r="H356" s="336">
        <v>45325</v>
      </c>
      <c r="I356" s="336">
        <v>45716</v>
      </c>
      <c r="J356" s="329" t="s">
        <v>2085</v>
      </c>
      <c r="K356" s="337" t="s">
        <v>80</v>
      </c>
      <c r="L356" s="337" t="s">
        <v>81</v>
      </c>
      <c r="M356" s="337" t="s">
        <v>2298</v>
      </c>
      <c r="N356" s="337" t="s">
        <v>2050</v>
      </c>
      <c r="O356" s="337" t="s">
        <v>196</v>
      </c>
      <c r="P356" s="337" t="s">
        <v>2061</v>
      </c>
      <c r="Q356" s="329" t="s">
        <v>83</v>
      </c>
      <c r="R356" s="338" t="s">
        <v>20282</v>
      </c>
      <c r="S356" s="329" t="s">
        <v>2295</v>
      </c>
      <c r="T356" s="329" t="s">
        <v>22</v>
      </c>
      <c r="U356" s="336">
        <v>30548</v>
      </c>
      <c r="V356" s="9" t="s">
        <v>527</v>
      </c>
      <c r="W356" s="329" t="s">
        <v>527</v>
      </c>
      <c r="X356" s="329" t="s">
        <v>1936</v>
      </c>
      <c r="Y356" s="338" t="s">
        <v>20283</v>
      </c>
      <c r="Z356" s="336">
        <v>44308</v>
      </c>
      <c r="AA356" s="329" t="s">
        <v>1937</v>
      </c>
      <c r="AB356" s="329" t="s">
        <v>1946</v>
      </c>
      <c r="AC356" s="339" t="s">
        <v>1968</v>
      </c>
      <c r="AD356" s="329" t="s">
        <v>2591</v>
      </c>
      <c r="AE356" s="329" t="s">
        <v>20284</v>
      </c>
      <c r="AF356" s="329" t="s">
        <v>20285</v>
      </c>
      <c r="AG356" s="329" t="s">
        <v>20286</v>
      </c>
      <c r="AH356" s="329" t="s">
        <v>20285</v>
      </c>
      <c r="AI356" s="329" t="s">
        <v>20286</v>
      </c>
      <c r="AJ356" s="338" t="s">
        <v>20287</v>
      </c>
      <c r="AK356" s="329" t="s">
        <v>20288</v>
      </c>
      <c r="AL356" s="329" t="s">
        <v>2005</v>
      </c>
      <c r="AM356" s="500" t="s">
        <v>1367</v>
      </c>
      <c r="AN356" s="325" t="s">
        <v>1368</v>
      </c>
      <c r="AO356" s="7"/>
      <c r="AQ356" s="6" t="s">
        <v>20289</v>
      </c>
      <c r="AR356" s="501" t="str">
        <f>Table2[[#This Row],[Employee Code]]</f>
        <v>12201598</v>
      </c>
      <c r="AS356" s="4" t="s">
        <v>17359</v>
      </c>
      <c r="AT356" s="4" t="s">
        <v>17039</v>
      </c>
    </row>
    <row r="357" spans="1:46" s="4" customFormat="1" ht="25" customHeight="1" x14ac:dyDescent="0.35">
      <c r="A357" s="365">
        <f t="shared" si="5"/>
        <v>356</v>
      </c>
      <c r="B357" s="338" t="s">
        <v>16621</v>
      </c>
      <c r="C357" s="335" t="s">
        <v>1369</v>
      </c>
      <c r="D357" s="329"/>
      <c r="E357" s="329" t="s">
        <v>14</v>
      </c>
      <c r="F357" s="336">
        <v>44900</v>
      </c>
      <c r="G357" s="336">
        <v>44959</v>
      </c>
      <c r="H357" s="336">
        <v>45325</v>
      </c>
      <c r="I357" s="336">
        <v>45716</v>
      </c>
      <c r="J357" s="329" t="s">
        <v>2085</v>
      </c>
      <c r="K357" s="337" t="s">
        <v>69</v>
      </c>
      <c r="L357" s="337" t="s">
        <v>70</v>
      </c>
      <c r="M357" s="337" t="s">
        <v>2147</v>
      </c>
      <c r="N357" s="337" t="s">
        <v>2017</v>
      </c>
      <c r="O357" s="337" t="s">
        <v>1370</v>
      </c>
      <c r="P357" s="337" t="s">
        <v>2592</v>
      </c>
      <c r="Q357" s="329" t="s">
        <v>21</v>
      </c>
      <c r="R357" s="516" t="s">
        <v>20290</v>
      </c>
      <c r="S357" s="329" t="s">
        <v>1944</v>
      </c>
      <c r="T357" s="329" t="s">
        <v>53</v>
      </c>
      <c r="U357" s="336">
        <v>35065</v>
      </c>
      <c r="V357" s="329" t="s">
        <v>124</v>
      </c>
      <c r="W357" s="329" t="s">
        <v>334</v>
      </c>
      <c r="X357" s="329" t="s">
        <v>1936</v>
      </c>
      <c r="Y357" s="338" t="s">
        <v>20291</v>
      </c>
      <c r="Z357" s="336">
        <v>44599</v>
      </c>
      <c r="AA357" s="329" t="s">
        <v>1937</v>
      </c>
      <c r="AB357" s="329" t="s">
        <v>1956</v>
      </c>
      <c r="AC357" s="339" t="s">
        <v>1939</v>
      </c>
      <c r="AD357" s="329" t="s">
        <v>2149</v>
      </c>
      <c r="AE357" s="329" t="s">
        <v>2242</v>
      </c>
      <c r="AF357" s="329" t="s">
        <v>20292</v>
      </c>
      <c r="AG357" s="329" t="s">
        <v>20293</v>
      </c>
      <c r="AH357" s="329" t="s">
        <v>20294</v>
      </c>
      <c r="AI357" s="329" t="s">
        <v>20295</v>
      </c>
      <c r="AJ357" s="338" t="s">
        <v>20296</v>
      </c>
      <c r="AK357" s="329" t="s">
        <v>20297</v>
      </c>
      <c r="AL357" s="329" t="s">
        <v>1958</v>
      </c>
      <c r="AM357" s="500" t="s">
        <v>1371</v>
      </c>
      <c r="AN357" s="325" t="s">
        <v>1372</v>
      </c>
      <c r="AO357" s="7" t="s">
        <v>20298</v>
      </c>
      <c r="AQ357" s="6" t="s">
        <v>20299</v>
      </c>
      <c r="AR357" s="501" t="str">
        <f>Table2[[#This Row],[Employee Code]]</f>
        <v>12201599</v>
      </c>
      <c r="AS357" s="4" t="s">
        <v>16</v>
      </c>
      <c r="AT357" s="4" t="s">
        <v>14</v>
      </c>
    </row>
    <row r="358" spans="1:46" s="4" customFormat="1" ht="25" customHeight="1" x14ac:dyDescent="0.35">
      <c r="A358" s="365">
        <f t="shared" si="5"/>
        <v>357</v>
      </c>
      <c r="B358" s="338" t="s">
        <v>16622</v>
      </c>
      <c r="C358" s="335" t="s">
        <v>1373</v>
      </c>
      <c r="D358" s="329"/>
      <c r="E358" s="329" t="s">
        <v>14</v>
      </c>
      <c r="F358" s="336">
        <v>44907</v>
      </c>
      <c r="G358" s="336">
        <v>44966</v>
      </c>
      <c r="H358" s="336">
        <v>45332</v>
      </c>
      <c r="I358" s="336">
        <v>45716</v>
      </c>
      <c r="J358" s="329" t="s">
        <v>2085</v>
      </c>
      <c r="K358" s="337" t="s">
        <v>69</v>
      </c>
      <c r="L358" s="337" t="s">
        <v>70</v>
      </c>
      <c r="M358" s="337" t="s">
        <v>2287</v>
      </c>
      <c r="N358" s="337" t="s">
        <v>1972</v>
      </c>
      <c r="O358" s="337" t="s">
        <v>1374</v>
      </c>
      <c r="P358" s="337" t="s">
        <v>2593</v>
      </c>
      <c r="Q358" s="329" t="s">
        <v>21</v>
      </c>
      <c r="R358" s="338" t="s">
        <v>20300</v>
      </c>
      <c r="S358" s="329" t="s">
        <v>2259</v>
      </c>
      <c r="T358" s="329" t="s">
        <v>53</v>
      </c>
      <c r="U358" s="336">
        <v>30093</v>
      </c>
      <c r="V358" s="9" t="s">
        <v>255</v>
      </c>
      <c r="W358" s="329" t="s">
        <v>2114</v>
      </c>
      <c r="X358" s="329" t="s">
        <v>1936</v>
      </c>
      <c r="Y358" s="338" t="s">
        <v>20301</v>
      </c>
      <c r="Z358" s="336">
        <v>44573</v>
      </c>
      <c r="AA358" s="329" t="s">
        <v>1937</v>
      </c>
      <c r="AB358" s="329" t="s">
        <v>1938</v>
      </c>
      <c r="AC358" s="339" t="s">
        <v>1974</v>
      </c>
      <c r="AD358" s="329" t="s">
        <v>20302</v>
      </c>
      <c r="AE358" s="329" t="s">
        <v>20303</v>
      </c>
      <c r="AF358" s="329" t="s">
        <v>20304</v>
      </c>
      <c r="AG358" s="329" t="s">
        <v>20305</v>
      </c>
      <c r="AH358" s="329" t="s">
        <v>20304</v>
      </c>
      <c r="AI358" s="329" t="s">
        <v>20305</v>
      </c>
      <c r="AJ358" s="338" t="s">
        <v>20306</v>
      </c>
      <c r="AK358" s="329" t="s">
        <v>2594</v>
      </c>
      <c r="AL358" s="329" t="s">
        <v>1971</v>
      </c>
      <c r="AM358" s="500" t="s">
        <v>1375</v>
      </c>
      <c r="AN358" s="325" t="s">
        <v>1376</v>
      </c>
      <c r="AO358" s="7"/>
      <c r="AQ358" s="6" t="s">
        <v>20307</v>
      </c>
      <c r="AR358" s="501" t="str">
        <f>Table2[[#This Row],[Employee Code]]</f>
        <v>12201601</v>
      </c>
      <c r="AS358" s="4" t="s">
        <v>16</v>
      </c>
      <c r="AT358" s="4" t="s">
        <v>14</v>
      </c>
    </row>
    <row r="359" spans="1:46" s="4" customFormat="1" ht="25" customHeight="1" x14ac:dyDescent="0.35">
      <c r="A359" s="365">
        <f t="shared" si="5"/>
        <v>358</v>
      </c>
      <c r="B359" s="338" t="s">
        <v>16623</v>
      </c>
      <c r="C359" s="335" t="s">
        <v>1377</v>
      </c>
      <c r="D359" s="329"/>
      <c r="E359" s="329" t="s">
        <v>14</v>
      </c>
      <c r="F359" s="336">
        <v>44907</v>
      </c>
      <c r="G359" s="336">
        <v>44966</v>
      </c>
      <c r="H359" s="336">
        <v>45332</v>
      </c>
      <c r="I359" s="336">
        <v>45716</v>
      </c>
      <c r="J359" s="329" t="s">
        <v>2085</v>
      </c>
      <c r="K359" s="337" t="s">
        <v>40</v>
      </c>
      <c r="L359" s="337" t="s">
        <v>41</v>
      </c>
      <c r="M359" s="337" t="s">
        <v>2564</v>
      </c>
      <c r="N359" s="337" t="s">
        <v>1972</v>
      </c>
      <c r="O359" s="337" t="s">
        <v>1378</v>
      </c>
      <c r="P359" s="337" t="s">
        <v>2595</v>
      </c>
      <c r="Q359" s="329" t="s">
        <v>21</v>
      </c>
      <c r="R359" s="516" t="s">
        <v>20308</v>
      </c>
      <c r="S359" s="329" t="s">
        <v>2174</v>
      </c>
      <c r="T359" s="329" t="s">
        <v>22</v>
      </c>
      <c r="U359" s="336">
        <v>35462</v>
      </c>
      <c r="V359" s="329" t="s">
        <v>2270</v>
      </c>
      <c r="W359" s="329" t="s">
        <v>747</v>
      </c>
      <c r="X359" s="329" t="s">
        <v>1936</v>
      </c>
      <c r="Y359" s="338" t="s">
        <v>20309</v>
      </c>
      <c r="Z359" s="336">
        <v>44557</v>
      </c>
      <c r="AA359" s="329" t="s">
        <v>1937</v>
      </c>
      <c r="AB359" s="329" t="s">
        <v>1956</v>
      </c>
      <c r="AC359" s="339" t="s">
        <v>1939</v>
      </c>
      <c r="AD359" s="329" t="s">
        <v>20310</v>
      </c>
      <c r="AE359" s="329" t="s">
        <v>20311</v>
      </c>
      <c r="AF359" s="329" t="s">
        <v>20312</v>
      </c>
      <c r="AG359" s="329" t="s">
        <v>20313</v>
      </c>
      <c r="AH359" s="329" t="s">
        <v>20314</v>
      </c>
      <c r="AI359" s="329" t="s">
        <v>20315</v>
      </c>
      <c r="AJ359" s="338" t="s">
        <v>20316</v>
      </c>
      <c r="AK359" s="329" t="s">
        <v>2596</v>
      </c>
      <c r="AL359" s="329" t="s">
        <v>1958</v>
      </c>
      <c r="AM359" s="500" t="s">
        <v>1379</v>
      </c>
      <c r="AN359" s="325" t="s">
        <v>1380</v>
      </c>
      <c r="AO359" s="7" t="s">
        <v>20317</v>
      </c>
      <c r="AQ359" s="6" t="s">
        <v>20318</v>
      </c>
      <c r="AR359" s="501" t="str">
        <f>Table2[[#This Row],[Employee Code]]</f>
        <v>12201602</v>
      </c>
      <c r="AS359" s="4" t="s">
        <v>16</v>
      </c>
      <c r="AT359" s="4" t="s">
        <v>14</v>
      </c>
    </row>
    <row r="360" spans="1:46" s="4" customFormat="1" ht="25" customHeight="1" x14ac:dyDescent="0.35">
      <c r="A360" s="365">
        <f t="shared" si="5"/>
        <v>359</v>
      </c>
      <c r="B360" s="338" t="s">
        <v>16624</v>
      </c>
      <c r="C360" s="335" t="s">
        <v>1381</v>
      </c>
      <c r="D360" s="329"/>
      <c r="E360" s="329" t="s">
        <v>1382</v>
      </c>
      <c r="F360" s="336">
        <v>44907</v>
      </c>
      <c r="G360" s="336">
        <v>44966</v>
      </c>
      <c r="H360" s="336">
        <v>45332</v>
      </c>
      <c r="I360" s="336">
        <v>45716</v>
      </c>
      <c r="J360" s="329" t="s">
        <v>2085</v>
      </c>
      <c r="K360" s="337" t="s">
        <v>80</v>
      </c>
      <c r="L360" s="337" t="s">
        <v>146</v>
      </c>
      <c r="M360" s="337" t="s">
        <v>2032</v>
      </c>
      <c r="N360" s="337" t="s">
        <v>2050</v>
      </c>
      <c r="O360" s="337" t="s">
        <v>400</v>
      </c>
      <c r="P360" s="337" t="s">
        <v>2173</v>
      </c>
      <c r="Q360" s="329" t="s">
        <v>148</v>
      </c>
      <c r="R360" s="338" t="s">
        <v>20319</v>
      </c>
      <c r="S360" s="329" t="s">
        <v>2234</v>
      </c>
      <c r="T360" s="329" t="s">
        <v>53</v>
      </c>
      <c r="U360" s="336">
        <v>34216</v>
      </c>
      <c r="V360" s="9" t="s">
        <v>1382</v>
      </c>
      <c r="W360" s="329" t="s">
        <v>1382</v>
      </c>
      <c r="X360" s="329" t="s">
        <v>1936</v>
      </c>
      <c r="Y360" s="338" t="s">
        <v>20320</v>
      </c>
      <c r="Z360" s="336">
        <v>44440</v>
      </c>
      <c r="AA360" s="329" t="s">
        <v>1937</v>
      </c>
      <c r="AB360" s="329" t="s">
        <v>1938</v>
      </c>
      <c r="AC360" s="339" t="s">
        <v>1974</v>
      </c>
      <c r="AD360" s="329" t="s">
        <v>20321</v>
      </c>
      <c r="AE360" s="329" t="s">
        <v>20322</v>
      </c>
      <c r="AF360" s="329" t="s">
        <v>20323</v>
      </c>
      <c r="AG360" s="329" t="s">
        <v>20324</v>
      </c>
      <c r="AH360" s="329" t="s">
        <v>20323</v>
      </c>
      <c r="AI360" s="329" t="s">
        <v>20324</v>
      </c>
      <c r="AJ360" s="338" t="s">
        <v>20325</v>
      </c>
      <c r="AK360" s="329" t="s">
        <v>20326</v>
      </c>
      <c r="AL360" s="329" t="s">
        <v>1971</v>
      </c>
      <c r="AM360" s="500" t="s">
        <v>1383</v>
      </c>
      <c r="AN360" s="325" t="s">
        <v>1384</v>
      </c>
      <c r="AO360" s="7" t="s">
        <v>20327</v>
      </c>
      <c r="AQ360" s="6" t="s">
        <v>20328</v>
      </c>
      <c r="AR360" s="501" t="str">
        <f>Table2[[#This Row],[Employee Code]]</f>
        <v>12201603</v>
      </c>
      <c r="AS360" s="4" t="s">
        <v>16</v>
      </c>
      <c r="AT360" s="4" t="s">
        <v>17039</v>
      </c>
    </row>
    <row r="361" spans="1:46" s="4" customFormat="1" ht="25" customHeight="1" x14ac:dyDescent="0.35">
      <c r="A361" s="365">
        <f t="shared" si="5"/>
        <v>360</v>
      </c>
      <c r="B361" s="338" t="s">
        <v>16625</v>
      </c>
      <c r="C361" s="335" t="s">
        <v>1385</v>
      </c>
      <c r="D361" s="329"/>
      <c r="E361" s="329" t="s">
        <v>14</v>
      </c>
      <c r="F361" s="336">
        <v>44909</v>
      </c>
      <c r="G361" s="336">
        <v>44968</v>
      </c>
      <c r="H361" s="336">
        <v>45334</v>
      </c>
      <c r="I361" s="336">
        <v>45716</v>
      </c>
      <c r="J361" s="329" t="s">
        <v>2085</v>
      </c>
      <c r="K361" s="337" t="s">
        <v>18</v>
      </c>
      <c r="L361" s="337" t="s">
        <v>218</v>
      </c>
      <c r="M361" s="337" t="s">
        <v>2083</v>
      </c>
      <c r="N361" s="337" t="s">
        <v>2017</v>
      </c>
      <c r="O361" s="337" t="s">
        <v>385</v>
      </c>
      <c r="P361" s="337" t="s">
        <v>2597</v>
      </c>
      <c r="Q361" s="329" t="s">
        <v>21</v>
      </c>
      <c r="R361" s="338" t="s">
        <v>20329</v>
      </c>
      <c r="S361" s="329" t="s">
        <v>2295</v>
      </c>
      <c r="T361" s="329" t="s">
        <v>22</v>
      </c>
      <c r="U361" s="336">
        <v>35534</v>
      </c>
      <c r="V361" s="9" t="s">
        <v>176</v>
      </c>
      <c r="W361" s="329" t="s">
        <v>176</v>
      </c>
      <c r="X361" s="329" t="s">
        <v>1936</v>
      </c>
      <c r="Y361" s="338" t="s">
        <v>20330</v>
      </c>
      <c r="Z361" s="336">
        <v>44748</v>
      </c>
      <c r="AA361" s="329" t="s">
        <v>1937</v>
      </c>
      <c r="AB361" s="329" t="s">
        <v>1956</v>
      </c>
      <c r="AC361" s="339" t="s">
        <v>1939</v>
      </c>
      <c r="AD361" s="329" t="s">
        <v>2429</v>
      </c>
      <c r="AE361" s="329" t="s">
        <v>751</v>
      </c>
      <c r="AF361" s="329" t="s">
        <v>20331</v>
      </c>
      <c r="AG361" s="329" t="s">
        <v>20332</v>
      </c>
      <c r="AH361" s="329" t="s">
        <v>20333</v>
      </c>
      <c r="AI361" s="329" t="s">
        <v>20334</v>
      </c>
      <c r="AJ361" s="338" t="s">
        <v>20335</v>
      </c>
      <c r="AK361" s="329" t="s">
        <v>20336</v>
      </c>
      <c r="AL361" s="329" t="s">
        <v>1993</v>
      </c>
      <c r="AM361" s="500" t="s">
        <v>1386</v>
      </c>
      <c r="AN361" s="325" t="s">
        <v>1387</v>
      </c>
      <c r="AO361" s="7" t="s">
        <v>20337</v>
      </c>
      <c r="AQ361" s="6" t="s">
        <v>20338</v>
      </c>
      <c r="AR361" s="501" t="str">
        <f>Table2[[#This Row],[Employee Code]]</f>
        <v>12201605</v>
      </c>
      <c r="AS361" s="4" t="s">
        <v>16</v>
      </c>
      <c r="AT361" s="4" t="s">
        <v>14</v>
      </c>
    </row>
    <row r="362" spans="1:46" s="4" customFormat="1" ht="25" customHeight="1" x14ac:dyDescent="0.35">
      <c r="A362" s="365">
        <f t="shared" si="5"/>
        <v>361</v>
      </c>
      <c r="B362" s="338" t="s">
        <v>16626</v>
      </c>
      <c r="C362" s="335" t="s">
        <v>1388</v>
      </c>
      <c r="D362" s="329"/>
      <c r="E362" s="329" t="s">
        <v>14</v>
      </c>
      <c r="F362" s="336">
        <v>44914</v>
      </c>
      <c r="G362" s="336">
        <v>44973</v>
      </c>
      <c r="H362" s="336">
        <v>45339</v>
      </c>
      <c r="I362" s="336">
        <v>45716</v>
      </c>
      <c r="J362" s="329" t="s">
        <v>2085</v>
      </c>
      <c r="K362" s="337" t="s">
        <v>34</v>
      </c>
      <c r="L362" s="337" t="s">
        <v>115</v>
      </c>
      <c r="M362" s="337" t="s">
        <v>2070</v>
      </c>
      <c r="N362" s="337" t="s">
        <v>1990</v>
      </c>
      <c r="O362" s="337" t="s">
        <v>484</v>
      </c>
      <c r="P362" s="337" t="s">
        <v>2220</v>
      </c>
      <c r="Q362" s="329" t="s">
        <v>21</v>
      </c>
      <c r="R362" s="516" t="s">
        <v>20339</v>
      </c>
      <c r="S362" s="329" t="s">
        <v>1944</v>
      </c>
      <c r="T362" s="329" t="s">
        <v>22</v>
      </c>
      <c r="U362" s="336">
        <v>33891</v>
      </c>
      <c r="V362" s="329" t="s">
        <v>334</v>
      </c>
      <c r="W362" s="329" t="s">
        <v>1382</v>
      </c>
      <c r="X362" s="329" t="s">
        <v>1936</v>
      </c>
      <c r="Y362" s="338" t="s">
        <v>20340</v>
      </c>
      <c r="Z362" s="336">
        <v>44397</v>
      </c>
      <c r="AA362" s="329" t="s">
        <v>1937</v>
      </c>
      <c r="AB362" s="329" t="s">
        <v>1956</v>
      </c>
      <c r="AC362" s="339" t="s">
        <v>1939</v>
      </c>
      <c r="AD362" s="329" t="s">
        <v>2466</v>
      </c>
      <c r="AE362" s="329" t="s">
        <v>1948</v>
      </c>
      <c r="AF362" s="329" t="s">
        <v>20341</v>
      </c>
      <c r="AG362" s="329" t="s">
        <v>20342</v>
      </c>
      <c r="AH362" s="329" t="s">
        <v>20341</v>
      </c>
      <c r="AI362" s="329" t="s">
        <v>20342</v>
      </c>
      <c r="AJ362" s="338" t="s">
        <v>1389</v>
      </c>
      <c r="AK362" s="329" t="s">
        <v>20343</v>
      </c>
      <c r="AL362" s="329" t="s">
        <v>1958</v>
      </c>
      <c r="AM362" s="500" t="s">
        <v>1389</v>
      </c>
      <c r="AN362" s="325" t="s">
        <v>1390</v>
      </c>
      <c r="AO362" s="7" t="s">
        <v>20344</v>
      </c>
      <c r="AQ362" s="6" t="s">
        <v>20345</v>
      </c>
      <c r="AR362" s="501" t="str">
        <f>Table2[[#This Row],[Employee Code]]</f>
        <v>12201606</v>
      </c>
      <c r="AS362" s="4" t="s">
        <v>16</v>
      </c>
      <c r="AT362" s="4" t="s">
        <v>14</v>
      </c>
    </row>
    <row r="363" spans="1:46" s="4" customFormat="1" ht="25" customHeight="1" x14ac:dyDescent="0.35">
      <c r="A363" s="365">
        <f t="shared" si="5"/>
        <v>362</v>
      </c>
      <c r="B363" s="338" t="s">
        <v>16627</v>
      </c>
      <c r="C363" s="335" t="s">
        <v>1391</v>
      </c>
      <c r="D363" s="329"/>
      <c r="E363" s="329" t="s">
        <v>14</v>
      </c>
      <c r="F363" s="336">
        <v>44914</v>
      </c>
      <c r="G363" s="336">
        <v>44973</v>
      </c>
      <c r="H363" s="336">
        <v>45339</v>
      </c>
      <c r="I363" s="336">
        <v>45716</v>
      </c>
      <c r="J363" s="329" t="s">
        <v>2085</v>
      </c>
      <c r="K363" s="337" t="s">
        <v>18</v>
      </c>
      <c r="L363" s="337" t="s">
        <v>19</v>
      </c>
      <c r="M363" s="337" t="s">
        <v>19445</v>
      </c>
      <c r="N363" s="337" t="s">
        <v>2017</v>
      </c>
      <c r="O363" s="337" t="s">
        <v>1049</v>
      </c>
      <c r="P363" s="337" t="s">
        <v>2522</v>
      </c>
      <c r="Q363" s="329" t="s">
        <v>21</v>
      </c>
      <c r="R363" s="338" t="s">
        <v>20346</v>
      </c>
      <c r="S363" s="329" t="s">
        <v>1986</v>
      </c>
      <c r="T363" s="329" t="s">
        <v>53</v>
      </c>
      <c r="U363" s="336">
        <v>34021</v>
      </c>
      <c r="V363" s="9" t="s">
        <v>141</v>
      </c>
      <c r="W363" s="329" t="s">
        <v>334</v>
      </c>
      <c r="X363" s="329" t="s">
        <v>1936</v>
      </c>
      <c r="Y363" s="338" t="s">
        <v>20347</v>
      </c>
      <c r="Z363" s="336">
        <v>44690</v>
      </c>
      <c r="AA363" s="329" t="s">
        <v>1937</v>
      </c>
      <c r="AB363" s="329" t="s">
        <v>1956</v>
      </c>
      <c r="AC363" s="339" t="s">
        <v>1939</v>
      </c>
      <c r="AD363" s="329" t="s">
        <v>2598</v>
      </c>
      <c r="AE363" s="329" t="s">
        <v>1998</v>
      </c>
      <c r="AF363" s="329" t="s">
        <v>20348</v>
      </c>
      <c r="AG363" s="329" t="s">
        <v>20349</v>
      </c>
      <c r="AH363" s="329" t="s">
        <v>20350</v>
      </c>
      <c r="AI363" s="329" t="s">
        <v>20351</v>
      </c>
      <c r="AJ363" s="338" t="s">
        <v>20352</v>
      </c>
      <c r="AK363" s="329" t="s">
        <v>20353</v>
      </c>
      <c r="AL363" s="329" t="s">
        <v>1963</v>
      </c>
      <c r="AM363" s="500" t="s">
        <v>1392</v>
      </c>
      <c r="AN363" s="325" t="s">
        <v>1393</v>
      </c>
      <c r="AO363" s="7" t="s">
        <v>20354</v>
      </c>
      <c r="AQ363" s="6" t="s">
        <v>20355</v>
      </c>
      <c r="AR363" s="501" t="str">
        <f>Table2[[#This Row],[Employee Code]]</f>
        <v>12201610</v>
      </c>
      <c r="AS363" s="4" t="s">
        <v>16</v>
      </c>
      <c r="AT363" s="4" t="s">
        <v>14</v>
      </c>
    </row>
    <row r="364" spans="1:46" s="4" customFormat="1" ht="25" customHeight="1" x14ac:dyDescent="0.35">
      <c r="A364" s="365">
        <f t="shared" si="5"/>
        <v>363</v>
      </c>
      <c r="B364" s="338" t="s">
        <v>16628</v>
      </c>
      <c r="C364" s="335" t="s">
        <v>1394</v>
      </c>
      <c r="D364" s="329"/>
      <c r="E364" s="329" t="s">
        <v>14</v>
      </c>
      <c r="F364" s="336">
        <v>44915</v>
      </c>
      <c r="G364" s="336">
        <v>44974</v>
      </c>
      <c r="H364" s="336">
        <v>45339</v>
      </c>
      <c r="I364" s="336">
        <v>45716</v>
      </c>
      <c r="J364" s="329" t="s">
        <v>2085</v>
      </c>
      <c r="K364" s="337" t="s">
        <v>26</v>
      </c>
      <c r="L364" s="337" t="s">
        <v>751</v>
      </c>
      <c r="M364" s="337" t="s">
        <v>2442</v>
      </c>
      <c r="N364" s="337" t="s">
        <v>1972</v>
      </c>
      <c r="O364" s="337" t="s">
        <v>1395</v>
      </c>
      <c r="P364" s="337" t="s">
        <v>2599</v>
      </c>
      <c r="Q364" s="329" t="s">
        <v>21</v>
      </c>
      <c r="R364" s="516" t="s">
        <v>20356</v>
      </c>
      <c r="S364" s="329" t="s">
        <v>2259</v>
      </c>
      <c r="T364" s="329" t="s">
        <v>22</v>
      </c>
      <c r="U364" s="336">
        <v>34049</v>
      </c>
      <c r="V364" s="329" t="s">
        <v>255</v>
      </c>
      <c r="W364" s="329" t="s">
        <v>1382</v>
      </c>
      <c r="X364" s="329" t="s">
        <v>1936</v>
      </c>
      <c r="Y364" s="338" t="s">
        <v>20357</v>
      </c>
      <c r="Z364" s="336">
        <v>44301</v>
      </c>
      <c r="AA364" s="329" t="s">
        <v>1937</v>
      </c>
      <c r="AB364" s="329" t="s">
        <v>1938</v>
      </c>
      <c r="AC364" s="339" t="s">
        <v>1939</v>
      </c>
      <c r="AD364" s="329" t="s">
        <v>1992</v>
      </c>
      <c r="AE364" s="329" t="s">
        <v>20358</v>
      </c>
      <c r="AF364" s="329" t="s">
        <v>20359</v>
      </c>
      <c r="AG364" s="329" t="s">
        <v>20360</v>
      </c>
      <c r="AH364" s="329" t="s">
        <v>20359</v>
      </c>
      <c r="AI364" s="329" t="s">
        <v>20360</v>
      </c>
      <c r="AJ364" s="338" t="s">
        <v>20361</v>
      </c>
      <c r="AK364" s="329" t="s">
        <v>20362</v>
      </c>
      <c r="AL364" s="329" t="s">
        <v>1953</v>
      </c>
      <c r="AM364" s="500" t="s">
        <v>1396</v>
      </c>
      <c r="AN364" s="325" t="s">
        <v>1397</v>
      </c>
      <c r="AO364" s="7" t="s">
        <v>20363</v>
      </c>
      <c r="AQ364" s="6" t="s">
        <v>20364</v>
      </c>
      <c r="AR364" s="501" t="str">
        <f>Table2[[#This Row],[Employee Code]]</f>
        <v>12201612</v>
      </c>
      <c r="AS364" s="4" t="s">
        <v>16</v>
      </c>
      <c r="AT364" s="4" t="s">
        <v>14</v>
      </c>
    </row>
    <row r="365" spans="1:46" s="4" customFormat="1" ht="25" customHeight="1" x14ac:dyDescent="0.35">
      <c r="A365" s="365">
        <f t="shared" si="5"/>
        <v>364</v>
      </c>
      <c r="B365" s="338" t="s">
        <v>16629</v>
      </c>
      <c r="C365" s="335" t="s">
        <v>1398</v>
      </c>
      <c r="D365" s="329"/>
      <c r="E365" s="329" t="s">
        <v>129</v>
      </c>
      <c r="F365" s="336">
        <v>44929</v>
      </c>
      <c r="G365" s="336">
        <v>44988</v>
      </c>
      <c r="H365" s="336">
        <v>45355</v>
      </c>
      <c r="I365" s="336">
        <v>45747</v>
      </c>
      <c r="J365" s="329" t="s">
        <v>2085</v>
      </c>
      <c r="K365" s="337" t="s">
        <v>80</v>
      </c>
      <c r="L365" s="337" t="s">
        <v>146</v>
      </c>
      <c r="M365" s="337" t="s">
        <v>2316</v>
      </c>
      <c r="N365" s="337" t="s">
        <v>1990</v>
      </c>
      <c r="O365" s="337" t="s">
        <v>410</v>
      </c>
      <c r="P365" s="337" t="s">
        <v>2600</v>
      </c>
      <c r="Q365" s="329" t="s">
        <v>148</v>
      </c>
      <c r="R365" s="338" t="s">
        <v>20365</v>
      </c>
      <c r="S365" s="329" t="s">
        <v>17223</v>
      </c>
      <c r="T365" s="329" t="s">
        <v>22</v>
      </c>
      <c r="U365" s="336">
        <v>31950</v>
      </c>
      <c r="V365" s="9" t="s">
        <v>129</v>
      </c>
      <c r="W365" s="329" t="s">
        <v>2416</v>
      </c>
      <c r="X365" s="329" t="s">
        <v>1936</v>
      </c>
      <c r="Y365" s="338" t="s">
        <v>20366</v>
      </c>
      <c r="Z365" s="336">
        <v>44788</v>
      </c>
      <c r="AA365" s="329" t="s">
        <v>1937</v>
      </c>
      <c r="AB365" s="329" t="s">
        <v>1938</v>
      </c>
      <c r="AC365" s="339" t="s">
        <v>1939</v>
      </c>
      <c r="AD365" s="329" t="s">
        <v>2154</v>
      </c>
      <c r="AE365" s="329" t="s">
        <v>1962</v>
      </c>
      <c r="AF365" s="329" t="s">
        <v>20367</v>
      </c>
      <c r="AG365" s="329" t="s">
        <v>20368</v>
      </c>
      <c r="AH365" s="329" t="s">
        <v>20369</v>
      </c>
      <c r="AI365" s="329" t="s">
        <v>20370</v>
      </c>
      <c r="AJ365" s="338" t="s">
        <v>20371</v>
      </c>
      <c r="AK365" s="329" t="s">
        <v>20372</v>
      </c>
      <c r="AL365" s="329" t="s">
        <v>1941</v>
      </c>
      <c r="AM365" s="500" t="s">
        <v>1399</v>
      </c>
      <c r="AN365" s="325" t="s">
        <v>1400</v>
      </c>
      <c r="AO365" s="7" t="s">
        <v>20373</v>
      </c>
      <c r="AQ365" s="6" t="s">
        <v>20374</v>
      </c>
      <c r="AR365" s="501" t="str">
        <f>Table2[[#This Row],[Employee Code]]</f>
        <v>12301614</v>
      </c>
      <c r="AS365" s="4" t="s">
        <v>16</v>
      </c>
      <c r="AT365" s="4" t="s">
        <v>17039</v>
      </c>
    </row>
    <row r="366" spans="1:46" s="4" customFormat="1" ht="25" customHeight="1" x14ac:dyDescent="0.35">
      <c r="A366" s="365">
        <f t="shared" si="5"/>
        <v>365</v>
      </c>
      <c r="B366" s="338" t="s">
        <v>16631</v>
      </c>
      <c r="C366" s="335" t="s">
        <v>1403</v>
      </c>
      <c r="D366" s="329"/>
      <c r="E366" s="329" t="s">
        <v>14</v>
      </c>
      <c r="F366" s="336">
        <v>44930</v>
      </c>
      <c r="G366" s="336">
        <v>44989</v>
      </c>
      <c r="H366" s="336">
        <v>45356</v>
      </c>
      <c r="I366" s="336">
        <v>45747</v>
      </c>
      <c r="J366" s="329" t="s">
        <v>2085</v>
      </c>
      <c r="K366" s="337" t="s">
        <v>26</v>
      </c>
      <c r="L366" s="337" t="s">
        <v>428</v>
      </c>
      <c r="M366" s="337" t="s">
        <v>428</v>
      </c>
      <c r="N366" s="337" t="s">
        <v>2017</v>
      </c>
      <c r="O366" s="337" t="s">
        <v>1404</v>
      </c>
      <c r="P366" s="337" t="s">
        <v>2601</v>
      </c>
      <c r="Q366" s="329" t="s">
        <v>21</v>
      </c>
      <c r="R366" s="338" t="s">
        <v>20375</v>
      </c>
      <c r="S366" s="329" t="s">
        <v>1986</v>
      </c>
      <c r="T366" s="329" t="s">
        <v>22</v>
      </c>
      <c r="U366" s="336">
        <v>36127</v>
      </c>
      <c r="V366" s="9" t="s">
        <v>2055</v>
      </c>
      <c r="W366" s="329" t="s">
        <v>1725</v>
      </c>
      <c r="X366" s="329" t="s">
        <v>1936</v>
      </c>
      <c r="Y366" s="338" t="s">
        <v>20376</v>
      </c>
      <c r="Z366" s="336">
        <v>44816</v>
      </c>
      <c r="AA366" s="329" t="s">
        <v>1937</v>
      </c>
      <c r="AB366" s="329" t="s">
        <v>1956</v>
      </c>
      <c r="AC366" s="339" t="s">
        <v>1939</v>
      </c>
      <c r="AD366" s="329" t="s">
        <v>2010</v>
      </c>
      <c r="AE366" s="329" t="s">
        <v>2404</v>
      </c>
      <c r="AF366" s="329" t="s">
        <v>20377</v>
      </c>
      <c r="AG366" s="329" t="s">
        <v>20378</v>
      </c>
      <c r="AH366" s="329" t="s">
        <v>20379</v>
      </c>
      <c r="AI366" s="329" t="s">
        <v>20380</v>
      </c>
      <c r="AJ366" s="338" t="s">
        <v>20381</v>
      </c>
      <c r="AK366" s="329" t="s">
        <v>20382</v>
      </c>
      <c r="AL366" s="329" t="s">
        <v>1958</v>
      </c>
      <c r="AM366" s="500" t="s">
        <v>1405</v>
      </c>
      <c r="AN366" s="325" t="s">
        <v>1406</v>
      </c>
      <c r="AO366" s="7" t="s">
        <v>20383</v>
      </c>
      <c r="AQ366" s="6" t="s">
        <v>20384</v>
      </c>
      <c r="AR366" s="501" t="str">
        <f>Table2[[#This Row],[Employee Code]]</f>
        <v>12301617</v>
      </c>
      <c r="AS366" s="4" t="s">
        <v>16</v>
      </c>
      <c r="AT366" s="4" t="s">
        <v>14</v>
      </c>
    </row>
    <row r="367" spans="1:46" s="4" customFormat="1" ht="25" customHeight="1" x14ac:dyDescent="0.35">
      <c r="A367" s="365">
        <f t="shared" si="5"/>
        <v>366</v>
      </c>
      <c r="B367" s="338" t="s">
        <v>16632</v>
      </c>
      <c r="C367" s="335" t="s">
        <v>1407</v>
      </c>
      <c r="D367" s="329"/>
      <c r="E367" s="329" t="s">
        <v>32</v>
      </c>
      <c r="F367" s="336">
        <v>44930</v>
      </c>
      <c r="G367" s="336">
        <v>44989</v>
      </c>
      <c r="H367" s="336">
        <v>45356</v>
      </c>
      <c r="I367" s="336">
        <v>45747</v>
      </c>
      <c r="J367" s="329" t="s">
        <v>2085</v>
      </c>
      <c r="K367" s="337" t="s">
        <v>34</v>
      </c>
      <c r="L367" s="337" t="s">
        <v>115</v>
      </c>
      <c r="M367" s="337" t="s">
        <v>2070</v>
      </c>
      <c r="N367" s="337" t="s">
        <v>2017</v>
      </c>
      <c r="O367" s="337" t="s">
        <v>898</v>
      </c>
      <c r="P367" s="337" t="s">
        <v>2396</v>
      </c>
      <c r="Q367" s="329" t="s">
        <v>21</v>
      </c>
      <c r="R367" s="516" t="s">
        <v>20385</v>
      </c>
      <c r="S367" s="329" t="s">
        <v>2003</v>
      </c>
      <c r="T367" s="329" t="s">
        <v>53</v>
      </c>
      <c r="U367" s="336">
        <v>30832</v>
      </c>
      <c r="V367" s="329" t="s">
        <v>79</v>
      </c>
      <c r="W367" s="329" t="s">
        <v>334</v>
      </c>
      <c r="X367" s="329" t="s">
        <v>1936</v>
      </c>
      <c r="Y367" s="338" t="s">
        <v>20386</v>
      </c>
      <c r="Z367" s="336">
        <v>44476</v>
      </c>
      <c r="AA367" s="329" t="s">
        <v>1937</v>
      </c>
      <c r="AB367" s="329" t="s">
        <v>1938</v>
      </c>
      <c r="AC367" s="339" t="s">
        <v>1939</v>
      </c>
      <c r="AD367" s="329" t="s">
        <v>2602</v>
      </c>
      <c r="AE367" s="329" t="s">
        <v>20387</v>
      </c>
      <c r="AF367" s="329" t="s">
        <v>20388</v>
      </c>
      <c r="AG367" s="329" t="s">
        <v>20389</v>
      </c>
      <c r="AH367" s="329" t="s">
        <v>20388</v>
      </c>
      <c r="AI367" s="329" t="s">
        <v>20389</v>
      </c>
      <c r="AJ367" s="338" t="s">
        <v>20390</v>
      </c>
      <c r="AK367" s="329" t="s">
        <v>20391</v>
      </c>
      <c r="AL367" s="329" t="s">
        <v>1971</v>
      </c>
      <c r="AM367" s="500" t="s">
        <v>1408</v>
      </c>
      <c r="AN367" s="325" t="s">
        <v>1409</v>
      </c>
      <c r="AO367" s="7" t="s">
        <v>20392</v>
      </c>
      <c r="AQ367" s="6" t="s">
        <v>20393</v>
      </c>
      <c r="AR367" s="501" t="str">
        <f>Table2[[#This Row],[Employee Code]]</f>
        <v>12301618</v>
      </c>
      <c r="AS367" s="4" t="s">
        <v>16</v>
      </c>
      <c r="AT367" s="4" t="s">
        <v>17039</v>
      </c>
    </row>
    <row r="368" spans="1:46" s="4" customFormat="1" ht="25" customHeight="1" x14ac:dyDescent="0.35">
      <c r="A368" s="365">
        <f t="shared" si="5"/>
        <v>367</v>
      </c>
      <c r="B368" s="338" t="s">
        <v>16633</v>
      </c>
      <c r="C368" s="335" t="s">
        <v>1410</v>
      </c>
      <c r="D368" s="329"/>
      <c r="E368" s="329" t="s">
        <v>14</v>
      </c>
      <c r="F368" s="336">
        <v>44930</v>
      </c>
      <c r="G368" s="336">
        <v>44989</v>
      </c>
      <c r="H368" s="336">
        <v>45356</v>
      </c>
      <c r="I368" s="336">
        <v>45747</v>
      </c>
      <c r="J368" s="329" t="s">
        <v>2085</v>
      </c>
      <c r="K368" s="337" t="s">
        <v>69</v>
      </c>
      <c r="L368" s="337" t="s">
        <v>789</v>
      </c>
      <c r="M368" s="337" t="s">
        <v>2383</v>
      </c>
      <c r="N368" s="337" t="s">
        <v>2017</v>
      </c>
      <c r="O368" s="337" t="s">
        <v>1411</v>
      </c>
      <c r="P368" s="337" t="s">
        <v>2603</v>
      </c>
      <c r="Q368" s="329" t="s">
        <v>21</v>
      </c>
      <c r="R368" s="338" t="s">
        <v>20394</v>
      </c>
      <c r="S368" s="329" t="s">
        <v>2259</v>
      </c>
      <c r="T368" s="329" t="s">
        <v>22</v>
      </c>
      <c r="U368" s="336">
        <v>35222</v>
      </c>
      <c r="V368" s="9" t="s">
        <v>57</v>
      </c>
      <c r="W368" s="329" t="s">
        <v>57</v>
      </c>
      <c r="X368" s="329" t="s">
        <v>1936</v>
      </c>
      <c r="Y368" s="338" t="s">
        <v>20395</v>
      </c>
      <c r="Z368" s="336">
        <v>44375</v>
      </c>
      <c r="AA368" s="329" t="s">
        <v>1937</v>
      </c>
      <c r="AB368" s="329" t="s">
        <v>1938</v>
      </c>
      <c r="AC368" s="339" t="s">
        <v>1939</v>
      </c>
      <c r="AD368" s="329" t="s">
        <v>2461</v>
      </c>
      <c r="AE368" s="329" t="s">
        <v>1998</v>
      </c>
      <c r="AF368" s="329" t="s">
        <v>20396</v>
      </c>
      <c r="AG368" s="329" t="s">
        <v>20397</v>
      </c>
      <c r="AH368" s="329" t="s">
        <v>20398</v>
      </c>
      <c r="AI368" s="329" t="s">
        <v>20399</v>
      </c>
      <c r="AJ368" s="338" t="s">
        <v>20400</v>
      </c>
      <c r="AK368" s="329" t="s">
        <v>20401</v>
      </c>
      <c r="AL368" s="329" t="s">
        <v>2224</v>
      </c>
      <c r="AM368" s="500" t="s">
        <v>1412</v>
      </c>
      <c r="AN368" s="325" t="s">
        <v>1413</v>
      </c>
      <c r="AO368" s="7"/>
      <c r="AQ368" s="6" t="s">
        <v>20402</v>
      </c>
      <c r="AR368" s="501" t="str">
        <f>Table2[[#This Row],[Employee Code]]</f>
        <v>12301619</v>
      </c>
      <c r="AS368" s="4" t="s">
        <v>16</v>
      </c>
      <c r="AT368" s="4" t="s">
        <v>14</v>
      </c>
    </row>
    <row r="369" spans="1:46" s="4" customFormat="1" ht="25" customHeight="1" x14ac:dyDescent="0.35">
      <c r="A369" s="365">
        <f t="shared" si="5"/>
        <v>368</v>
      </c>
      <c r="B369" s="338" t="s">
        <v>16634</v>
      </c>
      <c r="C369" s="335" t="s">
        <v>1414</v>
      </c>
      <c r="D369" s="329"/>
      <c r="E369" s="329" t="s">
        <v>544</v>
      </c>
      <c r="F369" s="336">
        <v>44935</v>
      </c>
      <c r="G369" s="336">
        <v>44994</v>
      </c>
      <c r="H369" s="336">
        <v>45361</v>
      </c>
      <c r="I369" s="336">
        <v>45747</v>
      </c>
      <c r="J369" s="329" t="s">
        <v>2085</v>
      </c>
      <c r="K369" s="337" t="s">
        <v>80</v>
      </c>
      <c r="L369" s="337" t="s">
        <v>146</v>
      </c>
      <c r="M369" s="337" t="s">
        <v>17340</v>
      </c>
      <c r="N369" s="337" t="s">
        <v>2050</v>
      </c>
      <c r="O369" s="337" t="s">
        <v>400</v>
      </c>
      <c r="P369" s="337" t="s">
        <v>2604</v>
      </c>
      <c r="Q369" s="329" t="s">
        <v>148</v>
      </c>
      <c r="R369" s="338" t="s">
        <v>20403</v>
      </c>
      <c r="S369" s="329" t="s">
        <v>1935</v>
      </c>
      <c r="T369" s="329" t="s">
        <v>22</v>
      </c>
      <c r="U369" s="336">
        <v>30829</v>
      </c>
      <c r="V369" s="9" t="s">
        <v>544</v>
      </c>
      <c r="W369" s="329" t="s">
        <v>1153</v>
      </c>
      <c r="X369" s="329" t="s">
        <v>1936</v>
      </c>
      <c r="Y369" s="338" t="s">
        <v>20404</v>
      </c>
      <c r="Z369" s="336">
        <v>44858</v>
      </c>
      <c r="AA369" s="329" t="s">
        <v>1937</v>
      </c>
      <c r="AB369" s="329" t="s">
        <v>1938</v>
      </c>
      <c r="AC369" s="339" t="s">
        <v>1974</v>
      </c>
      <c r="AD369" s="329" t="s">
        <v>20405</v>
      </c>
      <c r="AE369" s="329" t="s">
        <v>20406</v>
      </c>
      <c r="AF369" s="329" t="s">
        <v>20407</v>
      </c>
      <c r="AG369" s="329" t="s">
        <v>20408</v>
      </c>
      <c r="AH369" s="329" t="s">
        <v>20409</v>
      </c>
      <c r="AI369" s="329" t="s">
        <v>20410</v>
      </c>
      <c r="AJ369" s="338" t="s">
        <v>20411</v>
      </c>
      <c r="AK369" s="329" t="s">
        <v>20412</v>
      </c>
      <c r="AL369" s="329" t="s">
        <v>1941</v>
      </c>
      <c r="AM369" s="500" t="s">
        <v>1415</v>
      </c>
      <c r="AN369" s="325" t="s">
        <v>1416</v>
      </c>
      <c r="AO369" s="7" t="s">
        <v>20413</v>
      </c>
      <c r="AQ369" s="6" t="s">
        <v>20414</v>
      </c>
      <c r="AR369" s="501" t="str">
        <f>Table2[[#This Row],[Employee Code]]</f>
        <v>12301623</v>
      </c>
      <c r="AS369" s="4" t="s">
        <v>16</v>
      </c>
      <c r="AT369" s="4" t="s">
        <v>17039</v>
      </c>
    </row>
    <row r="370" spans="1:46" s="4" customFormat="1" ht="25" customHeight="1" x14ac:dyDescent="0.35">
      <c r="A370" s="365">
        <f t="shared" si="5"/>
        <v>369</v>
      </c>
      <c r="B370" s="338" t="s">
        <v>16635</v>
      </c>
      <c r="C370" s="335" t="s">
        <v>1417</v>
      </c>
      <c r="D370" s="329"/>
      <c r="E370" s="329" t="s">
        <v>14</v>
      </c>
      <c r="F370" s="336">
        <v>44958</v>
      </c>
      <c r="G370" s="336">
        <v>45017</v>
      </c>
      <c r="H370" s="336">
        <v>45384</v>
      </c>
      <c r="I370" s="336">
        <v>45777</v>
      </c>
      <c r="J370" s="329" t="s">
        <v>2085</v>
      </c>
      <c r="K370" s="337" t="s">
        <v>34</v>
      </c>
      <c r="L370" s="337" t="s">
        <v>35</v>
      </c>
      <c r="M370" s="337" t="s">
        <v>35</v>
      </c>
      <c r="N370" s="337" t="s">
        <v>2126</v>
      </c>
      <c r="O370" s="337" t="s">
        <v>307</v>
      </c>
      <c r="P370" s="337" t="s">
        <v>2127</v>
      </c>
      <c r="Q370" s="329" t="s">
        <v>21</v>
      </c>
      <c r="R370" s="516" t="s">
        <v>20415</v>
      </c>
      <c r="S370" s="329" t="s">
        <v>2259</v>
      </c>
      <c r="T370" s="329" t="s">
        <v>22</v>
      </c>
      <c r="U370" s="336">
        <v>34680</v>
      </c>
      <c r="V370" s="329" t="s">
        <v>2202</v>
      </c>
      <c r="W370" s="329" t="s">
        <v>2202</v>
      </c>
      <c r="X370" s="329" t="s">
        <v>1936</v>
      </c>
      <c r="Y370" s="338" t="s">
        <v>20416</v>
      </c>
      <c r="Z370" s="336">
        <v>44771</v>
      </c>
      <c r="AA370" s="329" t="s">
        <v>1937</v>
      </c>
      <c r="AB370" s="329" t="s">
        <v>1956</v>
      </c>
      <c r="AC370" s="339" t="s">
        <v>1939</v>
      </c>
      <c r="AD370" s="329" t="s">
        <v>1947</v>
      </c>
      <c r="AE370" s="329" t="s">
        <v>2041</v>
      </c>
      <c r="AF370" s="329" t="s">
        <v>20417</v>
      </c>
      <c r="AG370" s="329" t="s">
        <v>20418</v>
      </c>
      <c r="AH370" s="329" t="s">
        <v>20419</v>
      </c>
      <c r="AI370" s="329" t="s">
        <v>20420</v>
      </c>
      <c r="AJ370" s="338" t="s">
        <v>20421</v>
      </c>
      <c r="AK370" s="329" t="s">
        <v>20422</v>
      </c>
      <c r="AL370" s="329" t="s">
        <v>1953</v>
      </c>
      <c r="AM370" s="500" t="s">
        <v>1418</v>
      </c>
      <c r="AN370" s="325" t="s">
        <v>1419</v>
      </c>
      <c r="AO370" s="7" t="s">
        <v>20423</v>
      </c>
      <c r="AQ370" s="6" t="s">
        <v>20424</v>
      </c>
      <c r="AR370" s="501" t="str">
        <f>Table2[[#This Row],[Employee Code]]</f>
        <v>12301631</v>
      </c>
      <c r="AS370" s="4" t="s">
        <v>16</v>
      </c>
      <c r="AT370" s="4" t="s">
        <v>14</v>
      </c>
    </row>
    <row r="371" spans="1:46" s="4" customFormat="1" ht="25" customHeight="1" x14ac:dyDescent="0.35">
      <c r="A371" s="365">
        <f t="shared" si="5"/>
        <v>370</v>
      </c>
      <c r="B371" s="338" t="s">
        <v>16636</v>
      </c>
      <c r="C371" s="335" t="s">
        <v>1420</v>
      </c>
      <c r="D371" s="329"/>
      <c r="E371" s="329" t="s">
        <v>14</v>
      </c>
      <c r="F371" s="336">
        <v>44958</v>
      </c>
      <c r="G371" s="336">
        <v>45017</v>
      </c>
      <c r="H371" s="336">
        <v>45384</v>
      </c>
      <c r="I371" s="336">
        <v>45777</v>
      </c>
      <c r="J371" s="329" t="s">
        <v>2085</v>
      </c>
      <c r="K371" s="337" t="s">
        <v>34</v>
      </c>
      <c r="L371" s="337" t="s">
        <v>35</v>
      </c>
      <c r="M371" s="337" t="s">
        <v>2225</v>
      </c>
      <c r="N371" s="337" t="s">
        <v>2126</v>
      </c>
      <c r="O371" s="337" t="s">
        <v>762</v>
      </c>
      <c r="P371" s="337" t="s">
        <v>2347</v>
      </c>
      <c r="Q371" s="329" t="s">
        <v>21</v>
      </c>
      <c r="R371" s="338" t="s">
        <v>20425</v>
      </c>
      <c r="S371" s="329" t="s">
        <v>2295</v>
      </c>
      <c r="T371" s="329" t="s">
        <v>22</v>
      </c>
      <c r="U371" s="336">
        <v>34736</v>
      </c>
      <c r="V371" s="9" t="s">
        <v>2202</v>
      </c>
      <c r="W371" s="329" t="s">
        <v>2202</v>
      </c>
      <c r="X371" s="329" t="s">
        <v>1936</v>
      </c>
      <c r="Y371" s="338" t="s">
        <v>20426</v>
      </c>
      <c r="Z371" s="336">
        <v>44782</v>
      </c>
      <c r="AA371" s="329" t="s">
        <v>1937</v>
      </c>
      <c r="AB371" s="329" t="s">
        <v>1956</v>
      </c>
      <c r="AC371" s="339" t="s">
        <v>1974</v>
      </c>
      <c r="AD371" s="329" t="s">
        <v>20427</v>
      </c>
      <c r="AE371" s="329" t="s">
        <v>2586</v>
      </c>
      <c r="AF371" s="329" t="s">
        <v>20428</v>
      </c>
      <c r="AG371" s="329" t="s">
        <v>20429</v>
      </c>
      <c r="AH371" s="329" t="s">
        <v>20430</v>
      </c>
      <c r="AI371" s="329" t="s">
        <v>20431</v>
      </c>
      <c r="AJ371" s="338" t="s">
        <v>20432</v>
      </c>
      <c r="AK371" s="329" t="s">
        <v>20433</v>
      </c>
      <c r="AL371" s="329" t="s">
        <v>1950</v>
      </c>
      <c r="AM371" s="500" t="s">
        <v>1421</v>
      </c>
      <c r="AN371" s="325" t="s">
        <v>1422</v>
      </c>
      <c r="AO371" s="7" t="s">
        <v>20434</v>
      </c>
      <c r="AP371" s="4" t="s">
        <v>20435</v>
      </c>
      <c r="AQ371" s="6" t="s">
        <v>20436</v>
      </c>
      <c r="AR371" s="501" t="str">
        <f>Table2[[#This Row],[Employee Code]]</f>
        <v>12301633</v>
      </c>
      <c r="AS371" s="4" t="s">
        <v>16</v>
      </c>
      <c r="AT371" s="4" t="s">
        <v>14</v>
      </c>
    </row>
    <row r="372" spans="1:46" s="4" customFormat="1" ht="25" customHeight="1" x14ac:dyDescent="0.35">
      <c r="A372" s="365">
        <f t="shared" si="5"/>
        <v>371</v>
      </c>
      <c r="B372" s="338" t="s">
        <v>16637</v>
      </c>
      <c r="C372" s="335" t="s">
        <v>1423</v>
      </c>
      <c r="D372" s="329"/>
      <c r="E372" s="329" t="s">
        <v>14</v>
      </c>
      <c r="F372" s="336">
        <v>44963</v>
      </c>
      <c r="G372" s="336">
        <v>45022</v>
      </c>
      <c r="H372" s="336">
        <v>45389</v>
      </c>
      <c r="I372" s="336">
        <v>45777</v>
      </c>
      <c r="J372" s="329" t="s">
        <v>2085</v>
      </c>
      <c r="K372" s="337" t="s">
        <v>69</v>
      </c>
      <c r="L372" s="337" t="s">
        <v>70</v>
      </c>
      <c r="M372" s="337" t="s">
        <v>2147</v>
      </c>
      <c r="N372" s="337" t="s">
        <v>2017</v>
      </c>
      <c r="O372" s="337" t="s">
        <v>1370</v>
      </c>
      <c r="P372" s="337" t="s">
        <v>2592</v>
      </c>
      <c r="Q372" s="329" t="s">
        <v>21</v>
      </c>
      <c r="R372" s="516" t="s">
        <v>20437</v>
      </c>
      <c r="S372" s="329" t="s">
        <v>2485</v>
      </c>
      <c r="T372" s="329" t="s">
        <v>53</v>
      </c>
      <c r="U372" s="336">
        <v>33340</v>
      </c>
      <c r="V372" s="329" t="s">
        <v>351</v>
      </c>
      <c r="W372" s="329" t="s">
        <v>1679</v>
      </c>
      <c r="X372" s="329" t="s">
        <v>1936</v>
      </c>
      <c r="Y372" s="338" t="s">
        <v>20438</v>
      </c>
      <c r="Z372" s="336">
        <v>44649</v>
      </c>
      <c r="AA372" s="329" t="s">
        <v>1937</v>
      </c>
      <c r="AB372" s="329" t="s">
        <v>1938</v>
      </c>
      <c r="AC372" s="339" t="s">
        <v>1939</v>
      </c>
      <c r="AD372" s="329" t="s">
        <v>2004</v>
      </c>
      <c r="AE372" s="329" t="s">
        <v>1988</v>
      </c>
      <c r="AF372" s="329" t="s">
        <v>20439</v>
      </c>
      <c r="AG372" s="329" t="s">
        <v>20440</v>
      </c>
      <c r="AH372" s="329" t="s">
        <v>20441</v>
      </c>
      <c r="AI372" s="329" t="s">
        <v>20442</v>
      </c>
      <c r="AJ372" s="338" t="s">
        <v>20443</v>
      </c>
      <c r="AK372" s="329" t="s">
        <v>20444</v>
      </c>
      <c r="AL372" s="329" t="s">
        <v>1971</v>
      </c>
      <c r="AM372" s="500" t="s">
        <v>1424</v>
      </c>
      <c r="AN372" s="325" t="s">
        <v>1425</v>
      </c>
      <c r="AO372" s="7" t="s">
        <v>20445</v>
      </c>
      <c r="AQ372" s="6" t="s">
        <v>20446</v>
      </c>
      <c r="AR372" s="501" t="str">
        <f>Table2[[#This Row],[Employee Code]]</f>
        <v>12301635</v>
      </c>
      <c r="AS372" s="4" t="s">
        <v>16</v>
      </c>
      <c r="AT372" s="4" t="s">
        <v>14</v>
      </c>
    </row>
    <row r="373" spans="1:46" s="4" customFormat="1" ht="25" customHeight="1" x14ac:dyDescent="0.35">
      <c r="A373" s="365">
        <f t="shared" si="5"/>
        <v>372</v>
      </c>
      <c r="B373" s="338" t="s">
        <v>16638</v>
      </c>
      <c r="C373" s="335" t="s">
        <v>1426</v>
      </c>
      <c r="D373" s="329"/>
      <c r="E373" s="329" t="s">
        <v>91</v>
      </c>
      <c r="F373" s="336">
        <v>44986</v>
      </c>
      <c r="G373" s="336">
        <v>45045</v>
      </c>
      <c r="H373" s="336">
        <v>45412</v>
      </c>
      <c r="I373" s="336">
        <v>45777</v>
      </c>
      <c r="J373" s="329" t="s">
        <v>2085</v>
      </c>
      <c r="K373" s="337" t="s">
        <v>80</v>
      </c>
      <c r="L373" s="337" t="s">
        <v>146</v>
      </c>
      <c r="M373" s="337" t="s">
        <v>2316</v>
      </c>
      <c r="N373" s="337" t="s">
        <v>1972</v>
      </c>
      <c r="O373" s="337" t="s">
        <v>172</v>
      </c>
      <c r="P373" s="337" t="s">
        <v>2045</v>
      </c>
      <c r="Q373" s="329" t="s">
        <v>148</v>
      </c>
      <c r="R373" s="338" t="s">
        <v>20447</v>
      </c>
      <c r="S373" s="329" t="s">
        <v>2252</v>
      </c>
      <c r="T373" s="329" t="s">
        <v>53</v>
      </c>
      <c r="U373" s="336">
        <v>30987</v>
      </c>
      <c r="V373" s="9" t="s">
        <v>455</v>
      </c>
      <c r="W373" s="329" t="s">
        <v>255</v>
      </c>
      <c r="X373" s="329" t="s">
        <v>1936</v>
      </c>
      <c r="Y373" s="338" t="s">
        <v>20448</v>
      </c>
      <c r="Z373" s="336">
        <v>44862</v>
      </c>
      <c r="AA373" s="329" t="s">
        <v>1937</v>
      </c>
      <c r="AB373" s="329" t="s">
        <v>1946</v>
      </c>
      <c r="AC373" s="339" t="s">
        <v>1939</v>
      </c>
      <c r="AD373" s="329" t="s">
        <v>2115</v>
      </c>
      <c r="AE373" s="329" t="s">
        <v>20449</v>
      </c>
      <c r="AF373" s="329" t="s">
        <v>20450</v>
      </c>
      <c r="AG373" s="329" t="s">
        <v>20451</v>
      </c>
      <c r="AH373" s="329" t="s">
        <v>20450</v>
      </c>
      <c r="AI373" s="329" t="s">
        <v>20451</v>
      </c>
      <c r="AJ373" s="338" t="s">
        <v>20452</v>
      </c>
      <c r="AK373" s="329" t="s">
        <v>20453</v>
      </c>
      <c r="AL373" s="329" t="s">
        <v>1953</v>
      </c>
      <c r="AM373" s="500" t="s">
        <v>1427</v>
      </c>
      <c r="AN373" s="325" t="s">
        <v>1428</v>
      </c>
      <c r="AO373" s="7" t="s">
        <v>20454</v>
      </c>
      <c r="AQ373" s="6" t="s">
        <v>20455</v>
      </c>
      <c r="AR373" s="501" t="str">
        <f>Table2[[#This Row],[Employee Code]]</f>
        <v>12301639</v>
      </c>
      <c r="AS373" s="4" t="s">
        <v>16</v>
      </c>
      <c r="AT373" s="4" t="s">
        <v>17039</v>
      </c>
    </row>
    <row r="374" spans="1:46" s="4" customFormat="1" ht="25" customHeight="1" x14ac:dyDescent="0.35">
      <c r="A374" s="365">
        <f t="shared" si="5"/>
        <v>373</v>
      </c>
      <c r="B374" s="338" t="s">
        <v>16639</v>
      </c>
      <c r="C374" s="335" t="s">
        <v>1429</v>
      </c>
      <c r="D374" s="329" t="s">
        <v>18342</v>
      </c>
      <c r="E374" s="329" t="s">
        <v>14</v>
      </c>
      <c r="F374" s="336">
        <v>44986</v>
      </c>
      <c r="G374" s="336"/>
      <c r="H374" s="336">
        <v>45352</v>
      </c>
      <c r="I374" s="336">
        <v>45716</v>
      </c>
      <c r="J374" s="329" t="s">
        <v>2085</v>
      </c>
      <c r="K374" s="337" t="s">
        <v>34</v>
      </c>
      <c r="L374" s="337" t="s">
        <v>35</v>
      </c>
      <c r="M374" s="337" t="s">
        <v>2142</v>
      </c>
      <c r="N374" s="337" t="s">
        <v>2155</v>
      </c>
      <c r="O374" s="337" t="s">
        <v>1430</v>
      </c>
      <c r="P374" s="337" t="s">
        <v>2605</v>
      </c>
      <c r="Q374" s="329" t="s">
        <v>21</v>
      </c>
      <c r="R374" s="516" t="s">
        <v>20456</v>
      </c>
      <c r="S374" s="329" t="s">
        <v>2135</v>
      </c>
      <c r="T374" s="329" t="s">
        <v>22</v>
      </c>
      <c r="U374" s="336">
        <v>36606</v>
      </c>
      <c r="V374" s="329" t="s">
        <v>2562</v>
      </c>
      <c r="W374" s="329" t="s">
        <v>2562</v>
      </c>
      <c r="X374" s="329" t="s">
        <v>1936</v>
      </c>
      <c r="Y374" s="338" t="s">
        <v>20457</v>
      </c>
      <c r="Z374" s="336">
        <v>44422</v>
      </c>
      <c r="AA374" s="329" t="s">
        <v>1937</v>
      </c>
      <c r="AB374" s="329" t="s">
        <v>1956</v>
      </c>
      <c r="AC374" s="339" t="s">
        <v>1939</v>
      </c>
      <c r="AD374" s="329" t="s">
        <v>20458</v>
      </c>
      <c r="AE374" s="329" t="s">
        <v>1948</v>
      </c>
      <c r="AF374" s="329" t="s">
        <v>20459</v>
      </c>
      <c r="AG374" s="329" t="s">
        <v>20460</v>
      </c>
      <c r="AH374" s="329" t="s">
        <v>20461</v>
      </c>
      <c r="AI374" s="329" t="s">
        <v>20462</v>
      </c>
      <c r="AJ374" s="338" t="s">
        <v>20463</v>
      </c>
      <c r="AK374" s="329" t="s">
        <v>20464</v>
      </c>
      <c r="AL374" s="329" t="s">
        <v>1958</v>
      </c>
      <c r="AM374" s="500" t="s">
        <v>1431</v>
      </c>
      <c r="AN374" s="325" t="s">
        <v>1432</v>
      </c>
      <c r="AO374" s="7" t="s">
        <v>20465</v>
      </c>
      <c r="AQ374" s="6" t="s">
        <v>20466</v>
      </c>
      <c r="AR374" s="501" t="str">
        <f>Table2[[#This Row],[Employee Code]]</f>
        <v>12301642</v>
      </c>
      <c r="AS374" s="4" t="s">
        <v>16</v>
      </c>
      <c r="AT374" s="4" t="s">
        <v>14</v>
      </c>
    </row>
    <row r="375" spans="1:46" s="4" customFormat="1" ht="25" customHeight="1" x14ac:dyDescent="0.35">
      <c r="A375" s="365">
        <f t="shared" si="5"/>
        <v>374</v>
      </c>
      <c r="B375" s="338" t="s">
        <v>16640</v>
      </c>
      <c r="C375" s="335" t="s">
        <v>1433</v>
      </c>
      <c r="D375" s="329"/>
      <c r="E375" s="329" t="s">
        <v>14</v>
      </c>
      <c r="F375" s="336">
        <v>44998</v>
      </c>
      <c r="G375" s="336">
        <v>45057</v>
      </c>
      <c r="H375" s="336">
        <v>45444</v>
      </c>
      <c r="I375" s="336">
        <v>45808</v>
      </c>
      <c r="J375" s="329" t="s">
        <v>2085</v>
      </c>
      <c r="K375" s="337" t="s">
        <v>69</v>
      </c>
      <c r="L375" s="337" t="s">
        <v>70</v>
      </c>
      <c r="M375" s="337" t="s">
        <v>2147</v>
      </c>
      <c r="N375" s="337" t="s">
        <v>2017</v>
      </c>
      <c r="O375" s="337" t="s">
        <v>1370</v>
      </c>
      <c r="P375" s="337" t="s">
        <v>2592</v>
      </c>
      <c r="Q375" s="329" t="s">
        <v>21</v>
      </c>
      <c r="R375" s="338" t="s">
        <v>20467</v>
      </c>
      <c r="S375" s="329" t="s">
        <v>2135</v>
      </c>
      <c r="T375" s="329" t="s">
        <v>53</v>
      </c>
      <c r="U375" s="336">
        <v>34124</v>
      </c>
      <c r="V375" s="9" t="s">
        <v>544</v>
      </c>
      <c r="W375" s="329" t="s">
        <v>544</v>
      </c>
      <c r="X375" s="329" t="s">
        <v>1936</v>
      </c>
      <c r="Y375" s="338" t="s">
        <v>20468</v>
      </c>
      <c r="Z375" s="336">
        <v>44421</v>
      </c>
      <c r="AA375" s="329" t="s">
        <v>1937</v>
      </c>
      <c r="AB375" s="329" t="s">
        <v>1956</v>
      </c>
      <c r="AC375" s="339" t="s">
        <v>1939</v>
      </c>
      <c r="AD375" s="329" t="s">
        <v>2423</v>
      </c>
      <c r="AE375" s="329" t="s">
        <v>1988</v>
      </c>
      <c r="AF375" s="329" t="s">
        <v>20469</v>
      </c>
      <c r="AG375" s="329" t="s">
        <v>20470</v>
      </c>
      <c r="AH375" s="329" t="s">
        <v>20469</v>
      </c>
      <c r="AI375" s="329" t="s">
        <v>20470</v>
      </c>
      <c r="AJ375" s="338" t="s">
        <v>20471</v>
      </c>
      <c r="AK375" s="329" t="s">
        <v>20472</v>
      </c>
      <c r="AL375" s="329" t="s">
        <v>1953</v>
      </c>
      <c r="AM375" s="500" t="s">
        <v>1434</v>
      </c>
      <c r="AN375" s="325" t="s">
        <v>1435</v>
      </c>
      <c r="AO375" s="7" t="s">
        <v>20473</v>
      </c>
      <c r="AQ375" s="6" t="s">
        <v>20474</v>
      </c>
      <c r="AR375" s="501" t="str">
        <f>Table2[[#This Row],[Employee Code]]</f>
        <v>12301647</v>
      </c>
      <c r="AS375" s="4" t="s">
        <v>16</v>
      </c>
      <c r="AT375" s="4" t="s">
        <v>14</v>
      </c>
    </row>
    <row r="376" spans="1:46" s="4" customFormat="1" ht="25" customHeight="1" x14ac:dyDescent="0.35">
      <c r="A376" s="365">
        <f t="shared" si="5"/>
        <v>375</v>
      </c>
      <c r="B376" s="338" t="s">
        <v>16641</v>
      </c>
      <c r="C376" s="335" t="s">
        <v>1436</v>
      </c>
      <c r="D376" s="329"/>
      <c r="E376" s="329" t="s">
        <v>14</v>
      </c>
      <c r="F376" s="336">
        <v>44998</v>
      </c>
      <c r="G376" s="336">
        <v>45057</v>
      </c>
      <c r="H376" s="336">
        <v>45444</v>
      </c>
      <c r="I376" s="336">
        <v>45808</v>
      </c>
      <c r="J376" s="329" t="s">
        <v>2085</v>
      </c>
      <c r="K376" s="337" t="s">
        <v>18</v>
      </c>
      <c r="L376" s="337" t="s">
        <v>19</v>
      </c>
      <c r="M376" s="337" t="s">
        <v>19445</v>
      </c>
      <c r="N376" s="337" t="s">
        <v>2017</v>
      </c>
      <c r="O376" s="337" t="s">
        <v>1049</v>
      </c>
      <c r="P376" s="337" t="s">
        <v>2522</v>
      </c>
      <c r="Q376" s="329" t="s">
        <v>21</v>
      </c>
      <c r="R376" s="516" t="s">
        <v>20475</v>
      </c>
      <c r="S376" s="329" t="s">
        <v>1986</v>
      </c>
      <c r="T376" s="329" t="s">
        <v>22</v>
      </c>
      <c r="U376" s="336">
        <v>34627</v>
      </c>
      <c r="V376" s="329" t="s">
        <v>351</v>
      </c>
      <c r="W376" s="329" t="s">
        <v>2048</v>
      </c>
      <c r="X376" s="329" t="s">
        <v>1936</v>
      </c>
      <c r="Y376" s="338" t="s">
        <v>20476</v>
      </c>
      <c r="Z376" s="336">
        <v>44798</v>
      </c>
      <c r="AA376" s="329" t="s">
        <v>1937</v>
      </c>
      <c r="AB376" s="329" t="s">
        <v>1938</v>
      </c>
      <c r="AC376" s="339" t="s">
        <v>1939</v>
      </c>
      <c r="AD376" s="329" t="s">
        <v>20477</v>
      </c>
      <c r="AE376" s="329" t="s">
        <v>2606</v>
      </c>
      <c r="AF376" s="329" t="s">
        <v>20478</v>
      </c>
      <c r="AG376" s="329" t="s">
        <v>20479</v>
      </c>
      <c r="AH376" s="329" t="s">
        <v>20480</v>
      </c>
      <c r="AI376" s="329" t="s">
        <v>20481</v>
      </c>
      <c r="AJ376" s="338" t="s">
        <v>20482</v>
      </c>
      <c r="AK376" s="329" t="s">
        <v>20483</v>
      </c>
      <c r="AL376" s="329" t="s">
        <v>1941</v>
      </c>
      <c r="AM376" s="500" t="s">
        <v>1437</v>
      </c>
      <c r="AN376" s="325" t="s">
        <v>1438</v>
      </c>
      <c r="AO376" s="7"/>
      <c r="AQ376" s="6" t="s">
        <v>20484</v>
      </c>
      <c r="AR376" s="501" t="str">
        <f>Table2[[#This Row],[Employee Code]]</f>
        <v>12301648</v>
      </c>
      <c r="AS376" s="4" t="s">
        <v>16</v>
      </c>
      <c r="AT376" s="4" t="s">
        <v>14</v>
      </c>
    </row>
    <row r="377" spans="1:46" s="4" customFormat="1" ht="25" customHeight="1" x14ac:dyDescent="0.35">
      <c r="A377" s="365">
        <f t="shared" si="5"/>
        <v>376</v>
      </c>
      <c r="B377" s="338" t="s">
        <v>16642</v>
      </c>
      <c r="C377" s="335" t="s">
        <v>1439</v>
      </c>
      <c r="D377" s="329"/>
      <c r="E377" s="329" t="s">
        <v>14</v>
      </c>
      <c r="F377" s="336">
        <v>45019</v>
      </c>
      <c r="G377" s="336">
        <v>45078</v>
      </c>
      <c r="H377" s="336">
        <v>45474</v>
      </c>
      <c r="I377" s="336">
        <v>45838</v>
      </c>
      <c r="J377" s="329" t="s">
        <v>2085</v>
      </c>
      <c r="K377" s="337" t="s">
        <v>109</v>
      </c>
      <c r="L377" s="337" t="s">
        <v>1440</v>
      </c>
      <c r="M377" s="337" t="s">
        <v>1440</v>
      </c>
      <c r="N377" s="337" t="s">
        <v>1984</v>
      </c>
      <c r="O377" s="337" t="s">
        <v>1441</v>
      </c>
      <c r="P377" s="337" t="s">
        <v>2607</v>
      </c>
      <c r="Q377" s="329" t="s">
        <v>21</v>
      </c>
      <c r="R377" s="338" t="s">
        <v>20485</v>
      </c>
      <c r="S377" s="329" t="s">
        <v>1935</v>
      </c>
      <c r="T377" s="329" t="s">
        <v>53</v>
      </c>
      <c r="U377" s="336">
        <v>34809</v>
      </c>
      <c r="V377" s="9" t="s">
        <v>255</v>
      </c>
      <c r="W377" s="329" t="s">
        <v>317</v>
      </c>
      <c r="X377" s="329" t="s">
        <v>1936</v>
      </c>
      <c r="Y377" s="338" t="s">
        <v>20486</v>
      </c>
      <c r="Z377" s="336">
        <v>44455</v>
      </c>
      <c r="AA377" s="329" t="s">
        <v>1937</v>
      </c>
      <c r="AB377" s="329" t="s">
        <v>1938</v>
      </c>
      <c r="AC377" s="339" t="s">
        <v>1939</v>
      </c>
      <c r="AD377" s="329" t="s">
        <v>20487</v>
      </c>
      <c r="AE377" s="329" t="s">
        <v>2217</v>
      </c>
      <c r="AF377" s="329" t="s">
        <v>20488</v>
      </c>
      <c r="AG377" s="329" t="s">
        <v>20489</v>
      </c>
      <c r="AH377" s="329" t="s">
        <v>20490</v>
      </c>
      <c r="AI377" s="329" t="s">
        <v>20491</v>
      </c>
      <c r="AJ377" s="338" t="s">
        <v>20492</v>
      </c>
      <c r="AK377" s="329" t="s">
        <v>2573</v>
      </c>
      <c r="AL377" s="329" t="s">
        <v>1971</v>
      </c>
      <c r="AM377" s="500" t="s">
        <v>1442</v>
      </c>
      <c r="AN377" s="325" t="s">
        <v>1443</v>
      </c>
      <c r="AO377" s="7" t="s">
        <v>20493</v>
      </c>
      <c r="AQ377" s="6" t="s">
        <v>20494</v>
      </c>
      <c r="AR377" s="501" t="str">
        <f>Table2[[#This Row],[Employee Code]]</f>
        <v>12301660</v>
      </c>
      <c r="AS377" s="4" t="s">
        <v>16</v>
      </c>
      <c r="AT377" s="4" t="s">
        <v>14</v>
      </c>
    </row>
    <row r="378" spans="1:46" s="4" customFormat="1" ht="25" customHeight="1" x14ac:dyDescent="0.35">
      <c r="A378" s="365">
        <f t="shared" si="5"/>
        <v>377</v>
      </c>
      <c r="B378" s="338" t="s">
        <v>16643</v>
      </c>
      <c r="C378" s="335" t="s">
        <v>1444</v>
      </c>
      <c r="D378" s="329"/>
      <c r="E378" s="329" t="s">
        <v>14</v>
      </c>
      <c r="F378" s="336">
        <v>45019</v>
      </c>
      <c r="G378" s="336">
        <v>45078</v>
      </c>
      <c r="H378" s="336">
        <v>45474</v>
      </c>
      <c r="I378" s="336">
        <v>45838</v>
      </c>
      <c r="J378" s="329" t="s">
        <v>2085</v>
      </c>
      <c r="K378" s="337" t="s">
        <v>40</v>
      </c>
      <c r="L378" s="337" t="s">
        <v>47</v>
      </c>
      <c r="M378" s="337" t="s">
        <v>2027</v>
      </c>
      <c r="N378" s="337" t="s">
        <v>2155</v>
      </c>
      <c r="O378" s="337" t="s">
        <v>1445</v>
      </c>
      <c r="P378" s="337" t="s">
        <v>2608</v>
      </c>
      <c r="Q378" s="329" t="s">
        <v>21</v>
      </c>
      <c r="R378" s="516" t="s">
        <v>20495</v>
      </c>
      <c r="S378" s="329" t="s">
        <v>1944</v>
      </c>
      <c r="T378" s="329" t="s">
        <v>22</v>
      </c>
      <c r="U378" s="336">
        <v>32902</v>
      </c>
      <c r="V378" s="329" t="s">
        <v>2015</v>
      </c>
      <c r="W378" s="329" t="s">
        <v>2015</v>
      </c>
      <c r="X378" s="329" t="s">
        <v>1936</v>
      </c>
      <c r="Y378" s="338" t="s">
        <v>20496</v>
      </c>
      <c r="Z378" s="336">
        <v>45188</v>
      </c>
      <c r="AA378" s="329" t="s">
        <v>1937</v>
      </c>
      <c r="AB378" s="329" t="s">
        <v>1938</v>
      </c>
      <c r="AC378" s="339" t="s">
        <v>1939</v>
      </c>
      <c r="AD378" s="329" t="s">
        <v>18473</v>
      </c>
      <c r="AE378" s="329" t="s">
        <v>2609</v>
      </c>
      <c r="AF378" s="329" t="s">
        <v>20497</v>
      </c>
      <c r="AG378" s="329" t="s">
        <v>20498</v>
      </c>
      <c r="AH378" s="329" t="s">
        <v>20497</v>
      </c>
      <c r="AI378" s="329" t="s">
        <v>20498</v>
      </c>
      <c r="AJ378" s="338" t="s">
        <v>20499</v>
      </c>
      <c r="AK378" s="329" t="s">
        <v>20500</v>
      </c>
      <c r="AL378" s="329" t="s">
        <v>1941</v>
      </c>
      <c r="AM378" s="500" t="s">
        <v>1446</v>
      </c>
      <c r="AN378" s="325" t="s">
        <v>1447</v>
      </c>
      <c r="AO378" s="7" t="s">
        <v>20501</v>
      </c>
      <c r="AQ378" s="6" t="s">
        <v>20502</v>
      </c>
      <c r="AR378" s="501" t="str">
        <f>Table2[[#This Row],[Employee Code]]</f>
        <v>12301661</v>
      </c>
      <c r="AS378" s="4" t="s">
        <v>16</v>
      </c>
      <c r="AT378" s="4" t="s">
        <v>14</v>
      </c>
    </row>
    <row r="379" spans="1:46" s="4" customFormat="1" ht="25" customHeight="1" x14ac:dyDescent="0.35">
      <c r="A379" s="365">
        <f t="shared" si="5"/>
        <v>378</v>
      </c>
      <c r="B379" s="338" t="s">
        <v>16644</v>
      </c>
      <c r="C379" s="335" t="s">
        <v>1448</v>
      </c>
      <c r="D379" s="329"/>
      <c r="E379" s="329" t="s">
        <v>14</v>
      </c>
      <c r="F379" s="336">
        <v>45019</v>
      </c>
      <c r="G379" s="336">
        <v>45078</v>
      </c>
      <c r="H379" s="336">
        <v>45474</v>
      </c>
      <c r="I379" s="336">
        <v>45838</v>
      </c>
      <c r="J379" s="329" t="s">
        <v>2085</v>
      </c>
      <c r="K379" s="337" t="s">
        <v>18</v>
      </c>
      <c r="L379" s="337" t="s">
        <v>19</v>
      </c>
      <c r="M379" s="337" t="s">
        <v>19</v>
      </c>
      <c r="N379" s="337" t="s">
        <v>2050</v>
      </c>
      <c r="O379" s="337" t="s">
        <v>321</v>
      </c>
      <c r="P379" s="337" t="s">
        <v>2134</v>
      </c>
      <c r="Q379" s="329" t="s">
        <v>21</v>
      </c>
      <c r="R379" s="338" t="s">
        <v>20503</v>
      </c>
      <c r="S379" s="329" t="s">
        <v>1944</v>
      </c>
      <c r="T379" s="329" t="s">
        <v>22</v>
      </c>
      <c r="U379" s="336">
        <v>34029</v>
      </c>
      <c r="V379" s="9" t="s">
        <v>343</v>
      </c>
      <c r="W379" s="329" t="s">
        <v>343</v>
      </c>
      <c r="X379" s="329" t="s">
        <v>1936</v>
      </c>
      <c r="Y379" s="338" t="s">
        <v>20504</v>
      </c>
      <c r="Z379" s="336">
        <v>44557</v>
      </c>
      <c r="AA379" s="329" t="s">
        <v>1937</v>
      </c>
      <c r="AB379" s="329" t="s">
        <v>1938</v>
      </c>
      <c r="AC379" s="339" t="s">
        <v>1939</v>
      </c>
      <c r="AD379" s="329" t="s">
        <v>2423</v>
      </c>
      <c r="AE379" s="329" t="s">
        <v>1948</v>
      </c>
      <c r="AF379" s="329" t="s">
        <v>20505</v>
      </c>
      <c r="AG379" s="329" t="s">
        <v>20506</v>
      </c>
      <c r="AH379" s="329" t="s">
        <v>20507</v>
      </c>
      <c r="AI379" s="329" t="s">
        <v>20508</v>
      </c>
      <c r="AJ379" s="338" t="s">
        <v>20509</v>
      </c>
      <c r="AK379" s="329" t="s">
        <v>20510</v>
      </c>
      <c r="AL379" s="329" t="s">
        <v>1941</v>
      </c>
      <c r="AM379" s="500" t="s">
        <v>1449</v>
      </c>
      <c r="AN379" s="325" t="s">
        <v>1450</v>
      </c>
      <c r="AO379" s="7" t="s">
        <v>20511</v>
      </c>
      <c r="AQ379" s="6" t="s">
        <v>20512</v>
      </c>
      <c r="AR379" s="501" t="str">
        <f>Table2[[#This Row],[Employee Code]]</f>
        <v>12301663</v>
      </c>
      <c r="AS379" s="4" t="s">
        <v>16</v>
      </c>
      <c r="AT379" s="4" t="s">
        <v>14</v>
      </c>
    </row>
    <row r="380" spans="1:46" s="4" customFormat="1" ht="25" customHeight="1" x14ac:dyDescent="0.35">
      <c r="A380" s="365">
        <f t="shared" si="5"/>
        <v>379</v>
      </c>
      <c r="B380" s="338" t="s">
        <v>16645</v>
      </c>
      <c r="C380" s="335" t="s">
        <v>1451</v>
      </c>
      <c r="D380" s="329"/>
      <c r="E380" s="329" t="s">
        <v>14</v>
      </c>
      <c r="F380" s="336">
        <v>45022</v>
      </c>
      <c r="G380" s="336">
        <v>45081</v>
      </c>
      <c r="H380" s="336">
        <v>45474</v>
      </c>
      <c r="I380" s="336">
        <v>45838</v>
      </c>
      <c r="J380" s="329" t="s">
        <v>2085</v>
      </c>
      <c r="K380" s="337" t="s">
        <v>18</v>
      </c>
      <c r="L380" s="337" t="s">
        <v>218</v>
      </c>
      <c r="M380" s="337" t="s">
        <v>2406</v>
      </c>
      <c r="N380" s="337" t="s">
        <v>1933</v>
      </c>
      <c r="O380" s="337" t="s">
        <v>5959</v>
      </c>
      <c r="P380" s="337" t="s">
        <v>5960</v>
      </c>
      <c r="Q380" s="329" t="s">
        <v>21</v>
      </c>
      <c r="R380" s="516" t="s">
        <v>20513</v>
      </c>
      <c r="S380" s="329" t="s">
        <v>1944</v>
      </c>
      <c r="T380" s="329" t="s">
        <v>22</v>
      </c>
      <c r="U380" s="336">
        <v>32736</v>
      </c>
      <c r="V380" s="329" t="s">
        <v>1725</v>
      </c>
      <c r="W380" s="329" t="s">
        <v>1725</v>
      </c>
      <c r="X380" s="329" t="s">
        <v>1936</v>
      </c>
      <c r="Y380" s="338" t="s">
        <v>20514</v>
      </c>
      <c r="Z380" s="336">
        <v>44550</v>
      </c>
      <c r="AA380" s="329" t="s">
        <v>1937</v>
      </c>
      <c r="AB380" s="329" t="s">
        <v>1938</v>
      </c>
      <c r="AC380" s="339" t="s">
        <v>1968</v>
      </c>
      <c r="AD380" s="329" t="s">
        <v>2010</v>
      </c>
      <c r="AE380" s="329" t="s">
        <v>2611</v>
      </c>
      <c r="AF380" s="329" t="s">
        <v>20515</v>
      </c>
      <c r="AG380" s="329" t="s">
        <v>20516</v>
      </c>
      <c r="AH380" s="329" t="s">
        <v>20517</v>
      </c>
      <c r="AI380" s="329" t="s">
        <v>20518</v>
      </c>
      <c r="AJ380" s="338" t="s">
        <v>20519</v>
      </c>
      <c r="AK380" s="329" t="s">
        <v>20520</v>
      </c>
      <c r="AL380" s="329" t="s">
        <v>1941</v>
      </c>
      <c r="AM380" s="500" t="s">
        <v>1453</v>
      </c>
      <c r="AN380" s="325" t="s">
        <v>1454</v>
      </c>
      <c r="AO380" s="7" t="s">
        <v>20521</v>
      </c>
      <c r="AQ380" s="6" t="s">
        <v>20522</v>
      </c>
      <c r="AR380" s="501" t="str">
        <f>Table2[[#This Row],[Employee Code]]</f>
        <v>12301665</v>
      </c>
      <c r="AS380" s="4" t="s">
        <v>16</v>
      </c>
      <c r="AT380" s="4" t="s">
        <v>14</v>
      </c>
    </row>
    <row r="381" spans="1:46" s="4" customFormat="1" ht="25" customHeight="1" x14ac:dyDescent="0.35">
      <c r="A381" s="365">
        <f t="shared" si="5"/>
        <v>380</v>
      </c>
      <c r="B381" s="338" t="s">
        <v>16646</v>
      </c>
      <c r="C381" s="335" t="s">
        <v>1455</v>
      </c>
      <c r="D381" s="329"/>
      <c r="E381" s="329" t="s">
        <v>1008</v>
      </c>
      <c r="F381" s="336">
        <v>45022</v>
      </c>
      <c r="G381" s="336">
        <v>45081</v>
      </c>
      <c r="H381" s="336">
        <v>45474</v>
      </c>
      <c r="I381" s="336">
        <v>45838</v>
      </c>
      <c r="J381" s="329" t="s">
        <v>2085</v>
      </c>
      <c r="K381" s="337" t="s">
        <v>34</v>
      </c>
      <c r="L381" s="337" t="s">
        <v>35</v>
      </c>
      <c r="M381" s="337" t="s">
        <v>35</v>
      </c>
      <c r="N381" s="337" t="s">
        <v>2126</v>
      </c>
      <c r="O381" s="337" t="s">
        <v>307</v>
      </c>
      <c r="P381" s="337" t="s">
        <v>2127</v>
      </c>
      <c r="Q381" s="329" t="s">
        <v>21</v>
      </c>
      <c r="R381" s="338" t="s">
        <v>20523</v>
      </c>
      <c r="S381" s="329" t="s">
        <v>1944</v>
      </c>
      <c r="T381" s="329" t="s">
        <v>22</v>
      </c>
      <c r="U381" s="336">
        <v>34617</v>
      </c>
      <c r="V381" s="9" t="s">
        <v>1008</v>
      </c>
      <c r="W381" s="329" t="s">
        <v>1008</v>
      </c>
      <c r="X381" s="329" t="s">
        <v>1936</v>
      </c>
      <c r="Y381" s="338" t="s">
        <v>20524</v>
      </c>
      <c r="Z381" s="336">
        <v>44921</v>
      </c>
      <c r="AA381" s="329" t="s">
        <v>1937</v>
      </c>
      <c r="AB381" s="329" t="s">
        <v>1938</v>
      </c>
      <c r="AC381" s="339" t="s">
        <v>1974</v>
      </c>
      <c r="AD381" s="329" t="s">
        <v>20525</v>
      </c>
      <c r="AE381" s="329" t="s">
        <v>1962</v>
      </c>
      <c r="AF381" s="329" t="s">
        <v>20526</v>
      </c>
      <c r="AG381" s="329" t="s">
        <v>20527</v>
      </c>
      <c r="AH381" s="329" t="s">
        <v>20528</v>
      </c>
      <c r="AI381" s="329" t="s">
        <v>20529</v>
      </c>
      <c r="AJ381" s="338" t="s">
        <v>20530</v>
      </c>
      <c r="AK381" s="329" t="s">
        <v>2612</v>
      </c>
      <c r="AL381" s="329" t="s">
        <v>1941</v>
      </c>
      <c r="AM381" s="500" t="s">
        <v>1456</v>
      </c>
      <c r="AN381" s="325" t="s">
        <v>1457</v>
      </c>
      <c r="AO381" s="7" t="s">
        <v>20531</v>
      </c>
      <c r="AQ381" s="6" t="s">
        <v>20532</v>
      </c>
      <c r="AR381" s="501" t="str">
        <f>Table2[[#This Row],[Employee Code]]</f>
        <v>12301666</v>
      </c>
      <c r="AS381" s="4" t="s">
        <v>16</v>
      </c>
      <c r="AT381" s="4" t="s">
        <v>17039</v>
      </c>
    </row>
    <row r="382" spans="1:46" s="4" customFormat="1" ht="25" customHeight="1" x14ac:dyDescent="0.35">
      <c r="A382" s="365">
        <f t="shared" si="5"/>
        <v>381</v>
      </c>
      <c r="B382" s="338" t="s">
        <v>16647</v>
      </c>
      <c r="C382" s="335" t="s">
        <v>1458</v>
      </c>
      <c r="D382" s="329"/>
      <c r="E382" s="329" t="s">
        <v>14</v>
      </c>
      <c r="F382" s="336">
        <v>45026</v>
      </c>
      <c r="G382" s="336">
        <v>45085</v>
      </c>
      <c r="H382" s="336">
        <v>45474</v>
      </c>
      <c r="I382" s="336">
        <v>45838</v>
      </c>
      <c r="J382" s="329" t="s">
        <v>2085</v>
      </c>
      <c r="K382" s="337" t="s">
        <v>69</v>
      </c>
      <c r="L382" s="337" t="s">
        <v>450</v>
      </c>
      <c r="M382" s="337" t="s">
        <v>450</v>
      </c>
      <c r="N382" s="337" t="s">
        <v>1942</v>
      </c>
      <c r="O382" s="337" t="s">
        <v>1459</v>
      </c>
      <c r="P382" s="337" t="s">
        <v>2613</v>
      </c>
      <c r="Q382" s="329" t="s">
        <v>21</v>
      </c>
      <c r="R382" s="516" t="s">
        <v>20533</v>
      </c>
      <c r="S382" s="329" t="s">
        <v>1935</v>
      </c>
      <c r="T382" s="329" t="s">
        <v>22</v>
      </c>
      <c r="U382" s="336">
        <v>34202</v>
      </c>
      <c r="V382" s="329" t="s">
        <v>2270</v>
      </c>
      <c r="W382" s="329" t="s">
        <v>2270</v>
      </c>
      <c r="X382" s="329" t="s">
        <v>1936</v>
      </c>
      <c r="Y382" s="338" t="s">
        <v>20534</v>
      </c>
      <c r="Z382" s="336">
        <v>44833</v>
      </c>
      <c r="AA382" s="329" t="s">
        <v>1937</v>
      </c>
      <c r="AB382" s="329" t="s">
        <v>1938</v>
      </c>
      <c r="AC382" s="339" t="s">
        <v>1968</v>
      </c>
      <c r="AD382" s="329" t="s">
        <v>20535</v>
      </c>
      <c r="AE382" s="329" t="s">
        <v>20536</v>
      </c>
      <c r="AF382" s="329" t="s">
        <v>20537</v>
      </c>
      <c r="AG382" s="329" t="s">
        <v>20538</v>
      </c>
      <c r="AH382" s="329" t="s">
        <v>20539</v>
      </c>
      <c r="AI382" s="329" t="s">
        <v>20540</v>
      </c>
      <c r="AJ382" s="338" t="s">
        <v>20541</v>
      </c>
      <c r="AK382" s="329" t="s">
        <v>20542</v>
      </c>
      <c r="AL382" s="329" t="s">
        <v>2005</v>
      </c>
      <c r="AM382" s="500" t="s">
        <v>1460</v>
      </c>
      <c r="AN382" s="325" t="s">
        <v>1461</v>
      </c>
      <c r="AO382" s="7" t="s">
        <v>20543</v>
      </c>
      <c r="AQ382" s="6" t="s">
        <v>20544</v>
      </c>
      <c r="AR382" s="501" t="str">
        <f>Table2[[#This Row],[Employee Code]]</f>
        <v>12301667</v>
      </c>
      <c r="AS382" s="4" t="s">
        <v>16</v>
      </c>
      <c r="AT382" s="4" t="s">
        <v>14</v>
      </c>
    </row>
    <row r="383" spans="1:46" s="4" customFormat="1" ht="25" customHeight="1" x14ac:dyDescent="0.35">
      <c r="A383" s="365">
        <f t="shared" si="5"/>
        <v>382</v>
      </c>
      <c r="B383" s="338" t="s">
        <v>16648</v>
      </c>
      <c r="C383" s="335" t="s">
        <v>1462</v>
      </c>
      <c r="D383" s="329"/>
      <c r="E383" s="329" t="s">
        <v>14</v>
      </c>
      <c r="F383" s="336">
        <v>45026</v>
      </c>
      <c r="G383" s="336">
        <v>45085</v>
      </c>
      <c r="H383" s="336">
        <v>45474</v>
      </c>
      <c r="I383" s="336">
        <v>45838</v>
      </c>
      <c r="J383" s="329" t="s">
        <v>2085</v>
      </c>
      <c r="K383" s="337" t="s">
        <v>26</v>
      </c>
      <c r="L383" s="337" t="s">
        <v>751</v>
      </c>
      <c r="M383" s="337" t="s">
        <v>2378</v>
      </c>
      <c r="N383" s="337" t="s">
        <v>2050</v>
      </c>
      <c r="O383" s="337" t="s">
        <v>1463</v>
      </c>
      <c r="P383" s="337" t="s">
        <v>2614</v>
      </c>
      <c r="Q383" s="329" t="s">
        <v>21</v>
      </c>
      <c r="R383" s="338" t="s">
        <v>20545</v>
      </c>
      <c r="S383" s="329" t="s">
        <v>1935</v>
      </c>
      <c r="T383" s="329" t="s">
        <v>22</v>
      </c>
      <c r="U383" s="336">
        <v>34380</v>
      </c>
      <c r="V383" s="9" t="s">
        <v>255</v>
      </c>
      <c r="W383" s="329" t="s">
        <v>2015</v>
      </c>
      <c r="X383" s="329" t="s">
        <v>1936</v>
      </c>
      <c r="Y383" s="338" t="s">
        <v>20546</v>
      </c>
      <c r="Z383" s="336">
        <v>44776</v>
      </c>
      <c r="AA383" s="329" t="s">
        <v>1937</v>
      </c>
      <c r="AB383" s="329" t="s">
        <v>1956</v>
      </c>
      <c r="AC383" s="339" t="s">
        <v>1939</v>
      </c>
      <c r="AD383" s="329" t="s">
        <v>2115</v>
      </c>
      <c r="AE383" s="329" t="s">
        <v>2615</v>
      </c>
      <c r="AF383" s="329" t="s">
        <v>20547</v>
      </c>
      <c r="AG383" s="329" t="s">
        <v>20548</v>
      </c>
      <c r="AH383" s="329" t="s">
        <v>20547</v>
      </c>
      <c r="AI383" s="329" t="s">
        <v>20548</v>
      </c>
      <c r="AJ383" s="338" t="s">
        <v>20549</v>
      </c>
      <c r="AK383" s="329" t="s">
        <v>20550</v>
      </c>
      <c r="AL383" s="329" t="s">
        <v>2005</v>
      </c>
      <c r="AM383" s="500" t="s">
        <v>1464</v>
      </c>
      <c r="AN383" s="325" t="s">
        <v>1465</v>
      </c>
      <c r="AO383" s="7" t="s">
        <v>20551</v>
      </c>
      <c r="AQ383" s="6" t="s">
        <v>20552</v>
      </c>
      <c r="AR383" s="501" t="str">
        <f>Table2[[#This Row],[Employee Code]]</f>
        <v>12301669</v>
      </c>
      <c r="AS383" s="4" t="s">
        <v>16</v>
      </c>
      <c r="AT383" s="4" t="s">
        <v>14</v>
      </c>
    </row>
    <row r="384" spans="1:46" s="4" customFormat="1" ht="25" customHeight="1" x14ac:dyDescent="0.35">
      <c r="A384" s="365">
        <f t="shared" si="5"/>
        <v>383</v>
      </c>
      <c r="B384" s="338" t="s">
        <v>16649</v>
      </c>
      <c r="C384" s="335" t="s">
        <v>1466</v>
      </c>
      <c r="D384" s="329"/>
      <c r="E384" s="329" t="s">
        <v>14</v>
      </c>
      <c r="F384" s="336">
        <v>45027</v>
      </c>
      <c r="G384" s="336">
        <v>45086</v>
      </c>
      <c r="H384" s="336">
        <v>45474</v>
      </c>
      <c r="I384" s="336">
        <v>45838</v>
      </c>
      <c r="J384" s="329" t="s">
        <v>2085</v>
      </c>
      <c r="K384" s="337" t="s">
        <v>34</v>
      </c>
      <c r="L384" s="337" t="s">
        <v>115</v>
      </c>
      <c r="M384" s="337" t="s">
        <v>2118</v>
      </c>
      <c r="N384" s="337" t="s">
        <v>1990</v>
      </c>
      <c r="O384" s="337" t="s">
        <v>289</v>
      </c>
      <c r="P384" s="337" t="s">
        <v>2486</v>
      </c>
      <c r="Q384" s="329" t="s">
        <v>21</v>
      </c>
      <c r="R384" s="516" t="s">
        <v>20553</v>
      </c>
      <c r="S384" s="329" t="s">
        <v>2135</v>
      </c>
      <c r="T384" s="329" t="s">
        <v>22</v>
      </c>
      <c r="U384" s="336">
        <v>34057</v>
      </c>
      <c r="V384" s="329" t="s">
        <v>2109</v>
      </c>
      <c r="W384" s="329" t="s">
        <v>2109</v>
      </c>
      <c r="X384" s="329" t="s">
        <v>1936</v>
      </c>
      <c r="Y384" s="338" t="s">
        <v>20554</v>
      </c>
      <c r="Z384" s="336">
        <v>44556</v>
      </c>
      <c r="AA384" s="329" t="s">
        <v>1937</v>
      </c>
      <c r="AB384" s="329" t="s">
        <v>1956</v>
      </c>
      <c r="AC384" s="339" t="s">
        <v>1939</v>
      </c>
      <c r="AD384" s="329" t="s">
        <v>1947</v>
      </c>
      <c r="AE384" s="329" t="s">
        <v>2586</v>
      </c>
      <c r="AF384" s="329" t="s">
        <v>20555</v>
      </c>
      <c r="AG384" s="329" t="s">
        <v>20556</v>
      </c>
      <c r="AH384" s="329" t="s">
        <v>20557</v>
      </c>
      <c r="AI384" s="329" t="s">
        <v>20558</v>
      </c>
      <c r="AJ384" s="338" t="s">
        <v>20559</v>
      </c>
      <c r="AK384" s="329" t="s">
        <v>20560</v>
      </c>
      <c r="AL384" s="329" t="s">
        <v>1958</v>
      </c>
      <c r="AM384" s="500" t="s">
        <v>1467</v>
      </c>
      <c r="AN384" s="325" t="s">
        <v>1468</v>
      </c>
      <c r="AO384" s="7" t="s">
        <v>20561</v>
      </c>
      <c r="AQ384" s="6" t="s">
        <v>20562</v>
      </c>
      <c r="AR384" s="501" t="str">
        <f>Table2[[#This Row],[Employee Code]]</f>
        <v>12301671</v>
      </c>
      <c r="AS384" s="4" t="s">
        <v>16</v>
      </c>
      <c r="AT384" s="4" t="s">
        <v>14</v>
      </c>
    </row>
    <row r="385" spans="1:46" s="4" customFormat="1" ht="25" customHeight="1" x14ac:dyDescent="0.35">
      <c r="A385" s="365">
        <f t="shared" si="5"/>
        <v>384</v>
      </c>
      <c r="B385" s="338" t="s">
        <v>16650</v>
      </c>
      <c r="C385" s="335" t="s">
        <v>1469</v>
      </c>
      <c r="D385" s="329"/>
      <c r="E385" s="329" t="s">
        <v>14</v>
      </c>
      <c r="F385" s="336">
        <v>45027</v>
      </c>
      <c r="G385" s="336">
        <v>45086</v>
      </c>
      <c r="H385" s="336">
        <v>45474</v>
      </c>
      <c r="I385" s="336">
        <v>45838</v>
      </c>
      <c r="J385" s="329" t="s">
        <v>2085</v>
      </c>
      <c r="K385" s="337" t="s">
        <v>34</v>
      </c>
      <c r="L385" s="337" t="s">
        <v>35</v>
      </c>
      <c r="M385" s="337" t="s">
        <v>2142</v>
      </c>
      <c r="N385" s="337" t="s">
        <v>1990</v>
      </c>
      <c r="O385" s="337" t="s">
        <v>475</v>
      </c>
      <c r="P385" s="337" t="s">
        <v>2216</v>
      </c>
      <c r="Q385" s="329" t="s">
        <v>21</v>
      </c>
      <c r="R385" s="338" t="s">
        <v>20563</v>
      </c>
      <c r="S385" s="329" t="s">
        <v>1944</v>
      </c>
      <c r="T385" s="329" t="s">
        <v>22</v>
      </c>
      <c r="U385" s="336">
        <v>32520</v>
      </c>
      <c r="V385" s="9" t="s">
        <v>2114</v>
      </c>
      <c r="W385" s="329" t="s">
        <v>2114</v>
      </c>
      <c r="X385" s="329" t="s">
        <v>1936</v>
      </c>
      <c r="Y385" s="338" t="s">
        <v>20564</v>
      </c>
      <c r="Z385" s="336">
        <v>45152</v>
      </c>
      <c r="AA385" s="329" t="s">
        <v>1937</v>
      </c>
      <c r="AB385" s="329" t="s">
        <v>1938</v>
      </c>
      <c r="AC385" s="339" t="s">
        <v>1939</v>
      </c>
      <c r="AD385" s="329" t="s">
        <v>2031</v>
      </c>
      <c r="AE385" s="329" t="s">
        <v>2219</v>
      </c>
      <c r="AF385" s="329" t="s">
        <v>20565</v>
      </c>
      <c r="AG385" s="329" t="s">
        <v>20566</v>
      </c>
      <c r="AH385" s="329" t="s">
        <v>20567</v>
      </c>
      <c r="AI385" s="329" t="s">
        <v>20568</v>
      </c>
      <c r="AJ385" s="338" t="s">
        <v>20569</v>
      </c>
      <c r="AK385" s="329" t="s">
        <v>20570</v>
      </c>
      <c r="AL385" s="329" t="s">
        <v>1941</v>
      </c>
      <c r="AM385" s="500" t="s">
        <v>1470</v>
      </c>
      <c r="AN385" s="325" t="s">
        <v>1471</v>
      </c>
      <c r="AO385" s="7" t="s">
        <v>20571</v>
      </c>
      <c r="AQ385" s="6" t="s">
        <v>20572</v>
      </c>
      <c r="AR385" s="501" t="str">
        <f>Table2[[#This Row],[Employee Code]]</f>
        <v>12301672</v>
      </c>
      <c r="AS385" s="4" t="s">
        <v>16</v>
      </c>
      <c r="AT385" s="4" t="s">
        <v>14</v>
      </c>
    </row>
    <row r="386" spans="1:46" s="4" customFormat="1" ht="25" customHeight="1" x14ac:dyDescent="0.35">
      <c r="A386" s="365">
        <f t="shared" ref="A386:A449" si="6">ROW()-1</f>
        <v>385</v>
      </c>
      <c r="B386" s="338" t="s">
        <v>16651</v>
      </c>
      <c r="C386" s="335" t="s">
        <v>1472</v>
      </c>
      <c r="D386" s="329"/>
      <c r="E386" s="329" t="s">
        <v>14</v>
      </c>
      <c r="F386" s="336">
        <v>45028</v>
      </c>
      <c r="G386" s="336">
        <v>45087</v>
      </c>
      <c r="H386" s="336">
        <v>45474</v>
      </c>
      <c r="I386" s="336">
        <v>45838</v>
      </c>
      <c r="J386" s="329" t="s">
        <v>2085</v>
      </c>
      <c r="K386" s="337" t="s">
        <v>34</v>
      </c>
      <c r="L386" s="337" t="s">
        <v>35</v>
      </c>
      <c r="M386" s="337" t="s">
        <v>2292</v>
      </c>
      <c r="N386" s="337" t="s">
        <v>2050</v>
      </c>
      <c r="O386" s="337" t="s">
        <v>1473</v>
      </c>
      <c r="P386" s="337" t="s">
        <v>2616</v>
      </c>
      <c r="Q386" s="329" t="s">
        <v>21</v>
      </c>
      <c r="R386" s="516" t="s">
        <v>20573</v>
      </c>
      <c r="S386" s="329" t="s">
        <v>1944</v>
      </c>
      <c r="T386" s="329" t="s">
        <v>22</v>
      </c>
      <c r="U386" s="336">
        <v>34432</v>
      </c>
      <c r="V386" s="329" t="s">
        <v>781</v>
      </c>
      <c r="W386" s="329" t="s">
        <v>781</v>
      </c>
      <c r="X386" s="329" t="s">
        <v>1936</v>
      </c>
      <c r="Y386" s="338" t="s">
        <v>20574</v>
      </c>
      <c r="Z386" s="336">
        <v>44916</v>
      </c>
      <c r="AA386" s="329" t="s">
        <v>1937</v>
      </c>
      <c r="AB386" s="329" t="s">
        <v>1938</v>
      </c>
      <c r="AC386" s="339" t="s">
        <v>1939</v>
      </c>
      <c r="AD386" s="329" t="s">
        <v>2617</v>
      </c>
      <c r="AE386" s="329" t="s">
        <v>1998</v>
      </c>
      <c r="AF386" s="329" t="s">
        <v>20575</v>
      </c>
      <c r="AG386" s="329" t="s">
        <v>20576</v>
      </c>
      <c r="AH386" s="329" t="s">
        <v>20577</v>
      </c>
      <c r="AI386" s="329" t="s">
        <v>20578</v>
      </c>
      <c r="AJ386" s="338" t="s">
        <v>20579</v>
      </c>
      <c r="AK386" s="329" t="s">
        <v>20580</v>
      </c>
      <c r="AL386" s="329" t="s">
        <v>1941</v>
      </c>
      <c r="AM386" s="500" t="s">
        <v>20581</v>
      </c>
      <c r="AN386" s="325" t="s">
        <v>20582</v>
      </c>
      <c r="AO386" s="7" t="s">
        <v>20583</v>
      </c>
      <c r="AQ386" s="6" t="s">
        <v>20584</v>
      </c>
      <c r="AR386" s="501" t="str">
        <f>Table2[[#This Row],[Employee Code]]</f>
        <v>12301673</v>
      </c>
      <c r="AS386" s="4" t="s">
        <v>16</v>
      </c>
      <c r="AT386" s="4" t="s">
        <v>14</v>
      </c>
    </row>
    <row r="387" spans="1:46" s="4" customFormat="1" ht="25" customHeight="1" x14ac:dyDescent="0.35">
      <c r="A387" s="365">
        <f t="shared" si="6"/>
        <v>386</v>
      </c>
      <c r="B387" s="338" t="s">
        <v>16652</v>
      </c>
      <c r="C387" s="335" t="s">
        <v>1474</v>
      </c>
      <c r="D387" s="329"/>
      <c r="E387" s="329" t="s">
        <v>14</v>
      </c>
      <c r="F387" s="336">
        <v>45033</v>
      </c>
      <c r="G387" s="336">
        <v>45092</v>
      </c>
      <c r="H387" s="336">
        <v>45474</v>
      </c>
      <c r="I387" s="336">
        <v>45838</v>
      </c>
      <c r="J387" s="329" t="s">
        <v>2085</v>
      </c>
      <c r="K387" s="337" t="s">
        <v>40</v>
      </c>
      <c r="L387" s="337" t="s">
        <v>40</v>
      </c>
      <c r="M387" s="337" t="s">
        <v>40</v>
      </c>
      <c r="N387" s="337" t="s">
        <v>2097</v>
      </c>
      <c r="O387" s="337" t="s">
        <v>1475</v>
      </c>
      <c r="P387" s="337" t="s">
        <v>2618</v>
      </c>
      <c r="Q387" s="329" t="s">
        <v>21</v>
      </c>
      <c r="R387" s="338" t="s">
        <v>20585</v>
      </c>
      <c r="S387" s="329" t="s">
        <v>1944</v>
      </c>
      <c r="T387" s="329" t="s">
        <v>22</v>
      </c>
      <c r="U387" s="336">
        <v>30615</v>
      </c>
      <c r="V387" s="9" t="s">
        <v>162</v>
      </c>
      <c r="W387" s="329" t="s">
        <v>162</v>
      </c>
      <c r="X387" s="329" t="s">
        <v>1936</v>
      </c>
      <c r="Y387" s="338" t="s">
        <v>20586</v>
      </c>
      <c r="Z387" s="336">
        <v>44557</v>
      </c>
      <c r="AA387" s="329" t="s">
        <v>1937</v>
      </c>
      <c r="AB387" s="329" t="s">
        <v>1938</v>
      </c>
      <c r="AC387" s="339" t="s">
        <v>1968</v>
      </c>
      <c r="AD387" s="329" t="s">
        <v>20587</v>
      </c>
      <c r="AE387" s="329" t="s">
        <v>2619</v>
      </c>
      <c r="AF387" s="329" t="s">
        <v>20588</v>
      </c>
      <c r="AG387" s="329" t="s">
        <v>20589</v>
      </c>
      <c r="AH387" s="329" t="s">
        <v>20588</v>
      </c>
      <c r="AI387" s="329" t="s">
        <v>20589</v>
      </c>
      <c r="AJ387" s="338" t="s">
        <v>20590</v>
      </c>
      <c r="AK387" s="329" t="s">
        <v>20591</v>
      </c>
      <c r="AL387" s="329" t="s">
        <v>1941</v>
      </c>
      <c r="AM387" s="500" t="s">
        <v>1476</v>
      </c>
      <c r="AN387" s="325" t="s">
        <v>1477</v>
      </c>
      <c r="AO387" s="7" t="s">
        <v>20592</v>
      </c>
      <c r="AQ387" s="6" t="s">
        <v>20593</v>
      </c>
      <c r="AR387" s="501" t="str">
        <f>Table2[[#This Row],[Employee Code]]</f>
        <v>12301674</v>
      </c>
      <c r="AS387" s="4" t="s">
        <v>16</v>
      </c>
      <c r="AT387" s="4" t="s">
        <v>14</v>
      </c>
    </row>
    <row r="388" spans="1:46" s="4" customFormat="1" ht="25" customHeight="1" x14ac:dyDescent="0.35">
      <c r="A388" s="365">
        <f t="shared" si="6"/>
        <v>387</v>
      </c>
      <c r="B388" s="338" t="s">
        <v>16653</v>
      </c>
      <c r="C388" s="335" t="s">
        <v>1478</v>
      </c>
      <c r="D388" s="329"/>
      <c r="E388" s="329" t="s">
        <v>255</v>
      </c>
      <c r="F388" s="336">
        <v>45033</v>
      </c>
      <c r="G388" s="336">
        <v>45092</v>
      </c>
      <c r="H388" s="336">
        <v>45474</v>
      </c>
      <c r="I388" s="336">
        <v>45838</v>
      </c>
      <c r="J388" s="329" t="s">
        <v>2085</v>
      </c>
      <c r="K388" s="337" t="s">
        <v>80</v>
      </c>
      <c r="L388" s="337" t="s">
        <v>146</v>
      </c>
      <c r="M388" s="337" t="s">
        <v>2316</v>
      </c>
      <c r="N388" s="337" t="s">
        <v>2050</v>
      </c>
      <c r="O388" s="337" t="s">
        <v>400</v>
      </c>
      <c r="P388" s="337" t="s">
        <v>2173</v>
      </c>
      <c r="Q388" s="329" t="s">
        <v>148</v>
      </c>
      <c r="R388" s="516" t="s">
        <v>20594</v>
      </c>
      <c r="S388" s="329" t="s">
        <v>1944</v>
      </c>
      <c r="T388" s="329" t="s">
        <v>53</v>
      </c>
      <c r="U388" s="336">
        <v>34760</v>
      </c>
      <c r="V388" s="329" t="s">
        <v>255</v>
      </c>
      <c r="W388" s="329" t="s">
        <v>2015</v>
      </c>
      <c r="X388" s="329" t="s">
        <v>1936</v>
      </c>
      <c r="Y388" s="338" t="s">
        <v>20595</v>
      </c>
      <c r="Z388" s="336">
        <v>44418</v>
      </c>
      <c r="AA388" s="329" t="s">
        <v>1937</v>
      </c>
      <c r="AB388" s="329" t="s">
        <v>1956</v>
      </c>
      <c r="AC388" s="339" t="s">
        <v>1939</v>
      </c>
      <c r="AD388" s="329" t="s">
        <v>1992</v>
      </c>
      <c r="AE388" s="329" t="s">
        <v>2620</v>
      </c>
      <c r="AF388" s="329" t="s">
        <v>20596</v>
      </c>
      <c r="AG388" s="329" t="s">
        <v>20597</v>
      </c>
      <c r="AH388" s="329" t="s">
        <v>20596</v>
      </c>
      <c r="AI388" s="329" t="s">
        <v>20597</v>
      </c>
      <c r="AJ388" s="338" t="s">
        <v>20598</v>
      </c>
      <c r="AK388" s="329" t="s">
        <v>20599</v>
      </c>
      <c r="AL388" s="329" t="s">
        <v>1953</v>
      </c>
      <c r="AM388" s="500" t="s">
        <v>1479</v>
      </c>
      <c r="AN388" s="325" t="s">
        <v>1480</v>
      </c>
      <c r="AO388" s="7" t="s">
        <v>20600</v>
      </c>
      <c r="AQ388" s="6" t="s">
        <v>20601</v>
      </c>
      <c r="AR388" s="501" t="str">
        <f>Table2[[#This Row],[Employee Code]]</f>
        <v>12301676</v>
      </c>
      <c r="AS388" s="4" t="s">
        <v>16</v>
      </c>
      <c r="AT388" s="4" t="s">
        <v>17039</v>
      </c>
    </row>
    <row r="389" spans="1:46" s="4" customFormat="1" ht="25" customHeight="1" x14ac:dyDescent="0.35">
      <c r="A389" s="365">
        <f t="shared" si="6"/>
        <v>388</v>
      </c>
      <c r="B389" s="338" t="s">
        <v>16654</v>
      </c>
      <c r="C389" s="335" t="s">
        <v>1481</v>
      </c>
      <c r="D389" s="329"/>
      <c r="E389" s="329" t="s">
        <v>527</v>
      </c>
      <c r="F389" s="336">
        <v>45050</v>
      </c>
      <c r="G389" s="336">
        <v>45109</v>
      </c>
      <c r="H389" s="336">
        <v>45505</v>
      </c>
      <c r="I389" s="336">
        <v>45869</v>
      </c>
      <c r="J389" s="329" t="s">
        <v>2085</v>
      </c>
      <c r="K389" s="337" t="s">
        <v>80</v>
      </c>
      <c r="L389" s="337" t="s">
        <v>146</v>
      </c>
      <c r="M389" s="337" t="s">
        <v>17340</v>
      </c>
      <c r="N389" s="337" t="s">
        <v>2017</v>
      </c>
      <c r="O389" s="337" t="s">
        <v>396</v>
      </c>
      <c r="P389" s="337" t="s">
        <v>2171</v>
      </c>
      <c r="Q389" s="329" t="s">
        <v>148</v>
      </c>
      <c r="R389" s="338" t="s">
        <v>20602</v>
      </c>
      <c r="S389" s="329" t="s">
        <v>1986</v>
      </c>
      <c r="T389" s="329" t="s">
        <v>53</v>
      </c>
      <c r="U389" s="336">
        <v>33793</v>
      </c>
      <c r="V389" s="9" t="s">
        <v>669</v>
      </c>
      <c r="W389" s="329" t="s">
        <v>669</v>
      </c>
      <c r="X389" s="329" t="s">
        <v>1936</v>
      </c>
      <c r="Y389" s="338" t="s">
        <v>20603</v>
      </c>
      <c r="Z389" s="336">
        <v>44311</v>
      </c>
      <c r="AA389" s="329" t="s">
        <v>1937</v>
      </c>
      <c r="AB389" s="329" t="s">
        <v>1956</v>
      </c>
      <c r="AC389" s="339" t="s">
        <v>1939</v>
      </c>
      <c r="AD389" s="329" t="s">
        <v>2621</v>
      </c>
      <c r="AE389" s="329" t="s">
        <v>20604</v>
      </c>
      <c r="AF389" s="329" t="s">
        <v>20605</v>
      </c>
      <c r="AG389" s="329" t="s">
        <v>20606</v>
      </c>
      <c r="AH389" s="329" t="s">
        <v>20605</v>
      </c>
      <c r="AI389" s="329" t="s">
        <v>20606</v>
      </c>
      <c r="AJ389" s="338" t="s">
        <v>20607</v>
      </c>
      <c r="AK389" s="329" t="s">
        <v>2622</v>
      </c>
      <c r="AL389" s="329" t="s">
        <v>2005</v>
      </c>
      <c r="AM389" s="500" t="s">
        <v>1482</v>
      </c>
      <c r="AN389" s="325" t="s">
        <v>1483</v>
      </c>
      <c r="AO389" s="7" t="s">
        <v>20608</v>
      </c>
      <c r="AQ389" s="6" t="s">
        <v>20609</v>
      </c>
      <c r="AR389" s="501" t="str">
        <f>Table2[[#This Row],[Employee Code]]</f>
        <v>12301678</v>
      </c>
      <c r="AS389" s="4" t="s">
        <v>16</v>
      </c>
      <c r="AT389" s="4" t="s">
        <v>17039</v>
      </c>
    </row>
    <row r="390" spans="1:46" s="4" customFormat="1" ht="25" customHeight="1" x14ac:dyDescent="0.35">
      <c r="A390" s="365">
        <f t="shared" si="6"/>
        <v>389</v>
      </c>
      <c r="B390" s="338" t="s">
        <v>16655</v>
      </c>
      <c r="C390" s="335" t="s">
        <v>1484</v>
      </c>
      <c r="D390" s="329"/>
      <c r="E390" s="329" t="s">
        <v>32</v>
      </c>
      <c r="F390" s="336">
        <v>45054</v>
      </c>
      <c r="G390" s="336">
        <v>45113</v>
      </c>
      <c r="H390" s="336">
        <v>45505</v>
      </c>
      <c r="I390" s="336">
        <v>45869</v>
      </c>
      <c r="J390" s="329" t="s">
        <v>2085</v>
      </c>
      <c r="K390" s="337" t="s">
        <v>34</v>
      </c>
      <c r="L390" s="337" t="s">
        <v>35</v>
      </c>
      <c r="M390" s="337" t="s">
        <v>35</v>
      </c>
      <c r="N390" s="337" t="s">
        <v>2050</v>
      </c>
      <c r="O390" s="337" t="s">
        <v>271</v>
      </c>
      <c r="P390" s="337" t="s">
        <v>2105</v>
      </c>
      <c r="Q390" s="329" t="s">
        <v>21</v>
      </c>
      <c r="R390" s="516" t="s">
        <v>20610</v>
      </c>
      <c r="S390" s="329" t="s">
        <v>1944</v>
      </c>
      <c r="T390" s="329" t="s">
        <v>22</v>
      </c>
      <c r="U390" s="336">
        <v>35114</v>
      </c>
      <c r="V390" s="329" t="s">
        <v>293</v>
      </c>
      <c r="W390" s="329" t="s">
        <v>293</v>
      </c>
      <c r="X390" s="329" t="s">
        <v>1936</v>
      </c>
      <c r="Y390" s="338" t="s">
        <v>20611</v>
      </c>
      <c r="Z390" s="336">
        <v>44779</v>
      </c>
      <c r="AA390" s="329" t="s">
        <v>1937</v>
      </c>
      <c r="AB390" s="329" t="s">
        <v>1938</v>
      </c>
      <c r="AC390" s="339" t="s">
        <v>1939</v>
      </c>
      <c r="AD390" s="329" t="s">
        <v>20612</v>
      </c>
      <c r="AE390" s="329" t="s">
        <v>2080</v>
      </c>
      <c r="AF390" s="329" t="s">
        <v>20613</v>
      </c>
      <c r="AG390" s="329" t="s">
        <v>20614</v>
      </c>
      <c r="AH390" s="329" t="s">
        <v>20615</v>
      </c>
      <c r="AI390" s="329" t="s">
        <v>20616</v>
      </c>
      <c r="AJ390" s="338" t="s">
        <v>20617</v>
      </c>
      <c r="AK390" s="329" t="s">
        <v>20618</v>
      </c>
      <c r="AL390" s="329" t="s">
        <v>1941</v>
      </c>
      <c r="AM390" s="500" t="s">
        <v>1485</v>
      </c>
      <c r="AN390" s="325" t="s">
        <v>1486</v>
      </c>
      <c r="AO390" s="7" t="s">
        <v>20619</v>
      </c>
      <c r="AQ390" s="6" t="s">
        <v>20620</v>
      </c>
      <c r="AR390" s="501" t="str">
        <f>Table2[[#This Row],[Employee Code]]</f>
        <v>12301679</v>
      </c>
      <c r="AS390" s="4" t="s">
        <v>16</v>
      </c>
      <c r="AT390" s="4" t="s">
        <v>17039</v>
      </c>
    </row>
    <row r="391" spans="1:46" s="4" customFormat="1" ht="25" customHeight="1" x14ac:dyDescent="0.35">
      <c r="A391" s="365">
        <f t="shared" si="6"/>
        <v>390</v>
      </c>
      <c r="B391" s="338" t="s">
        <v>16656</v>
      </c>
      <c r="C391" s="335" t="s">
        <v>1487</v>
      </c>
      <c r="D391" s="329"/>
      <c r="E391" s="329" t="s">
        <v>32</v>
      </c>
      <c r="F391" s="336">
        <v>45054</v>
      </c>
      <c r="G391" s="336">
        <v>45113</v>
      </c>
      <c r="H391" s="336">
        <v>45505</v>
      </c>
      <c r="I391" s="336">
        <v>45869</v>
      </c>
      <c r="J391" s="329" t="s">
        <v>2085</v>
      </c>
      <c r="K391" s="337" t="s">
        <v>26</v>
      </c>
      <c r="L391" s="337" t="s">
        <v>27</v>
      </c>
      <c r="M391" s="337" t="s">
        <v>27</v>
      </c>
      <c r="N391" s="337" t="s">
        <v>2050</v>
      </c>
      <c r="O391" s="337" t="s">
        <v>1078</v>
      </c>
      <c r="P391" s="337" t="s">
        <v>2471</v>
      </c>
      <c r="Q391" s="329" t="s">
        <v>21</v>
      </c>
      <c r="R391" s="338" t="s">
        <v>20621</v>
      </c>
      <c r="S391" s="329" t="s">
        <v>1986</v>
      </c>
      <c r="T391" s="329" t="s">
        <v>53</v>
      </c>
      <c r="U391" s="336">
        <v>33732</v>
      </c>
      <c r="V391" s="9" t="s">
        <v>79</v>
      </c>
      <c r="W391" s="329" t="s">
        <v>79</v>
      </c>
      <c r="X391" s="329" t="s">
        <v>1936</v>
      </c>
      <c r="Y391" s="338" t="s">
        <v>20622</v>
      </c>
      <c r="Z391" s="336">
        <v>44897</v>
      </c>
      <c r="AA391" s="329" t="s">
        <v>1937</v>
      </c>
      <c r="AB391" s="329" t="s">
        <v>1938</v>
      </c>
      <c r="AC391" s="339" t="s">
        <v>1939</v>
      </c>
      <c r="AD391" s="329" t="s">
        <v>2623</v>
      </c>
      <c r="AE391" s="329" t="s">
        <v>1998</v>
      </c>
      <c r="AF391" s="329" t="s">
        <v>20623</v>
      </c>
      <c r="AG391" s="329" t="s">
        <v>20624</v>
      </c>
      <c r="AH391" s="329" t="s">
        <v>20623</v>
      </c>
      <c r="AI391" s="329" t="s">
        <v>20624</v>
      </c>
      <c r="AJ391" s="338" t="s">
        <v>20625</v>
      </c>
      <c r="AK391" s="329" t="s">
        <v>20626</v>
      </c>
      <c r="AL391" s="329" t="s">
        <v>1971</v>
      </c>
      <c r="AM391" s="500" t="s">
        <v>1488</v>
      </c>
      <c r="AN391" s="325" t="s">
        <v>1489</v>
      </c>
      <c r="AO391" s="7" t="s">
        <v>20627</v>
      </c>
      <c r="AQ391" s="6" t="s">
        <v>20628</v>
      </c>
      <c r="AR391" s="501" t="str">
        <f>Table2[[#This Row],[Employee Code]]</f>
        <v>12301680</v>
      </c>
      <c r="AS391" s="4" t="s">
        <v>16</v>
      </c>
      <c r="AT391" s="4" t="s">
        <v>17039</v>
      </c>
    </row>
    <row r="392" spans="1:46" s="4" customFormat="1" ht="25" customHeight="1" x14ac:dyDescent="0.35">
      <c r="A392" s="365">
        <f t="shared" si="6"/>
        <v>391</v>
      </c>
      <c r="B392" s="338" t="s">
        <v>16657</v>
      </c>
      <c r="C392" s="335" t="s">
        <v>1490</v>
      </c>
      <c r="D392" s="329"/>
      <c r="E392" s="329" t="s">
        <v>32</v>
      </c>
      <c r="F392" s="336">
        <v>45056</v>
      </c>
      <c r="G392" s="336">
        <v>45115</v>
      </c>
      <c r="H392" s="336">
        <v>45505</v>
      </c>
      <c r="I392" s="336">
        <v>45869</v>
      </c>
      <c r="J392" s="329" t="s">
        <v>2085</v>
      </c>
      <c r="K392" s="337" t="s">
        <v>18</v>
      </c>
      <c r="L392" s="337" t="s">
        <v>283</v>
      </c>
      <c r="M392" s="337" t="s">
        <v>2116</v>
      </c>
      <c r="N392" s="337" t="s">
        <v>2017</v>
      </c>
      <c r="O392" s="337" t="s">
        <v>284</v>
      </c>
      <c r="P392" s="337" t="s">
        <v>13258</v>
      </c>
      <c r="Q392" s="329" t="s">
        <v>285</v>
      </c>
      <c r="R392" s="516" t="s">
        <v>20629</v>
      </c>
      <c r="S392" s="329" t="s">
        <v>2003</v>
      </c>
      <c r="T392" s="329" t="s">
        <v>22</v>
      </c>
      <c r="U392" s="336">
        <v>32775</v>
      </c>
      <c r="V392" s="329" t="s">
        <v>79</v>
      </c>
      <c r="W392" s="329" t="s">
        <v>317</v>
      </c>
      <c r="X392" s="329" t="s">
        <v>1936</v>
      </c>
      <c r="Y392" s="338" t="s">
        <v>20630</v>
      </c>
      <c r="Z392" s="336">
        <v>42986</v>
      </c>
      <c r="AA392" s="329" t="s">
        <v>1937</v>
      </c>
      <c r="AB392" s="329" t="s">
        <v>1938</v>
      </c>
      <c r="AC392" s="339" t="s">
        <v>1939</v>
      </c>
      <c r="AD392" s="329" t="s">
        <v>2624</v>
      </c>
      <c r="AE392" s="329" t="s">
        <v>2041</v>
      </c>
      <c r="AF392" s="329" t="s">
        <v>20631</v>
      </c>
      <c r="AG392" s="329" t="s">
        <v>20632</v>
      </c>
      <c r="AH392" s="329" t="s">
        <v>20631</v>
      </c>
      <c r="AI392" s="329" t="s">
        <v>20632</v>
      </c>
      <c r="AJ392" s="338" t="s">
        <v>20633</v>
      </c>
      <c r="AK392" s="329" t="s">
        <v>20634</v>
      </c>
      <c r="AL392" s="329" t="s">
        <v>1958</v>
      </c>
      <c r="AM392" s="500" t="s">
        <v>1491</v>
      </c>
      <c r="AN392" s="325" t="s">
        <v>1492</v>
      </c>
      <c r="AO392" s="7" t="s">
        <v>20635</v>
      </c>
      <c r="AQ392" s="6" t="s">
        <v>20636</v>
      </c>
      <c r="AR392" s="501" t="str">
        <f>Table2[[#This Row],[Employee Code]]</f>
        <v>12301684</v>
      </c>
      <c r="AS392" s="4" t="s">
        <v>16</v>
      </c>
      <c r="AT392" s="4" t="s">
        <v>17039</v>
      </c>
    </row>
    <row r="393" spans="1:46" s="4" customFormat="1" ht="25" customHeight="1" x14ac:dyDescent="0.35">
      <c r="A393" s="365">
        <f t="shared" si="6"/>
        <v>392</v>
      </c>
      <c r="B393" s="338" t="s">
        <v>16658</v>
      </c>
      <c r="C393" s="335" t="s">
        <v>1493</v>
      </c>
      <c r="D393" s="329"/>
      <c r="E393" s="329" t="s">
        <v>14</v>
      </c>
      <c r="F393" s="336">
        <v>45061</v>
      </c>
      <c r="G393" s="336">
        <v>45120</v>
      </c>
      <c r="H393" s="336">
        <v>45505</v>
      </c>
      <c r="I393" s="336">
        <v>45869</v>
      </c>
      <c r="J393" s="329" t="s">
        <v>2085</v>
      </c>
      <c r="K393" s="337" t="s">
        <v>18</v>
      </c>
      <c r="L393" s="337" t="s">
        <v>218</v>
      </c>
      <c r="M393" s="337" t="s">
        <v>2083</v>
      </c>
      <c r="N393" s="337" t="s">
        <v>1972</v>
      </c>
      <c r="O393" s="337" t="s">
        <v>234</v>
      </c>
      <c r="P393" s="337" t="s">
        <v>2084</v>
      </c>
      <c r="Q393" s="329" t="s">
        <v>21</v>
      </c>
      <c r="R393" s="338" t="s">
        <v>20637</v>
      </c>
      <c r="S393" s="329" t="s">
        <v>1944</v>
      </c>
      <c r="T393" s="329" t="s">
        <v>22</v>
      </c>
      <c r="U393" s="336">
        <v>35031</v>
      </c>
      <c r="V393" s="9" t="s">
        <v>255</v>
      </c>
      <c r="W393" s="329" t="s">
        <v>2114</v>
      </c>
      <c r="X393" s="329" t="s">
        <v>1936</v>
      </c>
      <c r="Y393" s="338" t="s">
        <v>20638</v>
      </c>
      <c r="Z393" s="336">
        <v>44311</v>
      </c>
      <c r="AA393" s="329" t="s">
        <v>1937</v>
      </c>
      <c r="AB393" s="329" t="s">
        <v>1956</v>
      </c>
      <c r="AC393" s="339" t="s">
        <v>1939</v>
      </c>
      <c r="AD393" s="329" t="s">
        <v>19730</v>
      </c>
      <c r="AE393" s="329" t="s">
        <v>2080</v>
      </c>
      <c r="AF393" s="329" t="s">
        <v>20639</v>
      </c>
      <c r="AG393" s="329" t="s">
        <v>20640</v>
      </c>
      <c r="AH393" s="329" t="s">
        <v>20639</v>
      </c>
      <c r="AI393" s="329" t="s">
        <v>20640</v>
      </c>
      <c r="AJ393" s="338" t="s">
        <v>20641</v>
      </c>
      <c r="AK393" s="329" t="s">
        <v>20642</v>
      </c>
      <c r="AL393" s="329" t="s">
        <v>1993</v>
      </c>
      <c r="AM393" s="500" t="s">
        <v>1494</v>
      </c>
      <c r="AN393" s="325" t="s">
        <v>1495</v>
      </c>
      <c r="AO393" s="7" t="s">
        <v>20643</v>
      </c>
      <c r="AQ393" s="6" t="s">
        <v>20644</v>
      </c>
      <c r="AR393" s="501" t="str">
        <f>Table2[[#This Row],[Employee Code]]</f>
        <v>12301685</v>
      </c>
      <c r="AS393" s="4" t="s">
        <v>16</v>
      </c>
      <c r="AT393" s="4" t="s">
        <v>14</v>
      </c>
    </row>
    <row r="394" spans="1:46" s="4" customFormat="1" ht="25" customHeight="1" x14ac:dyDescent="0.35">
      <c r="A394" s="365">
        <f t="shared" si="6"/>
        <v>393</v>
      </c>
      <c r="B394" s="338" t="s">
        <v>16659</v>
      </c>
      <c r="C394" s="335" t="s">
        <v>1496</v>
      </c>
      <c r="D394" s="329"/>
      <c r="E394" s="329" t="s">
        <v>14</v>
      </c>
      <c r="F394" s="336">
        <v>45061</v>
      </c>
      <c r="G394" s="336">
        <v>45120</v>
      </c>
      <c r="H394" s="336">
        <v>45505</v>
      </c>
      <c r="I394" s="336">
        <v>45869</v>
      </c>
      <c r="J394" s="329" t="s">
        <v>2085</v>
      </c>
      <c r="K394" s="337" t="s">
        <v>18</v>
      </c>
      <c r="L394" s="337" t="s">
        <v>218</v>
      </c>
      <c r="M394" s="337" t="s">
        <v>2406</v>
      </c>
      <c r="N394" s="337" t="s">
        <v>1990</v>
      </c>
      <c r="O394" s="337" t="s">
        <v>1497</v>
      </c>
      <c r="P394" s="337" t="s">
        <v>2625</v>
      </c>
      <c r="Q394" s="329" t="s">
        <v>21</v>
      </c>
      <c r="R394" s="516" t="s">
        <v>20645</v>
      </c>
      <c r="S394" s="329" t="s">
        <v>2023</v>
      </c>
      <c r="T394" s="329" t="s">
        <v>22</v>
      </c>
      <c r="U394" s="336">
        <v>33428</v>
      </c>
      <c r="V394" s="329" t="s">
        <v>2015</v>
      </c>
      <c r="W394" s="329" t="s">
        <v>2015</v>
      </c>
      <c r="X394" s="329" t="s">
        <v>1936</v>
      </c>
      <c r="Y394" s="338" t="s">
        <v>20646</v>
      </c>
      <c r="Z394" s="336">
        <v>44907</v>
      </c>
      <c r="AA394" s="329" t="s">
        <v>1937</v>
      </c>
      <c r="AB394" s="329" t="s">
        <v>1956</v>
      </c>
      <c r="AC394" s="339" t="s">
        <v>1968</v>
      </c>
      <c r="AD394" s="329" t="s">
        <v>2539</v>
      </c>
      <c r="AE394" s="329" t="s">
        <v>2300</v>
      </c>
      <c r="AF394" s="329" t="s">
        <v>20647</v>
      </c>
      <c r="AG394" s="329" t="s">
        <v>20648</v>
      </c>
      <c r="AH394" s="329" t="s">
        <v>20649</v>
      </c>
      <c r="AI394" s="329" t="s">
        <v>20650</v>
      </c>
      <c r="AJ394" s="338" t="s">
        <v>20651</v>
      </c>
      <c r="AK394" s="329" t="s">
        <v>20652</v>
      </c>
      <c r="AL394" s="329" t="s">
        <v>2005</v>
      </c>
      <c r="AM394" s="500" t="s">
        <v>1498</v>
      </c>
      <c r="AN394" s="325" t="s">
        <v>1499</v>
      </c>
      <c r="AO394" s="7" t="s">
        <v>20653</v>
      </c>
      <c r="AQ394" s="6" t="s">
        <v>20654</v>
      </c>
      <c r="AR394" s="501" t="str">
        <f>Table2[[#This Row],[Employee Code]]</f>
        <v>12301686</v>
      </c>
      <c r="AS394" s="4" t="s">
        <v>16</v>
      </c>
      <c r="AT394" s="4" t="s">
        <v>14</v>
      </c>
    </row>
    <row r="395" spans="1:46" s="4" customFormat="1" ht="25" customHeight="1" x14ac:dyDescent="0.35">
      <c r="A395" s="365">
        <f t="shared" si="6"/>
        <v>394</v>
      </c>
      <c r="B395" s="338" t="s">
        <v>16660</v>
      </c>
      <c r="C395" s="335" t="s">
        <v>1500</v>
      </c>
      <c r="D395" s="329"/>
      <c r="E395" s="329" t="s">
        <v>1382</v>
      </c>
      <c r="F395" s="336">
        <v>45068</v>
      </c>
      <c r="G395" s="336">
        <v>45127</v>
      </c>
      <c r="H395" s="336">
        <v>45505</v>
      </c>
      <c r="I395" s="336">
        <v>45869</v>
      </c>
      <c r="J395" s="329" t="s">
        <v>2085</v>
      </c>
      <c r="K395" s="337" t="s">
        <v>80</v>
      </c>
      <c r="L395" s="337" t="s">
        <v>297</v>
      </c>
      <c r="M395" s="337" t="s">
        <v>2470</v>
      </c>
      <c r="N395" s="337" t="s">
        <v>1984</v>
      </c>
      <c r="O395" s="337" t="s">
        <v>196</v>
      </c>
      <c r="P395" s="337" t="s">
        <v>2061</v>
      </c>
      <c r="Q395" s="329" t="s">
        <v>83</v>
      </c>
      <c r="R395" s="338" t="s">
        <v>20655</v>
      </c>
      <c r="S395" s="329" t="s">
        <v>1944</v>
      </c>
      <c r="T395" s="329" t="s">
        <v>53</v>
      </c>
      <c r="U395" s="336">
        <v>30609</v>
      </c>
      <c r="V395" s="9" t="s">
        <v>1382</v>
      </c>
      <c r="W395" s="329" t="s">
        <v>1382</v>
      </c>
      <c r="X395" s="329" t="s">
        <v>1936</v>
      </c>
      <c r="Y395" s="338" t="s">
        <v>20656</v>
      </c>
      <c r="Z395" s="336">
        <v>44611</v>
      </c>
      <c r="AA395" s="329" t="s">
        <v>1937</v>
      </c>
      <c r="AB395" s="329" t="s">
        <v>1938</v>
      </c>
      <c r="AC395" s="339" t="s">
        <v>1974</v>
      </c>
      <c r="AD395" s="329" t="s">
        <v>20657</v>
      </c>
      <c r="AE395" s="329" t="s">
        <v>1948</v>
      </c>
      <c r="AF395" s="329" t="s">
        <v>20658</v>
      </c>
      <c r="AG395" s="329" t="s">
        <v>20659</v>
      </c>
      <c r="AH395" s="329" t="s">
        <v>20658</v>
      </c>
      <c r="AI395" s="329" t="s">
        <v>20659</v>
      </c>
      <c r="AJ395" s="338" t="s">
        <v>20660</v>
      </c>
      <c r="AK395" s="329" t="s">
        <v>20661</v>
      </c>
      <c r="AL395" s="329" t="s">
        <v>1953</v>
      </c>
      <c r="AM395" s="500" t="s">
        <v>1501</v>
      </c>
      <c r="AN395" s="325" t="s">
        <v>1502</v>
      </c>
      <c r="AO395" s="7" t="s">
        <v>20662</v>
      </c>
      <c r="AQ395" s="6" t="s">
        <v>20663</v>
      </c>
      <c r="AR395" s="501" t="str">
        <f>Table2[[#This Row],[Employee Code]]</f>
        <v>12301687</v>
      </c>
      <c r="AS395" s="4" t="s">
        <v>17359</v>
      </c>
      <c r="AT395" s="4" t="s">
        <v>17039</v>
      </c>
    </row>
    <row r="396" spans="1:46" s="4" customFormat="1" ht="25" customHeight="1" x14ac:dyDescent="0.35">
      <c r="A396" s="365">
        <f t="shared" si="6"/>
        <v>395</v>
      </c>
      <c r="B396" s="338" t="s">
        <v>16661</v>
      </c>
      <c r="C396" s="335" t="s">
        <v>1507</v>
      </c>
      <c r="D396" s="329"/>
      <c r="E396" s="329" t="s">
        <v>255</v>
      </c>
      <c r="F396" s="336">
        <v>45068</v>
      </c>
      <c r="G396" s="336">
        <v>45127</v>
      </c>
      <c r="H396" s="336">
        <v>45505</v>
      </c>
      <c r="I396" s="336">
        <v>45869</v>
      </c>
      <c r="J396" s="329" t="s">
        <v>2085</v>
      </c>
      <c r="K396" s="337" t="s">
        <v>34</v>
      </c>
      <c r="L396" s="337" t="s">
        <v>35</v>
      </c>
      <c r="M396" s="337" t="s">
        <v>35</v>
      </c>
      <c r="N396" s="337" t="s">
        <v>2126</v>
      </c>
      <c r="O396" s="337" t="s">
        <v>307</v>
      </c>
      <c r="P396" s="337" t="s">
        <v>2127</v>
      </c>
      <c r="Q396" s="329" t="s">
        <v>21</v>
      </c>
      <c r="R396" s="338" t="s">
        <v>20664</v>
      </c>
      <c r="S396" s="329" t="s">
        <v>2259</v>
      </c>
      <c r="T396" s="329" t="s">
        <v>53</v>
      </c>
      <c r="U396" s="336">
        <v>32978</v>
      </c>
      <c r="V396" s="9" t="s">
        <v>255</v>
      </c>
      <c r="W396" s="329" t="s">
        <v>255</v>
      </c>
      <c r="X396" s="329" t="s">
        <v>1936</v>
      </c>
      <c r="Y396" s="338" t="s">
        <v>20665</v>
      </c>
      <c r="Z396" s="336">
        <v>44419</v>
      </c>
      <c r="AA396" s="329" t="s">
        <v>1937</v>
      </c>
      <c r="AB396" s="329" t="s">
        <v>1956</v>
      </c>
      <c r="AC396" s="339" t="s">
        <v>1939</v>
      </c>
      <c r="AD396" s="329" t="s">
        <v>2546</v>
      </c>
      <c r="AE396" s="329" t="s">
        <v>2586</v>
      </c>
      <c r="AF396" s="329" t="s">
        <v>20666</v>
      </c>
      <c r="AG396" s="329" t="s">
        <v>20667</v>
      </c>
      <c r="AH396" s="329" t="s">
        <v>20666</v>
      </c>
      <c r="AI396" s="329" t="s">
        <v>20667</v>
      </c>
      <c r="AJ396" s="338" t="s">
        <v>20668</v>
      </c>
      <c r="AK396" s="329" t="s">
        <v>20669</v>
      </c>
      <c r="AL396" s="329" t="s">
        <v>1958</v>
      </c>
      <c r="AM396" s="500" t="s">
        <v>1508</v>
      </c>
      <c r="AN396" s="325" t="s">
        <v>1509</v>
      </c>
      <c r="AO396" s="7" t="s">
        <v>20670</v>
      </c>
      <c r="AQ396" s="6" t="s">
        <v>20671</v>
      </c>
      <c r="AR396" s="501" t="str">
        <f>Table2[[#This Row],[Employee Code]]</f>
        <v>12301689</v>
      </c>
      <c r="AS396" s="4" t="s">
        <v>16</v>
      </c>
      <c r="AT396" s="4" t="s">
        <v>17039</v>
      </c>
    </row>
    <row r="397" spans="1:46" s="4" customFormat="1" ht="25" customHeight="1" x14ac:dyDescent="0.35">
      <c r="A397" s="365">
        <f t="shared" si="6"/>
        <v>396</v>
      </c>
      <c r="B397" s="338" t="s">
        <v>16662</v>
      </c>
      <c r="C397" s="335" t="s">
        <v>1510</v>
      </c>
      <c r="D397" s="329"/>
      <c r="E397" s="329" t="s">
        <v>14</v>
      </c>
      <c r="F397" s="336">
        <v>45070</v>
      </c>
      <c r="G397" s="336">
        <v>45129</v>
      </c>
      <c r="H397" s="336">
        <v>45505</v>
      </c>
      <c r="I397" s="336">
        <v>45869</v>
      </c>
      <c r="J397" s="329" t="s">
        <v>2085</v>
      </c>
      <c r="K397" s="337" t="s">
        <v>18</v>
      </c>
      <c r="L397" s="337" t="s">
        <v>218</v>
      </c>
      <c r="M397" s="337" t="s">
        <v>2200</v>
      </c>
      <c r="N397" s="337" t="s">
        <v>2050</v>
      </c>
      <c r="O397" s="337" t="s">
        <v>1511</v>
      </c>
      <c r="P397" s="337" t="s">
        <v>2636</v>
      </c>
      <c r="Q397" s="329" t="s">
        <v>21</v>
      </c>
      <c r="R397" s="516" t="s">
        <v>20672</v>
      </c>
      <c r="S397" s="329" t="s">
        <v>18834</v>
      </c>
      <c r="T397" s="329" t="s">
        <v>22</v>
      </c>
      <c r="U397" s="336">
        <v>35297</v>
      </c>
      <c r="V397" s="329" t="s">
        <v>2114</v>
      </c>
      <c r="W397" s="329" t="s">
        <v>2114</v>
      </c>
      <c r="X397" s="329" t="s">
        <v>1936</v>
      </c>
      <c r="Y397" s="338" t="s">
        <v>20673</v>
      </c>
      <c r="Z397" s="336">
        <v>44581</v>
      </c>
      <c r="AA397" s="329" t="s">
        <v>1937</v>
      </c>
      <c r="AB397" s="329" t="s">
        <v>1956</v>
      </c>
      <c r="AC397" s="339" t="s">
        <v>1939</v>
      </c>
      <c r="AD397" s="329" t="s">
        <v>2188</v>
      </c>
      <c r="AE397" s="329" t="s">
        <v>2637</v>
      </c>
      <c r="AF397" s="329" t="s">
        <v>20674</v>
      </c>
      <c r="AG397" s="329" t="s">
        <v>20675</v>
      </c>
      <c r="AH397" s="329" t="s">
        <v>20676</v>
      </c>
      <c r="AI397" s="329" t="s">
        <v>20677</v>
      </c>
      <c r="AJ397" s="338" t="s">
        <v>20678</v>
      </c>
      <c r="AK397" s="329" t="s">
        <v>20679</v>
      </c>
      <c r="AL397" s="329" t="s">
        <v>2224</v>
      </c>
      <c r="AM397" s="500" t="s">
        <v>1512</v>
      </c>
      <c r="AN397" s="325" t="s">
        <v>1513</v>
      </c>
      <c r="AO397" s="7" t="s">
        <v>20680</v>
      </c>
      <c r="AQ397" s="6" t="s">
        <v>20681</v>
      </c>
      <c r="AR397" s="501" t="str">
        <f>Table2[[#This Row],[Employee Code]]</f>
        <v>12301690</v>
      </c>
      <c r="AS397" s="4" t="s">
        <v>16</v>
      </c>
      <c r="AT397" s="4" t="s">
        <v>14</v>
      </c>
    </row>
    <row r="398" spans="1:46" s="4" customFormat="1" ht="25" customHeight="1" x14ac:dyDescent="0.35">
      <c r="A398" s="365">
        <f t="shared" si="6"/>
        <v>397</v>
      </c>
      <c r="B398" s="338" t="s">
        <v>16663</v>
      </c>
      <c r="C398" s="335" t="s">
        <v>1517</v>
      </c>
      <c r="D398" s="329"/>
      <c r="E398" s="329" t="s">
        <v>14</v>
      </c>
      <c r="F398" s="336">
        <v>45075</v>
      </c>
      <c r="G398" s="336">
        <v>45134</v>
      </c>
      <c r="H398" s="336">
        <v>45505</v>
      </c>
      <c r="I398" s="336">
        <v>45869</v>
      </c>
      <c r="J398" s="329" t="s">
        <v>2085</v>
      </c>
      <c r="K398" s="337" t="s">
        <v>80</v>
      </c>
      <c r="L398" s="337" t="s">
        <v>16880</v>
      </c>
      <c r="M398" s="337" t="s">
        <v>1220</v>
      </c>
      <c r="N398" s="337" t="s">
        <v>1942</v>
      </c>
      <c r="O398" s="337" t="s">
        <v>1518</v>
      </c>
      <c r="P398" s="337" t="s">
        <v>2647</v>
      </c>
      <c r="Q398" s="329" t="s">
        <v>21</v>
      </c>
      <c r="R398" s="516" t="s">
        <v>20682</v>
      </c>
      <c r="S398" s="329" t="s">
        <v>20683</v>
      </c>
      <c r="T398" s="329" t="s">
        <v>53</v>
      </c>
      <c r="U398" s="336">
        <v>33469</v>
      </c>
      <c r="V398" s="329" t="s">
        <v>2114</v>
      </c>
      <c r="W398" s="329" t="s">
        <v>2114</v>
      </c>
      <c r="X398" s="329" t="s">
        <v>1936</v>
      </c>
      <c r="Y398" s="338" t="s">
        <v>20684</v>
      </c>
      <c r="Z398" s="336">
        <v>44817</v>
      </c>
      <c r="AA398" s="329" t="s">
        <v>1937</v>
      </c>
      <c r="AB398" s="329" t="s">
        <v>1956</v>
      </c>
      <c r="AC398" s="339" t="s">
        <v>1939</v>
      </c>
      <c r="AD398" s="329" t="s">
        <v>2539</v>
      </c>
      <c r="AE398" s="329" t="s">
        <v>2586</v>
      </c>
      <c r="AF398" s="329" t="s">
        <v>20685</v>
      </c>
      <c r="AG398" s="329" t="s">
        <v>20686</v>
      </c>
      <c r="AH398" s="329" t="s">
        <v>20687</v>
      </c>
      <c r="AI398" s="329" t="s">
        <v>20688</v>
      </c>
      <c r="AJ398" s="338" t="s">
        <v>20689</v>
      </c>
      <c r="AK398" s="329" t="s">
        <v>20690</v>
      </c>
      <c r="AL398" s="329" t="s">
        <v>2224</v>
      </c>
      <c r="AM398" s="500" t="s">
        <v>1519</v>
      </c>
      <c r="AN398" s="325" t="s">
        <v>1520</v>
      </c>
      <c r="AO398" s="7" t="s">
        <v>20691</v>
      </c>
      <c r="AQ398" s="6" t="s">
        <v>20692</v>
      </c>
      <c r="AR398" s="501" t="str">
        <f>Table2[[#This Row],[Employee Code]]</f>
        <v>12301693</v>
      </c>
      <c r="AS398" s="4" t="s">
        <v>16</v>
      </c>
      <c r="AT398" s="4" t="s">
        <v>14</v>
      </c>
    </row>
    <row r="399" spans="1:46" s="4" customFormat="1" ht="25" customHeight="1" x14ac:dyDescent="0.35">
      <c r="A399" s="365">
        <f t="shared" si="6"/>
        <v>398</v>
      </c>
      <c r="B399" s="338" t="s">
        <v>16664</v>
      </c>
      <c r="C399" s="335" t="s">
        <v>1521</v>
      </c>
      <c r="D399" s="329"/>
      <c r="E399" s="329" t="s">
        <v>32</v>
      </c>
      <c r="F399" s="336">
        <v>45075</v>
      </c>
      <c r="G399" s="336">
        <v>45134</v>
      </c>
      <c r="H399" s="336">
        <v>45505</v>
      </c>
      <c r="I399" s="336">
        <v>45869</v>
      </c>
      <c r="J399" s="329" t="s">
        <v>2085</v>
      </c>
      <c r="K399" s="337" t="s">
        <v>34</v>
      </c>
      <c r="L399" s="337" t="s">
        <v>35</v>
      </c>
      <c r="M399" s="337" t="s">
        <v>35</v>
      </c>
      <c r="N399" s="337" t="s">
        <v>2126</v>
      </c>
      <c r="O399" s="337" t="s">
        <v>307</v>
      </c>
      <c r="P399" s="337" t="s">
        <v>2127</v>
      </c>
      <c r="Q399" s="329" t="s">
        <v>21</v>
      </c>
      <c r="R399" s="338" t="s">
        <v>20693</v>
      </c>
      <c r="S399" s="329" t="s">
        <v>1944</v>
      </c>
      <c r="T399" s="329" t="s">
        <v>22</v>
      </c>
      <c r="U399" s="336">
        <v>34753</v>
      </c>
      <c r="V399" s="9" t="s">
        <v>317</v>
      </c>
      <c r="W399" s="329" t="s">
        <v>317</v>
      </c>
      <c r="X399" s="329" t="s">
        <v>1936</v>
      </c>
      <c r="Y399" s="338" t="s">
        <v>20694</v>
      </c>
      <c r="Z399" s="336">
        <v>44904</v>
      </c>
      <c r="AA399" s="329" t="s">
        <v>1937</v>
      </c>
      <c r="AB399" s="329" t="s">
        <v>1956</v>
      </c>
      <c r="AC399" s="339" t="s">
        <v>1939</v>
      </c>
      <c r="AD399" s="329" t="s">
        <v>20695</v>
      </c>
      <c r="AE399" s="329" t="s">
        <v>2041</v>
      </c>
      <c r="AF399" s="329" t="s">
        <v>20696</v>
      </c>
      <c r="AG399" s="329" t="s">
        <v>20697</v>
      </c>
      <c r="AH399" s="329" t="s">
        <v>20698</v>
      </c>
      <c r="AI399" s="329" t="s">
        <v>20699</v>
      </c>
      <c r="AJ399" s="338" t="s">
        <v>20700</v>
      </c>
      <c r="AK399" s="329" t="s">
        <v>20701</v>
      </c>
      <c r="AL399" s="329" t="s">
        <v>1993</v>
      </c>
      <c r="AM399" s="500" t="s">
        <v>1522</v>
      </c>
      <c r="AN399" s="325" t="s">
        <v>1523</v>
      </c>
      <c r="AO399" s="7" t="s">
        <v>20702</v>
      </c>
      <c r="AQ399" s="6" t="s">
        <v>20703</v>
      </c>
      <c r="AR399" s="501" t="str">
        <f>Table2[[#This Row],[Employee Code]]</f>
        <v>12301695</v>
      </c>
      <c r="AS399" s="4" t="s">
        <v>16</v>
      </c>
      <c r="AT399" s="4" t="s">
        <v>17039</v>
      </c>
    </row>
    <row r="400" spans="1:46" s="4" customFormat="1" ht="25" customHeight="1" x14ac:dyDescent="0.35">
      <c r="A400" s="365">
        <f t="shared" si="6"/>
        <v>399</v>
      </c>
      <c r="B400" s="338" t="s">
        <v>16666</v>
      </c>
      <c r="C400" s="335" t="s">
        <v>1525</v>
      </c>
      <c r="D400" s="329"/>
      <c r="E400" s="329" t="s">
        <v>14</v>
      </c>
      <c r="F400" s="336">
        <v>45078</v>
      </c>
      <c r="G400" s="336">
        <v>45137</v>
      </c>
      <c r="H400" s="336">
        <v>45505</v>
      </c>
      <c r="I400" s="336">
        <v>45869</v>
      </c>
      <c r="J400" s="329" t="s">
        <v>2085</v>
      </c>
      <c r="K400" s="337" t="s">
        <v>18</v>
      </c>
      <c r="L400" s="337" t="s">
        <v>19</v>
      </c>
      <c r="M400" s="337" t="s">
        <v>2483</v>
      </c>
      <c r="N400" s="337" t="s">
        <v>2017</v>
      </c>
      <c r="O400" s="337" t="s">
        <v>1526</v>
      </c>
      <c r="P400" s="337" t="s">
        <v>2648</v>
      </c>
      <c r="Q400" s="329" t="s">
        <v>21</v>
      </c>
      <c r="R400" s="338" t="s">
        <v>20704</v>
      </c>
      <c r="S400" s="329" t="s">
        <v>1944</v>
      </c>
      <c r="T400" s="329" t="s">
        <v>22</v>
      </c>
      <c r="U400" s="336">
        <v>33896</v>
      </c>
      <c r="V400" s="9" t="s">
        <v>255</v>
      </c>
      <c r="W400" s="329" t="s">
        <v>255</v>
      </c>
      <c r="X400" s="329" t="s">
        <v>1936</v>
      </c>
      <c r="Y400" s="338" t="s">
        <v>20705</v>
      </c>
      <c r="Z400" s="336">
        <v>44326</v>
      </c>
      <c r="AA400" s="329" t="s">
        <v>1937</v>
      </c>
      <c r="AB400" s="329" t="s">
        <v>1956</v>
      </c>
      <c r="AC400" s="339" t="s">
        <v>1939</v>
      </c>
      <c r="AD400" s="329" t="s">
        <v>2574</v>
      </c>
      <c r="AE400" s="329" t="s">
        <v>1948</v>
      </c>
      <c r="AF400" s="329" t="s">
        <v>20706</v>
      </c>
      <c r="AG400" s="329" t="s">
        <v>20707</v>
      </c>
      <c r="AH400" s="329" t="s">
        <v>20706</v>
      </c>
      <c r="AI400" s="329" t="s">
        <v>20707</v>
      </c>
      <c r="AJ400" s="338" t="s">
        <v>20708</v>
      </c>
      <c r="AK400" s="329" t="s">
        <v>20709</v>
      </c>
      <c r="AL400" s="329" t="s">
        <v>2005</v>
      </c>
      <c r="AM400" s="500" t="s">
        <v>1527</v>
      </c>
      <c r="AN400" s="325" t="s">
        <v>1528</v>
      </c>
      <c r="AO400" s="7" t="s">
        <v>20710</v>
      </c>
      <c r="AQ400" s="6" t="s">
        <v>20711</v>
      </c>
      <c r="AR400" s="501" t="str">
        <f>Table2[[#This Row],[Employee Code]]</f>
        <v>12301697</v>
      </c>
      <c r="AS400" s="4" t="s">
        <v>16</v>
      </c>
      <c r="AT400" s="4" t="s">
        <v>14</v>
      </c>
    </row>
    <row r="401" spans="1:46" s="4" customFormat="1" ht="25" customHeight="1" x14ac:dyDescent="0.35">
      <c r="A401" s="365">
        <f t="shared" si="6"/>
        <v>400</v>
      </c>
      <c r="B401" s="338" t="s">
        <v>16667</v>
      </c>
      <c r="C401" s="335" t="s">
        <v>1529</v>
      </c>
      <c r="D401" s="329"/>
      <c r="E401" s="329" t="s">
        <v>162</v>
      </c>
      <c r="F401" s="336">
        <v>45078</v>
      </c>
      <c r="G401" s="336">
        <v>45137</v>
      </c>
      <c r="H401" s="336">
        <v>45505</v>
      </c>
      <c r="I401" s="336">
        <v>45869</v>
      </c>
      <c r="J401" s="329" t="s">
        <v>2085</v>
      </c>
      <c r="K401" s="337" t="s">
        <v>80</v>
      </c>
      <c r="L401" s="337" t="s">
        <v>146</v>
      </c>
      <c r="M401" s="337" t="s">
        <v>17340</v>
      </c>
      <c r="N401" s="337" t="s">
        <v>2050</v>
      </c>
      <c r="O401" s="337" t="s">
        <v>400</v>
      </c>
      <c r="P401" s="337" t="s">
        <v>2173</v>
      </c>
      <c r="Q401" s="329" t="s">
        <v>148</v>
      </c>
      <c r="R401" s="516" t="s">
        <v>20712</v>
      </c>
      <c r="S401" s="329" t="s">
        <v>2259</v>
      </c>
      <c r="T401" s="329" t="s">
        <v>22</v>
      </c>
      <c r="U401" s="336">
        <v>33497</v>
      </c>
      <c r="V401" s="329" t="s">
        <v>162</v>
      </c>
      <c r="W401" s="329" t="s">
        <v>1725</v>
      </c>
      <c r="X401" s="329" t="s">
        <v>1936</v>
      </c>
      <c r="Y401" s="338" t="s">
        <v>20713</v>
      </c>
      <c r="Z401" s="336">
        <v>44439</v>
      </c>
      <c r="AA401" s="329" t="s">
        <v>1937</v>
      </c>
      <c r="AB401" s="329" t="s">
        <v>1938</v>
      </c>
      <c r="AC401" s="339" t="s">
        <v>1939</v>
      </c>
      <c r="AD401" s="329" t="s">
        <v>2649</v>
      </c>
      <c r="AE401" s="329" t="s">
        <v>2586</v>
      </c>
      <c r="AF401" s="329" t="s">
        <v>20714</v>
      </c>
      <c r="AG401" s="329" t="s">
        <v>20715</v>
      </c>
      <c r="AH401" s="329" t="s">
        <v>20714</v>
      </c>
      <c r="AI401" s="329" t="s">
        <v>20715</v>
      </c>
      <c r="AJ401" s="338" t="s">
        <v>20716</v>
      </c>
      <c r="AK401" s="329" t="s">
        <v>20717</v>
      </c>
      <c r="AL401" s="329" t="s">
        <v>1953</v>
      </c>
      <c r="AM401" s="500" t="s">
        <v>1530</v>
      </c>
      <c r="AN401" s="325" t="s">
        <v>1531</v>
      </c>
      <c r="AO401" s="7" t="s">
        <v>20718</v>
      </c>
      <c r="AQ401" s="6" t="s">
        <v>20719</v>
      </c>
      <c r="AR401" s="501" t="str">
        <f>Table2[[#This Row],[Employee Code]]</f>
        <v>12301698</v>
      </c>
      <c r="AS401" s="4" t="s">
        <v>16</v>
      </c>
      <c r="AT401" s="4" t="s">
        <v>17039</v>
      </c>
    </row>
    <row r="402" spans="1:46" s="4" customFormat="1" ht="25" customHeight="1" x14ac:dyDescent="0.35">
      <c r="A402" s="365">
        <f t="shared" si="6"/>
        <v>401</v>
      </c>
      <c r="B402" s="232" t="s">
        <v>16668</v>
      </c>
      <c r="C402" s="8" t="s">
        <v>1532</v>
      </c>
      <c r="D402" s="7"/>
      <c r="E402" s="7" t="s">
        <v>501</v>
      </c>
      <c r="F402" s="9">
        <v>45078</v>
      </c>
      <c r="G402" s="9">
        <v>45137</v>
      </c>
      <c r="H402" s="336">
        <v>45505</v>
      </c>
      <c r="I402" s="336">
        <v>45869</v>
      </c>
      <c r="J402" s="329" t="s">
        <v>2085</v>
      </c>
      <c r="K402" s="499" t="s">
        <v>34</v>
      </c>
      <c r="L402" s="499" t="s">
        <v>35</v>
      </c>
      <c r="M402" s="243" t="s">
        <v>35</v>
      </c>
      <c r="N402" s="337" t="s">
        <v>2050</v>
      </c>
      <c r="O402" s="243" t="s">
        <v>271</v>
      </c>
      <c r="P402" s="243" t="s">
        <v>2105</v>
      </c>
      <c r="Q402" s="7" t="s">
        <v>21</v>
      </c>
      <c r="R402" s="342" t="s">
        <v>20720</v>
      </c>
      <c r="S402" s="360" t="s">
        <v>2003</v>
      </c>
      <c r="T402" s="7" t="s">
        <v>22</v>
      </c>
      <c r="U402" s="529">
        <v>32419</v>
      </c>
      <c r="V402" s="329" t="s">
        <v>317</v>
      </c>
      <c r="W402" s="9" t="s">
        <v>317</v>
      </c>
      <c r="X402" s="7" t="s">
        <v>1936</v>
      </c>
      <c r="Y402" s="342" t="s">
        <v>20721</v>
      </c>
      <c r="Z402" s="9">
        <v>44418</v>
      </c>
      <c r="AA402" s="9" t="s">
        <v>1937</v>
      </c>
      <c r="AB402" s="7" t="s">
        <v>1938</v>
      </c>
      <c r="AC402" s="346" t="s">
        <v>1939</v>
      </c>
      <c r="AD402" s="7" t="s">
        <v>2235</v>
      </c>
      <c r="AE402" s="7" t="s">
        <v>2041</v>
      </c>
      <c r="AF402" s="329" t="s">
        <v>20722</v>
      </c>
      <c r="AG402" s="329" t="s">
        <v>20723</v>
      </c>
      <c r="AH402" s="329" t="s">
        <v>20722</v>
      </c>
      <c r="AI402" s="329" t="s">
        <v>20723</v>
      </c>
      <c r="AJ402" s="342" t="s">
        <v>20724</v>
      </c>
      <c r="AK402" s="7" t="s">
        <v>2650</v>
      </c>
      <c r="AL402" s="7" t="s">
        <v>1941</v>
      </c>
      <c r="AM402" s="373" t="s">
        <v>1533</v>
      </c>
      <c r="AN402" s="530" t="s">
        <v>1534</v>
      </c>
      <c r="AO402" s="7" t="s">
        <v>20725</v>
      </c>
      <c r="AP402" s="7"/>
      <c r="AQ402" s="10" t="s">
        <v>20726</v>
      </c>
      <c r="AR402" s="501" t="str">
        <f>Table2[[#This Row],[Employee Code]]</f>
        <v>12301702</v>
      </c>
      <c r="AS402" s="4" t="s">
        <v>16</v>
      </c>
      <c r="AT402" s="4" t="s">
        <v>17039</v>
      </c>
    </row>
    <row r="403" spans="1:46" s="4" customFormat="1" ht="25" customHeight="1" x14ac:dyDescent="0.35">
      <c r="A403" s="365">
        <f t="shared" si="6"/>
        <v>402</v>
      </c>
      <c r="B403" s="232" t="s">
        <v>16669</v>
      </c>
      <c r="C403" s="8" t="s">
        <v>1538</v>
      </c>
      <c r="D403" s="7"/>
      <c r="E403" s="7" t="s">
        <v>14</v>
      </c>
      <c r="F403" s="9">
        <v>45082</v>
      </c>
      <c r="G403" s="9">
        <v>45141</v>
      </c>
      <c r="H403" s="336">
        <v>45536</v>
      </c>
      <c r="I403" s="336">
        <v>45900</v>
      </c>
      <c r="J403" s="329" t="s">
        <v>2085</v>
      </c>
      <c r="K403" s="499" t="s">
        <v>34</v>
      </c>
      <c r="L403" s="499" t="s">
        <v>35</v>
      </c>
      <c r="M403" s="331" t="s">
        <v>1989</v>
      </c>
      <c r="N403" s="243" t="s">
        <v>2017</v>
      </c>
      <c r="O403" s="243" t="s">
        <v>1539</v>
      </c>
      <c r="P403" s="243" t="s">
        <v>2660</v>
      </c>
      <c r="Q403" s="7" t="s">
        <v>21</v>
      </c>
      <c r="R403" s="342" t="s">
        <v>20727</v>
      </c>
      <c r="S403" s="360" t="s">
        <v>1944</v>
      </c>
      <c r="T403" s="7" t="s">
        <v>22</v>
      </c>
      <c r="U403" s="9">
        <v>33444</v>
      </c>
      <c r="V403" s="329" t="s">
        <v>255</v>
      </c>
      <c r="W403" s="7" t="s">
        <v>141</v>
      </c>
      <c r="X403" s="7" t="s">
        <v>1936</v>
      </c>
      <c r="Y403" s="342" t="s">
        <v>20728</v>
      </c>
      <c r="Z403" s="9">
        <v>44293</v>
      </c>
      <c r="AA403" s="9" t="s">
        <v>1937</v>
      </c>
      <c r="AB403" s="7" t="s">
        <v>1938</v>
      </c>
      <c r="AC403" s="346" t="s">
        <v>1939</v>
      </c>
      <c r="AD403" s="7" t="s">
        <v>20729</v>
      </c>
      <c r="AE403" s="7" t="s">
        <v>1948</v>
      </c>
      <c r="AF403" s="329" t="s">
        <v>20730</v>
      </c>
      <c r="AG403" s="329" t="s">
        <v>20731</v>
      </c>
      <c r="AH403" s="329" t="s">
        <v>20730</v>
      </c>
      <c r="AI403" s="329" t="s">
        <v>20731</v>
      </c>
      <c r="AJ403" s="338" t="s">
        <v>20732</v>
      </c>
      <c r="AK403" s="329" t="s">
        <v>20733</v>
      </c>
      <c r="AL403" s="329" t="s">
        <v>1941</v>
      </c>
      <c r="AM403" s="373" t="s">
        <v>1540</v>
      </c>
      <c r="AN403" s="530" t="s">
        <v>1541</v>
      </c>
      <c r="AO403" s="7" t="s">
        <v>20734</v>
      </c>
      <c r="AP403" s="7"/>
      <c r="AQ403" s="10" t="s">
        <v>20735</v>
      </c>
      <c r="AR403" s="501" t="str">
        <f>Table2[[#This Row],[Employee Code]]</f>
        <v>12301704</v>
      </c>
      <c r="AS403" s="4" t="s">
        <v>16</v>
      </c>
      <c r="AT403" s="4" t="s">
        <v>14</v>
      </c>
    </row>
    <row r="404" spans="1:46" s="4" customFormat="1" ht="25" customHeight="1" x14ac:dyDescent="0.35">
      <c r="A404" s="365">
        <f t="shared" si="6"/>
        <v>403</v>
      </c>
      <c r="B404" s="232" t="s">
        <v>16670</v>
      </c>
      <c r="C404" s="8" t="s">
        <v>1542</v>
      </c>
      <c r="D404" s="7"/>
      <c r="E404" s="7" t="s">
        <v>129</v>
      </c>
      <c r="F404" s="9">
        <v>45089</v>
      </c>
      <c r="G404" s="9">
        <v>45148</v>
      </c>
      <c r="H404" s="336">
        <v>45536</v>
      </c>
      <c r="I404" s="336">
        <v>45900</v>
      </c>
      <c r="J404" s="329" t="s">
        <v>2085</v>
      </c>
      <c r="K404" s="499" t="s">
        <v>18</v>
      </c>
      <c r="L404" s="499" t="s">
        <v>283</v>
      </c>
      <c r="M404" s="243" t="s">
        <v>2116</v>
      </c>
      <c r="N404" s="243" t="s">
        <v>2017</v>
      </c>
      <c r="O404" s="243" t="s">
        <v>284</v>
      </c>
      <c r="P404" s="243" t="s">
        <v>13258</v>
      </c>
      <c r="Q404" s="7" t="s">
        <v>285</v>
      </c>
      <c r="R404" s="373" t="s">
        <v>20736</v>
      </c>
      <c r="S404" s="360" t="s">
        <v>2485</v>
      </c>
      <c r="T404" s="7" t="s">
        <v>22</v>
      </c>
      <c r="U404" s="9">
        <v>34090</v>
      </c>
      <c r="V404" s="9" t="s">
        <v>20737</v>
      </c>
      <c r="W404" s="9" t="s">
        <v>20737</v>
      </c>
      <c r="X404" s="7" t="s">
        <v>1936</v>
      </c>
      <c r="Y404" s="342" t="s">
        <v>20738</v>
      </c>
      <c r="Z404" s="9">
        <v>44375</v>
      </c>
      <c r="AA404" s="9" t="s">
        <v>1937</v>
      </c>
      <c r="AB404" s="329" t="s">
        <v>1946</v>
      </c>
      <c r="AC404" s="346" t="s">
        <v>1939</v>
      </c>
      <c r="AD404" s="11" t="s">
        <v>2661</v>
      </c>
      <c r="AE404" s="7" t="s">
        <v>20739</v>
      </c>
      <c r="AF404" s="329" t="s">
        <v>20740</v>
      </c>
      <c r="AG404" s="329" t="s">
        <v>20741</v>
      </c>
      <c r="AH404" s="329" t="s">
        <v>20742</v>
      </c>
      <c r="AI404" s="329" t="s">
        <v>20743</v>
      </c>
      <c r="AJ404" s="342" t="s">
        <v>20744</v>
      </c>
      <c r="AK404" s="7" t="s">
        <v>20745</v>
      </c>
      <c r="AL404" s="7" t="s">
        <v>1941</v>
      </c>
      <c r="AM404" s="373" t="s">
        <v>1543</v>
      </c>
      <c r="AN404" s="530" t="s">
        <v>1544</v>
      </c>
      <c r="AO404" s="7" t="s">
        <v>20746</v>
      </c>
      <c r="AP404" s="7"/>
      <c r="AQ404" s="10" t="s">
        <v>20747</v>
      </c>
      <c r="AR404" s="501" t="str">
        <f>Table2[[#This Row],[Employee Code]]</f>
        <v>12301709</v>
      </c>
      <c r="AS404" s="4" t="s">
        <v>16</v>
      </c>
      <c r="AT404" s="4" t="s">
        <v>17039</v>
      </c>
    </row>
    <row r="405" spans="1:46" s="4" customFormat="1" ht="25" customHeight="1" x14ac:dyDescent="0.35">
      <c r="A405" s="365">
        <f t="shared" si="6"/>
        <v>404</v>
      </c>
      <c r="B405" s="232" t="s">
        <v>16671</v>
      </c>
      <c r="C405" s="8" t="s">
        <v>1548</v>
      </c>
      <c r="D405" s="7" t="s">
        <v>18342</v>
      </c>
      <c r="E405" s="7" t="s">
        <v>145</v>
      </c>
      <c r="F405" s="9">
        <v>45089</v>
      </c>
      <c r="G405" s="9"/>
      <c r="H405" s="336">
        <v>45474</v>
      </c>
      <c r="I405" s="336">
        <v>45838</v>
      </c>
      <c r="J405" s="9" t="s">
        <v>2085</v>
      </c>
      <c r="K405" s="499" t="s">
        <v>34</v>
      </c>
      <c r="L405" s="499" t="s">
        <v>35</v>
      </c>
      <c r="M405" s="243" t="s">
        <v>35</v>
      </c>
      <c r="N405" s="337" t="s">
        <v>2050</v>
      </c>
      <c r="O405" s="243" t="s">
        <v>271</v>
      </c>
      <c r="P405" s="243" t="s">
        <v>2105</v>
      </c>
      <c r="Q405" s="7" t="s">
        <v>21</v>
      </c>
      <c r="R405" s="342" t="s">
        <v>20748</v>
      </c>
      <c r="S405" s="360" t="s">
        <v>1944</v>
      </c>
      <c r="T405" s="7" t="s">
        <v>22</v>
      </c>
      <c r="U405" s="9">
        <v>33473</v>
      </c>
      <c r="V405" s="329" t="s">
        <v>145</v>
      </c>
      <c r="W405" s="9" t="s">
        <v>145</v>
      </c>
      <c r="X405" s="7" t="s">
        <v>1936</v>
      </c>
      <c r="Y405" s="342" t="s">
        <v>20749</v>
      </c>
      <c r="Z405" s="9">
        <v>44580</v>
      </c>
      <c r="AA405" s="9" t="s">
        <v>1937</v>
      </c>
      <c r="AB405" s="7" t="s">
        <v>1938</v>
      </c>
      <c r="AC405" s="11" t="s">
        <v>1974</v>
      </c>
      <c r="AD405" s="7" t="s">
        <v>20750</v>
      </c>
      <c r="AE405" s="7" t="s">
        <v>20751</v>
      </c>
      <c r="AF405" s="329" t="s">
        <v>20752</v>
      </c>
      <c r="AG405" s="329" t="s">
        <v>20753</v>
      </c>
      <c r="AH405" s="329" t="s">
        <v>20752</v>
      </c>
      <c r="AI405" s="329" t="s">
        <v>20753</v>
      </c>
      <c r="AJ405" s="342" t="s">
        <v>20754</v>
      </c>
      <c r="AK405" s="7" t="s">
        <v>20755</v>
      </c>
      <c r="AL405" s="7" t="s">
        <v>1958</v>
      </c>
      <c r="AM405" s="373" t="s">
        <v>1549</v>
      </c>
      <c r="AN405" s="530" t="s">
        <v>1550</v>
      </c>
      <c r="AO405" s="7" t="s">
        <v>20756</v>
      </c>
      <c r="AP405" s="7"/>
      <c r="AQ405" s="10" t="s">
        <v>20757</v>
      </c>
      <c r="AR405" s="501" t="str">
        <f>Table2[[#This Row],[Employee Code]]</f>
        <v>12301711</v>
      </c>
      <c r="AS405" s="4" t="s">
        <v>16</v>
      </c>
      <c r="AT405" s="4" t="s">
        <v>17039</v>
      </c>
    </row>
    <row r="406" spans="1:46" s="4" customFormat="1" ht="25" customHeight="1" x14ac:dyDescent="0.35">
      <c r="A406" s="365">
        <f t="shared" si="6"/>
        <v>405</v>
      </c>
      <c r="B406" s="232" t="s">
        <v>16672</v>
      </c>
      <c r="C406" s="8" t="s">
        <v>1551</v>
      </c>
      <c r="D406" s="7"/>
      <c r="E406" s="329" t="s">
        <v>351</v>
      </c>
      <c r="F406" s="9">
        <v>45089</v>
      </c>
      <c r="G406" s="9">
        <v>45148</v>
      </c>
      <c r="H406" s="336">
        <v>45536</v>
      </c>
      <c r="I406" s="275">
        <v>45716</v>
      </c>
      <c r="J406" s="7" t="s">
        <v>12310</v>
      </c>
      <c r="K406" s="499" t="s">
        <v>80</v>
      </c>
      <c r="L406" s="499" t="s">
        <v>256</v>
      </c>
      <c r="M406" s="337" t="s">
        <v>2207</v>
      </c>
      <c r="N406" s="243" t="s">
        <v>1990</v>
      </c>
      <c r="O406" s="243" t="s">
        <v>196</v>
      </c>
      <c r="P406" s="243" t="s">
        <v>2061</v>
      </c>
      <c r="Q406" s="7" t="s">
        <v>83</v>
      </c>
      <c r="R406" s="342" t="s">
        <v>20758</v>
      </c>
      <c r="S406" s="360" t="s">
        <v>1944</v>
      </c>
      <c r="T406" s="7" t="s">
        <v>22</v>
      </c>
      <c r="U406" s="9">
        <v>29612</v>
      </c>
      <c r="V406" s="329" t="s">
        <v>1967</v>
      </c>
      <c r="W406" s="7" t="s">
        <v>2024</v>
      </c>
      <c r="X406" s="7" t="s">
        <v>1936</v>
      </c>
      <c r="Y406" s="342" t="s">
        <v>20759</v>
      </c>
      <c r="Z406" s="9">
        <v>44858</v>
      </c>
      <c r="AA406" s="9" t="s">
        <v>1937</v>
      </c>
      <c r="AB406" s="7" t="s">
        <v>1938</v>
      </c>
      <c r="AC406" s="346" t="s">
        <v>1939</v>
      </c>
      <c r="AD406" s="7" t="s">
        <v>2671</v>
      </c>
      <c r="AE406" s="7" t="s">
        <v>2672</v>
      </c>
      <c r="AF406" s="329" t="s">
        <v>20760</v>
      </c>
      <c r="AG406" s="329" t="s">
        <v>20761</v>
      </c>
      <c r="AH406" s="329" t="s">
        <v>20760</v>
      </c>
      <c r="AI406" s="329" t="s">
        <v>20761</v>
      </c>
      <c r="AJ406" s="342" t="s">
        <v>20762</v>
      </c>
      <c r="AK406" s="7" t="s">
        <v>2673</v>
      </c>
      <c r="AL406" s="7" t="s">
        <v>1941</v>
      </c>
      <c r="AM406" s="373" t="s">
        <v>1552</v>
      </c>
      <c r="AN406" s="377" t="s">
        <v>1553</v>
      </c>
      <c r="AO406" s="7" t="s">
        <v>20763</v>
      </c>
      <c r="AP406" s="7"/>
      <c r="AQ406" s="10" t="s">
        <v>20764</v>
      </c>
      <c r="AR406" s="501" t="str">
        <f>Table2[[#This Row],[Employee Code]]</f>
        <v>12301712</v>
      </c>
      <c r="AS406" s="4" t="s">
        <v>17359</v>
      </c>
      <c r="AT406" s="4" t="s">
        <v>17039</v>
      </c>
    </row>
    <row r="407" spans="1:46" s="4" customFormat="1" ht="25" customHeight="1" x14ac:dyDescent="0.35">
      <c r="A407" s="365">
        <f t="shared" si="6"/>
        <v>406</v>
      </c>
      <c r="B407" s="232" t="s">
        <v>16673</v>
      </c>
      <c r="C407" s="5" t="s">
        <v>1554</v>
      </c>
      <c r="E407" s="4" t="s">
        <v>14</v>
      </c>
      <c r="F407" s="502">
        <v>45096</v>
      </c>
      <c r="G407" s="502">
        <v>45155</v>
      </c>
      <c r="H407" s="9">
        <v>45536</v>
      </c>
      <c r="I407" s="336">
        <v>45900</v>
      </c>
      <c r="J407" s="7" t="s">
        <v>2085</v>
      </c>
      <c r="K407" s="337" t="s">
        <v>26</v>
      </c>
      <c r="L407" s="337" t="s">
        <v>16879</v>
      </c>
      <c r="M407" s="337" t="s">
        <v>16879</v>
      </c>
      <c r="N407" s="337" t="s">
        <v>2155</v>
      </c>
      <c r="O407" s="337" t="s">
        <v>187</v>
      </c>
      <c r="P407" s="337" t="s">
        <v>2054</v>
      </c>
      <c r="Q407" s="7" t="s">
        <v>21</v>
      </c>
      <c r="R407" s="342" t="s">
        <v>20765</v>
      </c>
      <c r="S407" s="360" t="s">
        <v>1944</v>
      </c>
      <c r="T407" s="7" t="s">
        <v>22</v>
      </c>
      <c r="U407" s="502">
        <v>36984</v>
      </c>
      <c r="V407" s="329" t="s">
        <v>57</v>
      </c>
      <c r="W407" s="4" t="s">
        <v>141</v>
      </c>
      <c r="X407" s="7" t="s">
        <v>1936</v>
      </c>
      <c r="Y407" s="531" t="s">
        <v>20766</v>
      </c>
      <c r="Z407" s="502">
        <v>44420</v>
      </c>
      <c r="AA407" s="502" t="s">
        <v>1937</v>
      </c>
      <c r="AB407" s="269" t="s">
        <v>1956</v>
      </c>
      <c r="AC407" s="346" t="s">
        <v>1939</v>
      </c>
      <c r="AD407" s="4" t="s">
        <v>1992</v>
      </c>
      <c r="AE407" s="4" t="s">
        <v>2408</v>
      </c>
      <c r="AF407" s="329" t="s">
        <v>20767</v>
      </c>
      <c r="AG407" s="329" t="s">
        <v>20768</v>
      </c>
      <c r="AH407" s="329" t="s">
        <v>20769</v>
      </c>
      <c r="AI407" s="329" t="s">
        <v>20770</v>
      </c>
      <c r="AJ407" s="338" t="s">
        <v>1555</v>
      </c>
      <c r="AK407" s="329" t="s">
        <v>20771</v>
      </c>
      <c r="AL407" s="329" t="s">
        <v>1953</v>
      </c>
      <c r="AM407" s="501" t="s">
        <v>1555</v>
      </c>
      <c r="AN407" s="530" t="s">
        <v>1556</v>
      </c>
      <c r="AO407" s="7" t="s">
        <v>20772</v>
      </c>
      <c r="AQ407" s="6" t="s">
        <v>20773</v>
      </c>
      <c r="AR407" s="501" t="str">
        <f>Table2[[#This Row],[Employee Code]]</f>
        <v>12301714</v>
      </c>
      <c r="AS407" s="4" t="s">
        <v>16</v>
      </c>
      <c r="AT407" s="4" t="s">
        <v>14</v>
      </c>
    </row>
    <row r="408" spans="1:46" s="4" customFormat="1" ht="25" customHeight="1" x14ac:dyDescent="0.35">
      <c r="A408" s="365">
        <f t="shared" si="6"/>
        <v>407</v>
      </c>
      <c r="B408" s="232" t="s">
        <v>16674</v>
      </c>
      <c r="C408" s="8" t="s">
        <v>1557</v>
      </c>
      <c r="D408" s="7" t="s">
        <v>20774</v>
      </c>
      <c r="E408" s="7" t="s">
        <v>1558</v>
      </c>
      <c r="F408" s="9">
        <v>45103</v>
      </c>
      <c r="G408" s="9"/>
      <c r="H408" s="336">
        <v>45474</v>
      </c>
      <c r="I408" s="336">
        <v>45838</v>
      </c>
      <c r="J408" s="9" t="s">
        <v>2085</v>
      </c>
      <c r="K408" s="499" t="s">
        <v>34</v>
      </c>
      <c r="L408" s="499" t="s">
        <v>35</v>
      </c>
      <c r="M408" s="331" t="s">
        <v>35</v>
      </c>
      <c r="N408" s="337" t="s">
        <v>2155</v>
      </c>
      <c r="O408" s="243" t="s">
        <v>626</v>
      </c>
      <c r="P408" s="243" t="s">
        <v>2285</v>
      </c>
      <c r="Q408" s="7" t="s">
        <v>21</v>
      </c>
      <c r="R408" s="342" t="s">
        <v>20775</v>
      </c>
      <c r="S408" s="360" t="s">
        <v>2234</v>
      </c>
      <c r="T408" s="7" t="s">
        <v>22</v>
      </c>
      <c r="U408" s="9">
        <v>31031</v>
      </c>
      <c r="V408" s="329" t="s">
        <v>1558</v>
      </c>
      <c r="W408" s="7" t="s">
        <v>1558</v>
      </c>
      <c r="X408" s="7" t="s">
        <v>1936</v>
      </c>
      <c r="Y408" s="342" t="s">
        <v>20776</v>
      </c>
      <c r="Z408" s="9">
        <v>44310</v>
      </c>
      <c r="AA408" s="9" t="s">
        <v>1937</v>
      </c>
      <c r="AB408" s="7" t="s">
        <v>1938</v>
      </c>
      <c r="AC408" s="346" t="s">
        <v>1939</v>
      </c>
      <c r="AD408" s="7" t="s">
        <v>2072</v>
      </c>
      <c r="AE408" s="7" t="s">
        <v>2041</v>
      </c>
      <c r="AF408" s="329" t="s">
        <v>20777</v>
      </c>
      <c r="AG408" s="329" t="s">
        <v>20778</v>
      </c>
      <c r="AH408" s="329" t="s">
        <v>20777</v>
      </c>
      <c r="AI408" s="329" t="s">
        <v>20778</v>
      </c>
      <c r="AJ408" s="338" t="s">
        <v>20779</v>
      </c>
      <c r="AK408" s="329" t="s">
        <v>20780</v>
      </c>
      <c r="AL408" s="329" t="s">
        <v>1953</v>
      </c>
      <c r="AM408" s="500" t="s">
        <v>1559</v>
      </c>
      <c r="AN408" s="530" t="s">
        <v>1560</v>
      </c>
      <c r="AO408" s="530" t="s">
        <v>20781</v>
      </c>
      <c r="AP408" s="7"/>
      <c r="AQ408" s="10" t="s">
        <v>20782</v>
      </c>
      <c r="AR408" s="501" t="str">
        <f>Table2[[#This Row],[Employee Code]]</f>
        <v>12301716</v>
      </c>
      <c r="AS408" s="4" t="s">
        <v>16</v>
      </c>
      <c r="AT408" s="4" t="s">
        <v>17039</v>
      </c>
    </row>
    <row r="409" spans="1:46" s="4" customFormat="1" ht="25" customHeight="1" x14ac:dyDescent="0.35">
      <c r="A409" s="365">
        <f t="shared" si="6"/>
        <v>408</v>
      </c>
      <c r="B409" s="232" t="s">
        <v>16676</v>
      </c>
      <c r="C409" s="8" t="s">
        <v>1562</v>
      </c>
      <c r="D409" s="7"/>
      <c r="E409" s="7" t="s">
        <v>14</v>
      </c>
      <c r="F409" s="9">
        <v>45110</v>
      </c>
      <c r="G409" s="9">
        <v>45169</v>
      </c>
      <c r="H409" s="336">
        <v>45536</v>
      </c>
      <c r="I409" s="336">
        <v>45900</v>
      </c>
      <c r="J409" s="9" t="s">
        <v>2085</v>
      </c>
      <c r="K409" s="499" t="s">
        <v>18</v>
      </c>
      <c r="L409" s="499" t="s">
        <v>19</v>
      </c>
      <c r="M409" s="331" t="s">
        <v>19</v>
      </c>
      <c r="N409" s="337" t="s">
        <v>2050</v>
      </c>
      <c r="O409" s="243" t="s">
        <v>321</v>
      </c>
      <c r="P409" s="243" t="s">
        <v>2134</v>
      </c>
      <c r="Q409" s="7" t="s">
        <v>21</v>
      </c>
      <c r="R409" s="342" t="s">
        <v>20783</v>
      </c>
      <c r="S409" s="360" t="s">
        <v>2252</v>
      </c>
      <c r="T409" s="7" t="s">
        <v>53</v>
      </c>
      <c r="U409" s="9">
        <v>35358</v>
      </c>
      <c r="V409" s="9" t="s">
        <v>2228</v>
      </c>
      <c r="W409" s="9" t="s">
        <v>2228</v>
      </c>
      <c r="X409" s="7" t="s">
        <v>1936</v>
      </c>
      <c r="Y409" s="342" t="s">
        <v>20784</v>
      </c>
      <c r="Z409" s="9">
        <v>44314</v>
      </c>
      <c r="AA409" s="9" t="s">
        <v>1937</v>
      </c>
      <c r="AB409" s="7" t="s">
        <v>1938</v>
      </c>
      <c r="AC409" s="346" t="s">
        <v>1939</v>
      </c>
      <c r="AD409" s="7" t="s">
        <v>2674</v>
      </c>
      <c r="AE409" s="7" t="s">
        <v>1948</v>
      </c>
      <c r="AF409" s="329" t="s">
        <v>2675</v>
      </c>
      <c r="AG409" s="329" t="s">
        <v>20785</v>
      </c>
      <c r="AH409" s="329" t="s">
        <v>20786</v>
      </c>
      <c r="AI409" s="329" t="s">
        <v>20787</v>
      </c>
      <c r="AJ409" s="342" t="s">
        <v>2676</v>
      </c>
      <c r="AK409" s="7" t="s">
        <v>2677</v>
      </c>
      <c r="AL409" s="7" t="s">
        <v>2005</v>
      </c>
      <c r="AM409" s="342" t="s">
        <v>1563</v>
      </c>
      <c r="AN409" s="530" t="s">
        <v>1564</v>
      </c>
      <c r="AO409" s="530" t="s">
        <v>20788</v>
      </c>
      <c r="AP409" s="7"/>
      <c r="AQ409" s="10" t="s">
        <v>20789</v>
      </c>
      <c r="AR409" s="501" t="str">
        <f>Table2[[#This Row],[Employee Code]]</f>
        <v>12301720</v>
      </c>
      <c r="AS409" s="4" t="s">
        <v>16</v>
      </c>
      <c r="AT409" s="4" t="s">
        <v>14</v>
      </c>
    </row>
    <row r="410" spans="1:46" s="4" customFormat="1" ht="25" customHeight="1" x14ac:dyDescent="0.35">
      <c r="A410" s="365">
        <f t="shared" si="6"/>
        <v>409</v>
      </c>
      <c r="B410" s="232" t="s">
        <v>16677</v>
      </c>
      <c r="C410" s="8" t="s">
        <v>1565</v>
      </c>
      <c r="D410" s="7"/>
      <c r="E410" s="7" t="s">
        <v>14</v>
      </c>
      <c r="F410" s="9">
        <v>45110</v>
      </c>
      <c r="G410" s="9">
        <v>45169</v>
      </c>
      <c r="H410" s="336">
        <v>45536</v>
      </c>
      <c r="I410" s="336">
        <v>45900</v>
      </c>
      <c r="J410" s="9" t="s">
        <v>2085</v>
      </c>
      <c r="K410" s="499" t="s">
        <v>34</v>
      </c>
      <c r="L410" s="499" t="s">
        <v>115</v>
      </c>
      <c r="M410" s="499" t="s">
        <v>2070</v>
      </c>
      <c r="N410" s="337" t="s">
        <v>1972</v>
      </c>
      <c r="O410" s="243" t="s">
        <v>801</v>
      </c>
      <c r="P410" s="280" t="s">
        <v>2362</v>
      </c>
      <c r="Q410" s="7" t="s">
        <v>21</v>
      </c>
      <c r="R410" s="342" t="s">
        <v>20790</v>
      </c>
      <c r="S410" s="360" t="s">
        <v>2259</v>
      </c>
      <c r="T410" s="7" t="s">
        <v>22</v>
      </c>
      <c r="U410" s="9">
        <v>31995</v>
      </c>
      <c r="V410" s="329" t="s">
        <v>255</v>
      </c>
      <c r="W410" s="9" t="s">
        <v>255</v>
      </c>
      <c r="X410" s="7" t="s">
        <v>1936</v>
      </c>
      <c r="Y410" s="342" t="s">
        <v>20791</v>
      </c>
      <c r="Z410" s="9">
        <v>44537</v>
      </c>
      <c r="AA410" s="9" t="s">
        <v>1937</v>
      </c>
      <c r="AB410" s="7" t="s">
        <v>1938</v>
      </c>
      <c r="AC410" s="346" t="s">
        <v>1939</v>
      </c>
      <c r="AD410" s="7" t="s">
        <v>2678</v>
      </c>
      <c r="AE410" s="7" t="s">
        <v>20792</v>
      </c>
      <c r="AF410" s="329" t="s">
        <v>20793</v>
      </c>
      <c r="AG410" s="329" t="s">
        <v>20794</v>
      </c>
      <c r="AH410" s="329" t="s">
        <v>20795</v>
      </c>
      <c r="AI410" s="329" t="s">
        <v>20796</v>
      </c>
      <c r="AJ410" s="342" t="s">
        <v>20797</v>
      </c>
      <c r="AK410" s="7" t="s">
        <v>20798</v>
      </c>
      <c r="AL410" s="7" t="s">
        <v>1941</v>
      </c>
      <c r="AM410" s="342" t="s">
        <v>1566</v>
      </c>
      <c r="AN410" s="530" t="s">
        <v>1567</v>
      </c>
      <c r="AO410" s="530" t="s">
        <v>20799</v>
      </c>
      <c r="AP410" s="7"/>
      <c r="AQ410" s="10" t="s">
        <v>20800</v>
      </c>
      <c r="AR410" s="501" t="str">
        <f>Table2[[#This Row],[Employee Code]]</f>
        <v>12301721</v>
      </c>
      <c r="AS410" s="4" t="s">
        <v>16</v>
      </c>
      <c r="AT410" s="4" t="s">
        <v>14</v>
      </c>
    </row>
    <row r="411" spans="1:46" s="4" customFormat="1" ht="25" customHeight="1" x14ac:dyDescent="0.35">
      <c r="A411" s="365">
        <f t="shared" si="6"/>
        <v>410</v>
      </c>
      <c r="B411" s="232" t="s">
        <v>16678</v>
      </c>
      <c r="C411" s="8" t="s">
        <v>1568</v>
      </c>
      <c r="D411" s="7"/>
      <c r="E411" s="7" t="s">
        <v>32</v>
      </c>
      <c r="F411" s="9">
        <v>45124</v>
      </c>
      <c r="G411" s="9">
        <v>45183</v>
      </c>
      <c r="H411" s="9">
        <v>45184</v>
      </c>
      <c r="I411" s="275">
        <v>45565</v>
      </c>
      <c r="J411" s="9" t="s">
        <v>2085</v>
      </c>
      <c r="K411" s="499" t="s">
        <v>34</v>
      </c>
      <c r="L411" s="499" t="s">
        <v>35</v>
      </c>
      <c r="M411" s="499" t="s">
        <v>2013</v>
      </c>
      <c r="N411" s="243" t="s">
        <v>1990</v>
      </c>
      <c r="O411" s="243" t="s">
        <v>805</v>
      </c>
      <c r="P411" s="243" t="s">
        <v>2364</v>
      </c>
      <c r="Q411" s="7" t="s">
        <v>21</v>
      </c>
      <c r="R411" s="342" t="s">
        <v>20801</v>
      </c>
      <c r="S411" s="360" t="s">
        <v>1944</v>
      </c>
      <c r="T411" s="7" t="s">
        <v>22</v>
      </c>
      <c r="U411" s="9">
        <v>34046</v>
      </c>
      <c r="V411" s="329" t="s">
        <v>79</v>
      </c>
      <c r="W411" s="9" t="s">
        <v>79</v>
      </c>
      <c r="X411" s="7" t="s">
        <v>1936</v>
      </c>
      <c r="Y411" s="342" t="s">
        <v>20802</v>
      </c>
      <c r="Z411" s="336">
        <v>44875</v>
      </c>
      <c r="AA411" s="329" t="s">
        <v>1937</v>
      </c>
      <c r="AB411" s="7" t="s">
        <v>1956</v>
      </c>
      <c r="AC411" s="11" t="s">
        <v>1939</v>
      </c>
      <c r="AD411" s="7" t="s">
        <v>2624</v>
      </c>
      <c r="AE411" s="7" t="s">
        <v>20803</v>
      </c>
      <c r="AF411" s="329" t="s">
        <v>20804</v>
      </c>
      <c r="AG411" s="329" t="s">
        <v>20805</v>
      </c>
      <c r="AH411" s="329" t="s">
        <v>20804</v>
      </c>
      <c r="AI411" s="329" t="s">
        <v>20805</v>
      </c>
      <c r="AJ411" s="342" t="s">
        <v>20806</v>
      </c>
      <c r="AK411" s="7" t="s">
        <v>20807</v>
      </c>
      <c r="AL411" s="7" t="s">
        <v>1993</v>
      </c>
      <c r="AM411" s="342" t="s">
        <v>1569</v>
      </c>
      <c r="AN411" s="532" t="s">
        <v>1570</v>
      </c>
      <c r="AO411" s="532" t="s">
        <v>20808</v>
      </c>
      <c r="AP411" s="7"/>
      <c r="AQ411" s="10" t="s">
        <v>20809</v>
      </c>
      <c r="AR411" s="501" t="str">
        <f>Table2[[#This Row],[Employee Code]]</f>
        <v>12301728</v>
      </c>
      <c r="AS411" s="4" t="s">
        <v>16</v>
      </c>
      <c r="AT411" s="4" t="s">
        <v>17039</v>
      </c>
    </row>
    <row r="412" spans="1:46" s="4" customFormat="1" ht="25" customHeight="1" x14ac:dyDescent="0.35">
      <c r="A412" s="365">
        <f t="shared" si="6"/>
        <v>411</v>
      </c>
      <c r="B412" s="232" t="s">
        <v>16679</v>
      </c>
      <c r="C412" s="8" t="s">
        <v>1571</v>
      </c>
      <c r="D412" s="7"/>
      <c r="E412" s="7" t="s">
        <v>14</v>
      </c>
      <c r="F412" s="9">
        <v>45124</v>
      </c>
      <c r="G412" s="9">
        <v>45183</v>
      </c>
      <c r="H412" s="9">
        <v>45184</v>
      </c>
      <c r="I412" s="275">
        <v>45565</v>
      </c>
      <c r="J412" s="9" t="s">
        <v>2085</v>
      </c>
      <c r="K412" s="499" t="s">
        <v>34</v>
      </c>
      <c r="L412" s="499" t="s">
        <v>35</v>
      </c>
      <c r="M412" s="499" t="s">
        <v>1989</v>
      </c>
      <c r="N412" s="243" t="s">
        <v>1990</v>
      </c>
      <c r="O412" s="243" t="s">
        <v>75</v>
      </c>
      <c r="P412" s="243" t="s">
        <v>1991</v>
      </c>
      <c r="Q412" s="7" t="s">
        <v>21</v>
      </c>
      <c r="R412" s="342" t="s">
        <v>20810</v>
      </c>
      <c r="S412" s="360" t="s">
        <v>1944</v>
      </c>
      <c r="T412" s="7" t="s">
        <v>22</v>
      </c>
      <c r="U412" s="9">
        <v>32884</v>
      </c>
      <c r="V412" s="9" t="s">
        <v>2015</v>
      </c>
      <c r="W412" s="9" t="s">
        <v>2015</v>
      </c>
      <c r="X412" s="7" t="s">
        <v>1936</v>
      </c>
      <c r="Y412" s="342" t="s">
        <v>20811</v>
      </c>
      <c r="Z412" s="336">
        <v>44474</v>
      </c>
      <c r="AA412" s="329" t="s">
        <v>1937</v>
      </c>
      <c r="AB412" s="7" t="s">
        <v>1956</v>
      </c>
      <c r="AC412" s="11" t="s">
        <v>1939</v>
      </c>
      <c r="AD412" s="7" t="s">
        <v>20812</v>
      </c>
      <c r="AE412" s="7" t="s">
        <v>2680</v>
      </c>
      <c r="AF412" s="329" t="s">
        <v>20813</v>
      </c>
      <c r="AG412" s="329" t="s">
        <v>20814</v>
      </c>
      <c r="AH412" s="329" t="s">
        <v>20815</v>
      </c>
      <c r="AI412" s="329" t="s">
        <v>20816</v>
      </c>
      <c r="AJ412" s="338" t="s">
        <v>20817</v>
      </c>
      <c r="AK412" s="329" t="s">
        <v>20818</v>
      </c>
      <c r="AL412" s="329" t="s">
        <v>1950</v>
      </c>
      <c r="AM412" s="342" t="s">
        <v>1572</v>
      </c>
      <c r="AN412" s="532" t="s">
        <v>1573</v>
      </c>
      <c r="AO412" s="532" t="s">
        <v>20819</v>
      </c>
      <c r="AP412" s="7"/>
      <c r="AQ412" s="10" t="s">
        <v>20820</v>
      </c>
      <c r="AR412" s="501" t="str">
        <f>Table2[[#This Row],[Employee Code]]</f>
        <v>12301729</v>
      </c>
      <c r="AS412" s="4" t="s">
        <v>16</v>
      </c>
      <c r="AT412" s="4" t="s">
        <v>14</v>
      </c>
    </row>
    <row r="413" spans="1:46" s="4" customFormat="1" ht="25" customHeight="1" x14ac:dyDescent="0.35">
      <c r="A413" s="365">
        <f t="shared" si="6"/>
        <v>412</v>
      </c>
      <c r="B413" s="232" t="s">
        <v>16680</v>
      </c>
      <c r="C413" s="8" t="s">
        <v>1574</v>
      </c>
      <c r="D413" s="7"/>
      <c r="E413" s="7" t="s">
        <v>501</v>
      </c>
      <c r="F413" s="9">
        <v>45124</v>
      </c>
      <c r="G413" s="9">
        <v>45183</v>
      </c>
      <c r="H413" s="9">
        <v>45184</v>
      </c>
      <c r="I413" s="275">
        <v>45565</v>
      </c>
      <c r="J413" s="9" t="s">
        <v>2085</v>
      </c>
      <c r="K413" s="499" t="s">
        <v>80</v>
      </c>
      <c r="L413" s="499" t="s">
        <v>163</v>
      </c>
      <c r="M413" s="499" t="s">
        <v>2133</v>
      </c>
      <c r="N413" s="243" t="s">
        <v>2017</v>
      </c>
      <c r="O413" s="243" t="s">
        <v>196</v>
      </c>
      <c r="P413" s="243" t="s">
        <v>2061</v>
      </c>
      <c r="Q413" s="7" t="s">
        <v>83</v>
      </c>
      <c r="R413" s="342" t="s">
        <v>20821</v>
      </c>
      <c r="S413" s="360" t="s">
        <v>2003</v>
      </c>
      <c r="T413" s="7" t="s">
        <v>22</v>
      </c>
      <c r="U413" s="9">
        <v>33000</v>
      </c>
      <c r="V413" s="329" t="s">
        <v>501</v>
      </c>
      <c r="W413" s="9" t="s">
        <v>501</v>
      </c>
      <c r="X413" s="7" t="s">
        <v>1936</v>
      </c>
      <c r="Y413" s="342" t="s">
        <v>2681</v>
      </c>
      <c r="Z413" s="9">
        <v>44419</v>
      </c>
      <c r="AA413" s="9" t="s">
        <v>1937</v>
      </c>
      <c r="AB413" s="7" t="s">
        <v>1946</v>
      </c>
      <c r="AC413" s="11" t="s">
        <v>1939</v>
      </c>
      <c r="AD413" s="7" t="s">
        <v>20822</v>
      </c>
      <c r="AE413" s="7" t="s">
        <v>2041</v>
      </c>
      <c r="AF413" s="329" t="s">
        <v>20823</v>
      </c>
      <c r="AG413" s="329" t="s">
        <v>20824</v>
      </c>
      <c r="AH413" s="329" t="s">
        <v>20825</v>
      </c>
      <c r="AI413" s="329" t="s">
        <v>20826</v>
      </c>
      <c r="AJ413" s="342" t="s">
        <v>2682</v>
      </c>
      <c r="AK413" s="7" t="s">
        <v>20827</v>
      </c>
      <c r="AL413" s="7" t="s">
        <v>1993</v>
      </c>
      <c r="AM413" s="342" t="s">
        <v>1575</v>
      </c>
      <c r="AN413" s="371" t="s">
        <v>1576</v>
      </c>
      <c r="AO413" s="368" t="s">
        <v>20828</v>
      </c>
      <c r="AP413" s="7"/>
      <c r="AQ413" s="10" t="s">
        <v>20829</v>
      </c>
      <c r="AR413" s="501" t="str">
        <f>Table2[[#This Row],[Employee Code]]</f>
        <v>12301730</v>
      </c>
      <c r="AS413" s="4" t="s">
        <v>17359</v>
      </c>
      <c r="AT413" s="4" t="s">
        <v>17039</v>
      </c>
    </row>
    <row r="414" spans="1:46" s="4" customFormat="1" ht="25" customHeight="1" x14ac:dyDescent="0.35">
      <c r="A414" s="365">
        <f t="shared" si="6"/>
        <v>413</v>
      </c>
      <c r="B414" s="338" t="s">
        <v>16681</v>
      </c>
      <c r="C414" s="5" t="s">
        <v>1577</v>
      </c>
      <c r="E414" s="4" t="s">
        <v>141</v>
      </c>
      <c r="F414" s="502">
        <v>45126</v>
      </c>
      <c r="G414" s="502">
        <v>45185</v>
      </c>
      <c r="H414" s="9">
        <v>45186</v>
      </c>
      <c r="I414" s="336">
        <v>45565</v>
      </c>
      <c r="J414" s="502" t="s">
        <v>2085</v>
      </c>
      <c r="K414" s="499" t="s">
        <v>34</v>
      </c>
      <c r="L414" s="499" t="s">
        <v>35</v>
      </c>
      <c r="M414" s="499" t="s">
        <v>35</v>
      </c>
      <c r="N414" s="337" t="s">
        <v>2126</v>
      </c>
      <c r="O414" s="243" t="s">
        <v>307</v>
      </c>
      <c r="P414" s="243" t="s">
        <v>2285</v>
      </c>
      <c r="Q414" s="7" t="s">
        <v>21</v>
      </c>
      <c r="R414" s="342" t="s">
        <v>20830</v>
      </c>
      <c r="S414" s="360" t="s">
        <v>1944</v>
      </c>
      <c r="T414" s="7" t="s">
        <v>22</v>
      </c>
      <c r="U414" s="502">
        <v>34154</v>
      </c>
      <c r="V414" s="502" t="s">
        <v>141</v>
      </c>
      <c r="W414" s="502" t="s">
        <v>141</v>
      </c>
      <c r="X414" s="4" t="s">
        <v>1936</v>
      </c>
      <c r="Y414" s="531" t="s">
        <v>20831</v>
      </c>
      <c r="Z414" s="502">
        <v>44379</v>
      </c>
      <c r="AA414" s="502" t="s">
        <v>1937</v>
      </c>
      <c r="AB414" s="4" t="s">
        <v>1938</v>
      </c>
      <c r="AC414" s="504" t="s">
        <v>1974</v>
      </c>
      <c r="AD414" s="4" t="s">
        <v>20832</v>
      </c>
      <c r="AE414" s="4" t="s">
        <v>2041</v>
      </c>
      <c r="AF414" s="329" t="s">
        <v>20833</v>
      </c>
      <c r="AG414" s="329" t="s">
        <v>20834</v>
      </c>
      <c r="AH414" s="329" t="s">
        <v>20833</v>
      </c>
      <c r="AI414" s="329" t="s">
        <v>20834</v>
      </c>
      <c r="AJ414" s="338" t="s">
        <v>20835</v>
      </c>
      <c r="AK414" s="329" t="s">
        <v>20836</v>
      </c>
      <c r="AL414" s="329" t="s">
        <v>1941</v>
      </c>
      <c r="AM414" s="531" t="s">
        <v>1578</v>
      </c>
      <c r="AN414" s="532" t="s">
        <v>1579</v>
      </c>
      <c r="AO414" s="532" t="s">
        <v>20837</v>
      </c>
      <c r="AQ414" s="6" t="s">
        <v>20838</v>
      </c>
      <c r="AR414" s="501" t="str">
        <f>Table2[[#This Row],[Employee Code]]</f>
        <v>12301732</v>
      </c>
      <c r="AS414" s="4" t="s">
        <v>16</v>
      </c>
      <c r="AT414" s="4" t="s">
        <v>17039</v>
      </c>
    </row>
    <row r="415" spans="1:46" s="4" customFormat="1" ht="25" customHeight="1" x14ac:dyDescent="0.35">
      <c r="A415" s="365">
        <f t="shared" si="6"/>
        <v>414</v>
      </c>
      <c r="B415" s="232" t="s">
        <v>16682</v>
      </c>
      <c r="C415" s="8" t="s">
        <v>1580</v>
      </c>
      <c r="D415" s="7"/>
      <c r="E415" s="7" t="s">
        <v>14</v>
      </c>
      <c r="F415" s="9">
        <v>45138</v>
      </c>
      <c r="G415" s="9">
        <v>45197</v>
      </c>
      <c r="H415" s="9">
        <v>45198</v>
      </c>
      <c r="I415" s="275">
        <v>45565</v>
      </c>
      <c r="J415" s="502" t="s">
        <v>2085</v>
      </c>
      <c r="K415" s="499" t="s">
        <v>69</v>
      </c>
      <c r="L415" s="499" t="s">
        <v>70</v>
      </c>
      <c r="M415" s="499" t="s">
        <v>2147</v>
      </c>
      <c r="N415" s="10" t="s">
        <v>1990</v>
      </c>
      <c r="O415" s="331" t="s">
        <v>505</v>
      </c>
      <c r="P415" s="243" t="s">
        <v>2236</v>
      </c>
      <c r="Q415" s="7" t="s">
        <v>21</v>
      </c>
      <c r="R415" s="342" t="s">
        <v>20839</v>
      </c>
      <c r="S415" s="360" t="s">
        <v>1935</v>
      </c>
      <c r="T415" s="7" t="s">
        <v>53</v>
      </c>
      <c r="U415" s="9">
        <v>34089</v>
      </c>
      <c r="V415" s="329" t="s">
        <v>2114</v>
      </c>
      <c r="W415" s="9" t="s">
        <v>2114</v>
      </c>
      <c r="X415" s="7" t="s">
        <v>1936</v>
      </c>
      <c r="Y415" s="338" t="s">
        <v>20840</v>
      </c>
      <c r="Z415" s="336">
        <v>44522</v>
      </c>
      <c r="AA415" s="329" t="s">
        <v>1937</v>
      </c>
      <c r="AB415" s="7" t="s">
        <v>1938</v>
      </c>
      <c r="AC415" s="11" t="s">
        <v>1939</v>
      </c>
      <c r="AD415" s="7" t="s">
        <v>2394</v>
      </c>
      <c r="AE415" s="7" t="s">
        <v>1988</v>
      </c>
      <c r="AF415" s="329" t="s">
        <v>20841</v>
      </c>
      <c r="AG415" s="329" t="s">
        <v>20842</v>
      </c>
      <c r="AH415" s="329" t="s">
        <v>20841</v>
      </c>
      <c r="AI415" s="329" t="s">
        <v>20842</v>
      </c>
      <c r="AJ415" s="338" t="s">
        <v>20843</v>
      </c>
      <c r="AK415" s="329" t="s">
        <v>20844</v>
      </c>
      <c r="AL415" s="329" t="s">
        <v>1971</v>
      </c>
      <c r="AM415" s="342" t="s">
        <v>1581</v>
      </c>
      <c r="AN415" s="530" t="s">
        <v>1582</v>
      </c>
      <c r="AO415" s="530" t="s">
        <v>20845</v>
      </c>
      <c r="AP415" s="7"/>
      <c r="AQ415" s="10" t="s">
        <v>20846</v>
      </c>
      <c r="AR415" s="501" t="str">
        <f>Table2[[#This Row],[Employee Code]]</f>
        <v>12301734</v>
      </c>
      <c r="AS415" s="4" t="s">
        <v>16</v>
      </c>
      <c r="AT415" s="4" t="s">
        <v>14</v>
      </c>
    </row>
    <row r="416" spans="1:46" s="4" customFormat="1" ht="25" customHeight="1" x14ac:dyDescent="0.35">
      <c r="A416" s="365">
        <f t="shared" si="6"/>
        <v>415</v>
      </c>
      <c r="B416" s="338" t="s">
        <v>16683</v>
      </c>
      <c r="C416" s="5" t="s">
        <v>1583</v>
      </c>
      <c r="E416" s="4" t="s">
        <v>14</v>
      </c>
      <c r="F416" s="502">
        <v>45138</v>
      </c>
      <c r="G416" s="502">
        <v>45197</v>
      </c>
      <c r="H416" s="9">
        <v>45198</v>
      </c>
      <c r="I416" s="336">
        <v>45565</v>
      </c>
      <c r="J416" s="502" t="s">
        <v>2085</v>
      </c>
      <c r="K416" s="499" t="s">
        <v>34</v>
      </c>
      <c r="L416" s="499" t="s">
        <v>115</v>
      </c>
      <c r="M416" s="499" t="s">
        <v>2070</v>
      </c>
      <c r="N416" s="243" t="s">
        <v>2017</v>
      </c>
      <c r="O416" s="243" t="s">
        <v>898</v>
      </c>
      <c r="P416" s="243" t="s">
        <v>2396</v>
      </c>
      <c r="Q416" s="7" t="s">
        <v>21</v>
      </c>
      <c r="R416" s="342" t="s">
        <v>20847</v>
      </c>
      <c r="S416" s="360" t="s">
        <v>2252</v>
      </c>
      <c r="T416" s="7" t="s">
        <v>22</v>
      </c>
      <c r="U416" s="502">
        <v>34895</v>
      </c>
      <c r="V416" s="7" t="s">
        <v>2109</v>
      </c>
      <c r="W416" s="502" t="s">
        <v>311</v>
      </c>
      <c r="X416" s="4" t="s">
        <v>1936</v>
      </c>
      <c r="Y416" s="531" t="s">
        <v>20848</v>
      </c>
      <c r="Z416" s="336">
        <v>44798</v>
      </c>
      <c r="AA416" s="329" t="s">
        <v>1937</v>
      </c>
      <c r="AB416" s="4" t="s">
        <v>1956</v>
      </c>
      <c r="AC416" s="504" t="s">
        <v>1939</v>
      </c>
      <c r="AD416" s="4" t="s">
        <v>2574</v>
      </c>
      <c r="AE416" s="4" t="s">
        <v>2683</v>
      </c>
      <c r="AF416" s="329" t="s">
        <v>20849</v>
      </c>
      <c r="AG416" s="329" t="s">
        <v>20850</v>
      </c>
      <c r="AH416" s="329" t="s">
        <v>20849</v>
      </c>
      <c r="AI416" s="329" t="s">
        <v>20850</v>
      </c>
      <c r="AJ416" s="338" t="s">
        <v>20851</v>
      </c>
      <c r="AK416" s="329" t="s">
        <v>2684</v>
      </c>
      <c r="AL416" s="329" t="s">
        <v>1950</v>
      </c>
      <c r="AM416" s="531" t="s">
        <v>1584</v>
      </c>
      <c r="AN416" s="532" t="s">
        <v>1585</v>
      </c>
      <c r="AO416" s="532" t="s">
        <v>20852</v>
      </c>
      <c r="AQ416" s="6" t="s">
        <v>20853</v>
      </c>
      <c r="AR416" s="501" t="str">
        <f>Table2[[#This Row],[Employee Code]]</f>
        <v>12301735</v>
      </c>
      <c r="AS416" s="4" t="s">
        <v>16</v>
      </c>
      <c r="AT416" s="4" t="s">
        <v>14</v>
      </c>
    </row>
    <row r="417" spans="1:46" s="4" customFormat="1" ht="25" customHeight="1" x14ac:dyDescent="0.35">
      <c r="A417" s="365">
        <f t="shared" si="6"/>
        <v>416</v>
      </c>
      <c r="B417" s="232" t="s">
        <v>16684</v>
      </c>
      <c r="C417" s="5" t="s">
        <v>1586</v>
      </c>
      <c r="E417" s="7" t="s">
        <v>343</v>
      </c>
      <c r="F417" s="9">
        <v>45139</v>
      </c>
      <c r="G417" s="9">
        <v>45198</v>
      </c>
      <c r="H417" s="9">
        <v>45199</v>
      </c>
      <c r="I417" s="336">
        <v>45565</v>
      </c>
      <c r="J417" s="502" t="s">
        <v>2085</v>
      </c>
      <c r="K417" s="499" t="s">
        <v>80</v>
      </c>
      <c r="L417" s="499" t="s">
        <v>195</v>
      </c>
      <c r="M417" s="499" t="s">
        <v>2141</v>
      </c>
      <c r="N417" s="243" t="s">
        <v>2017</v>
      </c>
      <c r="O417" s="243" t="s">
        <v>196</v>
      </c>
      <c r="P417" s="243" t="s">
        <v>2061</v>
      </c>
      <c r="Q417" s="7" t="s">
        <v>83</v>
      </c>
      <c r="R417" s="342" t="s">
        <v>20854</v>
      </c>
      <c r="S417" s="360" t="s">
        <v>1944</v>
      </c>
      <c r="T417" s="7" t="s">
        <v>53</v>
      </c>
      <c r="U417" s="502">
        <v>31925</v>
      </c>
      <c r="V417" s="502" t="s">
        <v>101</v>
      </c>
      <c r="W417" s="502" t="s">
        <v>334</v>
      </c>
      <c r="X417" s="4" t="s">
        <v>1936</v>
      </c>
      <c r="Y417" s="531" t="s">
        <v>20855</v>
      </c>
      <c r="Z417" s="502">
        <v>44375</v>
      </c>
      <c r="AA417" s="502" t="s">
        <v>1937</v>
      </c>
      <c r="AB417" s="7" t="s">
        <v>1938</v>
      </c>
      <c r="AC417" s="504" t="s">
        <v>1939</v>
      </c>
      <c r="AD417" s="4" t="s">
        <v>20856</v>
      </c>
      <c r="AE417" s="4" t="s">
        <v>20857</v>
      </c>
      <c r="AF417" s="329" t="s">
        <v>20858</v>
      </c>
      <c r="AG417" s="329" t="s">
        <v>20859</v>
      </c>
      <c r="AH417" s="329" t="s">
        <v>20858</v>
      </c>
      <c r="AI417" s="329" t="s">
        <v>20859</v>
      </c>
      <c r="AJ417" s="338" t="s">
        <v>20860</v>
      </c>
      <c r="AK417" s="329" t="s">
        <v>20861</v>
      </c>
      <c r="AL417" s="329" t="s">
        <v>2107</v>
      </c>
      <c r="AM417" s="531" t="s">
        <v>1587</v>
      </c>
      <c r="AN417" s="377" t="s">
        <v>1588</v>
      </c>
      <c r="AO417" s="533" t="s">
        <v>20862</v>
      </c>
      <c r="AQ417" s="6" t="s">
        <v>20863</v>
      </c>
      <c r="AR417" s="501" t="str">
        <f>Table2[[#This Row],[Employee Code]]</f>
        <v>12301736</v>
      </c>
      <c r="AS417" s="4" t="s">
        <v>17359</v>
      </c>
      <c r="AT417" s="4" t="s">
        <v>17039</v>
      </c>
    </row>
    <row r="418" spans="1:46" s="4" customFormat="1" ht="25" customHeight="1" x14ac:dyDescent="0.35">
      <c r="A418" s="365">
        <f t="shared" si="6"/>
        <v>417</v>
      </c>
      <c r="B418" s="232" t="s">
        <v>3076</v>
      </c>
      <c r="C418" s="8" t="s">
        <v>822</v>
      </c>
      <c r="D418" s="7"/>
      <c r="E418" s="7" t="s">
        <v>32</v>
      </c>
      <c r="F418" s="9">
        <v>45145</v>
      </c>
      <c r="G418" s="9">
        <v>45204</v>
      </c>
      <c r="H418" s="9">
        <v>45205</v>
      </c>
      <c r="I418" s="275">
        <v>45596</v>
      </c>
      <c r="J418" s="502" t="s">
        <v>2085</v>
      </c>
      <c r="K418" s="274" t="s">
        <v>34</v>
      </c>
      <c r="L418" s="274" t="s">
        <v>35</v>
      </c>
      <c r="M418" s="331" t="s">
        <v>2013</v>
      </c>
      <c r="N418" s="243" t="s">
        <v>2017</v>
      </c>
      <c r="O418" s="243" t="s">
        <v>1589</v>
      </c>
      <c r="P418" s="243" t="s">
        <v>2685</v>
      </c>
      <c r="Q418" s="7" t="s">
        <v>21</v>
      </c>
      <c r="R418" s="342" t="s">
        <v>20864</v>
      </c>
      <c r="S418" s="360" t="s">
        <v>1986</v>
      </c>
      <c r="T418" s="7" t="s">
        <v>22</v>
      </c>
      <c r="U418" s="9">
        <v>34978</v>
      </c>
      <c r="V418" s="9" t="s">
        <v>2024</v>
      </c>
      <c r="W418" s="9" t="s">
        <v>2024</v>
      </c>
      <c r="X418" s="7" t="s">
        <v>1936</v>
      </c>
      <c r="Y418" s="342" t="s">
        <v>20865</v>
      </c>
      <c r="Z418" s="9">
        <v>44813</v>
      </c>
      <c r="AA418" s="9" t="s">
        <v>1937</v>
      </c>
      <c r="AB418" s="7" t="s">
        <v>1956</v>
      </c>
      <c r="AC418" s="11" t="s">
        <v>1939</v>
      </c>
      <c r="AD418" s="7" t="s">
        <v>20866</v>
      </c>
      <c r="AE418" s="7" t="s">
        <v>20867</v>
      </c>
      <c r="AF418" s="329" t="s">
        <v>20868</v>
      </c>
      <c r="AG418" s="329" t="s">
        <v>20869</v>
      </c>
      <c r="AH418" s="329" t="s">
        <v>20870</v>
      </c>
      <c r="AI418" s="329" t="s">
        <v>20871</v>
      </c>
      <c r="AJ418" s="338" t="s">
        <v>20872</v>
      </c>
      <c r="AK418" s="329" t="s">
        <v>20873</v>
      </c>
      <c r="AL418" s="329" t="s">
        <v>1950</v>
      </c>
      <c r="AM418" s="342" t="s">
        <v>1590</v>
      </c>
      <c r="AN418" s="530" t="s">
        <v>1591</v>
      </c>
      <c r="AO418" s="530" t="s">
        <v>20874</v>
      </c>
      <c r="AP418" s="7"/>
      <c r="AQ418" s="10" t="s">
        <v>18865</v>
      </c>
      <c r="AR418" s="501" t="str">
        <f>Table2[[#This Row],[Employee Code]]</f>
        <v>12301737</v>
      </c>
      <c r="AS418" s="4" t="s">
        <v>16</v>
      </c>
      <c r="AT418" s="4" t="s">
        <v>17039</v>
      </c>
    </row>
    <row r="419" spans="1:46" s="4" customFormat="1" ht="25" customHeight="1" x14ac:dyDescent="0.35">
      <c r="A419" s="365">
        <f t="shared" si="6"/>
        <v>418</v>
      </c>
      <c r="B419" s="232" t="s">
        <v>16685</v>
      </c>
      <c r="C419" s="8" t="s">
        <v>1592</v>
      </c>
      <c r="D419" s="7" t="s">
        <v>20875</v>
      </c>
      <c r="E419" s="7" t="s">
        <v>14</v>
      </c>
      <c r="F419" s="9">
        <v>45145</v>
      </c>
      <c r="G419" s="9"/>
      <c r="H419" s="9">
        <v>45145</v>
      </c>
      <c r="I419" s="275"/>
      <c r="J419" s="329" t="s">
        <v>1932</v>
      </c>
      <c r="K419" s="337" t="s">
        <v>64</v>
      </c>
      <c r="L419" s="337" t="s">
        <v>96</v>
      </c>
      <c r="M419" s="331" t="s">
        <v>2001</v>
      </c>
      <c r="N419" s="280" t="s">
        <v>2017</v>
      </c>
      <c r="O419" s="280" t="s">
        <v>97</v>
      </c>
      <c r="P419" s="337" t="s">
        <v>2002</v>
      </c>
      <c r="Q419" s="7" t="s">
        <v>21</v>
      </c>
      <c r="R419" s="342" t="s">
        <v>20876</v>
      </c>
      <c r="S419" s="360" t="s">
        <v>2174</v>
      </c>
      <c r="T419" s="7" t="s">
        <v>22</v>
      </c>
      <c r="U419" s="9">
        <v>34283</v>
      </c>
      <c r="V419" s="329" t="s">
        <v>255</v>
      </c>
      <c r="W419" s="9" t="s">
        <v>255</v>
      </c>
      <c r="X419" s="7" t="s">
        <v>1936</v>
      </c>
      <c r="Y419" s="342" t="s">
        <v>20877</v>
      </c>
      <c r="Z419" s="9">
        <v>44983</v>
      </c>
      <c r="AA419" s="9" t="s">
        <v>1937</v>
      </c>
      <c r="AB419" s="7" t="s">
        <v>1938</v>
      </c>
      <c r="AC419" s="11" t="s">
        <v>1968</v>
      </c>
      <c r="AD419" s="7" t="s">
        <v>2686</v>
      </c>
      <c r="AE419" s="7" t="s">
        <v>20878</v>
      </c>
      <c r="AF419" s="329" t="s">
        <v>20879</v>
      </c>
      <c r="AG419" s="329" t="s">
        <v>20880</v>
      </c>
      <c r="AH419" s="329" t="s">
        <v>20879</v>
      </c>
      <c r="AI419" s="329" t="s">
        <v>20880</v>
      </c>
      <c r="AJ419" s="342" t="s">
        <v>20881</v>
      </c>
      <c r="AK419" s="7" t="s">
        <v>20882</v>
      </c>
      <c r="AL419" s="7" t="s">
        <v>2005</v>
      </c>
      <c r="AM419" s="342" t="s">
        <v>1593</v>
      </c>
      <c r="AN419" s="530" t="s">
        <v>1594</v>
      </c>
      <c r="AO419" s="530" t="s">
        <v>20883</v>
      </c>
      <c r="AP419" s="7"/>
      <c r="AQ419" s="10" t="s">
        <v>20884</v>
      </c>
      <c r="AR419" s="501" t="str">
        <f>Table2[[#This Row],[Employee Code]]</f>
        <v>12301739</v>
      </c>
      <c r="AS419" s="4" t="s">
        <v>16</v>
      </c>
      <c r="AT419" s="4" t="s">
        <v>14</v>
      </c>
    </row>
    <row r="420" spans="1:46" s="4" customFormat="1" ht="25" customHeight="1" x14ac:dyDescent="0.35">
      <c r="A420" s="365">
        <f t="shared" si="6"/>
        <v>419</v>
      </c>
      <c r="B420" s="232" t="s">
        <v>16686</v>
      </c>
      <c r="C420" s="8" t="s">
        <v>1595</v>
      </c>
      <c r="D420" s="7"/>
      <c r="E420" s="7" t="s">
        <v>14</v>
      </c>
      <c r="F420" s="9">
        <v>45145</v>
      </c>
      <c r="G420" s="9">
        <v>45204</v>
      </c>
      <c r="H420" s="9">
        <v>45205</v>
      </c>
      <c r="I420" s="275">
        <v>45596</v>
      </c>
      <c r="J420" s="502" t="s">
        <v>2085</v>
      </c>
      <c r="K420" s="337" t="s">
        <v>40</v>
      </c>
      <c r="L420" s="337" t="s">
        <v>47</v>
      </c>
      <c r="M420" s="331" t="s">
        <v>2027</v>
      </c>
      <c r="N420" s="337" t="s">
        <v>2155</v>
      </c>
      <c r="O420" s="243" t="s">
        <v>1445</v>
      </c>
      <c r="P420" s="243" t="s">
        <v>2608</v>
      </c>
      <c r="Q420" s="7" t="s">
        <v>21</v>
      </c>
      <c r="R420" s="342" t="s">
        <v>20885</v>
      </c>
      <c r="S420" s="360" t="s">
        <v>1944</v>
      </c>
      <c r="T420" s="7" t="s">
        <v>22</v>
      </c>
      <c r="U420" s="9">
        <v>33239</v>
      </c>
      <c r="V420" s="9" t="s">
        <v>699</v>
      </c>
      <c r="W420" s="9" t="s">
        <v>699</v>
      </c>
      <c r="X420" s="7" t="s">
        <v>1936</v>
      </c>
      <c r="Y420" s="342" t="s">
        <v>20886</v>
      </c>
      <c r="Z420" s="9">
        <v>44861</v>
      </c>
      <c r="AA420" s="9" t="s">
        <v>1937</v>
      </c>
      <c r="AB420" s="7" t="s">
        <v>1938</v>
      </c>
      <c r="AC420" s="11" t="s">
        <v>1939</v>
      </c>
      <c r="AD420" s="7" t="s">
        <v>2687</v>
      </c>
      <c r="AE420" s="7" t="s">
        <v>1948</v>
      </c>
      <c r="AF420" s="329" t="s">
        <v>20887</v>
      </c>
      <c r="AG420" s="329" t="s">
        <v>20888</v>
      </c>
      <c r="AH420" s="329" t="s">
        <v>20887</v>
      </c>
      <c r="AI420" s="329" t="s">
        <v>20888</v>
      </c>
      <c r="AJ420" s="338" t="s">
        <v>20889</v>
      </c>
      <c r="AK420" s="329" t="s">
        <v>20890</v>
      </c>
      <c r="AL420" s="329" t="s">
        <v>1941</v>
      </c>
      <c r="AM420" s="500" t="s">
        <v>1596</v>
      </c>
      <c r="AN420" s="530" t="s">
        <v>1597</v>
      </c>
      <c r="AO420" s="530" t="s">
        <v>20891</v>
      </c>
      <c r="AP420" s="7"/>
      <c r="AQ420" s="10" t="s">
        <v>20892</v>
      </c>
      <c r="AR420" s="501" t="str">
        <f>Table2[[#This Row],[Employee Code]]</f>
        <v>12301742</v>
      </c>
      <c r="AS420" s="4" t="s">
        <v>16</v>
      </c>
      <c r="AT420" s="4" t="s">
        <v>14</v>
      </c>
    </row>
    <row r="421" spans="1:46" s="4" customFormat="1" ht="25" customHeight="1" x14ac:dyDescent="0.35">
      <c r="A421" s="365">
        <f t="shared" si="6"/>
        <v>420</v>
      </c>
      <c r="B421" s="232" t="s">
        <v>16687</v>
      </c>
      <c r="C421" s="8" t="s">
        <v>1598</v>
      </c>
      <c r="D421" s="7"/>
      <c r="E421" s="7" t="s">
        <v>14</v>
      </c>
      <c r="F421" s="9">
        <v>45152</v>
      </c>
      <c r="G421" s="9">
        <v>45211</v>
      </c>
      <c r="H421" s="9">
        <v>45212</v>
      </c>
      <c r="I421" s="275">
        <v>45596</v>
      </c>
      <c r="J421" s="502" t="s">
        <v>2085</v>
      </c>
      <c r="K421" s="337" t="s">
        <v>18</v>
      </c>
      <c r="L421" s="337" t="s">
        <v>218</v>
      </c>
      <c r="M421" s="331" t="s">
        <v>19416</v>
      </c>
      <c r="N421" s="243" t="s">
        <v>1933</v>
      </c>
      <c r="O421" s="243" t="s">
        <v>1599</v>
      </c>
      <c r="P421" s="243" t="s">
        <v>2688</v>
      </c>
      <c r="Q421" s="7" t="s">
        <v>21</v>
      </c>
      <c r="R421" s="342" t="s">
        <v>20893</v>
      </c>
      <c r="S421" s="360" t="s">
        <v>1935</v>
      </c>
      <c r="T421" s="7" t="s">
        <v>22</v>
      </c>
      <c r="U421" s="9">
        <v>33506</v>
      </c>
      <c r="V421" s="9" t="s">
        <v>2024</v>
      </c>
      <c r="W421" s="9" t="s">
        <v>2024</v>
      </c>
      <c r="X421" s="7" t="s">
        <v>1936</v>
      </c>
      <c r="Y421" s="342" t="s">
        <v>2689</v>
      </c>
      <c r="Z421" s="9">
        <v>44913</v>
      </c>
      <c r="AA421" s="9" t="s">
        <v>1937</v>
      </c>
      <c r="AB421" s="7" t="s">
        <v>1956</v>
      </c>
      <c r="AC421" s="11" t="s">
        <v>1968</v>
      </c>
      <c r="AD421" s="7" t="s">
        <v>20894</v>
      </c>
      <c r="AE421" s="7" t="s">
        <v>20895</v>
      </c>
      <c r="AF421" s="329" t="s">
        <v>20896</v>
      </c>
      <c r="AG421" s="329" t="s">
        <v>20897</v>
      </c>
      <c r="AH421" s="329" t="s">
        <v>20898</v>
      </c>
      <c r="AI421" s="329" t="s">
        <v>20899</v>
      </c>
      <c r="AJ421" s="338" t="s">
        <v>2690</v>
      </c>
      <c r="AK421" s="329" t="s">
        <v>2691</v>
      </c>
      <c r="AL421" s="329" t="s">
        <v>1950</v>
      </c>
      <c r="AM421" s="342" t="s">
        <v>1600</v>
      </c>
      <c r="AN421" s="530" t="s">
        <v>1601</v>
      </c>
      <c r="AO421" s="530" t="s">
        <v>20900</v>
      </c>
      <c r="AP421" s="7"/>
      <c r="AQ421" s="10" t="s">
        <v>20901</v>
      </c>
      <c r="AR421" s="501" t="str">
        <f>Table2[[#This Row],[Employee Code]]</f>
        <v>12301744</v>
      </c>
      <c r="AS421" s="4" t="s">
        <v>16</v>
      </c>
      <c r="AT421" s="4" t="s">
        <v>14</v>
      </c>
    </row>
    <row r="422" spans="1:46" s="4" customFormat="1" ht="25" customHeight="1" x14ac:dyDescent="0.35">
      <c r="A422" s="365">
        <f t="shared" si="6"/>
        <v>421</v>
      </c>
      <c r="B422" s="338" t="s">
        <v>16688</v>
      </c>
      <c r="C422" s="5" t="s">
        <v>1602</v>
      </c>
      <c r="E422" s="4" t="s">
        <v>14</v>
      </c>
      <c r="F422" s="502">
        <v>45174</v>
      </c>
      <c r="G422" s="502">
        <v>45233</v>
      </c>
      <c r="H422" s="9">
        <v>45234</v>
      </c>
      <c r="I422" s="336">
        <v>45626</v>
      </c>
      <c r="J422" s="502" t="s">
        <v>2085</v>
      </c>
      <c r="K422" s="337" t="s">
        <v>80</v>
      </c>
      <c r="L422" s="337" t="s">
        <v>3684</v>
      </c>
      <c r="M422" s="499" t="s">
        <v>3684</v>
      </c>
      <c r="N422" s="337" t="s">
        <v>2050</v>
      </c>
      <c r="O422" s="243" t="s">
        <v>1463</v>
      </c>
      <c r="P422" s="243" t="s">
        <v>2614</v>
      </c>
      <c r="Q422" s="7" t="s">
        <v>21</v>
      </c>
      <c r="R422" s="342" t="s">
        <v>20902</v>
      </c>
      <c r="S422" s="360" t="s">
        <v>1935</v>
      </c>
      <c r="T422" s="7" t="s">
        <v>53</v>
      </c>
      <c r="U422" s="502">
        <v>34992</v>
      </c>
      <c r="V422" s="329" t="s">
        <v>255</v>
      </c>
      <c r="W422" s="502" t="s">
        <v>91</v>
      </c>
      <c r="X422" s="7" t="s">
        <v>1936</v>
      </c>
      <c r="Y422" s="531" t="s">
        <v>20903</v>
      </c>
      <c r="Z422" s="502">
        <v>44574</v>
      </c>
      <c r="AA422" s="9" t="s">
        <v>1937</v>
      </c>
      <c r="AB422" s="7" t="s">
        <v>1956</v>
      </c>
      <c r="AC422" s="11" t="s">
        <v>1939</v>
      </c>
      <c r="AD422" s="7" t="s">
        <v>18963</v>
      </c>
      <c r="AE422" s="4" t="s">
        <v>1948</v>
      </c>
      <c r="AF422" s="329" t="s">
        <v>20904</v>
      </c>
      <c r="AG422" s="329" t="s">
        <v>20905</v>
      </c>
      <c r="AH422" s="329" t="s">
        <v>20904</v>
      </c>
      <c r="AI422" s="329" t="s">
        <v>20905</v>
      </c>
      <c r="AJ422" s="338" t="s">
        <v>20906</v>
      </c>
      <c r="AK422" s="329" t="s">
        <v>2692</v>
      </c>
      <c r="AL422" s="329" t="s">
        <v>1953</v>
      </c>
      <c r="AM422" s="531" t="s">
        <v>1603</v>
      </c>
      <c r="AN422" s="530" t="s">
        <v>1604</v>
      </c>
      <c r="AO422" s="530" t="s">
        <v>20907</v>
      </c>
      <c r="AQ422" s="6" t="s">
        <v>20908</v>
      </c>
      <c r="AR422" s="501" t="str">
        <f>Table2[[#This Row],[Employee Code]]</f>
        <v>12301750</v>
      </c>
      <c r="AS422" s="4" t="s">
        <v>16</v>
      </c>
      <c r="AT422" s="4" t="s">
        <v>14</v>
      </c>
    </row>
    <row r="423" spans="1:46" s="4" customFormat="1" ht="25" customHeight="1" x14ac:dyDescent="0.35">
      <c r="A423" s="365">
        <f t="shared" si="6"/>
        <v>422</v>
      </c>
      <c r="B423" s="232" t="s">
        <v>16689</v>
      </c>
      <c r="C423" s="8" t="s">
        <v>1605</v>
      </c>
      <c r="D423" s="7"/>
      <c r="E423" s="7" t="s">
        <v>14</v>
      </c>
      <c r="F423" s="9">
        <v>45174</v>
      </c>
      <c r="G423" s="9">
        <v>45233</v>
      </c>
      <c r="H423" s="9">
        <v>45234</v>
      </c>
      <c r="I423" s="336">
        <v>45626</v>
      </c>
      <c r="J423" s="502" t="s">
        <v>2085</v>
      </c>
      <c r="K423" s="337" t="s">
        <v>64</v>
      </c>
      <c r="L423" s="337" t="s">
        <v>479</v>
      </c>
      <c r="M423" s="331" t="s">
        <v>479</v>
      </c>
      <c r="N423" s="243" t="s">
        <v>1990</v>
      </c>
      <c r="O423" s="243" t="s">
        <v>1606</v>
      </c>
      <c r="P423" s="243" t="s">
        <v>2693</v>
      </c>
      <c r="Q423" s="7" t="s">
        <v>21</v>
      </c>
      <c r="R423" s="342" t="s">
        <v>20909</v>
      </c>
      <c r="S423" s="360" t="s">
        <v>1944</v>
      </c>
      <c r="T423" s="7" t="s">
        <v>53</v>
      </c>
      <c r="U423" s="9">
        <v>35324</v>
      </c>
      <c r="V423" s="9" t="s">
        <v>255</v>
      </c>
      <c r="W423" s="9" t="s">
        <v>669</v>
      </c>
      <c r="X423" s="7" t="s">
        <v>1936</v>
      </c>
      <c r="Y423" s="342" t="s">
        <v>20910</v>
      </c>
      <c r="Z423" s="9">
        <v>44572</v>
      </c>
      <c r="AA423" s="9" t="s">
        <v>1937</v>
      </c>
      <c r="AB423" s="7" t="s">
        <v>1956</v>
      </c>
      <c r="AC423" s="11" t="s">
        <v>1939</v>
      </c>
      <c r="AD423" s="7" t="s">
        <v>20911</v>
      </c>
      <c r="AE423" s="7" t="s">
        <v>2694</v>
      </c>
      <c r="AF423" s="329" t="s">
        <v>20912</v>
      </c>
      <c r="AG423" s="329" t="s">
        <v>20913</v>
      </c>
      <c r="AH423" s="329" t="s">
        <v>20912</v>
      </c>
      <c r="AI423" s="329" t="s">
        <v>20913</v>
      </c>
      <c r="AJ423" s="342" t="s">
        <v>20914</v>
      </c>
      <c r="AK423" s="7" t="s">
        <v>20915</v>
      </c>
      <c r="AL423" s="7" t="s">
        <v>2005</v>
      </c>
      <c r="AM423" s="342" t="s">
        <v>1607</v>
      </c>
      <c r="AN423" s="530" t="s">
        <v>1608</v>
      </c>
      <c r="AO423" s="530" t="s">
        <v>20916</v>
      </c>
      <c r="AP423" s="7"/>
      <c r="AQ423" s="10" t="s">
        <v>20917</v>
      </c>
      <c r="AR423" s="501" t="str">
        <f>Table2[[#This Row],[Employee Code]]</f>
        <v>12301751</v>
      </c>
      <c r="AS423" s="4" t="s">
        <v>16</v>
      </c>
      <c r="AT423" s="4" t="s">
        <v>14</v>
      </c>
    </row>
    <row r="424" spans="1:46" s="4" customFormat="1" ht="25" customHeight="1" x14ac:dyDescent="0.35">
      <c r="A424" s="365">
        <f t="shared" si="6"/>
        <v>423</v>
      </c>
      <c r="B424" s="338" t="s">
        <v>16690</v>
      </c>
      <c r="C424" s="5" t="s">
        <v>1609</v>
      </c>
      <c r="E424" s="4" t="s">
        <v>91</v>
      </c>
      <c r="F424" s="502">
        <v>45174</v>
      </c>
      <c r="G424" s="502">
        <v>45233</v>
      </c>
      <c r="H424" s="9">
        <v>45234</v>
      </c>
      <c r="I424" s="336">
        <v>45626</v>
      </c>
      <c r="J424" s="502" t="s">
        <v>2085</v>
      </c>
      <c r="K424" s="337" t="s">
        <v>18</v>
      </c>
      <c r="L424" s="337" t="s">
        <v>283</v>
      </c>
      <c r="M424" s="499" t="s">
        <v>2116</v>
      </c>
      <c r="N424" s="243" t="s">
        <v>2017</v>
      </c>
      <c r="O424" s="243" t="s">
        <v>284</v>
      </c>
      <c r="P424" s="243" t="s">
        <v>13258</v>
      </c>
      <c r="Q424" s="7" t="s">
        <v>285</v>
      </c>
      <c r="R424" s="342" t="s">
        <v>20918</v>
      </c>
      <c r="S424" s="360" t="s">
        <v>2485</v>
      </c>
      <c r="T424" s="7" t="s">
        <v>22</v>
      </c>
      <c r="U424" s="502">
        <v>34984</v>
      </c>
      <c r="V424" s="329" t="s">
        <v>781</v>
      </c>
      <c r="W424" s="502" t="s">
        <v>781</v>
      </c>
      <c r="X424" s="7" t="s">
        <v>1936</v>
      </c>
      <c r="Y424" s="531" t="s">
        <v>20919</v>
      </c>
      <c r="Z424" s="502">
        <v>44879</v>
      </c>
      <c r="AA424" s="9" t="s">
        <v>1937</v>
      </c>
      <c r="AB424" s="329" t="s">
        <v>1938</v>
      </c>
      <c r="AC424" s="11" t="s">
        <v>1939</v>
      </c>
      <c r="AD424" s="7" t="s">
        <v>2423</v>
      </c>
      <c r="AE424" s="4" t="s">
        <v>1948</v>
      </c>
      <c r="AF424" s="329" t="s">
        <v>20920</v>
      </c>
      <c r="AG424" s="329" t="s">
        <v>20921</v>
      </c>
      <c r="AH424" s="329" t="s">
        <v>20922</v>
      </c>
      <c r="AI424" s="329" t="s">
        <v>20923</v>
      </c>
      <c r="AJ424" s="338" t="s">
        <v>20924</v>
      </c>
      <c r="AK424" s="329" t="s">
        <v>20925</v>
      </c>
      <c r="AL424" s="329" t="s">
        <v>1953</v>
      </c>
      <c r="AM424" s="531" t="s">
        <v>1610</v>
      </c>
      <c r="AN424" s="530" t="s">
        <v>1611</v>
      </c>
      <c r="AO424" s="530" t="s">
        <v>20926</v>
      </c>
      <c r="AQ424" s="6" t="s">
        <v>20927</v>
      </c>
      <c r="AR424" s="501" t="str">
        <f>Table2[[#This Row],[Employee Code]]</f>
        <v>12301752</v>
      </c>
      <c r="AS424" s="4" t="s">
        <v>16</v>
      </c>
      <c r="AT424" s="4" t="s">
        <v>17039</v>
      </c>
    </row>
    <row r="425" spans="1:46" s="4" customFormat="1" ht="25" customHeight="1" x14ac:dyDescent="0.35">
      <c r="A425" s="365">
        <f t="shared" si="6"/>
        <v>424</v>
      </c>
      <c r="B425" s="232" t="s">
        <v>16691</v>
      </c>
      <c r="C425" s="8" t="s">
        <v>1612</v>
      </c>
      <c r="D425" s="7"/>
      <c r="E425" s="329" t="s">
        <v>255</v>
      </c>
      <c r="F425" s="9">
        <v>45175</v>
      </c>
      <c r="G425" s="9">
        <v>45234</v>
      </c>
      <c r="H425" s="9">
        <v>45235</v>
      </c>
      <c r="I425" s="336">
        <v>45626</v>
      </c>
      <c r="J425" s="502" t="s">
        <v>2085</v>
      </c>
      <c r="K425" s="337" t="s">
        <v>34</v>
      </c>
      <c r="L425" s="337" t="s">
        <v>35</v>
      </c>
      <c r="M425" s="331" t="s">
        <v>35</v>
      </c>
      <c r="N425" s="337" t="s">
        <v>2050</v>
      </c>
      <c r="O425" s="243" t="s">
        <v>271</v>
      </c>
      <c r="P425" s="243" t="s">
        <v>2105</v>
      </c>
      <c r="Q425" s="7" t="s">
        <v>21</v>
      </c>
      <c r="R425" s="342" t="s">
        <v>20928</v>
      </c>
      <c r="S425" s="360" t="s">
        <v>1986</v>
      </c>
      <c r="T425" s="7" t="s">
        <v>22</v>
      </c>
      <c r="U425" s="9">
        <v>35424</v>
      </c>
      <c r="V425" s="9" t="s">
        <v>255</v>
      </c>
      <c r="W425" s="9" t="s">
        <v>255</v>
      </c>
      <c r="X425" s="7" t="s">
        <v>1936</v>
      </c>
      <c r="Y425" s="342" t="s">
        <v>20929</v>
      </c>
      <c r="Z425" s="9">
        <v>44552</v>
      </c>
      <c r="AA425" s="9" t="s">
        <v>1937</v>
      </c>
      <c r="AB425" s="7" t="s">
        <v>1956</v>
      </c>
      <c r="AC425" s="11" t="s">
        <v>1939</v>
      </c>
      <c r="AD425" s="7" t="s">
        <v>2423</v>
      </c>
      <c r="AE425" s="7" t="s">
        <v>1948</v>
      </c>
      <c r="AF425" s="329" t="s">
        <v>20930</v>
      </c>
      <c r="AG425" s="329" t="s">
        <v>20931</v>
      </c>
      <c r="AH425" s="329" t="s">
        <v>20930</v>
      </c>
      <c r="AI425" s="329" t="s">
        <v>20931</v>
      </c>
      <c r="AJ425" s="338" t="s">
        <v>20932</v>
      </c>
      <c r="AK425" s="329" t="s">
        <v>20933</v>
      </c>
      <c r="AL425" s="329" t="s">
        <v>2107</v>
      </c>
      <c r="AM425" s="500" t="s">
        <v>1613</v>
      </c>
      <c r="AN425" s="530" t="s">
        <v>1614</v>
      </c>
      <c r="AO425" s="530" t="s">
        <v>20934</v>
      </c>
      <c r="AP425" s="7"/>
      <c r="AQ425" s="10" t="s">
        <v>20935</v>
      </c>
      <c r="AR425" s="501" t="str">
        <f>Table2[[#This Row],[Employee Code]]</f>
        <v>12301753</v>
      </c>
      <c r="AS425" s="4" t="s">
        <v>16</v>
      </c>
      <c r="AT425" s="4" t="s">
        <v>17039</v>
      </c>
    </row>
    <row r="426" spans="1:46" s="4" customFormat="1" ht="25" customHeight="1" x14ac:dyDescent="0.35">
      <c r="A426" s="365">
        <f t="shared" si="6"/>
        <v>425</v>
      </c>
      <c r="B426" s="232" t="s">
        <v>16692</v>
      </c>
      <c r="C426" s="8" t="s">
        <v>1615</v>
      </c>
      <c r="D426" s="7"/>
      <c r="E426" s="7" t="s">
        <v>14</v>
      </c>
      <c r="F426" s="9">
        <v>45180</v>
      </c>
      <c r="G426" s="9">
        <v>45239</v>
      </c>
      <c r="H426" s="9">
        <v>45240</v>
      </c>
      <c r="I426" s="275">
        <v>45626</v>
      </c>
      <c r="J426" s="502" t="s">
        <v>2085</v>
      </c>
      <c r="K426" s="337" t="s">
        <v>18</v>
      </c>
      <c r="L426" s="337" t="s">
        <v>19</v>
      </c>
      <c r="M426" s="331" t="s">
        <v>2483</v>
      </c>
      <c r="N426" s="337" t="s">
        <v>2050</v>
      </c>
      <c r="O426" s="243" t="s">
        <v>1321</v>
      </c>
      <c r="P426" s="243" t="s">
        <v>2583</v>
      </c>
      <c r="Q426" s="7" t="s">
        <v>21</v>
      </c>
      <c r="R426" s="342" t="s">
        <v>20936</v>
      </c>
      <c r="S426" s="360" t="s">
        <v>1944</v>
      </c>
      <c r="T426" s="7" t="s">
        <v>22</v>
      </c>
      <c r="U426" s="9">
        <v>35365</v>
      </c>
      <c r="V426" s="9" t="s">
        <v>255</v>
      </c>
      <c r="W426" s="9" t="s">
        <v>2007</v>
      </c>
      <c r="X426" s="7" t="s">
        <v>1936</v>
      </c>
      <c r="Y426" s="342" t="s">
        <v>20937</v>
      </c>
      <c r="Z426" s="9">
        <v>44775</v>
      </c>
      <c r="AA426" s="9" t="s">
        <v>1937</v>
      </c>
      <c r="AB426" s="7" t="s">
        <v>1938</v>
      </c>
      <c r="AC426" s="11" t="s">
        <v>1939</v>
      </c>
      <c r="AD426" s="329" t="s">
        <v>2098</v>
      </c>
      <c r="AE426" s="7" t="s">
        <v>1948</v>
      </c>
      <c r="AF426" s="329" t="s">
        <v>20938</v>
      </c>
      <c r="AG426" s="329" t="s">
        <v>20939</v>
      </c>
      <c r="AH426" s="329" t="s">
        <v>20938</v>
      </c>
      <c r="AI426" s="329" t="s">
        <v>20939</v>
      </c>
      <c r="AJ426" s="338" t="s">
        <v>20940</v>
      </c>
      <c r="AK426" s="329" t="s">
        <v>20941</v>
      </c>
      <c r="AL426" s="329" t="s">
        <v>1941</v>
      </c>
      <c r="AM426" s="342" t="s">
        <v>1616</v>
      </c>
      <c r="AN426" s="530" t="s">
        <v>1617</v>
      </c>
      <c r="AO426" s="530" t="s">
        <v>20942</v>
      </c>
      <c r="AP426" s="7"/>
      <c r="AQ426" s="10" t="s">
        <v>2695</v>
      </c>
      <c r="AR426" s="501" t="str">
        <f>Table2[[#This Row],[Employee Code]]</f>
        <v>12301756</v>
      </c>
      <c r="AS426" s="4" t="s">
        <v>16</v>
      </c>
      <c r="AT426" s="4" t="s">
        <v>14</v>
      </c>
    </row>
    <row r="427" spans="1:46" s="4" customFormat="1" ht="25" customHeight="1" x14ac:dyDescent="0.35">
      <c r="A427" s="365">
        <f t="shared" si="6"/>
        <v>426</v>
      </c>
      <c r="B427" s="232" t="s">
        <v>16693</v>
      </c>
      <c r="C427" s="8" t="s">
        <v>1618</v>
      </c>
      <c r="D427" s="7"/>
      <c r="E427" s="7" t="s">
        <v>14</v>
      </c>
      <c r="F427" s="9">
        <v>45187</v>
      </c>
      <c r="G427" s="9">
        <v>45246</v>
      </c>
      <c r="H427" s="9">
        <v>45247</v>
      </c>
      <c r="I427" s="275">
        <v>45626</v>
      </c>
      <c r="J427" s="502" t="s">
        <v>2085</v>
      </c>
      <c r="K427" s="337" t="s">
        <v>40</v>
      </c>
      <c r="L427" s="337" t="s">
        <v>41</v>
      </c>
      <c r="M427" s="331" t="s">
        <v>1954</v>
      </c>
      <c r="N427" s="243" t="s">
        <v>1990</v>
      </c>
      <c r="O427" s="243" t="s">
        <v>1619</v>
      </c>
      <c r="P427" s="243" t="s">
        <v>2696</v>
      </c>
      <c r="Q427" s="7" t="s">
        <v>21</v>
      </c>
      <c r="R427" s="342" t="s">
        <v>20943</v>
      </c>
      <c r="S427" s="360" t="s">
        <v>1944</v>
      </c>
      <c r="T427" s="7" t="s">
        <v>22</v>
      </c>
      <c r="U427" s="9">
        <v>35531</v>
      </c>
      <c r="V427" s="9" t="s">
        <v>343</v>
      </c>
      <c r="W427" s="9" t="s">
        <v>343</v>
      </c>
      <c r="X427" s="7" t="s">
        <v>1936</v>
      </c>
      <c r="Y427" s="342" t="s">
        <v>20944</v>
      </c>
      <c r="Z427" s="9">
        <v>44866</v>
      </c>
      <c r="AA427" s="9" t="s">
        <v>1937</v>
      </c>
      <c r="AB427" s="7" t="s">
        <v>1938</v>
      </c>
      <c r="AC427" s="11" t="s">
        <v>1939</v>
      </c>
      <c r="AD427" s="7" t="s">
        <v>2010</v>
      </c>
      <c r="AE427" s="7" t="s">
        <v>2069</v>
      </c>
      <c r="AF427" s="329" t="s">
        <v>20945</v>
      </c>
      <c r="AG427" s="329" t="s">
        <v>20946</v>
      </c>
      <c r="AH427" s="329" t="s">
        <v>20947</v>
      </c>
      <c r="AI427" s="329" t="s">
        <v>20948</v>
      </c>
      <c r="AJ427" s="342" t="s">
        <v>20949</v>
      </c>
      <c r="AK427" s="7" t="s">
        <v>20249</v>
      </c>
      <c r="AL427" s="7" t="s">
        <v>1958</v>
      </c>
      <c r="AM427" s="342" t="s">
        <v>1620</v>
      </c>
      <c r="AN427" s="530" t="s">
        <v>1621</v>
      </c>
      <c r="AO427" s="530" t="s">
        <v>20950</v>
      </c>
      <c r="AP427" s="7"/>
      <c r="AQ427" s="10" t="s">
        <v>20951</v>
      </c>
      <c r="AR427" s="501" t="str">
        <f>Table2[[#This Row],[Employee Code]]</f>
        <v>12301758</v>
      </c>
      <c r="AS427" s="4" t="s">
        <v>16</v>
      </c>
      <c r="AT427" s="4" t="s">
        <v>14</v>
      </c>
    </row>
    <row r="428" spans="1:46" s="4" customFormat="1" ht="25" customHeight="1" x14ac:dyDescent="0.35">
      <c r="A428" s="365">
        <f t="shared" si="6"/>
        <v>427</v>
      </c>
      <c r="B428" s="232" t="s">
        <v>16694</v>
      </c>
      <c r="C428" s="8" t="s">
        <v>1622</v>
      </c>
      <c r="D428" s="7"/>
      <c r="E428" s="7" t="s">
        <v>14</v>
      </c>
      <c r="F428" s="9">
        <v>45187</v>
      </c>
      <c r="G428" s="9">
        <v>45246</v>
      </c>
      <c r="H428" s="9">
        <v>45247</v>
      </c>
      <c r="I428" s="275">
        <v>45626</v>
      </c>
      <c r="J428" s="329" t="s">
        <v>2085</v>
      </c>
      <c r="K428" s="337" t="s">
        <v>64</v>
      </c>
      <c r="L428" s="337" t="s">
        <v>96</v>
      </c>
      <c r="M428" s="337" t="s">
        <v>19622</v>
      </c>
      <c r="N428" s="243" t="s">
        <v>2017</v>
      </c>
      <c r="O428" s="243" t="s">
        <v>97</v>
      </c>
      <c r="P428" s="337" t="s">
        <v>2002</v>
      </c>
      <c r="Q428" s="7" t="s">
        <v>21</v>
      </c>
      <c r="R428" s="342" t="s">
        <v>20952</v>
      </c>
      <c r="S428" s="360" t="s">
        <v>1944</v>
      </c>
      <c r="T428" s="7" t="s">
        <v>22</v>
      </c>
      <c r="U428" s="9">
        <v>37008</v>
      </c>
      <c r="V428" s="9" t="s">
        <v>255</v>
      </c>
      <c r="W428" s="9" t="s">
        <v>255</v>
      </c>
      <c r="X428" s="7" t="s">
        <v>1936</v>
      </c>
      <c r="Y428" s="342" t="s">
        <v>20953</v>
      </c>
      <c r="Z428" s="9">
        <v>42439</v>
      </c>
      <c r="AA428" s="9" t="s">
        <v>1937</v>
      </c>
      <c r="AB428" s="7" t="s">
        <v>1956</v>
      </c>
      <c r="AC428" s="11" t="s">
        <v>1939</v>
      </c>
      <c r="AD428" s="7" t="s">
        <v>2010</v>
      </c>
      <c r="AE428" s="7" t="s">
        <v>96</v>
      </c>
      <c r="AF428" s="329" t="s">
        <v>20954</v>
      </c>
      <c r="AG428" s="329" t="s">
        <v>20955</v>
      </c>
      <c r="AH428" s="329" t="s">
        <v>20954</v>
      </c>
      <c r="AI428" s="329" t="s">
        <v>20955</v>
      </c>
      <c r="AJ428" s="342" t="s">
        <v>20956</v>
      </c>
      <c r="AK428" s="7" t="s">
        <v>20957</v>
      </c>
      <c r="AL428" s="7" t="s">
        <v>2005</v>
      </c>
      <c r="AM428" s="342" t="s">
        <v>1623</v>
      </c>
      <c r="AN428" s="530" t="s">
        <v>1624</v>
      </c>
      <c r="AO428" s="530" t="s">
        <v>20958</v>
      </c>
      <c r="AP428" s="7"/>
      <c r="AQ428" s="10" t="s">
        <v>20959</v>
      </c>
      <c r="AR428" s="501" t="str">
        <f>Table2[[#This Row],[Employee Code]]</f>
        <v>12301760</v>
      </c>
      <c r="AS428" s="4" t="s">
        <v>16</v>
      </c>
      <c r="AT428" s="4" t="s">
        <v>14</v>
      </c>
    </row>
    <row r="429" spans="1:46" s="4" customFormat="1" ht="25" customHeight="1" x14ac:dyDescent="0.35">
      <c r="A429" s="365">
        <f t="shared" si="6"/>
        <v>428</v>
      </c>
      <c r="B429" s="338" t="s">
        <v>16695</v>
      </c>
      <c r="C429" s="5" t="s">
        <v>1625</v>
      </c>
      <c r="E429" s="4" t="s">
        <v>14</v>
      </c>
      <c r="F429" s="502">
        <v>45187</v>
      </c>
      <c r="G429" s="502">
        <v>45246</v>
      </c>
      <c r="H429" s="9">
        <v>45247</v>
      </c>
      <c r="I429" s="275">
        <v>45626</v>
      </c>
      <c r="J429" s="502" t="s">
        <v>2085</v>
      </c>
      <c r="K429" s="337" t="s">
        <v>18</v>
      </c>
      <c r="L429" s="337" t="s">
        <v>218</v>
      </c>
      <c r="M429" s="499" t="s">
        <v>2406</v>
      </c>
      <c r="N429" s="243" t="s">
        <v>2017</v>
      </c>
      <c r="O429" s="243" t="s">
        <v>1626</v>
      </c>
      <c r="P429" s="243" t="s">
        <v>2697</v>
      </c>
      <c r="Q429" s="7" t="s">
        <v>21</v>
      </c>
      <c r="R429" s="342" t="s">
        <v>20960</v>
      </c>
      <c r="S429" s="360" t="s">
        <v>1935</v>
      </c>
      <c r="T429" s="7" t="s">
        <v>53</v>
      </c>
      <c r="U429" s="502">
        <v>36003</v>
      </c>
      <c r="V429" s="329" t="s">
        <v>255</v>
      </c>
      <c r="W429" s="502" t="s">
        <v>79</v>
      </c>
      <c r="X429" s="7" t="s">
        <v>1936</v>
      </c>
      <c r="Y429" s="531" t="s">
        <v>20961</v>
      </c>
      <c r="Z429" s="502">
        <v>44313</v>
      </c>
      <c r="AA429" s="9" t="s">
        <v>1937</v>
      </c>
      <c r="AB429" s="7" t="s">
        <v>1956</v>
      </c>
      <c r="AC429" s="11" t="s">
        <v>1939</v>
      </c>
      <c r="AD429" s="7" t="s">
        <v>2010</v>
      </c>
      <c r="AE429" s="4" t="s">
        <v>20962</v>
      </c>
      <c r="AF429" s="329" t="s">
        <v>20963</v>
      </c>
      <c r="AG429" s="329" t="s">
        <v>20964</v>
      </c>
      <c r="AH429" s="329" t="s">
        <v>20963</v>
      </c>
      <c r="AI429" s="329" t="s">
        <v>20964</v>
      </c>
      <c r="AJ429" s="531" t="s">
        <v>20965</v>
      </c>
      <c r="AK429" s="4" t="s">
        <v>20966</v>
      </c>
      <c r="AL429" s="7" t="s">
        <v>2005</v>
      </c>
      <c r="AM429" s="531" t="s">
        <v>1627</v>
      </c>
      <c r="AN429" s="530" t="s">
        <v>1628</v>
      </c>
      <c r="AO429" s="530" t="s">
        <v>20967</v>
      </c>
      <c r="AQ429" s="6" t="s">
        <v>20968</v>
      </c>
      <c r="AR429" s="501" t="str">
        <f>Table2[[#This Row],[Employee Code]]</f>
        <v>12301761</v>
      </c>
      <c r="AS429" s="4" t="s">
        <v>16</v>
      </c>
      <c r="AT429" s="4" t="s">
        <v>14</v>
      </c>
    </row>
    <row r="430" spans="1:46" s="4" customFormat="1" ht="25" customHeight="1" x14ac:dyDescent="0.35">
      <c r="A430" s="365">
        <f t="shared" si="6"/>
        <v>429</v>
      </c>
      <c r="B430" s="232" t="s">
        <v>16696</v>
      </c>
      <c r="C430" s="8" t="s">
        <v>1629</v>
      </c>
      <c r="E430" s="7" t="s">
        <v>14</v>
      </c>
      <c r="F430" s="9">
        <v>45189</v>
      </c>
      <c r="G430" s="9">
        <v>45248</v>
      </c>
      <c r="H430" s="9">
        <v>45249</v>
      </c>
      <c r="I430" s="275">
        <v>45626</v>
      </c>
      <c r="J430" s="502" t="s">
        <v>2085</v>
      </c>
      <c r="K430" s="337" t="s">
        <v>26</v>
      </c>
      <c r="L430" s="337" t="s">
        <v>1630</v>
      </c>
      <c r="M430" s="331" t="s">
        <v>1630</v>
      </c>
      <c r="N430" s="337" t="s">
        <v>2126</v>
      </c>
      <c r="O430" s="243" t="s">
        <v>1631</v>
      </c>
      <c r="P430" s="243" t="s">
        <v>2698</v>
      </c>
      <c r="Q430" s="7" t="s">
        <v>21</v>
      </c>
      <c r="R430" s="342" t="s">
        <v>20969</v>
      </c>
      <c r="S430" s="360" t="s">
        <v>1935</v>
      </c>
      <c r="T430" s="7" t="s">
        <v>22</v>
      </c>
      <c r="U430" s="9">
        <v>35466</v>
      </c>
      <c r="V430" s="9" t="s">
        <v>2562</v>
      </c>
      <c r="W430" s="9" t="s">
        <v>2562</v>
      </c>
      <c r="X430" s="7" t="s">
        <v>1936</v>
      </c>
      <c r="Y430" s="342" t="s">
        <v>20970</v>
      </c>
      <c r="Z430" s="9">
        <v>44552</v>
      </c>
      <c r="AA430" s="9" t="s">
        <v>1937</v>
      </c>
      <c r="AB430" s="7" t="s">
        <v>1956</v>
      </c>
      <c r="AC430" s="11" t="s">
        <v>1939</v>
      </c>
      <c r="AD430" s="7" t="s">
        <v>1957</v>
      </c>
      <c r="AE430" s="7" t="s">
        <v>2056</v>
      </c>
      <c r="AF430" s="329" t="s">
        <v>20971</v>
      </c>
      <c r="AG430" s="329" t="s">
        <v>20972</v>
      </c>
      <c r="AH430" s="329" t="s">
        <v>20971</v>
      </c>
      <c r="AI430" s="329" t="s">
        <v>20972</v>
      </c>
      <c r="AJ430" s="338" t="s">
        <v>20973</v>
      </c>
      <c r="AK430" s="329" t="s">
        <v>20974</v>
      </c>
      <c r="AL430" s="329" t="s">
        <v>1953</v>
      </c>
      <c r="AM430" s="500" t="s">
        <v>1632</v>
      </c>
      <c r="AN430" s="530" t="s">
        <v>1633</v>
      </c>
      <c r="AO430" s="530" t="s">
        <v>20975</v>
      </c>
      <c r="AP430" s="7"/>
      <c r="AQ430" s="10" t="s">
        <v>20976</v>
      </c>
      <c r="AR430" s="501" t="str">
        <f>Table2[[#This Row],[Employee Code]]</f>
        <v>12301762</v>
      </c>
      <c r="AS430" s="4" t="s">
        <v>16</v>
      </c>
      <c r="AT430" s="4" t="s">
        <v>14</v>
      </c>
    </row>
    <row r="431" spans="1:46" s="4" customFormat="1" ht="25" customHeight="1" x14ac:dyDescent="0.35">
      <c r="A431" s="365">
        <f t="shared" si="6"/>
        <v>430</v>
      </c>
      <c r="B431" s="232" t="s">
        <v>16697</v>
      </c>
      <c r="C431" s="8" t="s">
        <v>1634</v>
      </c>
      <c r="D431" s="7"/>
      <c r="E431" s="7" t="s">
        <v>14</v>
      </c>
      <c r="F431" s="9">
        <v>45191</v>
      </c>
      <c r="G431" s="9">
        <v>45250</v>
      </c>
      <c r="H431" s="9">
        <v>45251</v>
      </c>
      <c r="I431" s="275">
        <v>45626</v>
      </c>
      <c r="J431" s="502" t="s">
        <v>2085</v>
      </c>
      <c r="K431" s="337" t="s">
        <v>18</v>
      </c>
      <c r="L431" s="337" t="s">
        <v>283</v>
      </c>
      <c r="M431" s="331" t="s">
        <v>2116</v>
      </c>
      <c r="N431" s="243" t="s">
        <v>1933</v>
      </c>
      <c r="O431" s="243" t="s">
        <v>862</v>
      </c>
      <c r="P431" s="280" t="s">
        <v>2386</v>
      </c>
      <c r="Q431" s="7" t="s">
        <v>285</v>
      </c>
      <c r="R431" s="342" t="s">
        <v>20977</v>
      </c>
      <c r="S431" s="360" t="s">
        <v>1986</v>
      </c>
      <c r="T431" s="7" t="s">
        <v>22</v>
      </c>
      <c r="U431" s="9">
        <v>33108</v>
      </c>
      <c r="V431" s="9" t="s">
        <v>2114</v>
      </c>
      <c r="W431" s="9" t="s">
        <v>2114</v>
      </c>
      <c r="X431" s="7" t="s">
        <v>1936</v>
      </c>
      <c r="Y431" s="342" t="s">
        <v>20978</v>
      </c>
      <c r="Z431" s="9">
        <v>44725</v>
      </c>
      <c r="AA431" s="9" t="s">
        <v>1937</v>
      </c>
      <c r="AB431" s="7" t="s">
        <v>1956</v>
      </c>
      <c r="AC431" s="11" t="s">
        <v>1939</v>
      </c>
      <c r="AD431" s="7" t="s">
        <v>2699</v>
      </c>
      <c r="AE431" s="7" t="s">
        <v>2095</v>
      </c>
      <c r="AF431" s="329" t="s">
        <v>20979</v>
      </c>
      <c r="AG431" s="329" t="s">
        <v>20980</v>
      </c>
      <c r="AH431" s="329" t="s">
        <v>20979</v>
      </c>
      <c r="AI431" s="329" t="s">
        <v>20980</v>
      </c>
      <c r="AJ431" s="342" t="s">
        <v>20981</v>
      </c>
      <c r="AK431" s="7" t="s">
        <v>20982</v>
      </c>
      <c r="AL431" s="7" t="s">
        <v>1958</v>
      </c>
      <c r="AM431" s="342" t="s">
        <v>1635</v>
      </c>
      <c r="AN431" s="530" t="s">
        <v>1636</v>
      </c>
      <c r="AO431" s="530" t="s">
        <v>20983</v>
      </c>
      <c r="AP431" s="7"/>
      <c r="AQ431" s="10" t="s">
        <v>20984</v>
      </c>
      <c r="AR431" s="373" t="str">
        <f>Table2[[#This Row],[Employee Code]]</f>
        <v>12301763</v>
      </c>
      <c r="AS431" s="4" t="s">
        <v>16</v>
      </c>
      <c r="AT431" s="4" t="s">
        <v>14</v>
      </c>
    </row>
    <row r="432" spans="1:46" s="4" customFormat="1" ht="25" customHeight="1" x14ac:dyDescent="0.35">
      <c r="A432" s="365">
        <f t="shared" si="6"/>
        <v>431</v>
      </c>
      <c r="B432" s="232" t="s">
        <v>16698</v>
      </c>
      <c r="C432" s="8" t="s">
        <v>1637</v>
      </c>
      <c r="D432" s="7"/>
      <c r="E432" s="7" t="s">
        <v>707</v>
      </c>
      <c r="F432" s="9">
        <v>45194</v>
      </c>
      <c r="G432" s="9">
        <v>45253</v>
      </c>
      <c r="H432" s="9">
        <v>45254</v>
      </c>
      <c r="I432" s="275">
        <v>45626</v>
      </c>
      <c r="J432" s="502" t="s">
        <v>2085</v>
      </c>
      <c r="K432" s="337" t="s">
        <v>18</v>
      </c>
      <c r="L432" s="337" t="s">
        <v>283</v>
      </c>
      <c r="M432" s="331" t="s">
        <v>2116</v>
      </c>
      <c r="N432" s="243" t="s">
        <v>1990</v>
      </c>
      <c r="O432" s="243" t="s">
        <v>284</v>
      </c>
      <c r="P432" s="243" t="s">
        <v>13258</v>
      </c>
      <c r="Q432" s="7" t="s">
        <v>285</v>
      </c>
      <c r="R432" s="342" t="s">
        <v>20985</v>
      </c>
      <c r="S432" s="360" t="s">
        <v>20986</v>
      </c>
      <c r="T432" s="7" t="s">
        <v>22</v>
      </c>
      <c r="U432" s="529">
        <v>33967</v>
      </c>
      <c r="V432" s="9" t="s">
        <v>2024</v>
      </c>
      <c r="W432" s="9" t="s">
        <v>2024</v>
      </c>
      <c r="X432" s="7" t="s">
        <v>1936</v>
      </c>
      <c r="Y432" s="342" t="s">
        <v>20987</v>
      </c>
      <c r="Z432" s="9">
        <v>44428</v>
      </c>
      <c r="AA432" s="9" t="s">
        <v>1937</v>
      </c>
      <c r="AB432" s="7" t="s">
        <v>1946</v>
      </c>
      <c r="AC432" s="11" t="s">
        <v>1939</v>
      </c>
      <c r="AD432" s="7" t="s">
        <v>2154</v>
      </c>
      <c r="AE432" s="7" t="s">
        <v>20988</v>
      </c>
      <c r="AF432" s="329" t="s">
        <v>20989</v>
      </c>
      <c r="AG432" s="329" t="s">
        <v>20990</v>
      </c>
      <c r="AH432" s="329" t="s">
        <v>20991</v>
      </c>
      <c r="AI432" s="329" t="s">
        <v>20992</v>
      </c>
      <c r="AJ432" s="342" t="s">
        <v>20993</v>
      </c>
      <c r="AK432" s="7" t="s">
        <v>20994</v>
      </c>
      <c r="AL432" s="7" t="s">
        <v>1958</v>
      </c>
      <c r="AM432" s="342" t="s">
        <v>1638</v>
      </c>
      <c r="AN432" s="530" t="s">
        <v>1639</v>
      </c>
      <c r="AO432" s="530" t="s">
        <v>20995</v>
      </c>
      <c r="AP432" s="7"/>
      <c r="AQ432" s="10" t="s">
        <v>20996</v>
      </c>
      <c r="AR432" s="373" t="str">
        <f>Table2[[#This Row],[Employee Code]]</f>
        <v>12301764</v>
      </c>
      <c r="AS432" s="4" t="s">
        <v>16</v>
      </c>
      <c r="AT432" s="4" t="s">
        <v>17039</v>
      </c>
    </row>
    <row r="433" spans="1:46" s="4" customFormat="1" ht="25" customHeight="1" x14ac:dyDescent="0.35">
      <c r="A433" s="365">
        <f t="shared" si="6"/>
        <v>432</v>
      </c>
      <c r="B433" s="232" t="s">
        <v>16699</v>
      </c>
      <c r="C433" s="8" t="s">
        <v>1640</v>
      </c>
      <c r="D433" s="7"/>
      <c r="E433" s="7" t="s">
        <v>129</v>
      </c>
      <c r="F433" s="9">
        <v>45194</v>
      </c>
      <c r="G433" s="9">
        <v>45253</v>
      </c>
      <c r="H433" s="9">
        <v>45254</v>
      </c>
      <c r="I433" s="275">
        <v>45626</v>
      </c>
      <c r="J433" s="502" t="s">
        <v>2085</v>
      </c>
      <c r="K433" s="337" t="s">
        <v>18</v>
      </c>
      <c r="L433" s="337" t="s">
        <v>283</v>
      </c>
      <c r="M433" s="331" t="s">
        <v>2116</v>
      </c>
      <c r="N433" s="243" t="s">
        <v>1990</v>
      </c>
      <c r="O433" s="243" t="s">
        <v>284</v>
      </c>
      <c r="P433" s="243" t="s">
        <v>13258</v>
      </c>
      <c r="Q433" s="7" t="s">
        <v>285</v>
      </c>
      <c r="R433" s="342" t="s">
        <v>20997</v>
      </c>
      <c r="S433" s="360" t="s">
        <v>1944</v>
      </c>
      <c r="T433" s="7" t="s">
        <v>22</v>
      </c>
      <c r="U433" s="9">
        <v>31677</v>
      </c>
      <c r="V433" s="9" t="s">
        <v>2313</v>
      </c>
      <c r="W433" s="9" t="s">
        <v>2313</v>
      </c>
      <c r="X433" s="7" t="s">
        <v>1936</v>
      </c>
      <c r="Y433" s="342" t="s">
        <v>20998</v>
      </c>
      <c r="Z433" s="336">
        <v>31677</v>
      </c>
      <c r="AA433" s="329" t="s">
        <v>1937</v>
      </c>
      <c r="AB433" s="7" t="s">
        <v>1938</v>
      </c>
      <c r="AC433" s="11" t="s">
        <v>1939</v>
      </c>
      <c r="AD433" s="7" t="s">
        <v>2154</v>
      </c>
      <c r="AE433" s="7" t="s">
        <v>2041</v>
      </c>
      <c r="AF433" s="329" t="s">
        <v>20999</v>
      </c>
      <c r="AG433" s="329" t="s">
        <v>21000</v>
      </c>
      <c r="AH433" s="329" t="s">
        <v>20999</v>
      </c>
      <c r="AI433" s="329" t="s">
        <v>21000</v>
      </c>
      <c r="AJ433" s="338" t="s">
        <v>21001</v>
      </c>
      <c r="AK433" s="329" t="s">
        <v>21002</v>
      </c>
      <c r="AL433" s="329" t="s">
        <v>1941</v>
      </c>
      <c r="AM433" s="342" t="s">
        <v>1641</v>
      </c>
      <c r="AN433" s="530" t="s">
        <v>1642</v>
      </c>
      <c r="AO433" s="530" t="s">
        <v>21003</v>
      </c>
      <c r="AP433" s="7"/>
      <c r="AQ433" s="10" t="s">
        <v>21004</v>
      </c>
      <c r="AR433" s="373" t="str">
        <f>Table2[[#This Row],[Employee Code]]</f>
        <v>12301765</v>
      </c>
      <c r="AS433" s="4" t="s">
        <v>16</v>
      </c>
      <c r="AT433" s="4" t="s">
        <v>17039</v>
      </c>
    </row>
    <row r="434" spans="1:46" s="4" customFormat="1" ht="25" customHeight="1" x14ac:dyDescent="0.35">
      <c r="A434" s="365">
        <f t="shared" si="6"/>
        <v>433</v>
      </c>
      <c r="B434" s="534" t="s">
        <v>16700</v>
      </c>
      <c r="C434" s="256" t="s">
        <v>1643</v>
      </c>
      <c r="D434" s="535"/>
      <c r="E434" s="535" t="s">
        <v>501</v>
      </c>
      <c r="F434" s="536">
        <v>45201</v>
      </c>
      <c r="G434" s="536">
        <v>45260</v>
      </c>
      <c r="H434" s="536">
        <v>45261</v>
      </c>
      <c r="I434" s="537">
        <v>45626</v>
      </c>
      <c r="J434" s="502" t="s">
        <v>2085</v>
      </c>
      <c r="K434" s="337" t="s">
        <v>80</v>
      </c>
      <c r="L434" s="337" t="s">
        <v>163</v>
      </c>
      <c r="M434" s="337" t="s">
        <v>2133</v>
      </c>
      <c r="N434" s="337" t="s">
        <v>2050</v>
      </c>
      <c r="O434" s="538" t="s">
        <v>196</v>
      </c>
      <c r="P434" s="538" t="s">
        <v>2061</v>
      </c>
      <c r="Q434" s="535" t="s">
        <v>83</v>
      </c>
      <c r="R434" s="539" t="s">
        <v>21005</v>
      </c>
      <c r="S434" s="540" t="s">
        <v>1935</v>
      </c>
      <c r="T434" s="535" t="s">
        <v>22</v>
      </c>
      <c r="U434" s="536">
        <v>34084</v>
      </c>
      <c r="V434" s="535" t="s">
        <v>501</v>
      </c>
      <c r="W434" s="535" t="s">
        <v>501</v>
      </c>
      <c r="X434" s="535" t="s">
        <v>1936</v>
      </c>
      <c r="Y434" s="539" t="s">
        <v>21006</v>
      </c>
      <c r="Z434" s="536">
        <v>44419</v>
      </c>
      <c r="AA434" s="536" t="s">
        <v>1937</v>
      </c>
      <c r="AB434" s="535" t="s">
        <v>1938</v>
      </c>
      <c r="AC434" s="121" t="s">
        <v>1968</v>
      </c>
      <c r="AD434" s="535" t="s">
        <v>2235</v>
      </c>
      <c r="AE434" s="535" t="s">
        <v>1948</v>
      </c>
      <c r="AF434" s="329" t="s">
        <v>21007</v>
      </c>
      <c r="AG434" s="329" t="s">
        <v>21008</v>
      </c>
      <c r="AH434" s="329" t="s">
        <v>21007</v>
      </c>
      <c r="AI434" s="329" t="s">
        <v>21008</v>
      </c>
      <c r="AJ434" s="539" t="s">
        <v>21009</v>
      </c>
      <c r="AK434" s="535" t="s">
        <v>21010</v>
      </c>
      <c r="AL434" s="535" t="s">
        <v>1941</v>
      </c>
      <c r="AM434" s="539" t="s">
        <v>1644</v>
      </c>
      <c r="AN434" s="377" t="s">
        <v>1645</v>
      </c>
      <c r="AO434" s="533" t="s">
        <v>21011</v>
      </c>
      <c r="AP434" s="535"/>
      <c r="AQ434" s="541" t="s">
        <v>21012</v>
      </c>
      <c r="AR434" s="542" t="str">
        <f>Table2[[#This Row],[Employee Code]]</f>
        <v>12301767</v>
      </c>
      <c r="AS434" s="4" t="s">
        <v>17359</v>
      </c>
      <c r="AT434" s="4" t="s">
        <v>17039</v>
      </c>
    </row>
    <row r="435" spans="1:46" s="4" customFormat="1" ht="25" customHeight="1" x14ac:dyDescent="0.35">
      <c r="A435" s="365">
        <f t="shared" si="6"/>
        <v>434</v>
      </c>
      <c r="B435" s="232" t="s">
        <v>16701</v>
      </c>
      <c r="C435" s="8" t="s">
        <v>1646</v>
      </c>
      <c r="D435" s="7"/>
      <c r="E435" s="7" t="s">
        <v>14</v>
      </c>
      <c r="F435" s="9">
        <v>45201</v>
      </c>
      <c r="G435" s="9">
        <v>45260</v>
      </c>
      <c r="H435" s="9">
        <v>45261</v>
      </c>
      <c r="I435" s="275">
        <v>45626</v>
      </c>
      <c r="J435" s="502" t="s">
        <v>2085</v>
      </c>
      <c r="K435" s="337" t="s">
        <v>69</v>
      </c>
      <c r="L435" s="337" t="s">
        <v>905</v>
      </c>
      <c r="M435" s="331" t="s">
        <v>905</v>
      </c>
      <c r="N435" s="243" t="s">
        <v>2017</v>
      </c>
      <c r="O435" s="243" t="s">
        <v>681</v>
      </c>
      <c r="P435" s="243" t="s">
        <v>2700</v>
      </c>
      <c r="Q435" s="7" t="s">
        <v>21</v>
      </c>
      <c r="R435" s="342" t="s">
        <v>21013</v>
      </c>
      <c r="S435" s="360" t="s">
        <v>2135</v>
      </c>
      <c r="T435" s="7" t="s">
        <v>22</v>
      </c>
      <c r="U435" s="9">
        <v>36005</v>
      </c>
      <c r="V435" s="7" t="s">
        <v>1658</v>
      </c>
      <c r="W435" s="7" t="s">
        <v>1658</v>
      </c>
      <c r="X435" s="7" t="s">
        <v>1936</v>
      </c>
      <c r="Y435" s="342" t="s">
        <v>21014</v>
      </c>
      <c r="Z435" s="9">
        <v>44833</v>
      </c>
      <c r="AA435" s="9" t="s">
        <v>1937</v>
      </c>
      <c r="AB435" s="7" t="s">
        <v>1956</v>
      </c>
      <c r="AC435" s="11" t="s">
        <v>1974</v>
      </c>
      <c r="AD435" s="7" t="s">
        <v>21015</v>
      </c>
      <c r="AE435" s="7" t="s">
        <v>21016</v>
      </c>
      <c r="AF435" s="329" t="s">
        <v>21017</v>
      </c>
      <c r="AG435" s="329" t="s">
        <v>21018</v>
      </c>
      <c r="AH435" s="329" t="s">
        <v>21019</v>
      </c>
      <c r="AI435" s="329" t="s">
        <v>21020</v>
      </c>
      <c r="AJ435" s="342" t="s">
        <v>21021</v>
      </c>
      <c r="AK435" s="7" t="s">
        <v>21022</v>
      </c>
      <c r="AL435" s="7" t="s">
        <v>1993</v>
      </c>
      <c r="AM435" s="342" t="s">
        <v>1647</v>
      </c>
      <c r="AN435" s="530" t="s">
        <v>1648</v>
      </c>
      <c r="AO435" s="532" t="s">
        <v>21023</v>
      </c>
      <c r="AP435" s="7"/>
      <c r="AQ435" s="10" t="s">
        <v>21024</v>
      </c>
      <c r="AR435" s="373" t="str">
        <f>Table2[[#This Row],[Employee Code]]</f>
        <v>12301768</v>
      </c>
      <c r="AS435" s="4" t="s">
        <v>16</v>
      </c>
      <c r="AT435" s="4" t="s">
        <v>14</v>
      </c>
    </row>
    <row r="436" spans="1:46" s="4" customFormat="1" ht="25" customHeight="1" x14ac:dyDescent="0.35">
      <c r="A436" s="365">
        <f t="shared" si="6"/>
        <v>435</v>
      </c>
      <c r="B436" s="232" t="s">
        <v>16702</v>
      </c>
      <c r="C436" s="8" t="s">
        <v>1649</v>
      </c>
      <c r="D436" s="7"/>
      <c r="E436" s="7" t="s">
        <v>14</v>
      </c>
      <c r="F436" s="9">
        <v>45208</v>
      </c>
      <c r="G436" s="9">
        <v>45267</v>
      </c>
      <c r="H436" s="9">
        <v>45268</v>
      </c>
      <c r="I436" s="275">
        <v>45657</v>
      </c>
      <c r="J436" s="9" t="s">
        <v>2085</v>
      </c>
      <c r="K436" s="337" t="s">
        <v>40</v>
      </c>
      <c r="L436" s="337" t="s">
        <v>41</v>
      </c>
      <c r="M436" s="331" t="s">
        <v>1954</v>
      </c>
      <c r="N436" s="243" t="s">
        <v>1984</v>
      </c>
      <c r="O436" s="243" t="s">
        <v>1650</v>
      </c>
      <c r="P436" s="243" t="s">
        <v>2701</v>
      </c>
      <c r="Q436" s="7" t="s">
        <v>21</v>
      </c>
      <c r="R436" s="342" t="s">
        <v>21025</v>
      </c>
      <c r="S436" s="360" t="s">
        <v>1944</v>
      </c>
      <c r="T436" s="7" t="s">
        <v>22</v>
      </c>
      <c r="U436" s="9">
        <v>33592</v>
      </c>
      <c r="V436" s="7" t="s">
        <v>2055</v>
      </c>
      <c r="W436" s="7" t="s">
        <v>2055</v>
      </c>
      <c r="X436" s="7" t="s">
        <v>1936</v>
      </c>
      <c r="Y436" s="539" t="s">
        <v>21026</v>
      </c>
      <c r="Z436" s="336">
        <v>44375</v>
      </c>
      <c r="AA436" s="329" t="s">
        <v>1937</v>
      </c>
      <c r="AB436" s="7" t="s">
        <v>1956</v>
      </c>
      <c r="AC436" s="11" t="s">
        <v>1939</v>
      </c>
      <c r="AD436" s="7" t="s">
        <v>2199</v>
      </c>
      <c r="AE436" s="7" t="s">
        <v>2095</v>
      </c>
      <c r="AF436" s="329" t="s">
        <v>21027</v>
      </c>
      <c r="AG436" s="329" t="s">
        <v>21028</v>
      </c>
      <c r="AH436" s="329" t="s">
        <v>21029</v>
      </c>
      <c r="AI436" s="329" t="s">
        <v>21030</v>
      </c>
      <c r="AJ436" s="338" t="s">
        <v>21031</v>
      </c>
      <c r="AK436" s="329" t="s">
        <v>21032</v>
      </c>
      <c r="AL436" s="329" t="s">
        <v>1963</v>
      </c>
      <c r="AM436" s="342" t="s">
        <v>1651</v>
      </c>
      <c r="AN436" s="530" t="s">
        <v>1652</v>
      </c>
      <c r="AO436" s="530" t="s">
        <v>21033</v>
      </c>
      <c r="AP436" s="7"/>
      <c r="AQ436" s="10" t="s">
        <v>21034</v>
      </c>
      <c r="AR436" s="373" t="str">
        <f>Table2[[#This Row],[Employee Code]]</f>
        <v>12301769</v>
      </c>
      <c r="AS436" s="4" t="s">
        <v>16</v>
      </c>
      <c r="AT436" s="4" t="s">
        <v>14</v>
      </c>
    </row>
    <row r="437" spans="1:46" s="4" customFormat="1" ht="25" customHeight="1" x14ac:dyDescent="0.35">
      <c r="A437" s="365">
        <f t="shared" si="6"/>
        <v>436</v>
      </c>
      <c r="B437" s="232" t="s">
        <v>16703</v>
      </c>
      <c r="C437" s="8" t="s">
        <v>1653</v>
      </c>
      <c r="D437" s="7"/>
      <c r="E437" s="7" t="s">
        <v>14</v>
      </c>
      <c r="F437" s="9">
        <v>45208</v>
      </c>
      <c r="G437" s="9">
        <v>45267</v>
      </c>
      <c r="H437" s="9">
        <v>45268</v>
      </c>
      <c r="I437" s="275">
        <v>45657</v>
      </c>
      <c r="J437" s="9" t="s">
        <v>2085</v>
      </c>
      <c r="K437" s="274" t="s">
        <v>26</v>
      </c>
      <c r="L437" s="274" t="s">
        <v>428</v>
      </c>
      <c r="M437" s="331" t="s">
        <v>428</v>
      </c>
      <c r="N437" s="337" t="s">
        <v>2050</v>
      </c>
      <c r="O437" s="243" t="s">
        <v>1654</v>
      </c>
      <c r="P437" s="243" t="s">
        <v>2702</v>
      </c>
      <c r="Q437" s="7" t="s">
        <v>21</v>
      </c>
      <c r="R437" s="342" t="s">
        <v>21035</v>
      </c>
      <c r="S437" s="360" t="s">
        <v>2003</v>
      </c>
      <c r="T437" s="7" t="s">
        <v>22</v>
      </c>
      <c r="U437" s="9">
        <v>35446</v>
      </c>
      <c r="V437" s="7" t="s">
        <v>2007</v>
      </c>
      <c r="W437" s="7" t="s">
        <v>2007</v>
      </c>
      <c r="X437" s="7" t="s">
        <v>1936</v>
      </c>
      <c r="Y437" s="342" t="s">
        <v>21036</v>
      </c>
      <c r="Z437" s="9">
        <v>44696</v>
      </c>
      <c r="AA437" s="9" t="s">
        <v>1937</v>
      </c>
      <c r="AB437" s="7" t="s">
        <v>1956</v>
      </c>
      <c r="AC437" s="11" t="s">
        <v>1939</v>
      </c>
      <c r="AD437" s="7" t="s">
        <v>2010</v>
      </c>
      <c r="AE437" s="7" t="s">
        <v>21037</v>
      </c>
      <c r="AF437" s="329" t="s">
        <v>21038</v>
      </c>
      <c r="AG437" s="329" t="s">
        <v>21039</v>
      </c>
      <c r="AH437" s="329" t="s">
        <v>21040</v>
      </c>
      <c r="AI437" s="329" t="s">
        <v>21041</v>
      </c>
      <c r="AJ437" s="342" t="s">
        <v>21042</v>
      </c>
      <c r="AK437" s="7" t="s">
        <v>21043</v>
      </c>
      <c r="AL437" s="7" t="s">
        <v>2005</v>
      </c>
      <c r="AM437" s="500" t="s">
        <v>1655</v>
      </c>
      <c r="AN437" s="530" t="s">
        <v>1656</v>
      </c>
      <c r="AO437" s="530" t="s">
        <v>21044</v>
      </c>
      <c r="AP437" s="7"/>
      <c r="AQ437" s="10" t="s">
        <v>21045</v>
      </c>
      <c r="AR437" s="373" t="str">
        <f>Table2[[#This Row],[Employee Code]]</f>
        <v>12301771</v>
      </c>
      <c r="AS437" s="4" t="s">
        <v>16</v>
      </c>
      <c r="AT437" s="4" t="s">
        <v>14</v>
      </c>
    </row>
    <row r="438" spans="1:46" s="4" customFormat="1" ht="25" customHeight="1" x14ac:dyDescent="0.35">
      <c r="A438" s="365">
        <f t="shared" si="6"/>
        <v>437</v>
      </c>
      <c r="B438" s="232" t="s">
        <v>16704</v>
      </c>
      <c r="C438" s="8" t="s">
        <v>1657</v>
      </c>
      <c r="D438" s="7"/>
      <c r="E438" s="7" t="s">
        <v>1658</v>
      </c>
      <c r="F438" s="9">
        <v>45212</v>
      </c>
      <c r="G438" s="9">
        <v>45271</v>
      </c>
      <c r="H438" s="9">
        <v>45272</v>
      </c>
      <c r="I438" s="275">
        <v>45657</v>
      </c>
      <c r="J438" s="9" t="s">
        <v>2085</v>
      </c>
      <c r="K438" s="274" t="s">
        <v>18</v>
      </c>
      <c r="L438" s="274" t="s">
        <v>283</v>
      </c>
      <c r="M438" s="331" t="s">
        <v>2116</v>
      </c>
      <c r="N438" s="337" t="s">
        <v>1972</v>
      </c>
      <c r="O438" s="243" t="s">
        <v>284</v>
      </c>
      <c r="P438" s="243" t="s">
        <v>2389</v>
      </c>
      <c r="Q438" s="7" t="s">
        <v>285</v>
      </c>
      <c r="R438" s="342" t="s">
        <v>21046</v>
      </c>
      <c r="S438" s="360" t="s">
        <v>2003</v>
      </c>
      <c r="T438" s="7" t="s">
        <v>53</v>
      </c>
      <c r="U438" s="9">
        <v>31329</v>
      </c>
      <c r="V438" s="7" t="s">
        <v>1725</v>
      </c>
      <c r="W438" s="7" t="s">
        <v>1725</v>
      </c>
      <c r="X438" s="7" t="s">
        <v>1936</v>
      </c>
      <c r="Y438" s="342" t="s">
        <v>21047</v>
      </c>
      <c r="Z438" s="9">
        <v>44299</v>
      </c>
      <c r="AA438" s="9" t="s">
        <v>1937</v>
      </c>
      <c r="AB438" s="7" t="s">
        <v>1938</v>
      </c>
      <c r="AC438" s="11" t="s">
        <v>1939</v>
      </c>
      <c r="AD438" s="7" t="s">
        <v>2687</v>
      </c>
      <c r="AE438" s="7" t="s">
        <v>1948</v>
      </c>
      <c r="AF438" s="329" t="s">
        <v>21048</v>
      </c>
      <c r="AG438" s="329" t="s">
        <v>21049</v>
      </c>
      <c r="AH438" s="329" t="s">
        <v>21050</v>
      </c>
      <c r="AI438" s="329" t="s">
        <v>21051</v>
      </c>
      <c r="AJ438" s="338" t="s">
        <v>21052</v>
      </c>
      <c r="AK438" s="329" t="s">
        <v>21053</v>
      </c>
      <c r="AL438" s="329" t="s">
        <v>1971</v>
      </c>
      <c r="AM438" s="342" t="s">
        <v>1659</v>
      </c>
      <c r="AN438" s="530" t="s">
        <v>1660</v>
      </c>
      <c r="AO438" s="530" t="s">
        <v>21054</v>
      </c>
      <c r="AP438" s="7"/>
      <c r="AQ438" s="10" t="s">
        <v>21055</v>
      </c>
      <c r="AR438" s="373" t="str">
        <f>Table2[[#This Row],[Employee Code]]</f>
        <v>12301772</v>
      </c>
      <c r="AS438" s="4" t="s">
        <v>16</v>
      </c>
      <c r="AT438" s="4" t="s">
        <v>17039</v>
      </c>
    </row>
    <row r="439" spans="1:46" s="4" customFormat="1" ht="25" customHeight="1" x14ac:dyDescent="0.35">
      <c r="A439" s="365">
        <f t="shared" si="6"/>
        <v>438</v>
      </c>
      <c r="B439" s="232" t="s">
        <v>16705</v>
      </c>
      <c r="C439" s="8" t="s">
        <v>1661</v>
      </c>
      <c r="D439" s="7"/>
      <c r="E439" s="7" t="s">
        <v>14</v>
      </c>
      <c r="F439" s="9">
        <v>45222</v>
      </c>
      <c r="G439" s="9">
        <v>45281</v>
      </c>
      <c r="H439" s="9">
        <v>45282</v>
      </c>
      <c r="I439" s="275">
        <v>45657</v>
      </c>
      <c r="J439" s="9" t="s">
        <v>2085</v>
      </c>
      <c r="K439" s="274" t="s">
        <v>34</v>
      </c>
      <c r="L439" s="274" t="s">
        <v>35</v>
      </c>
      <c r="M439" s="331" t="s">
        <v>2225</v>
      </c>
      <c r="N439" s="337" t="s">
        <v>2126</v>
      </c>
      <c r="O439" s="243" t="s">
        <v>762</v>
      </c>
      <c r="P439" s="243" t="s">
        <v>2347</v>
      </c>
      <c r="Q439" s="7" t="s">
        <v>21</v>
      </c>
      <c r="R439" s="342" t="s">
        <v>21056</v>
      </c>
      <c r="S439" s="360" t="s">
        <v>1935</v>
      </c>
      <c r="T439" s="7" t="s">
        <v>22</v>
      </c>
      <c r="U439" s="9">
        <v>35748</v>
      </c>
      <c r="V439" s="7" t="s">
        <v>101</v>
      </c>
      <c r="W439" s="7" t="s">
        <v>747</v>
      </c>
      <c r="X439" s="7" t="s">
        <v>1936</v>
      </c>
      <c r="Y439" s="342" t="s">
        <v>21057</v>
      </c>
      <c r="Z439" s="9">
        <v>44791</v>
      </c>
      <c r="AA439" s="9" t="s">
        <v>1937</v>
      </c>
      <c r="AB439" s="7" t="s">
        <v>1956</v>
      </c>
      <c r="AC439" s="11" t="s">
        <v>1939</v>
      </c>
      <c r="AD439" s="7" t="s">
        <v>2423</v>
      </c>
      <c r="AE439" s="7" t="s">
        <v>2398</v>
      </c>
      <c r="AF439" s="329" t="s">
        <v>21058</v>
      </c>
      <c r="AG439" s="329" t="s">
        <v>21059</v>
      </c>
      <c r="AH439" s="329" t="s">
        <v>21060</v>
      </c>
      <c r="AI439" s="329" t="s">
        <v>21061</v>
      </c>
      <c r="AJ439" s="342" t="s">
        <v>21062</v>
      </c>
      <c r="AK439" s="7" t="s">
        <v>21063</v>
      </c>
      <c r="AL439" s="7" t="s">
        <v>2005</v>
      </c>
      <c r="AM439" s="342" t="s">
        <v>1662</v>
      </c>
      <c r="AN439" s="530" t="s">
        <v>1663</v>
      </c>
      <c r="AO439" s="530" t="s">
        <v>21064</v>
      </c>
      <c r="AP439" s="7"/>
      <c r="AQ439" s="10" t="s">
        <v>21065</v>
      </c>
      <c r="AR439" s="373" t="str">
        <f>Table2[[#This Row],[Employee Code]]</f>
        <v>12301774</v>
      </c>
      <c r="AS439" s="4" t="s">
        <v>16</v>
      </c>
      <c r="AT439" s="4" t="s">
        <v>14</v>
      </c>
    </row>
    <row r="440" spans="1:46" s="4" customFormat="1" ht="25" customHeight="1" x14ac:dyDescent="0.35">
      <c r="A440" s="365">
        <f t="shared" si="6"/>
        <v>439</v>
      </c>
      <c r="B440" s="232" t="s">
        <v>16706</v>
      </c>
      <c r="C440" s="8" t="s">
        <v>1664</v>
      </c>
      <c r="D440" s="7"/>
      <c r="E440" s="7" t="s">
        <v>32</v>
      </c>
      <c r="F440" s="9">
        <v>45223</v>
      </c>
      <c r="G440" s="9">
        <v>45282</v>
      </c>
      <c r="H440" s="9">
        <v>45283</v>
      </c>
      <c r="I440" s="275">
        <v>45657</v>
      </c>
      <c r="J440" s="9" t="s">
        <v>2085</v>
      </c>
      <c r="K440" s="274" t="s">
        <v>18</v>
      </c>
      <c r="L440" s="274" t="s">
        <v>283</v>
      </c>
      <c r="M440" s="331" t="s">
        <v>2116</v>
      </c>
      <c r="N440" s="243" t="s">
        <v>1990</v>
      </c>
      <c r="O440" s="243" t="s">
        <v>284</v>
      </c>
      <c r="P440" s="243" t="s">
        <v>2389</v>
      </c>
      <c r="Q440" s="7" t="s">
        <v>285</v>
      </c>
      <c r="R440" s="342" t="s">
        <v>21066</v>
      </c>
      <c r="S440" s="360" t="s">
        <v>1935</v>
      </c>
      <c r="T440" s="7" t="s">
        <v>53</v>
      </c>
      <c r="U440" s="9">
        <v>34375</v>
      </c>
      <c r="V440" s="7" t="s">
        <v>501</v>
      </c>
      <c r="W440" s="7" t="s">
        <v>501</v>
      </c>
      <c r="X440" s="7" t="s">
        <v>1936</v>
      </c>
      <c r="Y440" s="342" t="s">
        <v>21067</v>
      </c>
      <c r="Z440" s="9">
        <v>44688</v>
      </c>
      <c r="AA440" s="9" t="s">
        <v>1937</v>
      </c>
      <c r="AB440" s="7" t="s">
        <v>1938</v>
      </c>
      <c r="AC440" s="11" t="s">
        <v>1939</v>
      </c>
      <c r="AD440" s="7" t="s">
        <v>2235</v>
      </c>
      <c r="AE440" s="7" t="s">
        <v>1948</v>
      </c>
      <c r="AF440" s="329" t="s">
        <v>21068</v>
      </c>
      <c r="AG440" s="329" t="s">
        <v>21069</v>
      </c>
      <c r="AH440" s="329" t="s">
        <v>21068</v>
      </c>
      <c r="AI440" s="329" t="s">
        <v>21069</v>
      </c>
      <c r="AJ440" s="338" t="s">
        <v>21070</v>
      </c>
      <c r="AK440" s="329" t="s">
        <v>21071</v>
      </c>
      <c r="AL440" s="329" t="s">
        <v>1971</v>
      </c>
      <c r="AM440" s="342" t="s">
        <v>1665</v>
      </c>
      <c r="AN440" s="530" t="s">
        <v>1666</v>
      </c>
      <c r="AO440" s="530" t="s">
        <v>21072</v>
      </c>
      <c r="AP440" s="7"/>
      <c r="AQ440" s="10" t="s">
        <v>21073</v>
      </c>
      <c r="AR440" s="373" t="str">
        <f>Table2[[#This Row],[Employee Code]]</f>
        <v>12301775</v>
      </c>
      <c r="AS440" s="4" t="s">
        <v>16</v>
      </c>
      <c r="AT440" s="4" t="s">
        <v>17039</v>
      </c>
    </row>
    <row r="441" spans="1:46" s="4" customFormat="1" ht="25" customHeight="1" x14ac:dyDescent="0.35">
      <c r="A441" s="365">
        <f t="shared" si="6"/>
        <v>440</v>
      </c>
      <c r="B441" s="232" t="s">
        <v>16707</v>
      </c>
      <c r="C441" s="8" t="s">
        <v>1667</v>
      </c>
      <c r="D441" s="7" t="s">
        <v>18342</v>
      </c>
      <c r="E441" s="7" t="s">
        <v>14</v>
      </c>
      <c r="F441" s="9">
        <v>45231</v>
      </c>
      <c r="G441" s="9"/>
      <c r="H441" s="9">
        <v>45231</v>
      </c>
      <c r="I441" s="275">
        <v>45596</v>
      </c>
      <c r="J441" s="9" t="s">
        <v>2085</v>
      </c>
      <c r="K441" s="274" t="s">
        <v>34</v>
      </c>
      <c r="L441" s="274" t="s">
        <v>35</v>
      </c>
      <c r="M441" s="331" t="s">
        <v>1989</v>
      </c>
      <c r="N441" s="337" t="s">
        <v>2050</v>
      </c>
      <c r="O441" s="243" t="s">
        <v>989</v>
      </c>
      <c r="P441" s="243" t="s">
        <v>2430</v>
      </c>
      <c r="Q441" s="7" t="s">
        <v>21</v>
      </c>
      <c r="R441" s="342" t="s">
        <v>21074</v>
      </c>
      <c r="S441" s="360" t="s">
        <v>1944</v>
      </c>
      <c r="T441" s="7" t="s">
        <v>22</v>
      </c>
      <c r="U441" s="9">
        <v>32953</v>
      </c>
      <c r="V441" s="7" t="s">
        <v>91</v>
      </c>
      <c r="W441" s="7" t="s">
        <v>501</v>
      </c>
      <c r="X441" s="7" t="s">
        <v>1936</v>
      </c>
      <c r="Y441" s="342" t="s">
        <v>21075</v>
      </c>
      <c r="Z441" s="9">
        <v>43606</v>
      </c>
      <c r="AA441" s="9" t="s">
        <v>2703</v>
      </c>
      <c r="AB441" s="7" t="s">
        <v>1946</v>
      </c>
      <c r="AC441" s="11" t="s">
        <v>1939</v>
      </c>
      <c r="AD441" s="7" t="s">
        <v>2188</v>
      </c>
      <c r="AE441" s="7" t="s">
        <v>2398</v>
      </c>
      <c r="AF441" s="329" t="s">
        <v>21076</v>
      </c>
      <c r="AG441" s="329" t="s">
        <v>21077</v>
      </c>
      <c r="AH441" s="329" t="s">
        <v>21076</v>
      </c>
      <c r="AI441" s="329" t="s">
        <v>21077</v>
      </c>
      <c r="AJ441" s="338" t="s">
        <v>21078</v>
      </c>
      <c r="AK441" s="329" t="s">
        <v>21079</v>
      </c>
      <c r="AL441" s="329" t="s">
        <v>2107</v>
      </c>
      <c r="AM441" s="500" t="s">
        <v>1668</v>
      </c>
      <c r="AN441" s="530" t="s">
        <v>1669</v>
      </c>
      <c r="AO441" s="530" t="s">
        <v>21080</v>
      </c>
      <c r="AP441" s="7"/>
      <c r="AQ441" s="10" t="s">
        <v>21081</v>
      </c>
      <c r="AR441" s="373" t="str">
        <f>Table2[[#This Row],[Employee Code]]</f>
        <v>12301777</v>
      </c>
      <c r="AS441" s="4" t="s">
        <v>16</v>
      </c>
      <c r="AT441" s="4" t="s">
        <v>14</v>
      </c>
    </row>
    <row r="442" spans="1:46" s="4" customFormat="1" ht="25" customHeight="1" x14ac:dyDescent="0.35">
      <c r="A442" s="365">
        <f t="shared" si="6"/>
        <v>441</v>
      </c>
      <c r="B442" s="232" t="s">
        <v>16708</v>
      </c>
      <c r="C442" s="8" t="s">
        <v>1670</v>
      </c>
      <c r="D442" s="7"/>
      <c r="E442" s="7" t="s">
        <v>14</v>
      </c>
      <c r="F442" s="9">
        <v>45243</v>
      </c>
      <c r="G442" s="9">
        <v>45302</v>
      </c>
      <c r="H442" s="9">
        <v>45303</v>
      </c>
      <c r="I442" s="275">
        <v>45688</v>
      </c>
      <c r="J442" s="9" t="s">
        <v>2085</v>
      </c>
      <c r="K442" s="337" t="s">
        <v>69</v>
      </c>
      <c r="L442" s="274" t="s">
        <v>789</v>
      </c>
      <c r="M442" s="331" t="s">
        <v>2359</v>
      </c>
      <c r="N442" s="243" t="s">
        <v>1990</v>
      </c>
      <c r="O442" s="243" t="s">
        <v>1671</v>
      </c>
      <c r="P442" s="243" t="s">
        <v>2704</v>
      </c>
      <c r="Q442" s="7" t="s">
        <v>21</v>
      </c>
      <c r="R442" s="342" t="s">
        <v>21082</v>
      </c>
      <c r="S442" s="360" t="s">
        <v>2144</v>
      </c>
      <c r="T442" s="7" t="s">
        <v>53</v>
      </c>
      <c r="U442" s="529">
        <v>35646</v>
      </c>
      <c r="V442" s="7" t="s">
        <v>1382</v>
      </c>
      <c r="W442" s="7" t="s">
        <v>1382</v>
      </c>
      <c r="X442" s="7" t="s">
        <v>1936</v>
      </c>
      <c r="Y442" s="338" t="s">
        <v>21083</v>
      </c>
      <c r="Z442" s="336">
        <v>44611</v>
      </c>
      <c r="AA442" s="329" t="s">
        <v>1937</v>
      </c>
      <c r="AB442" s="7" t="s">
        <v>1956</v>
      </c>
      <c r="AC442" s="11" t="s">
        <v>1939</v>
      </c>
      <c r="AD442" s="7" t="s">
        <v>2461</v>
      </c>
      <c r="AE442" s="7" t="s">
        <v>2705</v>
      </c>
      <c r="AF442" s="329" t="s">
        <v>21084</v>
      </c>
      <c r="AG442" s="329" t="s">
        <v>21085</v>
      </c>
      <c r="AH442" s="329" t="s">
        <v>21086</v>
      </c>
      <c r="AI442" s="329" t="s">
        <v>21087</v>
      </c>
      <c r="AJ442" s="342" t="s">
        <v>21088</v>
      </c>
      <c r="AK442" s="7" t="s">
        <v>21089</v>
      </c>
      <c r="AL442" s="7" t="s">
        <v>1993</v>
      </c>
      <c r="AM442" s="500" t="s">
        <v>1672</v>
      </c>
      <c r="AN442" s="530" t="s">
        <v>1673</v>
      </c>
      <c r="AO442" s="530" t="s">
        <v>21090</v>
      </c>
      <c r="AP442" s="7"/>
      <c r="AQ442" s="10" t="s">
        <v>21091</v>
      </c>
      <c r="AR442" s="373" t="str">
        <f>Table2[[#This Row],[Employee Code]]</f>
        <v>12301779</v>
      </c>
      <c r="AS442" s="4" t="s">
        <v>16</v>
      </c>
      <c r="AT442" s="4" t="s">
        <v>14</v>
      </c>
    </row>
    <row r="443" spans="1:46" s="4" customFormat="1" ht="25" customHeight="1" x14ac:dyDescent="0.35">
      <c r="A443" s="365">
        <f t="shared" si="6"/>
        <v>442</v>
      </c>
      <c r="B443" s="232" t="s">
        <v>16709</v>
      </c>
      <c r="C443" s="8" t="s">
        <v>1674</v>
      </c>
      <c r="D443" s="7"/>
      <c r="E443" s="7" t="s">
        <v>14</v>
      </c>
      <c r="F443" s="9">
        <v>45252</v>
      </c>
      <c r="G443" s="9">
        <v>45311</v>
      </c>
      <c r="H443" s="9">
        <v>45312</v>
      </c>
      <c r="I443" s="275">
        <v>45688</v>
      </c>
      <c r="J443" s="9" t="s">
        <v>2085</v>
      </c>
      <c r="K443" s="274" t="s">
        <v>69</v>
      </c>
      <c r="L443" s="274" t="s">
        <v>450</v>
      </c>
      <c r="M443" s="331" t="s">
        <v>450</v>
      </c>
      <c r="N443" s="337" t="s">
        <v>2126</v>
      </c>
      <c r="O443" s="243" t="s">
        <v>1675</v>
      </c>
      <c r="P443" s="243" t="s">
        <v>2706</v>
      </c>
      <c r="Q443" s="7" t="s">
        <v>21</v>
      </c>
      <c r="R443" s="342" t="s">
        <v>21092</v>
      </c>
      <c r="S443" s="360" t="s">
        <v>2135</v>
      </c>
      <c r="T443" s="7" t="s">
        <v>22</v>
      </c>
      <c r="U443" s="9">
        <v>36554</v>
      </c>
      <c r="V443" s="7" t="s">
        <v>255</v>
      </c>
      <c r="W443" s="7" t="s">
        <v>79</v>
      </c>
      <c r="X443" s="7" t="s">
        <v>1936</v>
      </c>
      <c r="Y443" s="342" t="s">
        <v>21093</v>
      </c>
      <c r="Z443" s="9">
        <v>44624</v>
      </c>
      <c r="AA443" s="9" t="s">
        <v>1937</v>
      </c>
      <c r="AB443" s="7" t="s">
        <v>1956</v>
      </c>
      <c r="AC443" s="11" t="s">
        <v>1939</v>
      </c>
      <c r="AD443" s="7" t="s">
        <v>2010</v>
      </c>
      <c r="AE443" s="7" t="s">
        <v>2219</v>
      </c>
      <c r="AF443" s="329" t="s">
        <v>21094</v>
      </c>
      <c r="AG443" s="329" t="s">
        <v>21095</v>
      </c>
      <c r="AH443" s="329" t="s">
        <v>21096</v>
      </c>
      <c r="AI443" s="329" t="s">
        <v>21097</v>
      </c>
      <c r="AJ443" s="338" t="s">
        <v>21098</v>
      </c>
      <c r="AK443" s="329" t="s">
        <v>21099</v>
      </c>
      <c r="AL443" s="329" t="s">
        <v>1953</v>
      </c>
      <c r="AM443" s="342" t="s">
        <v>1676</v>
      </c>
      <c r="AN443" s="530" t="s">
        <v>1677</v>
      </c>
      <c r="AO443" s="530" t="s">
        <v>21100</v>
      </c>
      <c r="AP443" s="7"/>
      <c r="AQ443" s="10" t="s">
        <v>21101</v>
      </c>
      <c r="AR443" s="373" t="str">
        <f>Table2[[#This Row],[Employee Code]]</f>
        <v>12301780</v>
      </c>
      <c r="AS443" s="4" t="s">
        <v>16</v>
      </c>
      <c r="AT443" s="4" t="s">
        <v>14</v>
      </c>
    </row>
    <row r="444" spans="1:46" s="4" customFormat="1" ht="25" customHeight="1" x14ac:dyDescent="0.35">
      <c r="A444" s="365">
        <f t="shared" si="6"/>
        <v>443</v>
      </c>
      <c r="B444" s="232" t="s">
        <v>16710</v>
      </c>
      <c r="C444" s="8" t="s">
        <v>1678</v>
      </c>
      <c r="D444" s="7"/>
      <c r="E444" s="7" t="s">
        <v>1679</v>
      </c>
      <c r="F444" s="9">
        <v>45261</v>
      </c>
      <c r="G444" s="9">
        <v>45320</v>
      </c>
      <c r="H444" s="9">
        <v>45321</v>
      </c>
      <c r="I444" s="275">
        <v>45688</v>
      </c>
      <c r="J444" s="9" t="s">
        <v>2085</v>
      </c>
      <c r="K444" s="274" t="s">
        <v>18</v>
      </c>
      <c r="L444" s="274" t="s">
        <v>283</v>
      </c>
      <c r="M444" s="331" t="s">
        <v>2116</v>
      </c>
      <c r="N444" s="243" t="s">
        <v>2017</v>
      </c>
      <c r="O444" s="243" t="s">
        <v>284</v>
      </c>
      <c r="P444" s="243" t="s">
        <v>2389</v>
      </c>
      <c r="Q444" s="7" t="s">
        <v>285</v>
      </c>
      <c r="R444" s="342" t="s">
        <v>21102</v>
      </c>
      <c r="S444" s="360" t="s">
        <v>2003</v>
      </c>
      <c r="T444" s="7" t="s">
        <v>53</v>
      </c>
      <c r="U444" s="9">
        <v>34948</v>
      </c>
      <c r="V444" s="7" t="s">
        <v>747</v>
      </c>
      <c r="W444" s="7" t="s">
        <v>747</v>
      </c>
      <c r="X444" s="7" t="s">
        <v>1936</v>
      </c>
      <c r="Y444" s="342" t="s">
        <v>21103</v>
      </c>
      <c r="Z444" s="9">
        <v>44573</v>
      </c>
      <c r="AA444" s="9" t="s">
        <v>1937</v>
      </c>
      <c r="AB444" s="7" t="s">
        <v>1956</v>
      </c>
      <c r="AC444" s="11" t="s">
        <v>1939</v>
      </c>
      <c r="AD444" s="7" t="s">
        <v>21104</v>
      </c>
      <c r="AE444" s="7" t="s">
        <v>2584</v>
      </c>
      <c r="AF444" s="329" t="s">
        <v>21105</v>
      </c>
      <c r="AG444" s="329" t="s">
        <v>21106</v>
      </c>
      <c r="AH444" s="329" t="s">
        <v>21105</v>
      </c>
      <c r="AI444" s="329" t="s">
        <v>21106</v>
      </c>
      <c r="AJ444" s="342" t="s">
        <v>21107</v>
      </c>
      <c r="AK444" s="7" t="s">
        <v>21108</v>
      </c>
      <c r="AL444" s="7" t="s">
        <v>2005</v>
      </c>
      <c r="AM444" s="342" t="s">
        <v>1680</v>
      </c>
      <c r="AN444" s="530" t="s">
        <v>1681</v>
      </c>
      <c r="AO444" s="530" t="s">
        <v>21109</v>
      </c>
      <c r="AP444" s="7"/>
      <c r="AQ444" s="10" t="s">
        <v>21110</v>
      </c>
      <c r="AR444" s="373" t="str">
        <f>Table2[[#This Row],[Employee Code]]</f>
        <v>12301782</v>
      </c>
      <c r="AS444" s="4" t="s">
        <v>16</v>
      </c>
      <c r="AT444" s="4" t="s">
        <v>17039</v>
      </c>
    </row>
    <row r="445" spans="1:46" s="4" customFormat="1" ht="25" customHeight="1" x14ac:dyDescent="0.35">
      <c r="A445" s="365">
        <f t="shared" si="6"/>
        <v>444</v>
      </c>
      <c r="B445" s="232" t="s">
        <v>3078</v>
      </c>
      <c r="C445" s="8" t="s">
        <v>1525</v>
      </c>
      <c r="D445" s="7"/>
      <c r="E445" s="7" t="s">
        <v>14</v>
      </c>
      <c r="F445" s="9">
        <v>45271</v>
      </c>
      <c r="G445" s="9">
        <v>45330</v>
      </c>
      <c r="H445" s="9">
        <v>45331</v>
      </c>
      <c r="I445" s="275">
        <v>45716</v>
      </c>
      <c r="J445" s="9" t="s">
        <v>2085</v>
      </c>
      <c r="K445" s="274" t="s">
        <v>109</v>
      </c>
      <c r="L445" s="274" t="s">
        <v>110</v>
      </c>
      <c r="M445" s="331" t="s">
        <v>2112</v>
      </c>
      <c r="N445" s="337" t="s">
        <v>2126</v>
      </c>
      <c r="O445" s="243" t="s">
        <v>559</v>
      </c>
      <c r="P445" s="243" t="s">
        <v>2262</v>
      </c>
      <c r="Q445" s="7" t="s">
        <v>21</v>
      </c>
      <c r="R445" s="342" t="s">
        <v>21111</v>
      </c>
      <c r="S445" s="360" t="s">
        <v>1944</v>
      </c>
      <c r="T445" s="7" t="s">
        <v>22</v>
      </c>
      <c r="U445" s="9">
        <v>36086</v>
      </c>
      <c r="V445" s="7" t="s">
        <v>747</v>
      </c>
      <c r="W445" s="7" t="s">
        <v>747</v>
      </c>
      <c r="X445" s="7" t="s">
        <v>1936</v>
      </c>
      <c r="Y445" s="342" t="s">
        <v>21112</v>
      </c>
      <c r="Z445" s="9">
        <v>44574</v>
      </c>
      <c r="AA445" s="9" t="s">
        <v>1937</v>
      </c>
      <c r="AB445" s="7" t="s">
        <v>1956</v>
      </c>
      <c r="AC445" s="11" t="s">
        <v>1939</v>
      </c>
      <c r="AD445" s="7" t="s">
        <v>21113</v>
      </c>
      <c r="AE445" s="7" t="s">
        <v>2041</v>
      </c>
      <c r="AF445" s="329" t="s">
        <v>21114</v>
      </c>
      <c r="AG445" s="329" t="s">
        <v>21115</v>
      </c>
      <c r="AH445" s="329" t="s">
        <v>21116</v>
      </c>
      <c r="AI445" s="329" t="s">
        <v>21117</v>
      </c>
      <c r="AJ445" s="338" t="s">
        <v>21118</v>
      </c>
      <c r="AK445" s="329" t="s">
        <v>21119</v>
      </c>
      <c r="AL445" s="329" t="s">
        <v>2425</v>
      </c>
      <c r="AM445" s="342" t="s">
        <v>1682</v>
      </c>
      <c r="AN445" s="530" t="s">
        <v>1683</v>
      </c>
      <c r="AO445" s="530" t="s">
        <v>21120</v>
      </c>
      <c r="AP445" s="7"/>
      <c r="AQ445" s="10" t="s">
        <v>20711</v>
      </c>
      <c r="AR445" s="373" t="str">
        <f>Table2[[#This Row],[Employee Code]]</f>
        <v>12301785</v>
      </c>
      <c r="AS445" s="4" t="s">
        <v>16</v>
      </c>
      <c r="AT445" s="4" t="s">
        <v>14</v>
      </c>
    </row>
    <row r="446" spans="1:46" s="4" customFormat="1" ht="25" customHeight="1" x14ac:dyDescent="0.35">
      <c r="A446" s="365">
        <f t="shared" si="6"/>
        <v>445</v>
      </c>
      <c r="B446" s="232" t="s">
        <v>16711</v>
      </c>
      <c r="C446" s="8" t="s">
        <v>1684</v>
      </c>
      <c r="D446" s="7"/>
      <c r="E446" s="7" t="s">
        <v>14</v>
      </c>
      <c r="F446" s="9">
        <v>45271</v>
      </c>
      <c r="G446" s="9">
        <v>45330</v>
      </c>
      <c r="H446" s="9">
        <v>45331</v>
      </c>
      <c r="I446" s="275">
        <v>45716</v>
      </c>
      <c r="J446" s="9" t="s">
        <v>2085</v>
      </c>
      <c r="K446" s="274" t="s">
        <v>69</v>
      </c>
      <c r="L446" s="274" t="s">
        <v>70</v>
      </c>
      <c r="M446" s="331" t="s">
        <v>1983</v>
      </c>
      <c r="N446" s="243" t="s">
        <v>1990</v>
      </c>
      <c r="O446" s="243" t="s">
        <v>200</v>
      </c>
      <c r="P446" s="243" t="s">
        <v>2063</v>
      </c>
      <c r="Q446" s="7" t="s">
        <v>21</v>
      </c>
      <c r="R446" s="342" t="s">
        <v>21121</v>
      </c>
      <c r="S446" s="360" t="s">
        <v>2259</v>
      </c>
      <c r="T446" s="7" t="s">
        <v>53</v>
      </c>
      <c r="U446" s="9">
        <v>33504</v>
      </c>
      <c r="V446" s="7" t="s">
        <v>1045</v>
      </c>
      <c r="W446" s="7" t="s">
        <v>1045</v>
      </c>
      <c r="X446" s="7" t="s">
        <v>1936</v>
      </c>
      <c r="Y446" s="342" t="s">
        <v>21122</v>
      </c>
      <c r="Z446" s="9">
        <v>44792</v>
      </c>
      <c r="AA446" s="9" t="s">
        <v>1937</v>
      </c>
      <c r="AB446" s="7" t="s">
        <v>1956</v>
      </c>
      <c r="AC446" s="11" t="s">
        <v>1939</v>
      </c>
      <c r="AD446" s="7" t="s">
        <v>2707</v>
      </c>
      <c r="AE446" s="7" t="s">
        <v>2708</v>
      </c>
      <c r="AF446" s="329" t="s">
        <v>21123</v>
      </c>
      <c r="AG446" s="329" t="s">
        <v>21124</v>
      </c>
      <c r="AH446" s="329" t="s">
        <v>21125</v>
      </c>
      <c r="AI446" s="329" t="s">
        <v>21126</v>
      </c>
      <c r="AJ446" s="342" t="s">
        <v>21127</v>
      </c>
      <c r="AK446" s="7" t="s">
        <v>21128</v>
      </c>
      <c r="AL446" s="7" t="s">
        <v>1993</v>
      </c>
      <c r="AM446" s="342" t="s">
        <v>1685</v>
      </c>
      <c r="AN446" s="530" t="s">
        <v>1686</v>
      </c>
      <c r="AO446" s="530" t="s">
        <v>21129</v>
      </c>
      <c r="AP446" s="7"/>
      <c r="AQ446" s="10" t="s">
        <v>21130</v>
      </c>
      <c r="AR446" s="373" t="str">
        <f>Table2[[#This Row],[Employee Code]]</f>
        <v>12301786</v>
      </c>
      <c r="AS446" s="4" t="s">
        <v>16</v>
      </c>
      <c r="AT446" s="4" t="s">
        <v>14</v>
      </c>
    </row>
    <row r="447" spans="1:46" s="4" customFormat="1" ht="25" customHeight="1" x14ac:dyDescent="0.35">
      <c r="A447" s="365">
        <f t="shared" si="6"/>
        <v>446</v>
      </c>
      <c r="B447" s="232" t="s">
        <v>16712</v>
      </c>
      <c r="C447" s="8" t="s">
        <v>1687</v>
      </c>
      <c r="D447" s="7" t="s">
        <v>21131</v>
      </c>
      <c r="E447" s="7" t="s">
        <v>14</v>
      </c>
      <c r="F447" s="9">
        <v>45278</v>
      </c>
      <c r="G447" s="9">
        <v>45337</v>
      </c>
      <c r="H447" s="9">
        <v>45338</v>
      </c>
      <c r="I447" s="275">
        <v>45716</v>
      </c>
      <c r="J447" s="9" t="s">
        <v>2085</v>
      </c>
      <c r="K447" s="274" t="s">
        <v>69</v>
      </c>
      <c r="L447" s="274" t="s">
        <v>70</v>
      </c>
      <c r="M447" s="331" t="s">
        <v>2287</v>
      </c>
      <c r="N447" s="243" t="s">
        <v>2017</v>
      </c>
      <c r="O447" s="243" t="s">
        <v>816</v>
      </c>
      <c r="P447" s="243" t="s">
        <v>2367</v>
      </c>
      <c r="Q447" s="7" t="s">
        <v>21</v>
      </c>
      <c r="R447" s="342" t="s">
        <v>21132</v>
      </c>
      <c r="S447" s="360" t="s">
        <v>2485</v>
      </c>
      <c r="T447" s="7" t="s">
        <v>22</v>
      </c>
      <c r="U447" s="9">
        <v>35389</v>
      </c>
      <c r="V447" s="7" t="s">
        <v>1382</v>
      </c>
      <c r="W447" s="7" t="s">
        <v>1382</v>
      </c>
      <c r="X447" s="7" t="s">
        <v>1936</v>
      </c>
      <c r="Y447" s="342" t="s">
        <v>21133</v>
      </c>
      <c r="Z447" s="9">
        <v>44629</v>
      </c>
      <c r="AA447" s="9" t="s">
        <v>1937</v>
      </c>
      <c r="AB447" s="7" t="s">
        <v>1938</v>
      </c>
      <c r="AC447" s="11" t="s">
        <v>1939</v>
      </c>
      <c r="AD447" s="7" t="s">
        <v>21134</v>
      </c>
      <c r="AE447" s="7" t="s">
        <v>1988</v>
      </c>
      <c r="AF447" s="329" t="s">
        <v>21135</v>
      </c>
      <c r="AG447" s="329" t="s">
        <v>21136</v>
      </c>
      <c r="AH447" s="329" t="s">
        <v>21137</v>
      </c>
      <c r="AI447" s="329" t="s">
        <v>21138</v>
      </c>
      <c r="AJ447" s="338" t="s">
        <v>21139</v>
      </c>
      <c r="AK447" s="329" t="s">
        <v>2709</v>
      </c>
      <c r="AL447" s="329" t="s">
        <v>1953</v>
      </c>
      <c r="AM447" s="342" t="s">
        <v>1688</v>
      </c>
      <c r="AN447" s="530" t="s">
        <v>1689</v>
      </c>
      <c r="AO447" s="530" t="s">
        <v>21140</v>
      </c>
      <c r="AP447" s="7"/>
      <c r="AQ447" s="10" t="s">
        <v>21141</v>
      </c>
      <c r="AR447" s="373" t="str">
        <f>Table2[[#This Row],[Employee Code]]</f>
        <v>12301788</v>
      </c>
      <c r="AS447" s="4" t="s">
        <v>16</v>
      </c>
      <c r="AT447" s="4" t="s">
        <v>14</v>
      </c>
    </row>
    <row r="448" spans="1:46" s="4" customFormat="1" ht="25" customHeight="1" x14ac:dyDescent="0.35">
      <c r="A448" s="365">
        <f t="shared" si="6"/>
        <v>447</v>
      </c>
      <c r="B448" s="232" t="s">
        <v>16713</v>
      </c>
      <c r="C448" s="8" t="s">
        <v>1690</v>
      </c>
      <c r="D448" s="7"/>
      <c r="E448" s="7" t="s">
        <v>14</v>
      </c>
      <c r="F448" s="9">
        <v>45287</v>
      </c>
      <c r="G448" s="9">
        <v>45346</v>
      </c>
      <c r="H448" s="9">
        <v>45347</v>
      </c>
      <c r="I448" s="275">
        <v>45716</v>
      </c>
      <c r="J448" s="9" t="s">
        <v>2085</v>
      </c>
      <c r="K448" s="274" t="s">
        <v>69</v>
      </c>
      <c r="L448" s="274" t="s">
        <v>70</v>
      </c>
      <c r="M448" s="331" t="s">
        <v>2147</v>
      </c>
      <c r="N448" s="243" t="s">
        <v>2017</v>
      </c>
      <c r="O448" s="243" t="s">
        <v>1370</v>
      </c>
      <c r="P448" s="243" t="s">
        <v>2592</v>
      </c>
      <c r="Q448" s="7" t="s">
        <v>21</v>
      </c>
      <c r="R448" s="342" t="s">
        <v>21142</v>
      </c>
      <c r="S448" s="360" t="s">
        <v>2135</v>
      </c>
      <c r="T448" s="7" t="s">
        <v>53</v>
      </c>
      <c r="U448" s="9">
        <v>33900</v>
      </c>
      <c r="V448" s="7" t="s">
        <v>255</v>
      </c>
      <c r="W448" s="7" t="s">
        <v>255</v>
      </c>
      <c r="X448" s="7" t="s">
        <v>1936</v>
      </c>
      <c r="Y448" s="342" t="s">
        <v>21143</v>
      </c>
      <c r="Z448" s="9">
        <v>44822</v>
      </c>
      <c r="AA448" s="9" t="s">
        <v>1937</v>
      </c>
      <c r="AB448" s="7" t="s">
        <v>1956</v>
      </c>
      <c r="AC448" s="11" t="s">
        <v>1939</v>
      </c>
      <c r="AD448" s="7" t="s">
        <v>2233</v>
      </c>
      <c r="AE448" s="7" t="s">
        <v>1988</v>
      </c>
      <c r="AF448" s="329" t="s">
        <v>21144</v>
      </c>
      <c r="AG448" s="329" t="s">
        <v>21145</v>
      </c>
      <c r="AH448" s="329" t="s">
        <v>21146</v>
      </c>
      <c r="AI448" s="329" t="s">
        <v>21145</v>
      </c>
      <c r="AJ448" s="342" t="s">
        <v>21147</v>
      </c>
      <c r="AK448" s="7" t="s">
        <v>21148</v>
      </c>
      <c r="AL448" s="7" t="s">
        <v>2005</v>
      </c>
      <c r="AM448" s="342" t="s">
        <v>1691</v>
      </c>
      <c r="AN448" s="530" t="s">
        <v>1692</v>
      </c>
      <c r="AO448" s="530" t="s">
        <v>21149</v>
      </c>
      <c r="AP448" s="7"/>
      <c r="AQ448" s="10" t="s">
        <v>21150</v>
      </c>
      <c r="AR448" s="373" t="str">
        <f>Table2[[#This Row],[Employee Code]]</f>
        <v>12301789</v>
      </c>
      <c r="AS448" s="4" t="s">
        <v>16</v>
      </c>
      <c r="AT448" s="4" t="s">
        <v>14</v>
      </c>
    </row>
    <row r="449" spans="1:46" s="4" customFormat="1" ht="25" customHeight="1" x14ac:dyDescent="0.35">
      <c r="A449" s="365">
        <f t="shared" si="6"/>
        <v>448</v>
      </c>
      <c r="B449" s="232" t="s">
        <v>16714</v>
      </c>
      <c r="C449" s="8" t="s">
        <v>1693</v>
      </c>
      <c r="D449" s="7"/>
      <c r="E449" s="7" t="s">
        <v>14</v>
      </c>
      <c r="F449" s="9">
        <v>45299</v>
      </c>
      <c r="G449" s="9">
        <v>45358</v>
      </c>
      <c r="H449" s="9">
        <v>45359</v>
      </c>
      <c r="I449" s="9">
        <v>45747</v>
      </c>
      <c r="J449" s="9" t="s">
        <v>2085</v>
      </c>
      <c r="K449" s="274" t="s">
        <v>26</v>
      </c>
      <c r="L449" s="274" t="s">
        <v>751</v>
      </c>
      <c r="M449" s="331" t="s">
        <v>751</v>
      </c>
      <c r="N449" s="243" t="s">
        <v>2097</v>
      </c>
      <c r="O449" s="243" t="s">
        <v>1694</v>
      </c>
      <c r="P449" s="243" t="s">
        <v>2710</v>
      </c>
      <c r="Q449" s="7" t="s">
        <v>21</v>
      </c>
      <c r="R449" s="342" t="s">
        <v>21151</v>
      </c>
      <c r="S449" s="360" t="s">
        <v>1935</v>
      </c>
      <c r="T449" s="7" t="s">
        <v>22</v>
      </c>
      <c r="U449" s="9">
        <v>30167</v>
      </c>
      <c r="V449" s="7" t="s">
        <v>21152</v>
      </c>
      <c r="W449" s="7" t="s">
        <v>1382</v>
      </c>
      <c r="X449" s="7" t="s">
        <v>1936</v>
      </c>
      <c r="Y449" s="342" t="s">
        <v>21153</v>
      </c>
      <c r="Z449" s="9">
        <v>44375</v>
      </c>
      <c r="AA449" s="9" t="s">
        <v>1937</v>
      </c>
      <c r="AB449" s="7" t="s">
        <v>1938</v>
      </c>
      <c r="AC449" s="11" t="s">
        <v>1939</v>
      </c>
      <c r="AD449" s="7" t="s">
        <v>1947</v>
      </c>
      <c r="AE449" s="7" t="s">
        <v>1948</v>
      </c>
      <c r="AF449" s="329" t="s">
        <v>21154</v>
      </c>
      <c r="AG449" s="329" t="s">
        <v>21155</v>
      </c>
      <c r="AH449" s="329" t="s">
        <v>21156</v>
      </c>
      <c r="AI449" s="329" t="s">
        <v>21157</v>
      </c>
      <c r="AJ449" s="342" t="s">
        <v>21158</v>
      </c>
      <c r="AK449" s="7" t="s">
        <v>21159</v>
      </c>
      <c r="AL449" s="7" t="s">
        <v>1958</v>
      </c>
      <c r="AM449" s="342" t="s">
        <v>1695</v>
      </c>
      <c r="AN449" s="530" t="s">
        <v>1696</v>
      </c>
      <c r="AO449" s="530" t="s">
        <v>21160</v>
      </c>
      <c r="AP449" s="7"/>
      <c r="AQ449" s="10" t="s">
        <v>21161</v>
      </c>
      <c r="AR449" s="373" t="str">
        <f>Table2[[#This Row],[Employee Code]]</f>
        <v>12401790</v>
      </c>
      <c r="AS449" s="4" t="s">
        <v>16</v>
      </c>
      <c r="AT449" s="4" t="s">
        <v>14</v>
      </c>
    </row>
    <row r="450" spans="1:46" s="4" customFormat="1" ht="25" customHeight="1" x14ac:dyDescent="0.35">
      <c r="A450" s="365">
        <f t="shared" ref="A450:A513" si="7">ROW()-1</f>
        <v>449</v>
      </c>
      <c r="B450" s="232" t="s">
        <v>16715</v>
      </c>
      <c r="C450" s="8" t="s">
        <v>1697</v>
      </c>
      <c r="D450" s="7"/>
      <c r="E450" s="7" t="s">
        <v>14</v>
      </c>
      <c r="F450" s="9">
        <v>45299</v>
      </c>
      <c r="G450" s="9">
        <v>45358</v>
      </c>
      <c r="H450" s="9">
        <v>45359</v>
      </c>
      <c r="I450" s="9">
        <v>45747</v>
      </c>
      <c r="J450" s="9" t="s">
        <v>2085</v>
      </c>
      <c r="K450" s="274" t="s">
        <v>69</v>
      </c>
      <c r="L450" s="274" t="s">
        <v>70</v>
      </c>
      <c r="M450" s="331" t="s">
        <v>2147</v>
      </c>
      <c r="N450" s="243" t="s">
        <v>1990</v>
      </c>
      <c r="O450" s="243" t="s">
        <v>505</v>
      </c>
      <c r="P450" s="243" t="s">
        <v>2236</v>
      </c>
      <c r="Q450" s="7" t="s">
        <v>21</v>
      </c>
      <c r="R450" s="342" t="s">
        <v>21162</v>
      </c>
      <c r="S450" s="360" t="s">
        <v>1935</v>
      </c>
      <c r="T450" s="7" t="s">
        <v>53</v>
      </c>
      <c r="U450" s="9">
        <v>34442</v>
      </c>
      <c r="V450" s="7" t="s">
        <v>2109</v>
      </c>
      <c r="W450" s="7" t="s">
        <v>2109</v>
      </c>
      <c r="X450" s="7" t="s">
        <v>1936</v>
      </c>
      <c r="Y450" s="342" t="s">
        <v>21163</v>
      </c>
      <c r="Z450" s="9">
        <v>44963</v>
      </c>
      <c r="AA450" s="9" t="s">
        <v>1937</v>
      </c>
      <c r="AB450" s="7" t="s">
        <v>1956</v>
      </c>
      <c r="AC450" s="11" t="s">
        <v>1939</v>
      </c>
      <c r="AD450" s="7" t="s">
        <v>2154</v>
      </c>
      <c r="AE450" s="7" t="s">
        <v>2711</v>
      </c>
      <c r="AF450" s="329" t="s">
        <v>21164</v>
      </c>
      <c r="AG450" s="329" t="s">
        <v>21165</v>
      </c>
      <c r="AH450" s="329" t="s">
        <v>21164</v>
      </c>
      <c r="AI450" s="329" t="s">
        <v>21165</v>
      </c>
      <c r="AJ450" s="342" t="s">
        <v>21166</v>
      </c>
      <c r="AK450" s="7" t="s">
        <v>21167</v>
      </c>
      <c r="AL450" s="7" t="s">
        <v>1958</v>
      </c>
      <c r="AM450" s="342" t="s">
        <v>1698</v>
      </c>
      <c r="AN450" s="530" t="s">
        <v>1699</v>
      </c>
      <c r="AO450" s="530" t="s">
        <v>21168</v>
      </c>
      <c r="AP450" s="7"/>
      <c r="AQ450" s="10" t="s">
        <v>21169</v>
      </c>
      <c r="AR450" s="373" t="str">
        <f>Table2[[#This Row],[Employee Code]]</f>
        <v>12401791</v>
      </c>
      <c r="AS450" s="4" t="s">
        <v>16</v>
      </c>
      <c r="AT450" s="4" t="s">
        <v>14</v>
      </c>
    </row>
    <row r="451" spans="1:46" s="4" customFormat="1" ht="25" customHeight="1" x14ac:dyDescent="0.35">
      <c r="A451" s="365">
        <f t="shared" si="7"/>
        <v>450</v>
      </c>
      <c r="B451" s="232" t="s">
        <v>16716</v>
      </c>
      <c r="C451" s="8" t="s">
        <v>1700</v>
      </c>
      <c r="D451" s="7"/>
      <c r="E451" s="7" t="s">
        <v>14</v>
      </c>
      <c r="F451" s="9">
        <v>45306</v>
      </c>
      <c r="G451" s="9">
        <v>45365</v>
      </c>
      <c r="H451" s="9">
        <v>45366</v>
      </c>
      <c r="I451" s="275">
        <v>45747</v>
      </c>
      <c r="J451" s="9" t="s">
        <v>2085</v>
      </c>
      <c r="K451" s="274" t="s">
        <v>34</v>
      </c>
      <c r="L451" s="274" t="s">
        <v>35</v>
      </c>
      <c r="M451" s="331" t="s">
        <v>2292</v>
      </c>
      <c r="N451" s="243" t="s">
        <v>1984</v>
      </c>
      <c r="O451" s="243" t="s">
        <v>1701</v>
      </c>
      <c r="P451" s="243" t="s">
        <v>2712</v>
      </c>
      <c r="Q451" s="7" t="s">
        <v>21</v>
      </c>
      <c r="R451" s="342" t="s">
        <v>21170</v>
      </c>
      <c r="S451" s="360" t="s">
        <v>1944</v>
      </c>
      <c r="T451" s="7" t="s">
        <v>22</v>
      </c>
      <c r="U451" s="9">
        <v>31448</v>
      </c>
      <c r="V451" s="7" t="s">
        <v>145</v>
      </c>
      <c r="W451" s="7" t="s">
        <v>176</v>
      </c>
      <c r="X451" s="7" t="s">
        <v>1936</v>
      </c>
      <c r="Y451" s="342" t="s">
        <v>21171</v>
      </c>
      <c r="Z451" s="9">
        <v>44326</v>
      </c>
      <c r="AA451" s="9" t="s">
        <v>1937</v>
      </c>
      <c r="AB451" s="7" t="s">
        <v>1938</v>
      </c>
      <c r="AC451" s="11" t="s">
        <v>1968</v>
      </c>
      <c r="AD451" s="7" t="s">
        <v>2157</v>
      </c>
      <c r="AE451" s="7" t="s">
        <v>21172</v>
      </c>
      <c r="AF451" s="329" t="s">
        <v>21173</v>
      </c>
      <c r="AG451" s="329" t="s">
        <v>21174</v>
      </c>
      <c r="AH451" s="329" t="s">
        <v>21175</v>
      </c>
      <c r="AI451" s="329" t="s">
        <v>21176</v>
      </c>
      <c r="AJ451" s="342" t="s">
        <v>21177</v>
      </c>
      <c r="AK451" s="7" t="s">
        <v>21178</v>
      </c>
      <c r="AL451" s="7" t="s">
        <v>1958</v>
      </c>
      <c r="AM451" s="342" t="s">
        <v>1702</v>
      </c>
      <c r="AN451" s="530" t="s">
        <v>1703</v>
      </c>
      <c r="AO451" s="530" t="s">
        <v>21179</v>
      </c>
      <c r="AP451" s="7"/>
      <c r="AQ451" s="10" t="s">
        <v>21180</v>
      </c>
      <c r="AR451" s="373" t="str">
        <f>Table2[[#This Row],[Employee Code]]</f>
        <v>12401792</v>
      </c>
      <c r="AS451" s="7"/>
      <c r="AT451" s="4" t="s">
        <v>14</v>
      </c>
    </row>
    <row r="452" spans="1:46" s="4" customFormat="1" ht="25" customHeight="1" x14ac:dyDescent="0.35">
      <c r="A452" s="365">
        <f t="shared" si="7"/>
        <v>451</v>
      </c>
      <c r="B452" s="338" t="s">
        <v>16717</v>
      </c>
      <c r="C452" s="335" t="s">
        <v>1704</v>
      </c>
      <c r="D452" s="329"/>
      <c r="E452" s="329" t="s">
        <v>14</v>
      </c>
      <c r="F452" s="336">
        <v>45313</v>
      </c>
      <c r="G452" s="336">
        <v>45372</v>
      </c>
      <c r="H452" s="336">
        <v>45373</v>
      </c>
      <c r="I452" s="336">
        <v>45747</v>
      </c>
      <c r="J452" s="329" t="s">
        <v>2085</v>
      </c>
      <c r="K452" s="337" t="s">
        <v>69</v>
      </c>
      <c r="L452" s="274" t="s">
        <v>789</v>
      </c>
      <c r="M452" s="337" t="s">
        <v>2383</v>
      </c>
      <c r="N452" s="337" t="s">
        <v>1984</v>
      </c>
      <c r="O452" s="337" t="s">
        <v>1705</v>
      </c>
      <c r="P452" s="337" t="s">
        <v>2713</v>
      </c>
      <c r="Q452" s="329" t="s">
        <v>21</v>
      </c>
      <c r="R452" s="338" t="s">
        <v>21181</v>
      </c>
      <c r="S452" s="329" t="s">
        <v>1986</v>
      </c>
      <c r="T452" s="329" t="s">
        <v>22</v>
      </c>
      <c r="U452" s="336">
        <v>34093</v>
      </c>
      <c r="V452" s="329" t="s">
        <v>101</v>
      </c>
      <c r="W452" s="329" t="s">
        <v>141</v>
      </c>
      <c r="X452" s="329" t="s">
        <v>1936</v>
      </c>
      <c r="Y452" s="338" t="s">
        <v>21182</v>
      </c>
      <c r="Z452" s="336">
        <v>44813</v>
      </c>
      <c r="AA452" s="329" t="s">
        <v>1937</v>
      </c>
      <c r="AB452" s="329" t="s">
        <v>1938</v>
      </c>
      <c r="AC452" s="339" t="s">
        <v>1939</v>
      </c>
      <c r="AD452" s="329" t="s">
        <v>2461</v>
      </c>
      <c r="AE452" s="329" t="s">
        <v>1998</v>
      </c>
      <c r="AF452" s="329" t="s">
        <v>21183</v>
      </c>
      <c r="AG452" s="329" t="s">
        <v>21184</v>
      </c>
      <c r="AH452" s="329" t="s">
        <v>21185</v>
      </c>
      <c r="AI452" s="329" t="s">
        <v>21186</v>
      </c>
      <c r="AJ452" s="338" t="s">
        <v>21187</v>
      </c>
      <c r="AK452" s="329" t="s">
        <v>21188</v>
      </c>
      <c r="AL452" s="329" t="s">
        <v>1941</v>
      </c>
      <c r="AM452" s="500" t="s">
        <v>1706</v>
      </c>
      <c r="AN452" s="325" t="s">
        <v>1707</v>
      </c>
      <c r="AO452" s="7" t="s">
        <v>21189</v>
      </c>
      <c r="AQ452" s="6" t="s">
        <v>21190</v>
      </c>
      <c r="AR452" s="501" t="str">
        <f>Table2[[#This Row],[Employee Code]]</f>
        <v>12401793</v>
      </c>
      <c r="AT452" s="4" t="s">
        <v>14</v>
      </c>
    </row>
    <row r="453" spans="1:46" s="4" customFormat="1" ht="25" customHeight="1" x14ac:dyDescent="0.35">
      <c r="A453" s="365">
        <f t="shared" si="7"/>
        <v>452</v>
      </c>
      <c r="B453" s="232" t="s">
        <v>16718</v>
      </c>
      <c r="C453" s="8" t="s">
        <v>1708</v>
      </c>
      <c r="D453" s="7"/>
      <c r="E453" s="7" t="s">
        <v>14</v>
      </c>
      <c r="F453" s="9">
        <v>45323</v>
      </c>
      <c r="G453" s="9">
        <v>45382</v>
      </c>
      <c r="H453" s="9">
        <v>45383</v>
      </c>
      <c r="I453" s="275">
        <v>45747</v>
      </c>
      <c r="J453" s="9" t="s">
        <v>2085</v>
      </c>
      <c r="K453" s="274" t="s">
        <v>40</v>
      </c>
      <c r="L453" s="274" t="s">
        <v>41</v>
      </c>
      <c r="M453" s="331" t="s">
        <v>2564</v>
      </c>
      <c r="N453" s="243" t="s">
        <v>1990</v>
      </c>
      <c r="O453" s="243" t="s">
        <v>1709</v>
      </c>
      <c r="P453" s="243" t="s">
        <v>2714</v>
      </c>
      <c r="Q453" s="7" t="s">
        <v>21</v>
      </c>
      <c r="R453" s="342" t="s">
        <v>21191</v>
      </c>
      <c r="S453" s="360" t="s">
        <v>1935</v>
      </c>
      <c r="T453" s="7" t="s">
        <v>22</v>
      </c>
      <c r="U453" s="9">
        <v>33351</v>
      </c>
      <c r="V453" s="7" t="s">
        <v>255</v>
      </c>
      <c r="W453" s="7" t="s">
        <v>747</v>
      </c>
      <c r="X453" s="7" t="s">
        <v>1936</v>
      </c>
      <c r="Y453" s="342" t="s">
        <v>21192</v>
      </c>
      <c r="Z453" s="9">
        <v>44326</v>
      </c>
      <c r="AA453" s="9" t="s">
        <v>1937</v>
      </c>
      <c r="AB453" s="7" t="s">
        <v>1938</v>
      </c>
      <c r="AC453" s="11" t="s">
        <v>1939</v>
      </c>
      <c r="AD453" s="7" t="s">
        <v>21193</v>
      </c>
      <c r="AE453" s="7" t="s">
        <v>20273</v>
      </c>
      <c r="AF453" s="329" t="s">
        <v>21194</v>
      </c>
      <c r="AG453" s="329" t="s">
        <v>21195</v>
      </c>
      <c r="AH453" s="329" t="s">
        <v>21196</v>
      </c>
      <c r="AI453" s="329" t="s">
        <v>21197</v>
      </c>
      <c r="AJ453" s="342" t="s">
        <v>21198</v>
      </c>
      <c r="AK453" s="7" t="s">
        <v>21199</v>
      </c>
      <c r="AL453" s="7" t="s">
        <v>1941</v>
      </c>
      <c r="AM453" s="342" t="s">
        <v>1710</v>
      </c>
      <c r="AN453" s="530" t="s">
        <v>1711</v>
      </c>
      <c r="AO453" s="530" t="s">
        <v>21200</v>
      </c>
      <c r="AP453" s="7"/>
      <c r="AQ453" s="10" t="s">
        <v>21201</v>
      </c>
      <c r="AR453" s="373" t="str">
        <f>Table2[[#This Row],[Employee Code]]</f>
        <v>12401796</v>
      </c>
      <c r="AS453" s="7"/>
      <c r="AT453" s="4" t="s">
        <v>14</v>
      </c>
    </row>
    <row r="454" spans="1:46" s="4" customFormat="1" ht="25" customHeight="1" x14ac:dyDescent="0.35">
      <c r="A454" s="365">
        <f t="shared" si="7"/>
        <v>453</v>
      </c>
      <c r="B454" s="232" t="s">
        <v>16719</v>
      </c>
      <c r="C454" s="8" t="s">
        <v>1712</v>
      </c>
      <c r="D454" s="7"/>
      <c r="E454" s="7" t="s">
        <v>14</v>
      </c>
      <c r="F454" s="9">
        <v>45337</v>
      </c>
      <c r="G454" s="9">
        <v>45396</v>
      </c>
      <c r="H454" s="9">
        <v>45397</v>
      </c>
      <c r="I454" s="9">
        <v>45777</v>
      </c>
      <c r="J454" s="9" t="s">
        <v>2085</v>
      </c>
      <c r="K454" s="274" t="s">
        <v>34</v>
      </c>
      <c r="L454" s="274" t="s">
        <v>35</v>
      </c>
      <c r="M454" s="331" t="s">
        <v>2013</v>
      </c>
      <c r="N454" s="243" t="s">
        <v>1990</v>
      </c>
      <c r="O454" s="243" t="s">
        <v>805</v>
      </c>
      <c r="P454" s="243" t="s">
        <v>2364</v>
      </c>
      <c r="Q454" s="7" t="s">
        <v>21</v>
      </c>
      <c r="R454" s="342" t="s">
        <v>21202</v>
      </c>
      <c r="S454" s="360" t="s">
        <v>1944</v>
      </c>
      <c r="T454" s="7" t="s">
        <v>53</v>
      </c>
      <c r="U454" s="9">
        <v>34107</v>
      </c>
      <c r="V454" s="7" t="s">
        <v>2114</v>
      </c>
      <c r="W454" s="7" t="s">
        <v>2114</v>
      </c>
      <c r="X454" s="7" t="s">
        <v>1936</v>
      </c>
      <c r="Y454" s="342" t="s">
        <v>21203</v>
      </c>
      <c r="Z454" s="9">
        <v>44309</v>
      </c>
      <c r="AA454" s="9" t="s">
        <v>1937</v>
      </c>
      <c r="AB454" s="7" t="s">
        <v>1956</v>
      </c>
      <c r="AC454" s="11" t="s">
        <v>1939</v>
      </c>
      <c r="AD454" s="7" t="s">
        <v>2154</v>
      </c>
      <c r="AE454" s="7" t="s">
        <v>2273</v>
      </c>
      <c r="AF454" s="543" t="s">
        <v>21204</v>
      </c>
      <c r="AG454" s="543" t="s">
        <v>21205</v>
      </c>
      <c r="AH454" s="7" t="s">
        <v>21206</v>
      </c>
      <c r="AI454" s="7" t="s">
        <v>21207</v>
      </c>
      <c r="AJ454" s="342" t="s">
        <v>21208</v>
      </c>
      <c r="AK454" s="7" t="s">
        <v>21209</v>
      </c>
      <c r="AL454" s="7" t="s">
        <v>1958</v>
      </c>
      <c r="AM454" s="342" t="s">
        <v>1713</v>
      </c>
      <c r="AN454" s="530" t="s">
        <v>1714</v>
      </c>
      <c r="AO454" s="530" t="s">
        <v>21210</v>
      </c>
      <c r="AP454" s="7"/>
      <c r="AQ454" s="10" t="s">
        <v>21211</v>
      </c>
      <c r="AR454" s="373" t="str">
        <f>Table2[[#This Row],[Employee Code]]</f>
        <v>12401799</v>
      </c>
      <c r="AS454" s="7"/>
      <c r="AT454" s="4" t="s">
        <v>14</v>
      </c>
    </row>
    <row r="455" spans="1:46" s="4" customFormat="1" ht="25" customHeight="1" x14ac:dyDescent="0.35">
      <c r="A455" s="365">
        <f t="shared" si="7"/>
        <v>454</v>
      </c>
      <c r="B455" s="338" t="s">
        <v>16720</v>
      </c>
      <c r="C455" s="5" t="s">
        <v>1715</v>
      </c>
      <c r="E455" s="4" t="s">
        <v>14</v>
      </c>
      <c r="F455" s="502">
        <v>45341</v>
      </c>
      <c r="G455" s="502">
        <v>45400</v>
      </c>
      <c r="H455" s="9">
        <v>45401</v>
      </c>
      <c r="I455" s="275">
        <v>45777</v>
      </c>
      <c r="J455" s="9" t="s">
        <v>2085</v>
      </c>
      <c r="K455" s="274" t="s">
        <v>18</v>
      </c>
      <c r="L455" s="274" t="s">
        <v>218</v>
      </c>
      <c r="M455" s="499" t="s">
        <v>2083</v>
      </c>
      <c r="N455" s="243" t="s">
        <v>1990</v>
      </c>
      <c r="O455" s="243" t="s">
        <v>681</v>
      </c>
      <c r="P455" s="243" t="s">
        <v>2700</v>
      </c>
      <c r="Q455" s="7" t="s">
        <v>21</v>
      </c>
      <c r="R455" s="342" t="s">
        <v>21212</v>
      </c>
      <c r="S455" s="360" t="s">
        <v>2135</v>
      </c>
      <c r="T455" s="7" t="s">
        <v>22</v>
      </c>
      <c r="U455" s="502">
        <v>33401</v>
      </c>
      <c r="V455" s="4" t="s">
        <v>57</v>
      </c>
      <c r="W455" s="4" t="s">
        <v>343</v>
      </c>
      <c r="X455" s="4" t="s">
        <v>1936</v>
      </c>
      <c r="Y455" s="531" t="s">
        <v>21213</v>
      </c>
      <c r="Z455" s="502">
        <v>44573</v>
      </c>
      <c r="AA455" s="502" t="s">
        <v>1937</v>
      </c>
      <c r="AB455" s="4" t="s">
        <v>1938</v>
      </c>
      <c r="AC455" s="504" t="s">
        <v>1974</v>
      </c>
      <c r="AD455" s="4" t="s">
        <v>21214</v>
      </c>
      <c r="AE455" s="4" t="s">
        <v>846</v>
      </c>
      <c r="AF455" s="544" t="s">
        <v>21215</v>
      </c>
      <c r="AG455" s="544" t="s">
        <v>21216</v>
      </c>
      <c r="AH455" s="4" t="s">
        <v>21215</v>
      </c>
      <c r="AI455" s="4" t="s">
        <v>21216</v>
      </c>
      <c r="AJ455" s="531" t="s">
        <v>21217</v>
      </c>
      <c r="AK455" s="4" t="s">
        <v>21218</v>
      </c>
      <c r="AL455" s="4" t="s">
        <v>1941</v>
      </c>
      <c r="AM455" s="531" t="s">
        <v>1716</v>
      </c>
      <c r="AN455" s="532" t="s">
        <v>1717</v>
      </c>
      <c r="AO455" s="532" t="s">
        <v>21219</v>
      </c>
      <c r="AQ455" s="6" t="s">
        <v>21220</v>
      </c>
      <c r="AR455" s="501" t="s">
        <v>16720</v>
      </c>
      <c r="AT455" s="4" t="s">
        <v>14</v>
      </c>
    </row>
    <row r="456" spans="1:46" s="4" customFormat="1" ht="25" customHeight="1" x14ac:dyDescent="0.35">
      <c r="A456" s="365">
        <f t="shared" si="7"/>
        <v>455</v>
      </c>
      <c r="B456" s="338" t="s">
        <v>16721</v>
      </c>
      <c r="C456" s="5" t="s">
        <v>1718</v>
      </c>
      <c r="E456" s="4" t="s">
        <v>255</v>
      </c>
      <c r="F456" s="502">
        <v>45341</v>
      </c>
      <c r="G456" s="502">
        <v>45400</v>
      </c>
      <c r="H456" s="9">
        <v>45401</v>
      </c>
      <c r="I456" s="275">
        <v>45777</v>
      </c>
      <c r="J456" s="9" t="s">
        <v>2085</v>
      </c>
      <c r="K456" s="274" t="s">
        <v>80</v>
      </c>
      <c r="L456" s="274" t="s">
        <v>256</v>
      </c>
      <c r="M456" s="499" t="s">
        <v>2096</v>
      </c>
      <c r="N456" s="243" t="s">
        <v>1990</v>
      </c>
      <c r="O456" s="243" t="s">
        <v>196</v>
      </c>
      <c r="P456" s="243" t="s">
        <v>2061</v>
      </c>
      <c r="Q456" s="7" t="s">
        <v>83</v>
      </c>
      <c r="R456" s="342" t="s">
        <v>21221</v>
      </c>
      <c r="S456" s="360" t="s">
        <v>2135</v>
      </c>
      <c r="T456" s="7" t="s">
        <v>53</v>
      </c>
      <c r="U456" s="545">
        <v>29458</v>
      </c>
      <c r="V456" s="4" t="s">
        <v>351</v>
      </c>
      <c r="W456" s="4" t="s">
        <v>351</v>
      </c>
      <c r="X456" s="4" t="s">
        <v>1936</v>
      </c>
      <c r="Y456" s="531" t="s">
        <v>21222</v>
      </c>
      <c r="Z456" s="502">
        <v>44511</v>
      </c>
      <c r="AA456" s="502" t="s">
        <v>1937</v>
      </c>
      <c r="AB456" s="4" t="s">
        <v>1938</v>
      </c>
      <c r="AC456" s="504" t="s">
        <v>1939</v>
      </c>
      <c r="AD456" s="4" t="s">
        <v>2394</v>
      </c>
      <c r="AE456" s="4" t="s">
        <v>2715</v>
      </c>
      <c r="AF456" s="544" t="s">
        <v>21223</v>
      </c>
      <c r="AG456" s="544" t="s">
        <v>21224</v>
      </c>
      <c r="AH456" s="4" t="s">
        <v>21223</v>
      </c>
      <c r="AI456" s="4" t="s">
        <v>21224</v>
      </c>
      <c r="AJ456" s="531" t="s">
        <v>21225</v>
      </c>
      <c r="AK456" s="4" t="s">
        <v>21226</v>
      </c>
      <c r="AL456" s="4" t="s">
        <v>1971</v>
      </c>
      <c r="AM456" s="531" t="s">
        <v>1719</v>
      </c>
      <c r="AN456" s="371" t="s">
        <v>1720</v>
      </c>
      <c r="AO456" s="368" t="s">
        <v>21227</v>
      </c>
      <c r="AQ456" s="6" t="s">
        <v>21228</v>
      </c>
      <c r="AR456" s="501" t="s">
        <v>16721</v>
      </c>
      <c r="AS456" s="4" t="s">
        <v>17359</v>
      </c>
      <c r="AT456" s="4" t="s">
        <v>16953</v>
      </c>
    </row>
    <row r="457" spans="1:46" s="4" customFormat="1" ht="25" customHeight="1" x14ac:dyDescent="0.35">
      <c r="A457" s="365">
        <f t="shared" si="7"/>
        <v>456</v>
      </c>
      <c r="B457" s="338" t="s">
        <v>3075</v>
      </c>
      <c r="C457" s="5" t="s">
        <v>519</v>
      </c>
      <c r="E457" s="4" t="s">
        <v>14</v>
      </c>
      <c r="F457" s="502">
        <v>45343</v>
      </c>
      <c r="G457" s="502">
        <v>45402</v>
      </c>
      <c r="H457" s="9">
        <v>45403</v>
      </c>
      <c r="I457" s="275">
        <v>45777</v>
      </c>
      <c r="J457" s="9" t="s">
        <v>2085</v>
      </c>
      <c r="K457" s="274" t="s">
        <v>40</v>
      </c>
      <c r="L457" s="274" t="s">
        <v>41</v>
      </c>
      <c r="M457" s="499" t="s">
        <v>2412</v>
      </c>
      <c r="N457" s="243" t="s">
        <v>1990</v>
      </c>
      <c r="O457" s="243" t="s">
        <v>1721</v>
      </c>
      <c r="P457" s="243" t="s">
        <v>2716</v>
      </c>
      <c r="Q457" s="7" t="s">
        <v>21</v>
      </c>
      <c r="R457" s="342" t="s">
        <v>21229</v>
      </c>
      <c r="S457" s="360" t="s">
        <v>2485</v>
      </c>
      <c r="T457" s="7" t="s">
        <v>22</v>
      </c>
      <c r="U457" s="502">
        <v>36846</v>
      </c>
      <c r="V457" s="4" t="s">
        <v>57</v>
      </c>
      <c r="W457" s="4" t="s">
        <v>57</v>
      </c>
      <c r="X457" s="4" t="s">
        <v>1936</v>
      </c>
      <c r="Y457" s="531" t="s">
        <v>21230</v>
      </c>
      <c r="Z457" s="502">
        <v>44418</v>
      </c>
      <c r="AA457" s="502" t="s">
        <v>1937</v>
      </c>
      <c r="AB457" s="4" t="s">
        <v>1956</v>
      </c>
      <c r="AC457" s="504" t="s">
        <v>1939</v>
      </c>
      <c r="AD457" s="4" t="s">
        <v>2699</v>
      </c>
      <c r="AE457" s="4" t="s">
        <v>2711</v>
      </c>
      <c r="AF457" s="544" t="s">
        <v>21231</v>
      </c>
      <c r="AG457" s="544" t="s">
        <v>21232</v>
      </c>
      <c r="AH457" s="4" t="s">
        <v>21233</v>
      </c>
      <c r="AI457" s="4" t="s">
        <v>21234</v>
      </c>
      <c r="AJ457" s="531" t="s">
        <v>21235</v>
      </c>
      <c r="AK457" s="4" t="s">
        <v>2717</v>
      </c>
      <c r="AL457" s="4" t="s">
        <v>1958</v>
      </c>
      <c r="AM457" s="531" t="s">
        <v>1722</v>
      </c>
      <c r="AN457" s="532" t="s">
        <v>1723</v>
      </c>
      <c r="AO457" s="532" t="s">
        <v>21236</v>
      </c>
      <c r="AQ457" s="6" t="s">
        <v>18122</v>
      </c>
      <c r="AR457" s="501" t="s">
        <v>3075</v>
      </c>
      <c r="AT457" s="4" t="s">
        <v>14</v>
      </c>
    </row>
    <row r="458" spans="1:46" s="4" customFormat="1" ht="25" customHeight="1" x14ac:dyDescent="0.35">
      <c r="A458" s="365">
        <f t="shared" si="7"/>
        <v>457</v>
      </c>
      <c r="B458" s="338" t="s">
        <v>16722</v>
      </c>
      <c r="C458" s="5" t="s">
        <v>1724</v>
      </c>
      <c r="E458" s="4" t="s">
        <v>1725</v>
      </c>
      <c r="F458" s="502">
        <v>45343</v>
      </c>
      <c r="G458" s="502">
        <v>45402</v>
      </c>
      <c r="H458" s="9">
        <v>45403</v>
      </c>
      <c r="I458" s="275">
        <v>45777</v>
      </c>
      <c r="J458" s="9" t="s">
        <v>2085</v>
      </c>
      <c r="K458" s="274" t="s">
        <v>80</v>
      </c>
      <c r="L458" s="274" t="s">
        <v>81</v>
      </c>
      <c r="M458" s="499" t="s">
        <v>2038</v>
      </c>
      <c r="N458" s="337" t="s">
        <v>2050</v>
      </c>
      <c r="O458" s="243" t="s">
        <v>196</v>
      </c>
      <c r="P458" s="243" t="s">
        <v>2061</v>
      </c>
      <c r="Q458" s="7" t="s">
        <v>83</v>
      </c>
      <c r="R458" s="342" t="s">
        <v>21237</v>
      </c>
      <c r="S458" s="360" t="s">
        <v>2234</v>
      </c>
      <c r="T458" s="7" t="s">
        <v>53</v>
      </c>
      <c r="U458" s="502">
        <v>32701</v>
      </c>
      <c r="V458" s="4" t="s">
        <v>1725</v>
      </c>
      <c r="W458" s="4" t="s">
        <v>1725</v>
      </c>
      <c r="X458" s="4" t="s">
        <v>1936</v>
      </c>
      <c r="Y458" s="531" t="s">
        <v>21238</v>
      </c>
      <c r="Z458" s="502">
        <v>44422</v>
      </c>
      <c r="AA458" s="502" t="s">
        <v>1937</v>
      </c>
      <c r="AB458" s="4" t="s">
        <v>1938</v>
      </c>
      <c r="AC458" s="504" t="s">
        <v>1939</v>
      </c>
      <c r="AD458" s="4" t="s">
        <v>21239</v>
      </c>
      <c r="AE458" s="4" t="s">
        <v>1948</v>
      </c>
      <c r="AF458" s="544" t="s">
        <v>21240</v>
      </c>
      <c r="AG458" s="544" t="s">
        <v>21241</v>
      </c>
      <c r="AH458" s="4" t="s">
        <v>21240</v>
      </c>
      <c r="AI458" s="4" t="s">
        <v>21241</v>
      </c>
      <c r="AJ458" s="531" t="s">
        <v>21242</v>
      </c>
      <c r="AK458" s="4" t="s">
        <v>21243</v>
      </c>
      <c r="AL458" s="4" t="s">
        <v>1971</v>
      </c>
      <c r="AM458" s="531" t="s">
        <v>1726</v>
      </c>
      <c r="AN458" s="371" t="s">
        <v>1727</v>
      </c>
      <c r="AO458" s="368" t="s">
        <v>21244</v>
      </c>
      <c r="AQ458" s="6" t="s">
        <v>21245</v>
      </c>
      <c r="AR458" s="501" t="s">
        <v>16722</v>
      </c>
      <c r="AT458" s="4" t="s">
        <v>21246</v>
      </c>
    </row>
    <row r="459" spans="1:46" s="7" customFormat="1" ht="25" customHeight="1" x14ac:dyDescent="0.35">
      <c r="A459" s="365">
        <f t="shared" si="7"/>
        <v>458</v>
      </c>
      <c r="B459" s="232" t="s">
        <v>16723</v>
      </c>
      <c r="C459" s="8" t="s">
        <v>1728</v>
      </c>
      <c r="E459" s="7" t="s">
        <v>14</v>
      </c>
      <c r="F459" s="9">
        <v>45348</v>
      </c>
      <c r="G459" s="9">
        <v>45407</v>
      </c>
      <c r="H459" s="9">
        <v>45408</v>
      </c>
      <c r="I459" s="275">
        <v>45777</v>
      </c>
      <c r="J459" s="9" t="s">
        <v>2085</v>
      </c>
      <c r="K459" s="274" t="s">
        <v>64</v>
      </c>
      <c r="L459" s="274" t="s">
        <v>96</v>
      </c>
      <c r="M459" s="499" t="s">
        <v>2001</v>
      </c>
      <c r="N459" s="243" t="s">
        <v>1933</v>
      </c>
      <c r="O459" s="243" t="s">
        <v>97</v>
      </c>
      <c r="P459" s="337" t="s">
        <v>2002</v>
      </c>
      <c r="Q459" s="7" t="s">
        <v>21</v>
      </c>
      <c r="R459" s="342" t="s">
        <v>21247</v>
      </c>
      <c r="S459" s="360" t="s">
        <v>1944</v>
      </c>
      <c r="T459" s="7" t="s">
        <v>53</v>
      </c>
      <c r="U459" s="9">
        <v>32414</v>
      </c>
      <c r="V459" s="7" t="s">
        <v>2015</v>
      </c>
      <c r="W459" s="7" t="s">
        <v>2015</v>
      </c>
      <c r="X459" s="7" t="s">
        <v>1936</v>
      </c>
      <c r="Y459" s="342" t="s">
        <v>21248</v>
      </c>
      <c r="Z459" s="9">
        <v>44417</v>
      </c>
      <c r="AA459" s="9" t="s">
        <v>1937</v>
      </c>
      <c r="AB459" s="7" t="s">
        <v>1946</v>
      </c>
      <c r="AC459" s="11" t="s">
        <v>1968</v>
      </c>
      <c r="AD459" s="7" t="s">
        <v>2686</v>
      </c>
      <c r="AE459" s="7" t="s">
        <v>96</v>
      </c>
      <c r="AF459" s="543" t="s">
        <v>21249</v>
      </c>
      <c r="AG459" s="543" t="s">
        <v>21250</v>
      </c>
      <c r="AH459" s="7" t="s">
        <v>21249</v>
      </c>
      <c r="AI459" s="7" t="s">
        <v>21250</v>
      </c>
      <c r="AJ459" s="342" t="s">
        <v>2718</v>
      </c>
      <c r="AK459" s="7" t="s">
        <v>21251</v>
      </c>
      <c r="AL459" s="7" t="s">
        <v>1958</v>
      </c>
      <c r="AM459" s="342" t="s">
        <v>1729</v>
      </c>
      <c r="AN459" s="532" t="s">
        <v>1730</v>
      </c>
      <c r="AO459" s="532" t="s">
        <v>21252</v>
      </c>
      <c r="AQ459" s="10" t="s">
        <v>21253</v>
      </c>
      <c r="AR459" s="373" t="str">
        <f>Table2[[#This Row],[Employee Code]]</f>
        <v>12401804</v>
      </c>
      <c r="AT459" s="7" t="s">
        <v>14</v>
      </c>
    </row>
    <row r="460" spans="1:46" s="7" customFormat="1" ht="25" customHeight="1" x14ac:dyDescent="0.35">
      <c r="A460" s="365">
        <f t="shared" si="7"/>
        <v>459</v>
      </c>
      <c r="B460" s="232" t="s">
        <v>16724</v>
      </c>
      <c r="C460" s="8" t="s">
        <v>1731</v>
      </c>
      <c r="E460" s="7" t="s">
        <v>1008</v>
      </c>
      <c r="F460" s="9">
        <v>45355</v>
      </c>
      <c r="G460" s="9">
        <v>45414</v>
      </c>
      <c r="H460" s="336">
        <v>45415</v>
      </c>
      <c r="I460" s="336">
        <v>45808</v>
      </c>
      <c r="J460" s="9" t="s">
        <v>2085</v>
      </c>
      <c r="K460" s="274" t="s">
        <v>18</v>
      </c>
      <c r="L460" s="274" t="s">
        <v>283</v>
      </c>
      <c r="M460" s="499" t="s">
        <v>2116</v>
      </c>
      <c r="N460" s="243" t="s">
        <v>2017</v>
      </c>
      <c r="O460" s="243" t="s">
        <v>284</v>
      </c>
      <c r="P460" s="243" t="s">
        <v>2389</v>
      </c>
      <c r="Q460" s="7" t="s">
        <v>285</v>
      </c>
      <c r="R460" s="342" t="s">
        <v>21254</v>
      </c>
      <c r="S460" s="360" t="s">
        <v>1935</v>
      </c>
      <c r="T460" s="7" t="s">
        <v>53</v>
      </c>
      <c r="U460" s="9">
        <v>34243</v>
      </c>
      <c r="V460" s="7" t="s">
        <v>351</v>
      </c>
      <c r="W460" s="7" t="s">
        <v>707</v>
      </c>
      <c r="X460" s="7" t="s">
        <v>1936</v>
      </c>
      <c r="Y460" s="342" t="s">
        <v>21255</v>
      </c>
      <c r="Z460" s="9">
        <v>44995</v>
      </c>
      <c r="AA460" s="9" t="s">
        <v>1937</v>
      </c>
      <c r="AB460" s="7" t="s">
        <v>1956</v>
      </c>
      <c r="AC460" s="11" t="s">
        <v>1974</v>
      </c>
      <c r="AD460" s="7" t="s">
        <v>21256</v>
      </c>
      <c r="AE460" s="7" t="s">
        <v>1988</v>
      </c>
      <c r="AF460" s="543" t="s">
        <v>21257</v>
      </c>
      <c r="AG460" s="543" t="s">
        <v>21258</v>
      </c>
      <c r="AH460" s="543" t="s">
        <v>21259</v>
      </c>
      <c r="AI460" s="543" t="s">
        <v>21260</v>
      </c>
      <c r="AJ460" s="342" t="s">
        <v>21261</v>
      </c>
      <c r="AK460" s="7" t="s">
        <v>21262</v>
      </c>
      <c r="AL460" s="7" t="s">
        <v>2005</v>
      </c>
      <c r="AM460" s="342" t="s">
        <v>1732</v>
      </c>
      <c r="AN460" s="530" t="s">
        <v>1733</v>
      </c>
      <c r="AO460" s="530" t="s">
        <v>21263</v>
      </c>
      <c r="AQ460" s="10" t="s">
        <v>21264</v>
      </c>
      <c r="AR460" s="373" t="str">
        <f>Table2[[#This Row],[Employee Code]]</f>
        <v>12401805</v>
      </c>
      <c r="AT460" s="7" t="s">
        <v>21265</v>
      </c>
    </row>
    <row r="461" spans="1:46" s="7" customFormat="1" ht="25" customHeight="1" x14ac:dyDescent="0.35">
      <c r="A461" s="365">
        <f t="shared" si="7"/>
        <v>460</v>
      </c>
      <c r="B461" s="232" t="s">
        <v>3077</v>
      </c>
      <c r="C461" s="8" t="s">
        <v>877</v>
      </c>
      <c r="E461" s="7" t="s">
        <v>14</v>
      </c>
      <c r="F461" s="9">
        <v>45376</v>
      </c>
      <c r="G461" s="9">
        <v>45435</v>
      </c>
      <c r="H461" s="9">
        <v>45436</v>
      </c>
      <c r="I461" s="275">
        <v>45808</v>
      </c>
      <c r="J461" s="9" t="s">
        <v>2085</v>
      </c>
      <c r="K461" s="274" t="s">
        <v>34</v>
      </c>
      <c r="L461" s="274" t="s">
        <v>35</v>
      </c>
      <c r="M461" s="499" t="s">
        <v>1989</v>
      </c>
      <c r="N461" s="243" t="s">
        <v>16885</v>
      </c>
      <c r="O461" s="243" t="s">
        <v>75</v>
      </c>
      <c r="P461" s="243" t="s">
        <v>1991</v>
      </c>
      <c r="Q461" s="7" t="s">
        <v>21</v>
      </c>
      <c r="R461" s="342" t="s">
        <v>21266</v>
      </c>
      <c r="S461" s="360" t="s">
        <v>1986</v>
      </c>
      <c r="T461" s="7" t="s">
        <v>53</v>
      </c>
      <c r="U461" s="9">
        <v>34104</v>
      </c>
      <c r="V461" s="7" t="s">
        <v>311</v>
      </c>
      <c r="W461" s="7" t="s">
        <v>311</v>
      </c>
      <c r="X461" s="7" t="s">
        <v>1936</v>
      </c>
      <c r="Y461" s="342" t="s">
        <v>21267</v>
      </c>
      <c r="Z461" s="9">
        <v>44783</v>
      </c>
      <c r="AA461" s="9" t="s">
        <v>1937</v>
      </c>
      <c r="AB461" s="7" t="s">
        <v>1956</v>
      </c>
      <c r="AC461" s="11" t="s">
        <v>1939</v>
      </c>
      <c r="AD461" s="7" t="s">
        <v>2010</v>
      </c>
      <c r="AE461" s="7" t="s">
        <v>2041</v>
      </c>
      <c r="AF461" s="543" t="s">
        <v>21268</v>
      </c>
      <c r="AG461" s="543" t="s">
        <v>21269</v>
      </c>
      <c r="AH461" s="543" t="s">
        <v>21270</v>
      </c>
      <c r="AI461" s="543" t="s">
        <v>21271</v>
      </c>
      <c r="AJ461" s="342" t="s">
        <v>21272</v>
      </c>
      <c r="AK461" s="7" t="s">
        <v>21273</v>
      </c>
      <c r="AL461" s="7" t="s">
        <v>2005</v>
      </c>
      <c r="AM461" s="342" t="s">
        <v>1737</v>
      </c>
      <c r="AN461" s="530" t="s">
        <v>1738</v>
      </c>
      <c r="AO461" s="530" t="s">
        <v>21274</v>
      </c>
      <c r="AQ461" s="10" t="s">
        <v>19016</v>
      </c>
      <c r="AR461" s="373" t="str">
        <f>Table2[[#This Row],[Employee Code]]</f>
        <v>12401807</v>
      </c>
      <c r="AT461" s="7" t="s">
        <v>14</v>
      </c>
    </row>
    <row r="462" spans="1:46" s="7" customFormat="1" ht="25" customHeight="1" x14ac:dyDescent="0.35">
      <c r="A462" s="365">
        <f t="shared" si="7"/>
        <v>461</v>
      </c>
      <c r="B462" s="232" t="s">
        <v>16726</v>
      </c>
      <c r="C462" s="8" t="s">
        <v>1739</v>
      </c>
      <c r="D462" s="7" t="s">
        <v>21275</v>
      </c>
      <c r="E462" s="7" t="s">
        <v>14</v>
      </c>
      <c r="F462" s="9">
        <v>45383</v>
      </c>
      <c r="G462" s="9">
        <v>45442</v>
      </c>
      <c r="H462" s="9">
        <v>45443</v>
      </c>
      <c r="I462" s="275">
        <v>45808</v>
      </c>
      <c r="J462" s="9" t="s">
        <v>2085</v>
      </c>
      <c r="K462" s="274" t="s">
        <v>80</v>
      </c>
      <c r="L462" s="274" t="s">
        <v>80</v>
      </c>
      <c r="M462" s="499" t="s">
        <v>80</v>
      </c>
      <c r="N462" s="243" t="s">
        <v>1979</v>
      </c>
      <c r="O462" s="243" t="s">
        <v>1740</v>
      </c>
      <c r="P462" s="243" t="s">
        <v>2726</v>
      </c>
      <c r="Q462" s="7" t="s">
        <v>21</v>
      </c>
      <c r="R462" s="342" t="s">
        <v>21276</v>
      </c>
      <c r="S462" s="360" t="s">
        <v>2252</v>
      </c>
      <c r="T462" s="7" t="s">
        <v>53</v>
      </c>
      <c r="U462" s="9">
        <v>26531</v>
      </c>
      <c r="V462" s="7" t="s">
        <v>747</v>
      </c>
      <c r="W462" s="7" t="s">
        <v>747</v>
      </c>
      <c r="X462" s="7" t="s">
        <v>1936</v>
      </c>
      <c r="Y462" s="342" t="s">
        <v>21277</v>
      </c>
      <c r="Z462" s="9">
        <v>44869</v>
      </c>
      <c r="AA462" s="9" t="s">
        <v>1937</v>
      </c>
      <c r="AB462" s="7" t="s">
        <v>1938</v>
      </c>
      <c r="AC462" s="11" t="s">
        <v>1939</v>
      </c>
      <c r="AD462" s="7" t="s">
        <v>2727</v>
      </c>
      <c r="AE462" s="7" t="s">
        <v>1962</v>
      </c>
      <c r="AF462" s="543" t="s">
        <v>21278</v>
      </c>
      <c r="AG462" s="543" t="s">
        <v>21279</v>
      </c>
      <c r="AH462" s="543" t="s">
        <v>21280</v>
      </c>
      <c r="AI462" s="543" t="s">
        <v>21281</v>
      </c>
      <c r="AJ462" s="342" t="s">
        <v>21282</v>
      </c>
      <c r="AK462" s="7" t="s">
        <v>21283</v>
      </c>
      <c r="AL462" s="7" t="s">
        <v>1971</v>
      </c>
      <c r="AM462" s="342" t="s">
        <v>1741</v>
      </c>
      <c r="AN462" s="530" t="s">
        <v>1742</v>
      </c>
      <c r="AO462" s="530" t="s">
        <v>21284</v>
      </c>
      <c r="AQ462" s="10" t="s">
        <v>21285</v>
      </c>
      <c r="AR462" s="373" t="str">
        <f>Table2[[#This Row],[Employee Code]]</f>
        <v>12401808</v>
      </c>
      <c r="AT462" s="7" t="s">
        <v>14</v>
      </c>
    </row>
    <row r="463" spans="1:46" s="7" customFormat="1" ht="25" customHeight="1" x14ac:dyDescent="0.35">
      <c r="A463" s="365">
        <f t="shared" si="7"/>
        <v>462</v>
      </c>
      <c r="B463" s="232" t="s">
        <v>16727</v>
      </c>
      <c r="C463" s="8" t="s">
        <v>1743</v>
      </c>
      <c r="E463" s="7" t="s">
        <v>32</v>
      </c>
      <c r="F463" s="9">
        <v>45383</v>
      </c>
      <c r="G463" s="9">
        <v>45442</v>
      </c>
      <c r="H463" s="9">
        <v>45443</v>
      </c>
      <c r="I463" s="275">
        <v>45808</v>
      </c>
      <c r="J463" s="9" t="s">
        <v>2085</v>
      </c>
      <c r="K463" s="274" t="s">
        <v>80</v>
      </c>
      <c r="L463" s="274" t="s">
        <v>81</v>
      </c>
      <c r="M463" s="499" t="s">
        <v>2151</v>
      </c>
      <c r="N463" s="243" t="s">
        <v>1984</v>
      </c>
      <c r="O463" s="243" t="s">
        <v>196</v>
      </c>
      <c r="P463" s="337" t="s">
        <v>2061</v>
      </c>
      <c r="Q463" s="7" t="s">
        <v>83</v>
      </c>
      <c r="R463" s="342" t="s">
        <v>21286</v>
      </c>
      <c r="S463" s="360" t="s">
        <v>1944</v>
      </c>
      <c r="T463" s="7" t="s">
        <v>53</v>
      </c>
      <c r="U463" s="9">
        <v>28090</v>
      </c>
      <c r="V463" s="7" t="s">
        <v>1997</v>
      </c>
      <c r="W463" s="7" t="s">
        <v>141</v>
      </c>
      <c r="X463" s="7" t="s">
        <v>1936</v>
      </c>
      <c r="Y463" s="342" t="s">
        <v>21287</v>
      </c>
      <c r="Z463" s="9">
        <v>44538</v>
      </c>
      <c r="AA463" s="9" t="s">
        <v>1937</v>
      </c>
      <c r="AB463" s="7" t="s">
        <v>1938</v>
      </c>
      <c r="AC463" s="11" t="s">
        <v>1939</v>
      </c>
      <c r="AD463" s="7" t="s">
        <v>1947</v>
      </c>
      <c r="AE463" s="7" t="s">
        <v>1962</v>
      </c>
      <c r="AF463" s="543" t="s">
        <v>21288</v>
      </c>
      <c r="AG463" s="543" t="s">
        <v>21289</v>
      </c>
      <c r="AH463" s="543" t="s">
        <v>21290</v>
      </c>
      <c r="AI463" s="543" t="s">
        <v>21291</v>
      </c>
      <c r="AJ463" s="342" t="s">
        <v>21292</v>
      </c>
      <c r="AK463" s="7" t="s">
        <v>21293</v>
      </c>
      <c r="AL463" s="7" t="s">
        <v>1971</v>
      </c>
      <c r="AM463" s="342" t="s">
        <v>1744</v>
      </c>
      <c r="AN463" s="377" t="s">
        <v>1745</v>
      </c>
      <c r="AO463" s="533" t="s">
        <v>21294</v>
      </c>
      <c r="AQ463" s="10" t="s">
        <v>21295</v>
      </c>
      <c r="AR463" s="373" t="str">
        <f>Table2[[#This Row],[Employee Code]]</f>
        <v>12401809</v>
      </c>
      <c r="AT463" s="7" t="s">
        <v>32</v>
      </c>
    </row>
    <row r="464" spans="1:46" s="7" customFormat="1" ht="25" customHeight="1" x14ac:dyDescent="0.35">
      <c r="A464" s="365">
        <f t="shared" si="7"/>
        <v>463</v>
      </c>
      <c r="B464" s="232" t="s">
        <v>16728</v>
      </c>
      <c r="C464" s="8" t="s">
        <v>1746</v>
      </c>
      <c r="D464" s="7" t="s">
        <v>21296</v>
      </c>
      <c r="E464" s="7" t="s">
        <v>14</v>
      </c>
      <c r="F464" s="9">
        <v>45383</v>
      </c>
      <c r="G464" s="9">
        <v>45442</v>
      </c>
      <c r="H464" s="9">
        <v>45443</v>
      </c>
      <c r="I464" s="275">
        <v>45808</v>
      </c>
      <c r="J464" s="9" t="s">
        <v>2085</v>
      </c>
      <c r="K464" s="274" t="s">
        <v>80</v>
      </c>
      <c r="L464" s="337" t="s">
        <v>16880</v>
      </c>
      <c r="M464" s="499" t="s">
        <v>2540</v>
      </c>
      <c r="N464" s="337" t="s">
        <v>1972</v>
      </c>
      <c r="O464" s="243" t="s">
        <v>1747</v>
      </c>
      <c r="P464" s="243" t="s">
        <v>2728</v>
      </c>
      <c r="Q464" s="7" t="s">
        <v>21</v>
      </c>
      <c r="R464" s="342" t="s">
        <v>21297</v>
      </c>
      <c r="S464" s="360" t="s">
        <v>2003</v>
      </c>
      <c r="T464" s="7" t="s">
        <v>22</v>
      </c>
      <c r="U464" s="9">
        <v>34573</v>
      </c>
      <c r="V464" s="7" t="s">
        <v>1658</v>
      </c>
      <c r="W464" s="7" t="s">
        <v>1658</v>
      </c>
      <c r="X464" s="7" t="s">
        <v>1936</v>
      </c>
      <c r="Y464" s="342" t="s">
        <v>21298</v>
      </c>
      <c r="Z464" s="9">
        <v>44740</v>
      </c>
      <c r="AA464" s="9" t="s">
        <v>1937</v>
      </c>
      <c r="AB464" s="7" t="s">
        <v>1956</v>
      </c>
      <c r="AC464" s="11" t="s">
        <v>1974</v>
      </c>
      <c r="AD464" s="7" t="s">
        <v>21299</v>
      </c>
      <c r="AE464" s="7" t="s">
        <v>2095</v>
      </c>
      <c r="AF464" s="543" t="s">
        <v>21300</v>
      </c>
      <c r="AG464" s="543" t="s">
        <v>21301</v>
      </c>
      <c r="AH464" s="543" t="s">
        <v>21302</v>
      </c>
      <c r="AI464" s="543" t="s">
        <v>21303</v>
      </c>
      <c r="AJ464" s="342" t="s">
        <v>21304</v>
      </c>
      <c r="AK464" s="7" t="s">
        <v>21305</v>
      </c>
      <c r="AL464" s="7" t="s">
        <v>2005</v>
      </c>
      <c r="AM464" s="342" t="s">
        <v>1748</v>
      </c>
      <c r="AN464" s="530" t="s">
        <v>1749</v>
      </c>
      <c r="AO464" s="530" t="s">
        <v>21306</v>
      </c>
      <c r="AQ464" s="10" t="s">
        <v>21307</v>
      </c>
      <c r="AR464" s="373" t="str">
        <f>Table2[[#This Row],[Employee Code]]</f>
        <v>12401811</v>
      </c>
      <c r="AT464" s="7" t="s">
        <v>14</v>
      </c>
    </row>
    <row r="465" spans="1:48" s="7" customFormat="1" ht="25" customHeight="1" x14ac:dyDescent="0.35">
      <c r="A465" s="365">
        <f t="shared" si="7"/>
        <v>464</v>
      </c>
      <c r="B465" s="232" t="s">
        <v>16729</v>
      </c>
      <c r="C465" s="8" t="s">
        <v>1750</v>
      </c>
      <c r="E465" s="7" t="s">
        <v>79</v>
      </c>
      <c r="F465" s="9">
        <v>45385</v>
      </c>
      <c r="G465" s="9">
        <v>45444</v>
      </c>
      <c r="H465" s="9">
        <v>45445</v>
      </c>
      <c r="I465" s="275">
        <v>45838</v>
      </c>
      <c r="J465" s="9" t="s">
        <v>2085</v>
      </c>
      <c r="K465" s="274" t="s">
        <v>80</v>
      </c>
      <c r="L465" s="274" t="s">
        <v>81</v>
      </c>
      <c r="M465" s="499" t="s">
        <v>2151</v>
      </c>
      <c r="N465" s="337" t="s">
        <v>1972</v>
      </c>
      <c r="O465" s="243" t="s">
        <v>196</v>
      </c>
      <c r="P465" s="243" t="s">
        <v>2061</v>
      </c>
      <c r="Q465" s="7" t="s">
        <v>83</v>
      </c>
      <c r="R465" s="342" t="s">
        <v>21308</v>
      </c>
      <c r="S465" s="360" t="s">
        <v>2003</v>
      </c>
      <c r="T465" s="7" t="s">
        <v>53</v>
      </c>
      <c r="U465" s="9">
        <v>30554</v>
      </c>
      <c r="V465" s="7" t="s">
        <v>141</v>
      </c>
      <c r="W465" s="7" t="s">
        <v>141</v>
      </c>
      <c r="X465" s="7" t="s">
        <v>1936</v>
      </c>
      <c r="Y465" s="342" t="s">
        <v>21309</v>
      </c>
      <c r="Z465" s="9">
        <v>45060</v>
      </c>
      <c r="AA465" s="9" t="s">
        <v>1937</v>
      </c>
      <c r="AB465" s="7" t="s">
        <v>1946</v>
      </c>
      <c r="AC465" s="11" t="s">
        <v>1939</v>
      </c>
      <c r="AD465" s="7" t="s">
        <v>2036</v>
      </c>
      <c r="AE465" s="7" t="s">
        <v>1948</v>
      </c>
      <c r="AF465" s="543" t="s">
        <v>21310</v>
      </c>
      <c r="AG465" s="543" t="s">
        <v>21311</v>
      </c>
      <c r="AH465" s="543" t="s">
        <v>21312</v>
      </c>
      <c r="AI465" s="543" t="s">
        <v>21313</v>
      </c>
      <c r="AJ465" s="342" t="s">
        <v>21314</v>
      </c>
      <c r="AK465" s="7" t="s">
        <v>2729</v>
      </c>
      <c r="AL465" s="7" t="s">
        <v>2005</v>
      </c>
      <c r="AM465" s="342" t="s">
        <v>1751</v>
      </c>
      <c r="AN465" s="377" t="s">
        <v>1752</v>
      </c>
      <c r="AO465" s="533" t="s">
        <v>21315</v>
      </c>
      <c r="AQ465" s="10" t="s">
        <v>21316</v>
      </c>
      <c r="AR465" s="373" t="str">
        <f>Table2[[#This Row],[Employee Code]]</f>
        <v>12401813</v>
      </c>
      <c r="AT465" s="7" t="s">
        <v>21317</v>
      </c>
    </row>
    <row r="466" spans="1:48" s="7" customFormat="1" ht="25" customHeight="1" x14ac:dyDescent="0.35">
      <c r="A466" s="365">
        <f t="shared" si="7"/>
        <v>465</v>
      </c>
      <c r="B466" s="232" t="s">
        <v>16730</v>
      </c>
      <c r="C466" s="8" t="s">
        <v>1753</v>
      </c>
      <c r="E466" s="7" t="s">
        <v>14</v>
      </c>
      <c r="F466" s="9">
        <v>45390</v>
      </c>
      <c r="G466" s="9">
        <v>45449</v>
      </c>
      <c r="H466" s="9">
        <v>45450</v>
      </c>
      <c r="I466" s="275">
        <v>45838</v>
      </c>
      <c r="J466" s="9" t="s">
        <v>2085</v>
      </c>
      <c r="K466" s="274" t="s">
        <v>40</v>
      </c>
      <c r="L466" s="274" t="s">
        <v>41</v>
      </c>
      <c r="M466" s="331" t="s">
        <v>2412</v>
      </c>
      <c r="N466" s="243" t="s">
        <v>1933</v>
      </c>
      <c r="O466" s="243" t="s">
        <v>1754</v>
      </c>
      <c r="P466" s="243" t="s">
        <v>2730</v>
      </c>
      <c r="Q466" s="7" t="s">
        <v>21</v>
      </c>
      <c r="R466" s="342" t="s">
        <v>21318</v>
      </c>
      <c r="S466" s="360" t="s">
        <v>2023</v>
      </c>
      <c r="T466" s="7" t="s">
        <v>22</v>
      </c>
      <c r="U466" s="9">
        <v>34002</v>
      </c>
      <c r="V466" s="7" t="s">
        <v>2297</v>
      </c>
      <c r="W466" s="7" t="s">
        <v>2297</v>
      </c>
      <c r="X466" s="7" t="s">
        <v>1936</v>
      </c>
      <c r="Y466" s="342" t="s">
        <v>21319</v>
      </c>
      <c r="Z466" s="9">
        <v>44522</v>
      </c>
      <c r="AA466" s="9" t="s">
        <v>1937</v>
      </c>
      <c r="AB466" s="7" t="s">
        <v>1956</v>
      </c>
      <c r="AC466" s="11" t="s">
        <v>1968</v>
      </c>
      <c r="AD466" s="7" t="s">
        <v>21320</v>
      </c>
      <c r="AE466" s="7" t="s">
        <v>21321</v>
      </c>
      <c r="AF466" s="543" t="s">
        <v>21322</v>
      </c>
      <c r="AG466" s="543" t="s">
        <v>21323</v>
      </c>
      <c r="AH466" s="543" t="s">
        <v>21324</v>
      </c>
      <c r="AI466" s="543" t="s">
        <v>21325</v>
      </c>
      <c r="AJ466" s="342" t="s">
        <v>21326</v>
      </c>
      <c r="AK466" s="7" t="s">
        <v>21327</v>
      </c>
      <c r="AL466" s="7" t="s">
        <v>1958</v>
      </c>
      <c r="AM466" s="342" t="s">
        <v>1755</v>
      </c>
      <c r="AN466" s="530" t="s">
        <v>1756</v>
      </c>
      <c r="AO466" s="530" t="s">
        <v>21328</v>
      </c>
      <c r="AQ466" s="10" t="s">
        <v>21329</v>
      </c>
      <c r="AR466" s="373" t="str">
        <f>Table2[[#This Row],[Employee Code]]</f>
        <v>12401814</v>
      </c>
      <c r="AT466" s="7" t="s">
        <v>14</v>
      </c>
    </row>
    <row r="467" spans="1:48" s="7" customFormat="1" ht="25" customHeight="1" x14ac:dyDescent="0.35">
      <c r="A467" s="365">
        <f t="shared" si="7"/>
        <v>466</v>
      </c>
      <c r="B467" s="232" t="s">
        <v>16731</v>
      </c>
      <c r="C467" s="8" t="s">
        <v>1757</v>
      </c>
      <c r="E467" s="7" t="s">
        <v>14</v>
      </c>
      <c r="F467" s="9">
        <v>45397</v>
      </c>
      <c r="G467" s="9">
        <v>45456</v>
      </c>
      <c r="H467" s="9">
        <v>45457</v>
      </c>
      <c r="I467" s="275">
        <v>45838</v>
      </c>
      <c r="J467" s="9" t="s">
        <v>2085</v>
      </c>
      <c r="K467" s="274" t="s">
        <v>34</v>
      </c>
      <c r="L467" s="274" t="s">
        <v>35</v>
      </c>
      <c r="M467" s="331" t="s">
        <v>1989</v>
      </c>
      <c r="N467" s="243" t="s">
        <v>2017</v>
      </c>
      <c r="O467" s="243" t="s">
        <v>1539</v>
      </c>
      <c r="P467" s="243" t="s">
        <v>2660</v>
      </c>
      <c r="Q467" s="7" t="s">
        <v>21</v>
      </c>
      <c r="R467" s="342" t="s">
        <v>21330</v>
      </c>
      <c r="S467" s="360" t="s">
        <v>1944</v>
      </c>
      <c r="T467" s="7" t="s">
        <v>53</v>
      </c>
      <c r="U467" s="9">
        <v>36076</v>
      </c>
      <c r="V467" s="7" t="s">
        <v>255</v>
      </c>
      <c r="W467" s="7" t="s">
        <v>2064</v>
      </c>
      <c r="X467" s="7" t="s">
        <v>1936</v>
      </c>
      <c r="Y467" s="342" t="s">
        <v>21331</v>
      </c>
      <c r="Z467" s="9">
        <v>45203</v>
      </c>
      <c r="AA467" s="9" t="s">
        <v>1937</v>
      </c>
      <c r="AB467" s="7" t="s">
        <v>1956</v>
      </c>
      <c r="AC467" s="11" t="s">
        <v>1939</v>
      </c>
      <c r="AD467" s="7" t="s">
        <v>1992</v>
      </c>
      <c r="AE467" s="7" t="s">
        <v>21332</v>
      </c>
      <c r="AF467" s="543" t="s">
        <v>21333</v>
      </c>
      <c r="AG467" s="543" t="s">
        <v>21334</v>
      </c>
      <c r="AH467" s="543" t="s">
        <v>21333</v>
      </c>
      <c r="AI467" s="543" t="s">
        <v>21334</v>
      </c>
      <c r="AJ467" s="342" t="s">
        <v>21335</v>
      </c>
      <c r="AK467" s="7" t="s">
        <v>21336</v>
      </c>
      <c r="AL467" s="7" t="s">
        <v>2005</v>
      </c>
      <c r="AM467" s="342" t="s">
        <v>1758</v>
      </c>
      <c r="AN467" s="530" t="s">
        <v>1759</v>
      </c>
      <c r="AO467" s="530" t="s">
        <v>21337</v>
      </c>
      <c r="AQ467" s="10" t="s">
        <v>21338</v>
      </c>
      <c r="AR467" s="373" t="str">
        <f>Table2[[#This Row],[Employee Code]]</f>
        <v>12401822</v>
      </c>
      <c r="AT467" s="7" t="s">
        <v>14</v>
      </c>
    </row>
    <row r="468" spans="1:48" s="7" customFormat="1" ht="25" customHeight="1" x14ac:dyDescent="0.35">
      <c r="A468" s="365">
        <f t="shared" si="7"/>
        <v>467</v>
      </c>
      <c r="B468" s="232" t="s">
        <v>16732</v>
      </c>
      <c r="C468" s="8" t="s">
        <v>1760</v>
      </c>
      <c r="D468" s="7" t="s">
        <v>21339</v>
      </c>
      <c r="E468" s="7" t="s">
        <v>255</v>
      </c>
      <c r="F468" s="9">
        <v>45397</v>
      </c>
      <c r="G468" s="9">
        <v>45456</v>
      </c>
      <c r="H468" s="9">
        <v>45457</v>
      </c>
      <c r="I468" s="275">
        <v>45838</v>
      </c>
      <c r="J468" s="9" t="s">
        <v>2085</v>
      </c>
      <c r="K468" s="274" t="s">
        <v>80</v>
      </c>
      <c r="L468" s="274" t="s">
        <v>256</v>
      </c>
      <c r="M468" s="331" t="s">
        <v>2731</v>
      </c>
      <c r="N468" s="249" t="s">
        <v>2097</v>
      </c>
      <c r="O468" s="243" t="s">
        <v>82</v>
      </c>
      <c r="P468" s="243" t="s">
        <v>1996</v>
      </c>
      <c r="Q468" s="7" t="s">
        <v>83</v>
      </c>
      <c r="R468" s="342" t="s">
        <v>21340</v>
      </c>
      <c r="S468" s="360" t="s">
        <v>1935</v>
      </c>
      <c r="T468" s="7" t="s">
        <v>53</v>
      </c>
      <c r="U468" s="9">
        <v>30822</v>
      </c>
      <c r="V468" s="7" t="s">
        <v>2007</v>
      </c>
      <c r="W468" s="7" t="s">
        <v>2007</v>
      </c>
      <c r="X468" s="7" t="s">
        <v>1936</v>
      </c>
      <c r="Y468" s="342" t="s">
        <v>21341</v>
      </c>
      <c r="Z468" s="9">
        <v>45016</v>
      </c>
      <c r="AA468" s="9" t="s">
        <v>1937</v>
      </c>
      <c r="AB468" s="7" t="s">
        <v>1938</v>
      </c>
      <c r="AC468" s="11" t="s">
        <v>1939</v>
      </c>
      <c r="AD468" s="7" t="s">
        <v>2010</v>
      </c>
      <c r="AE468" s="7" t="s">
        <v>1948</v>
      </c>
      <c r="AF468" s="543" t="s">
        <v>21342</v>
      </c>
      <c r="AG468" s="543" t="s">
        <v>21343</v>
      </c>
      <c r="AH468" s="543" t="s">
        <v>21344</v>
      </c>
      <c r="AI468" s="543" t="s">
        <v>21345</v>
      </c>
      <c r="AJ468" s="342" t="s">
        <v>21346</v>
      </c>
      <c r="AK468" s="7" t="s">
        <v>21347</v>
      </c>
      <c r="AL468" s="7" t="s">
        <v>1971</v>
      </c>
      <c r="AM468" s="342" t="s">
        <v>1761</v>
      </c>
      <c r="AN468" s="377" t="s">
        <v>1762</v>
      </c>
      <c r="AO468" s="533" t="s">
        <v>21348</v>
      </c>
      <c r="AQ468" s="10" t="s">
        <v>21349</v>
      </c>
      <c r="AR468" s="373" t="str">
        <f>Table2[[#This Row],[Employee Code]]</f>
        <v>12401823</v>
      </c>
      <c r="AT468" s="7" t="s">
        <v>21350</v>
      </c>
    </row>
    <row r="469" spans="1:48" s="7" customFormat="1" ht="25" customHeight="1" x14ac:dyDescent="0.35">
      <c r="A469" s="365">
        <f t="shared" si="7"/>
        <v>468</v>
      </c>
      <c r="B469" s="232" t="s">
        <v>16733</v>
      </c>
      <c r="C469" s="8" t="s">
        <v>1763</v>
      </c>
      <c r="D469" s="7" t="s">
        <v>21351</v>
      </c>
      <c r="E469" s="7" t="s">
        <v>343</v>
      </c>
      <c r="F469" s="9">
        <v>45397</v>
      </c>
      <c r="G469" s="9">
        <v>45456</v>
      </c>
      <c r="H469" s="9">
        <v>45457</v>
      </c>
      <c r="I469" s="275">
        <v>45838</v>
      </c>
      <c r="J469" s="9" t="s">
        <v>2085</v>
      </c>
      <c r="K469" s="274" t="s">
        <v>80</v>
      </c>
      <c r="L469" s="274" t="s">
        <v>195</v>
      </c>
      <c r="M469" s="331" t="s">
        <v>21352</v>
      </c>
      <c r="N469" s="249" t="s">
        <v>2097</v>
      </c>
      <c r="O469" s="243" t="s">
        <v>82</v>
      </c>
      <c r="P469" s="243" t="s">
        <v>1996</v>
      </c>
      <c r="Q469" s="7" t="s">
        <v>83</v>
      </c>
      <c r="R469" s="342" t="s">
        <v>21353</v>
      </c>
      <c r="S469" s="360" t="s">
        <v>1944</v>
      </c>
      <c r="T469" s="7" t="s">
        <v>53</v>
      </c>
      <c r="U469" s="9">
        <v>30179</v>
      </c>
      <c r="V469" s="7" t="s">
        <v>343</v>
      </c>
      <c r="W469" s="7" t="s">
        <v>343</v>
      </c>
      <c r="X469" s="7" t="s">
        <v>1936</v>
      </c>
      <c r="Y469" s="342" t="s">
        <v>21354</v>
      </c>
      <c r="Z469" s="9">
        <v>44886</v>
      </c>
      <c r="AA469" s="9" t="s">
        <v>1937</v>
      </c>
      <c r="AB469" s="7" t="s">
        <v>1938</v>
      </c>
      <c r="AC469" s="11" t="s">
        <v>1939</v>
      </c>
      <c r="AD469" s="7" t="s">
        <v>2461</v>
      </c>
      <c r="AE469" s="7" t="s">
        <v>1998</v>
      </c>
      <c r="AF469" s="543" t="s">
        <v>21355</v>
      </c>
      <c r="AG469" s="543" t="s">
        <v>21356</v>
      </c>
      <c r="AH469" s="543" t="s">
        <v>21357</v>
      </c>
      <c r="AI469" s="543" t="s">
        <v>21358</v>
      </c>
      <c r="AJ469" s="342" t="s">
        <v>21359</v>
      </c>
      <c r="AK469" s="7" t="s">
        <v>21360</v>
      </c>
      <c r="AL469" s="7" t="s">
        <v>1971</v>
      </c>
      <c r="AM469" s="342" t="s">
        <v>1764</v>
      </c>
      <c r="AN469" s="378" t="s">
        <v>1765</v>
      </c>
      <c r="AO469" s="533" t="s">
        <v>21361</v>
      </c>
      <c r="AQ469" s="10" t="s">
        <v>21362</v>
      </c>
      <c r="AR469" s="373" t="str">
        <f>Table2[[#This Row],[Employee Code]]</f>
        <v>12401824</v>
      </c>
      <c r="AT469" s="7" t="s">
        <v>16947</v>
      </c>
    </row>
    <row r="470" spans="1:48" s="535" customFormat="1" ht="25" customHeight="1" x14ac:dyDescent="0.35">
      <c r="A470" s="365">
        <f t="shared" si="7"/>
        <v>469</v>
      </c>
      <c r="B470" s="534" t="s">
        <v>16734</v>
      </c>
      <c r="C470" s="256" t="s">
        <v>1766</v>
      </c>
      <c r="E470" s="535" t="s">
        <v>14</v>
      </c>
      <c r="F470" s="536">
        <v>45406</v>
      </c>
      <c r="G470" s="536">
        <v>45465</v>
      </c>
      <c r="H470" s="536">
        <v>45466</v>
      </c>
      <c r="I470" s="537">
        <v>45838</v>
      </c>
      <c r="J470" s="9" t="s">
        <v>2085</v>
      </c>
      <c r="K470" s="499" t="s">
        <v>34</v>
      </c>
      <c r="L470" s="499" t="s">
        <v>115</v>
      </c>
      <c r="M470" s="331" t="s">
        <v>2070</v>
      </c>
      <c r="N470" s="538" t="s">
        <v>1984</v>
      </c>
      <c r="O470" s="538" t="s">
        <v>493</v>
      </c>
      <c r="P470" s="538" t="s">
        <v>2231</v>
      </c>
      <c r="Q470" s="535" t="s">
        <v>21</v>
      </c>
      <c r="R470" s="539" t="s">
        <v>21363</v>
      </c>
      <c r="S470" s="540" t="s">
        <v>1944</v>
      </c>
      <c r="T470" s="535" t="s">
        <v>22</v>
      </c>
      <c r="U470" s="536">
        <v>34335</v>
      </c>
      <c r="V470" s="535" t="s">
        <v>2202</v>
      </c>
      <c r="W470" s="535" t="s">
        <v>2202</v>
      </c>
      <c r="X470" s="535" t="s">
        <v>1936</v>
      </c>
      <c r="Y470" s="539" t="s">
        <v>21364</v>
      </c>
      <c r="Z470" s="536">
        <v>44417</v>
      </c>
      <c r="AA470" s="536" t="s">
        <v>1937</v>
      </c>
      <c r="AB470" s="535" t="s">
        <v>1938</v>
      </c>
      <c r="AC470" s="121" t="s">
        <v>1939</v>
      </c>
      <c r="AD470" s="535" t="s">
        <v>2727</v>
      </c>
      <c r="AE470" s="535" t="s">
        <v>2732</v>
      </c>
      <c r="AF470" s="546" t="s">
        <v>21365</v>
      </c>
      <c r="AG470" s="546" t="s">
        <v>21366</v>
      </c>
      <c r="AH470" s="546" t="s">
        <v>21367</v>
      </c>
      <c r="AI470" s="546" t="s">
        <v>21368</v>
      </c>
      <c r="AJ470" s="539" t="s">
        <v>21369</v>
      </c>
      <c r="AK470" s="535" t="s">
        <v>21370</v>
      </c>
      <c r="AL470" s="535" t="s">
        <v>1941</v>
      </c>
      <c r="AM470" s="539" t="s">
        <v>1767</v>
      </c>
      <c r="AN470" s="547" t="s">
        <v>1768</v>
      </c>
      <c r="AO470" s="547" t="s">
        <v>21371</v>
      </c>
      <c r="AQ470" s="541" t="s">
        <v>21372</v>
      </c>
      <c r="AR470" s="542" t="str">
        <f>Table2[[#This Row],[Employee Code]]</f>
        <v>12401825</v>
      </c>
      <c r="AT470" s="535" t="s">
        <v>14</v>
      </c>
    </row>
    <row r="471" spans="1:48" ht="25" customHeight="1" x14ac:dyDescent="0.35">
      <c r="A471" s="365">
        <f t="shared" si="7"/>
        <v>470</v>
      </c>
      <c r="B471" s="373" t="s">
        <v>16735</v>
      </c>
      <c r="C471" s="256" t="s">
        <v>1769</v>
      </c>
      <c r="D471" s="535"/>
      <c r="E471" s="535" t="s">
        <v>14</v>
      </c>
      <c r="F471" s="536">
        <v>45414</v>
      </c>
      <c r="G471" s="536">
        <v>45473</v>
      </c>
      <c r="H471" s="537">
        <v>45474</v>
      </c>
      <c r="I471" s="9">
        <v>45838</v>
      </c>
      <c r="J471" s="536" t="s">
        <v>2085</v>
      </c>
      <c r="K471" s="499" t="s">
        <v>34</v>
      </c>
      <c r="L471" s="499" t="s">
        <v>35</v>
      </c>
      <c r="M471" s="331" t="s">
        <v>2292</v>
      </c>
      <c r="N471" s="337" t="s">
        <v>1972</v>
      </c>
      <c r="O471" s="538" t="s">
        <v>1770</v>
      </c>
      <c r="P471" s="538" t="s">
        <v>2733</v>
      </c>
      <c r="Q471" s="535" t="s">
        <v>21</v>
      </c>
      <c r="R471" s="539" t="s">
        <v>21373</v>
      </c>
      <c r="S471" s="540" t="s">
        <v>2252</v>
      </c>
      <c r="T471" s="535" t="s">
        <v>22</v>
      </c>
      <c r="U471" s="536">
        <v>35018</v>
      </c>
      <c r="V471" s="535" t="s">
        <v>2228</v>
      </c>
      <c r="W471" s="535" t="s">
        <v>2228</v>
      </c>
      <c r="X471" s="535" t="s">
        <v>1936</v>
      </c>
      <c r="Y471" s="542" t="s">
        <v>21374</v>
      </c>
      <c r="Z471" s="536">
        <v>44830</v>
      </c>
      <c r="AA471" s="535" t="s">
        <v>1937</v>
      </c>
      <c r="AB471" s="535" t="s">
        <v>1956</v>
      </c>
      <c r="AC471" s="121" t="s">
        <v>1939</v>
      </c>
      <c r="AD471" s="535" t="s">
        <v>2461</v>
      </c>
      <c r="AE471" s="535" t="s">
        <v>2734</v>
      </c>
      <c r="AF471" s="535" t="s">
        <v>21375</v>
      </c>
      <c r="AG471" s="535" t="s">
        <v>21376</v>
      </c>
      <c r="AH471" s="535" t="s">
        <v>21375</v>
      </c>
      <c r="AI471" s="535" t="s">
        <v>21376</v>
      </c>
      <c r="AJ471" s="542" t="s">
        <v>21377</v>
      </c>
      <c r="AK471" s="121" t="s">
        <v>21378</v>
      </c>
      <c r="AL471" s="535" t="s">
        <v>1993</v>
      </c>
      <c r="AM471" s="542" t="s">
        <v>1771</v>
      </c>
      <c r="AN471" s="547" t="s">
        <v>1772</v>
      </c>
      <c r="AO471" s="547" t="s">
        <v>21379</v>
      </c>
      <c r="AP471" s="535"/>
      <c r="AQ471" s="541" t="s">
        <v>21380</v>
      </c>
      <c r="AR471" s="542" t="str">
        <f>Table2[[#This Row],[Employee Code]]</f>
        <v>12401826</v>
      </c>
      <c r="AS471" s="535"/>
      <c r="AT471" s="535" t="s">
        <v>14</v>
      </c>
      <c r="AU471" s="535"/>
      <c r="AV471" s="535"/>
    </row>
    <row r="472" spans="1:48" ht="24.75" customHeight="1" x14ac:dyDescent="0.35">
      <c r="A472" s="548">
        <f t="shared" si="7"/>
        <v>471</v>
      </c>
      <c r="B472" s="542" t="s">
        <v>16736</v>
      </c>
      <c r="C472" s="256" t="s">
        <v>1773</v>
      </c>
      <c r="D472" s="535"/>
      <c r="E472" s="535" t="s">
        <v>1679</v>
      </c>
      <c r="F472" s="536">
        <v>45422</v>
      </c>
      <c r="G472" s="536">
        <v>45481</v>
      </c>
      <c r="H472" s="536">
        <v>45482</v>
      </c>
      <c r="I472" s="549">
        <v>45869</v>
      </c>
      <c r="J472" s="9" t="s">
        <v>2085</v>
      </c>
      <c r="K472" s="499" t="s">
        <v>80</v>
      </c>
      <c r="L472" s="499" t="s">
        <v>195</v>
      </c>
      <c r="M472" s="331" t="s">
        <v>2141</v>
      </c>
      <c r="N472" s="538" t="s">
        <v>1984</v>
      </c>
      <c r="O472" s="538" t="s">
        <v>196</v>
      </c>
      <c r="P472" s="538" t="s">
        <v>2735</v>
      </c>
      <c r="Q472" s="535" t="s">
        <v>83</v>
      </c>
      <c r="R472" s="539" t="s">
        <v>21381</v>
      </c>
      <c r="S472" s="540" t="s">
        <v>1944</v>
      </c>
      <c r="T472" s="535" t="s">
        <v>22</v>
      </c>
      <c r="U472" s="536">
        <v>29282</v>
      </c>
      <c r="V472" s="535" t="s">
        <v>21382</v>
      </c>
      <c r="W472" s="535" t="s">
        <v>21382</v>
      </c>
      <c r="X472" s="535" t="s">
        <v>1936</v>
      </c>
      <c r="Y472" s="542" t="s">
        <v>21383</v>
      </c>
      <c r="Z472" s="536">
        <v>44839</v>
      </c>
      <c r="AA472" s="535" t="s">
        <v>1937</v>
      </c>
      <c r="AB472" s="535" t="s">
        <v>1938</v>
      </c>
      <c r="AC472" s="121" t="s">
        <v>1939</v>
      </c>
      <c r="AD472" s="535" t="s">
        <v>2123</v>
      </c>
      <c r="AE472" s="535" t="s">
        <v>1948</v>
      </c>
      <c r="AF472" s="535" t="s">
        <v>21384</v>
      </c>
      <c r="AG472" s="535" t="s">
        <v>21385</v>
      </c>
      <c r="AH472" s="535" t="s">
        <v>21386</v>
      </c>
      <c r="AI472" s="535" t="s">
        <v>21385</v>
      </c>
      <c r="AJ472" s="542" t="s">
        <v>21387</v>
      </c>
      <c r="AK472" s="535" t="s">
        <v>17569</v>
      </c>
      <c r="AL472" s="535" t="s">
        <v>1941</v>
      </c>
      <c r="AM472" s="542" t="s">
        <v>1774</v>
      </c>
      <c r="AN472" s="550" t="s">
        <v>1775</v>
      </c>
      <c r="AO472" s="551" t="s">
        <v>21388</v>
      </c>
      <c r="AP472" s="535"/>
      <c r="AQ472" s="541" t="s">
        <v>21389</v>
      </c>
      <c r="AR472" s="542" t="str">
        <f>Table2[[#This Row],[Employee Code]]</f>
        <v>12401831</v>
      </c>
      <c r="AS472" s="535"/>
      <c r="AT472" s="535" t="s">
        <v>2813</v>
      </c>
      <c r="AU472" s="535"/>
      <c r="AV472" s="535"/>
    </row>
    <row r="473" spans="1:48" ht="24.75" customHeight="1" x14ac:dyDescent="0.35">
      <c r="A473" s="548">
        <f t="shared" si="7"/>
        <v>472</v>
      </c>
      <c r="B473" s="542" t="s">
        <v>16737</v>
      </c>
      <c r="C473" s="256" t="s">
        <v>1776</v>
      </c>
      <c r="D473" s="535"/>
      <c r="E473" s="535" t="s">
        <v>14</v>
      </c>
      <c r="F473" s="536">
        <v>45428</v>
      </c>
      <c r="G473" s="536">
        <v>45487</v>
      </c>
      <c r="H473" s="536">
        <v>45488</v>
      </c>
      <c r="I473" s="537">
        <v>45869</v>
      </c>
      <c r="J473" s="9" t="s">
        <v>2085</v>
      </c>
      <c r="K473" s="499" t="s">
        <v>40</v>
      </c>
      <c r="L473" s="499" t="s">
        <v>41</v>
      </c>
      <c r="M473" s="331" t="s">
        <v>1954</v>
      </c>
      <c r="N473" s="538" t="s">
        <v>2017</v>
      </c>
      <c r="O473" s="538" t="s">
        <v>1777</v>
      </c>
      <c r="P473" s="538" t="s">
        <v>2736</v>
      </c>
      <c r="Q473" s="535" t="s">
        <v>21</v>
      </c>
      <c r="R473" s="542" t="s">
        <v>21390</v>
      </c>
      <c r="S473" s="540" t="s">
        <v>1944</v>
      </c>
      <c r="T473" s="535" t="s">
        <v>22</v>
      </c>
      <c r="U473" s="536">
        <v>36546</v>
      </c>
      <c r="V473" s="535" t="s">
        <v>343</v>
      </c>
      <c r="W473" s="535" t="s">
        <v>343</v>
      </c>
      <c r="X473" s="535" t="s">
        <v>1936</v>
      </c>
      <c r="Y473" s="539" t="s">
        <v>21391</v>
      </c>
      <c r="Z473" s="536">
        <v>44419</v>
      </c>
      <c r="AA473" s="535" t="s">
        <v>1937</v>
      </c>
      <c r="AB473" s="535" t="s">
        <v>1956</v>
      </c>
      <c r="AC473" s="121" t="s">
        <v>1939</v>
      </c>
      <c r="AD473" s="535" t="s">
        <v>2577</v>
      </c>
      <c r="AE473" s="535" t="s">
        <v>1948</v>
      </c>
      <c r="AF473" s="535" t="s">
        <v>21392</v>
      </c>
      <c r="AG473" s="535" t="s">
        <v>21393</v>
      </c>
      <c r="AH473" s="535" t="s">
        <v>21394</v>
      </c>
      <c r="AI473" s="535" t="s">
        <v>21395</v>
      </c>
      <c r="AJ473" s="542" t="s">
        <v>21396</v>
      </c>
      <c r="AK473" s="535" t="s">
        <v>21397</v>
      </c>
      <c r="AL473" s="535" t="s">
        <v>2224</v>
      </c>
      <c r="AM473" s="542" t="s">
        <v>16886</v>
      </c>
      <c r="AN473" s="552" t="s">
        <v>16778</v>
      </c>
      <c r="AO473" s="552" t="s">
        <v>21398</v>
      </c>
      <c r="AP473" s="535"/>
      <c r="AQ473" s="541" t="s">
        <v>21399</v>
      </c>
      <c r="AR473" s="542" t="str">
        <f>Table2[[#This Row],[Employee Code]]</f>
        <v>12401834</v>
      </c>
      <c r="AS473" s="535"/>
      <c r="AT473" s="535" t="s">
        <v>14</v>
      </c>
      <c r="AU473" s="535"/>
      <c r="AV473" s="535"/>
    </row>
    <row r="474" spans="1:48" ht="24.75" customHeight="1" x14ac:dyDescent="0.35">
      <c r="A474" s="535">
        <f t="shared" si="7"/>
        <v>473</v>
      </c>
      <c r="B474" s="542" t="s">
        <v>16738</v>
      </c>
      <c r="C474" s="256" t="s">
        <v>1778</v>
      </c>
      <c r="D474" s="535"/>
      <c r="E474" s="535" t="s">
        <v>14</v>
      </c>
      <c r="F474" s="536">
        <v>45432</v>
      </c>
      <c r="G474" s="536">
        <v>45491</v>
      </c>
      <c r="H474" s="536">
        <v>45492</v>
      </c>
      <c r="I474" s="549">
        <v>45869</v>
      </c>
      <c r="J474" s="9" t="s">
        <v>2085</v>
      </c>
      <c r="K474" s="499" t="s">
        <v>26</v>
      </c>
      <c r="L474" s="499" t="s">
        <v>751</v>
      </c>
      <c r="M474" s="331" t="s">
        <v>21400</v>
      </c>
      <c r="N474" s="538" t="s">
        <v>1933</v>
      </c>
      <c r="O474" s="538" t="s">
        <v>1779</v>
      </c>
      <c r="P474" s="538" t="s">
        <v>2737</v>
      </c>
      <c r="Q474" s="535" t="s">
        <v>21</v>
      </c>
      <c r="R474" s="542" t="s">
        <v>21401</v>
      </c>
      <c r="S474" s="540" t="s">
        <v>1935</v>
      </c>
      <c r="T474" s="535" t="s">
        <v>22</v>
      </c>
      <c r="U474" s="536">
        <v>32457</v>
      </c>
      <c r="V474" s="535" t="s">
        <v>1945</v>
      </c>
      <c r="W474" s="535" t="s">
        <v>1658</v>
      </c>
      <c r="X474" s="535" t="s">
        <v>1936</v>
      </c>
      <c r="Y474" s="539" t="s">
        <v>21402</v>
      </c>
      <c r="Z474" s="536">
        <v>44833</v>
      </c>
      <c r="AA474" s="535" t="s">
        <v>1937</v>
      </c>
      <c r="AB474" s="535" t="s">
        <v>1938</v>
      </c>
      <c r="AC474" s="121" t="s">
        <v>1974</v>
      </c>
      <c r="AD474" s="535" t="s">
        <v>2546</v>
      </c>
      <c r="AE474" s="535" t="s">
        <v>21403</v>
      </c>
      <c r="AF474" s="535" t="s">
        <v>21404</v>
      </c>
      <c r="AG474" s="535" t="s">
        <v>21405</v>
      </c>
      <c r="AH474" s="535" t="s">
        <v>21406</v>
      </c>
      <c r="AI474" s="535" t="s">
        <v>21405</v>
      </c>
      <c r="AJ474" s="539" t="s">
        <v>21407</v>
      </c>
      <c r="AK474" s="535" t="s">
        <v>21408</v>
      </c>
      <c r="AL474" s="535" t="s">
        <v>1941</v>
      </c>
      <c r="AM474" s="539" t="s">
        <v>16887</v>
      </c>
      <c r="AN474" s="550" t="s">
        <v>1780</v>
      </c>
      <c r="AO474" s="550" t="s">
        <v>21409</v>
      </c>
      <c r="AP474" s="535"/>
      <c r="AQ474" s="541" t="s">
        <v>21410</v>
      </c>
      <c r="AR474" s="542" t="str">
        <f>Table2[[#This Row],[Employee Code]]</f>
        <v>12401835</v>
      </c>
      <c r="AS474" s="535"/>
      <c r="AT474" s="535" t="s">
        <v>14</v>
      </c>
      <c r="AU474" s="535"/>
      <c r="AV474" s="535"/>
    </row>
    <row r="475" spans="1:48" ht="24.75" customHeight="1" x14ac:dyDescent="0.35">
      <c r="A475" s="535">
        <f t="shared" si="7"/>
        <v>474</v>
      </c>
      <c r="B475" s="542" t="s">
        <v>16739</v>
      </c>
      <c r="C475" s="256" t="s">
        <v>1781</v>
      </c>
      <c r="D475" s="535" t="s">
        <v>21411</v>
      </c>
      <c r="E475" s="535" t="s">
        <v>14</v>
      </c>
      <c r="F475" s="536">
        <v>45434</v>
      </c>
      <c r="G475" s="536">
        <v>45493</v>
      </c>
      <c r="H475" s="536">
        <v>45494</v>
      </c>
      <c r="I475" s="537">
        <v>45869</v>
      </c>
      <c r="J475" s="9" t="s">
        <v>2085</v>
      </c>
      <c r="K475" s="499" t="s">
        <v>64</v>
      </c>
      <c r="L475" s="499" t="s">
        <v>96</v>
      </c>
      <c r="M475" s="331" t="s">
        <v>2001</v>
      </c>
      <c r="N475" s="538" t="s">
        <v>1984</v>
      </c>
      <c r="O475" s="538" t="s">
        <v>97</v>
      </c>
      <c r="P475" s="337" t="s">
        <v>2002</v>
      </c>
      <c r="Q475" s="535" t="s">
        <v>21</v>
      </c>
      <c r="R475" s="542" t="s">
        <v>21412</v>
      </c>
      <c r="S475" s="540" t="s">
        <v>1986</v>
      </c>
      <c r="T475" s="535" t="s">
        <v>22</v>
      </c>
      <c r="U475" s="536">
        <v>35174</v>
      </c>
      <c r="V475" s="535" t="s">
        <v>255</v>
      </c>
      <c r="W475" s="535" t="s">
        <v>2015</v>
      </c>
      <c r="X475" s="535" t="s">
        <v>1936</v>
      </c>
      <c r="Y475" s="539" t="s">
        <v>21413</v>
      </c>
      <c r="Z475" s="536">
        <v>44822</v>
      </c>
      <c r="AA475" s="535" t="s">
        <v>1937</v>
      </c>
      <c r="AB475" s="535" t="s">
        <v>1956</v>
      </c>
      <c r="AC475" s="121" t="s">
        <v>1939</v>
      </c>
      <c r="AD475" s="535" t="s">
        <v>2679</v>
      </c>
      <c r="AE475" s="535" t="s">
        <v>21414</v>
      </c>
      <c r="AF475" s="535" t="s">
        <v>21415</v>
      </c>
      <c r="AG475" s="535" t="s">
        <v>21416</v>
      </c>
      <c r="AH475" s="535" t="s">
        <v>21415</v>
      </c>
      <c r="AI475" s="535" t="s">
        <v>21416</v>
      </c>
      <c r="AJ475" s="539" t="s">
        <v>21417</v>
      </c>
      <c r="AK475" s="535" t="s">
        <v>21418</v>
      </c>
      <c r="AL475" s="535" t="s">
        <v>2005</v>
      </c>
      <c r="AM475" s="539" t="s">
        <v>16888</v>
      </c>
      <c r="AN475" s="7" t="s">
        <v>1782</v>
      </c>
      <c r="AO475" s="553" t="s">
        <v>21419</v>
      </c>
      <c r="AP475" s="535"/>
      <c r="AQ475" s="541" t="s">
        <v>21420</v>
      </c>
      <c r="AR475" s="542" t="str">
        <f>Table2[[#This Row],[Employee Code]]</f>
        <v>12401836</v>
      </c>
      <c r="AS475" s="535"/>
      <c r="AT475" s="535" t="s">
        <v>14</v>
      </c>
      <c r="AU475" s="535"/>
      <c r="AV475" s="535"/>
    </row>
    <row r="476" spans="1:48" ht="24.75" customHeight="1" x14ac:dyDescent="0.35">
      <c r="A476" s="4">
        <f t="shared" si="7"/>
        <v>475</v>
      </c>
      <c r="B476" s="542" t="s">
        <v>16740</v>
      </c>
      <c r="C476" s="5" t="s">
        <v>1783</v>
      </c>
      <c r="D476" s="4"/>
      <c r="E476" s="4" t="s">
        <v>781</v>
      </c>
      <c r="F476" s="502">
        <v>45435</v>
      </c>
      <c r="G476" s="502">
        <v>45494</v>
      </c>
      <c r="H476" s="9">
        <v>45495</v>
      </c>
      <c r="I476" s="336">
        <v>45869</v>
      </c>
      <c r="J476" s="9" t="s">
        <v>2085</v>
      </c>
      <c r="K476" s="256" t="s">
        <v>80</v>
      </c>
      <c r="L476" s="337" t="s">
        <v>297</v>
      </c>
      <c r="M476" s="499" t="s">
        <v>2122</v>
      </c>
      <c r="N476" s="243" t="s">
        <v>1990</v>
      </c>
      <c r="O476" s="243" t="s">
        <v>196</v>
      </c>
      <c r="P476" s="243" t="s">
        <v>2735</v>
      </c>
      <c r="Q476" s="7" t="s">
        <v>83</v>
      </c>
      <c r="R476" s="373" t="s">
        <v>21421</v>
      </c>
      <c r="S476" s="360" t="s">
        <v>2174</v>
      </c>
      <c r="T476" s="7" t="s">
        <v>53</v>
      </c>
      <c r="U476" s="502">
        <v>30564</v>
      </c>
      <c r="V476" s="4" t="s">
        <v>781</v>
      </c>
      <c r="W476" s="4" t="s">
        <v>781</v>
      </c>
      <c r="X476" s="4" t="s">
        <v>1936</v>
      </c>
      <c r="Y476" s="531" t="s">
        <v>21422</v>
      </c>
      <c r="Z476" s="502">
        <v>45314</v>
      </c>
      <c r="AA476" s="535" t="s">
        <v>1937</v>
      </c>
      <c r="AB476" s="4" t="s">
        <v>1938</v>
      </c>
      <c r="AC476" s="504" t="s">
        <v>1939</v>
      </c>
      <c r="AD476" s="4" t="s">
        <v>2738</v>
      </c>
      <c r="AE476" s="4" t="s">
        <v>21423</v>
      </c>
      <c r="AF476" s="4" t="s">
        <v>21424</v>
      </c>
      <c r="AG476" s="4" t="s">
        <v>21425</v>
      </c>
      <c r="AH476" s="4" t="s">
        <v>21424</v>
      </c>
      <c r="AI476" s="4" t="s">
        <v>21425</v>
      </c>
      <c r="AJ476" s="531" t="s">
        <v>21426</v>
      </c>
      <c r="AK476" s="4" t="s">
        <v>21427</v>
      </c>
      <c r="AL476" s="7" t="s">
        <v>1971</v>
      </c>
      <c r="AM476" s="501" t="s">
        <v>1784</v>
      </c>
      <c r="AN476" s="7" t="s">
        <v>1785</v>
      </c>
      <c r="AO476" s="553" t="s">
        <v>21428</v>
      </c>
      <c r="AP476" s="4"/>
      <c r="AQ476" s="6" t="s">
        <v>21429</v>
      </c>
      <c r="AR476" s="501" t="str">
        <f>Table2[[#This Row],[Employee Code]]</f>
        <v>12401837</v>
      </c>
      <c r="AS476" s="4"/>
      <c r="AT476" s="4" t="s">
        <v>21430</v>
      </c>
      <c r="AU476" s="4"/>
      <c r="AV476" s="4"/>
    </row>
    <row r="477" spans="1:48" ht="24.75" customHeight="1" x14ac:dyDescent="0.35">
      <c r="A477" s="4">
        <f t="shared" si="7"/>
        <v>476</v>
      </c>
      <c r="B477" s="501" t="s">
        <v>16741</v>
      </c>
      <c r="C477" s="5" t="s">
        <v>1786</v>
      </c>
      <c r="D477" s="4"/>
      <c r="E477" s="4" t="s">
        <v>14</v>
      </c>
      <c r="F477" s="502">
        <v>45439</v>
      </c>
      <c r="G477" s="502">
        <v>45498</v>
      </c>
      <c r="H477" s="9">
        <v>45499</v>
      </c>
      <c r="I477" s="554">
        <v>45688</v>
      </c>
      <c r="J477" s="502" t="s">
        <v>12310</v>
      </c>
      <c r="K477" s="256" t="s">
        <v>69</v>
      </c>
      <c r="L477" s="337" t="s">
        <v>905</v>
      </c>
      <c r="M477" s="499" t="s">
        <v>905</v>
      </c>
      <c r="N477" s="337" t="s">
        <v>2126</v>
      </c>
      <c r="O477" s="243" t="s">
        <v>1787</v>
      </c>
      <c r="P477" s="243" t="s">
        <v>2739</v>
      </c>
      <c r="Q477" s="7" t="s">
        <v>21</v>
      </c>
      <c r="R477" s="373" t="s">
        <v>21431</v>
      </c>
      <c r="S477" s="360" t="s">
        <v>1935</v>
      </c>
      <c r="T477" s="7" t="s">
        <v>22</v>
      </c>
      <c r="U477" s="502">
        <v>36545</v>
      </c>
      <c r="V477" s="4" t="s">
        <v>343</v>
      </c>
      <c r="W477" s="4" t="s">
        <v>343</v>
      </c>
      <c r="X477" s="4" t="s">
        <v>1936</v>
      </c>
      <c r="Y477" s="501" t="s">
        <v>21432</v>
      </c>
      <c r="Z477" s="502">
        <v>44434</v>
      </c>
      <c r="AA477" s="535" t="s">
        <v>1937</v>
      </c>
      <c r="AB477" s="535" t="s">
        <v>1956</v>
      </c>
      <c r="AC477" s="504" t="s">
        <v>1939</v>
      </c>
      <c r="AD477" s="4" t="s">
        <v>2303</v>
      </c>
      <c r="AE477" s="4" t="s">
        <v>751</v>
      </c>
      <c r="AF477" s="4" t="s">
        <v>21433</v>
      </c>
      <c r="AG477" s="4" t="s">
        <v>21434</v>
      </c>
      <c r="AH477" s="4" t="s">
        <v>21435</v>
      </c>
      <c r="AI477" s="4" t="s">
        <v>21436</v>
      </c>
      <c r="AJ477" s="531" t="s">
        <v>21437</v>
      </c>
      <c r="AK477" s="4" t="s">
        <v>21438</v>
      </c>
      <c r="AL477" s="4" t="s">
        <v>1958</v>
      </c>
      <c r="AM477" s="501" t="s">
        <v>1788</v>
      </c>
      <c r="AN477" s="550" t="s">
        <v>1789</v>
      </c>
      <c r="AO477" s="550" t="s">
        <v>21439</v>
      </c>
      <c r="AP477" s="4"/>
      <c r="AQ477" s="6" t="s">
        <v>21440</v>
      </c>
      <c r="AR477" s="501" t="str">
        <f>Table2[[#This Row],[Employee Code]]</f>
        <v>12401838</v>
      </c>
      <c r="AS477" s="4"/>
      <c r="AT477" s="4" t="s">
        <v>14</v>
      </c>
      <c r="AU477" s="4"/>
      <c r="AV477" s="4"/>
    </row>
    <row r="478" spans="1:48" ht="24.75" customHeight="1" x14ac:dyDescent="0.35">
      <c r="A478" s="4">
        <f t="shared" si="7"/>
        <v>477</v>
      </c>
      <c r="B478" s="501" t="s">
        <v>16742</v>
      </c>
      <c r="C478" s="5" t="s">
        <v>1790</v>
      </c>
      <c r="D478" s="4"/>
      <c r="E478" s="4" t="s">
        <v>57</v>
      </c>
      <c r="F478" s="502">
        <v>45439</v>
      </c>
      <c r="G478" s="502">
        <v>45498</v>
      </c>
      <c r="H478" s="9">
        <v>45499</v>
      </c>
      <c r="I478" s="336">
        <v>45869</v>
      </c>
      <c r="J478" s="9" t="s">
        <v>2085</v>
      </c>
      <c r="K478" s="256" t="s">
        <v>34</v>
      </c>
      <c r="L478" s="337" t="s">
        <v>35</v>
      </c>
      <c r="M478" s="499" t="s">
        <v>35</v>
      </c>
      <c r="N478" s="337" t="s">
        <v>2126</v>
      </c>
      <c r="O478" s="243" t="s">
        <v>307</v>
      </c>
      <c r="P478" s="243" t="s">
        <v>2127</v>
      </c>
      <c r="Q478" s="7" t="s">
        <v>21</v>
      </c>
      <c r="R478" s="373" t="s">
        <v>21441</v>
      </c>
      <c r="S478" s="535" t="s">
        <v>2135</v>
      </c>
      <c r="T478" s="7" t="s">
        <v>22</v>
      </c>
      <c r="U478" s="502">
        <v>32573</v>
      </c>
      <c r="V478" s="4" t="s">
        <v>57</v>
      </c>
      <c r="W478" s="4" t="s">
        <v>334</v>
      </c>
      <c r="X478" s="4" t="s">
        <v>1936</v>
      </c>
      <c r="Y478" s="531" t="s">
        <v>21442</v>
      </c>
      <c r="Z478" s="502">
        <v>44375</v>
      </c>
      <c r="AA478" s="535" t="s">
        <v>1937</v>
      </c>
      <c r="AB478" s="4" t="s">
        <v>1938</v>
      </c>
      <c r="AC478" s="504" t="s">
        <v>1939</v>
      </c>
      <c r="AD478" s="4" t="s">
        <v>2229</v>
      </c>
      <c r="AE478" s="4" t="s">
        <v>2041</v>
      </c>
      <c r="AF478" s="4" t="s">
        <v>21443</v>
      </c>
      <c r="AG478" s="4" t="s">
        <v>21444</v>
      </c>
      <c r="AH478" s="4" t="s">
        <v>21445</v>
      </c>
      <c r="AI478" s="4" t="s">
        <v>21446</v>
      </c>
      <c r="AJ478" s="531" t="s">
        <v>21447</v>
      </c>
      <c r="AK478" s="4" t="s">
        <v>21448</v>
      </c>
      <c r="AL478" s="4" t="s">
        <v>1941</v>
      </c>
      <c r="AM478" s="501" t="s">
        <v>16889</v>
      </c>
      <c r="AN478" s="550" t="s">
        <v>1791</v>
      </c>
      <c r="AO478" s="550" t="s">
        <v>21449</v>
      </c>
      <c r="AP478" s="4"/>
      <c r="AQ478" s="6" t="s">
        <v>21450</v>
      </c>
      <c r="AR478" s="501" t="str">
        <f>Table2[[#This Row],[Employee Code]]</f>
        <v>12401839</v>
      </c>
      <c r="AS478" s="4"/>
      <c r="AT478" s="4" t="s">
        <v>21451</v>
      </c>
      <c r="AU478" s="4"/>
      <c r="AV478" s="4"/>
    </row>
    <row r="479" spans="1:48" ht="24.65" customHeight="1" x14ac:dyDescent="0.35">
      <c r="A479" s="4">
        <f t="shared" si="7"/>
        <v>478</v>
      </c>
      <c r="B479" s="501" t="s">
        <v>16743</v>
      </c>
      <c r="C479" s="5" t="s">
        <v>1792</v>
      </c>
      <c r="D479" s="4"/>
      <c r="E479" s="4" t="s">
        <v>14</v>
      </c>
      <c r="F479" s="502">
        <v>45441</v>
      </c>
      <c r="G479" s="502">
        <v>45500</v>
      </c>
      <c r="H479" s="9">
        <v>45501</v>
      </c>
      <c r="I479" s="336">
        <v>45869</v>
      </c>
      <c r="J479" s="9" t="s">
        <v>2085</v>
      </c>
      <c r="K479" s="256" t="s">
        <v>26</v>
      </c>
      <c r="L479" s="337" t="s">
        <v>751</v>
      </c>
      <c r="M479" s="499" t="s">
        <v>21400</v>
      </c>
      <c r="N479" s="243" t="s">
        <v>2050</v>
      </c>
      <c r="O479" s="243" t="s">
        <v>1793</v>
      </c>
      <c r="P479" s="243" t="s">
        <v>2740</v>
      </c>
      <c r="Q479" s="7" t="s">
        <v>21</v>
      </c>
      <c r="R479" s="373" t="s">
        <v>21452</v>
      </c>
      <c r="S479" s="540" t="s">
        <v>1944</v>
      </c>
      <c r="T479" s="7" t="s">
        <v>22</v>
      </c>
      <c r="U479" s="502">
        <v>36476</v>
      </c>
      <c r="V479" s="4" t="s">
        <v>2228</v>
      </c>
      <c r="W479" s="4" t="s">
        <v>334</v>
      </c>
      <c r="X479" s="4" t="s">
        <v>1936</v>
      </c>
      <c r="Y479" s="531" t="s">
        <v>21453</v>
      </c>
      <c r="Z479" s="502">
        <v>44417</v>
      </c>
      <c r="AA479" s="535" t="s">
        <v>1937</v>
      </c>
      <c r="AB479" s="4" t="s">
        <v>1956</v>
      </c>
      <c r="AC479" s="504" t="s">
        <v>1939</v>
      </c>
      <c r="AD479" s="535" t="s">
        <v>2010</v>
      </c>
      <c r="AE479" s="4" t="s">
        <v>751</v>
      </c>
      <c r="AF479" s="4" t="s">
        <v>21454</v>
      </c>
      <c r="AG479" s="4" t="s">
        <v>21455</v>
      </c>
      <c r="AH479" s="4" t="s">
        <v>21456</v>
      </c>
      <c r="AI479" s="4" t="s">
        <v>21457</v>
      </c>
      <c r="AJ479" s="531" t="s">
        <v>21458</v>
      </c>
      <c r="AK479" s="4" t="s">
        <v>21459</v>
      </c>
      <c r="AL479" s="4" t="s">
        <v>1993</v>
      </c>
      <c r="AM479" s="501" t="s">
        <v>16890</v>
      </c>
      <c r="AN479" s="553" t="s">
        <v>1794</v>
      </c>
      <c r="AO479" s="551" t="s">
        <v>21460</v>
      </c>
      <c r="AP479" s="4"/>
      <c r="AQ479" s="6" t="s">
        <v>21461</v>
      </c>
      <c r="AR479" s="501" t="str">
        <f>Table2[[#This Row],[Employee Code]]</f>
        <v>12401840</v>
      </c>
      <c r="AS479" s="4"/>
      <c r="AT479" s="4" t="s">
        <v>14</v>
      </c>
      <c r="AU479" s="4"/>
      <c r="AV479" s="4"/>
    </row>
    <row r="480" spans="1:48" ht="24.75" customHeight="1" x14ac:dyDescent="0.35">
      <c r="A480" s="4">
        <f t="shared" si="7"/>
        <v>479</v>
      </c>
      <c r="B480" s="501" t="s">
        <v>16744</v>
      </c>
      <c r="C480" s="5" t="s">
        <v>1797</v>
      </c>
      <c r="D480" s="4"/>
      <c r="E480" s="4" t="s">
        <v>14</v>
      </c>
      <c r="F480" s="502">
        <v>45453</v>
      </c>
      <c r="G480" s="502">
        <f>Table2[[#This Row],[Joining Date]]+59</f>
        <v>45512</v>
      </c>
      <c r="H480" s="9">
        <v>45513</v>
      </c>
      <c r="I480" s="336">
        <v>45900</v>
      </c>
      <c r="J480" s="9" t="s">
        <v>2085</v>
      </c>
      <c r="K480" s="256" t="s">
        <v>34</v>
      </c>
      <c r="L480" s="256" t="s">
        <v>35</v>
      </c>
      <c r="M480" s="499" t="s">
        <v>35</v>
      </c>
      <c r="N480" s="243" t="s">
        <v>1990</v>
      </c>
      <c r="O480" s="243" t="s">
        <v>1798</v>
      </c>
      <c r="P480" s="243" t="s">
        <v>2747</v>
      </c>
      <c r="Q480" s="7" t="s">
        <v>21</v>
      </c>
      <c r="R480" s="373" t="s">
        <v>21462</v>
      </c>
      <c r="S480" s="540" t="s">
        <v>1944</v>
      </c>
      <c r="T480" s="535" t="s">
        <v>22</v>
      </c>
      <c r="U480" s="502">
        <v>33719</v>
      </c>
      <c r="V480" s="4" t="s">
        <v>2205</v>
      </c>
      <c r="W480" s="4" t="s">
        <v>2205</v>
      </c>
      <c r="X480" s="4" t="s">
        <v>1936</v>
      </c>
      <c r="Y480" s="531" t="s">
        <v>21463</v>
      </c>
      <c r="Z480" s="502">
        <v>44375</v>
      </c>
      <c r="AA480" s="535" t="s">
        <v>1937</v>
      </c>
      <c r="AB480" s="4" t="s">
        <v>1956</v>
      </c>
      <c r="AC480" s="504" t="s">
        <v>1939</v>
      </c>
      <c r="AD480" s="4" t="s">
        <v>21464</v>
      </c>
      <c r="AE480" s="4" t="s">
        <v>21465</v>
      </c>
      <c r="AF480" s="4" t="s">
        <v>21466</v>
      </c>
      <c r="AG480" s="4" t="s">
        <v>21467</v>
      </c>
      <c r="AH480" s="4" t="s">
        <v>21468</v>
      </c>
      <c r="AI480" s="531" t="s">
        <v>21469</v>
      </c>
      <c r="AJ480" s="501" t="s">
        <v>21470</v>
      </c>
      <c r="AK480" s="4" t="s">
        <v>21471</v>
      </c>
      <c r="AL480" s="535" t="s">
        <v>2005</v>
      </c>
      <c r="AM480" s="501" t="s">
        <v>16891</v>
      </c>
      <c r="AN480" s="551" t="s">
        <v>1799</v>
      </c>
      <c r="AO480" s="551" t="s">
        <v>21472</v>
      </c>
      <c r="AP480" s="4"/>
      <c r="AQ480" s="6" t="s">
        <v>21473</v>
      </c>
      <c r="AR480" s="501" t="str">
        <f>Table2[[#This Row],[Employee Code]]</f>
        <v>12401842</v>
      </c>
      <c r="AS480" s="4"/>
      <c r="AT480" s="4" t="s">
        <v>14</v>
      </c>
      <c r="AU480" s="4"/>
      <c r="AV480" s="4"/>
    </row>
    <row r="481" spans="1:48" ht="24.75" customHeight="1" x14ac:dyDescent="0.35">
      <c r="A481" s="4">
        <f t="shared" si="7"/>
        <v>480</v>
      </c>
      <c r="B481" s="501" t="s">
        <v>16745</v>
      </c>
      <c r="C481" s="5" t="s">
        <v>1800</v>
      </c>
      <c r="D481" s="4"/>
      <c r="E481" s="4" t="s">
        <v>14</v>
      </c>
      <c r="F481" s="502">
        <v>45455</v>
      </c>
      <c r="G481" s="502">
        <f>Table2[[#This Row],[Joining Date]]+59</f>
        <v>45514</v>
      </c>
      <c r="H481" s="9">
        <v>45515</v>
      </c>
      <c r="I481" s="336">
        <v>45900</v>
      </c>
      <c r="J481" s="9" t="s">
        <v>2085</v>
      </c>
      <c r="K481" s="256" t="s">
        <v>40</v>
      </c>
      <c r="L481" s="256" t="s">
        <v>47</v>
      </c>
      <c r="M481" s="499" t="s">
        <v>2027</v>
      </c>
      <c r="N481" s="243" t="s">
        <v>1984</v>
      </c>
      <c r="O481" s="243" t="s">
        <v>1801</v>
      </c>
      <c r="P481" s="243" t="s">
        <v>2748</v>
      </c>
      <c r="Q481" s="7" t="s">
        <v>21</v>
      </c>
      <c r="R481" s="373" t="s">
        <v>21474</v>
      </c>
      <c r="S481" s="540" t="s">
        <v>1944</v>
      </c>
      <c r="T481" s="7" t="s">
        <v>53</v>
      </c>
      <c r="U481" s="502">
        <v>31858</v>
      </c>
      <c r="V481" s="4" t="s">
        <v>351</v>
      </c>
      <c r="W481" s="4" t="s">
        <v>351</v>
      </c>
      <c r="X481" s="4" t="s">
        <v>1936</v>
      </c>
      <c r="Y481" s="531" t="s">
        <v>21475</v>
      </c>
      <c r="Z481" s="502">
        <v>44652</v>
      </c>
      <c r="AA481" s="535" t="s">
        <v>1937</v>
      </c>
      <c r="AB481" s="4" t="s">
        <v>1938</v>
      </c>
      <c r="AC481" s="504" t="s">
        <v>1939</v>
      </c>
      <c r="AD481" s="4" t="s">
        <v>2229</v>
      </c>
      <c r="AE481" s="4" t="s">
        <v>1948</v>
      </c>
      <c r="AF481" s="4" t="s">
        <v>21476</v>
      </c>
      <c r="AG481" s="4" t="s">
        <v>21477</v>
      </c>
      <c r="AH481" s="4" t="s">
        <v>21476</v>
      </c>
      <c r="AI481" s="531" t="s">
        <v>21477</v>
      </c>
      <c r="AJ481" s="501" t="s">
        <v>21478</v>
      </c>
      <c r="AK481" s="4" t="s">
        <v>21479</v>
      </c>
      <c r="AL481" s="4" t="s">
        <v>1971</v>
      </c>
      <c r="AM481" s="501" t="s">
        <v>16892</v>
      </c>
      <c r="AN481" s="552" t="s">
        <v>1802</v>
      </c>
      <c r="AO481" s="7" t="s">
        <v>21480</v>
      </c>
      <c r="AP481" s="4"/>
      <c r="AQ481" s="6" t="s">
        <v>21481</v>
      </c>
      <c r="AR481" s="501" t="str">
        <f>Table2[[#This Row],[Employee Code]]</f>
        <v>12401843</v>
      </c>
      <c r="AS481" s="4"/>
      <c r="AT481" s="4" t="s">
        <v>14</v>
      </c>
      <c r="AU481" s="4"/>
      <c r="AV481" s="4"/>
    </row>
    <row r="482" spans="1:48" ht="29.25" customHeight="1" x14ac:dyDescent="0.35">
      <c r="A482" s="4">
        <f t="shared" si="7"/>
        <v>481</v>
      </c>
      <c r="B482" s="501" t="s">
        <v>16746</v>
      </c>
      <c r="C482" s="5" t="s">
        <v>1803</v>
      </c>
      <c r="D482" s="4"/>
      <c r="E482" s="4" t="s">
        <v>14</v>
      </c>
      <c r="F482" s="502">
        <v>45455</v>
      </c>
      <c r="G482" s="502">
        <f>Table2[[#This Row],[Joining Date]]+59</f>
        <v>45514</v>
      </c>
      <c r="H482" s="9">
        <v>45515</v>
      </c>
      <c r="I482" s="336">
        <v>45900</v>
      </c>
      <c r="J482" s="9" t="s">
        <v>2085</v>
      </c>
      <c r="K482" s="256" t="s">
        <v>26</v>
      </c>
      <c r="L482" s="256" t="s">
        <v>958</v>
      </c>
      <c r="M482" s="499" t="s">
        <v>958</v>
      </c>
      <c r="N482" s="243" t="s">
        <v>2050</v>
      </c>
      <c r="O482" s="243" t="s">
        <v>1041</v>
      </c>
      <c r="P482" s="243" t="s">
        <v>2448</v>
      </c>
      <c r="Q482" s="7" t="s">
        <v>21</v>
      </c>
      <c r="R482" s="373" t="s">
        <v>21482</v>
      </c>
      <c r="S482" s="540" t="s">
        <v>1944</v>
      </c>
      <c r="T482" s="7" t="s">
        <v>22</v>
      </c>
      <c r="U482" s="502">
        <v>36167</v>
      </c>
      <c r="V482" s="4" t="s">
        <v>101</v>
      </c>
      <c r="W482" s="4" t="s">
        <v>101</v>
      </c>
      <c r="X482" s="4" t="s">
        <v>1936</v>
      </c>
      <c r="Y482" s="531" t="s">
        <v>21483</v>
      </c>
      <c r="Z482" s="502">
        <v>45362</v>
      </c>
      <c r="AA482" s="535" t="s">
        <v>1937</v>
      </c>
      <c r="AB482" s="4" t="s">
        <v>1956</v>
      </c>
      <c r="AC482" s="504" t="s">
        <v>1939</v>
      </c>
      <c r="AD482" s="4" t="s">
        <v>1992</v>
      </c>
      <c r="AE482" s="4" t="s">
        <v>21484</v>
      </c>
      <c r="AF482" s="4" t="s">
        <v>21485</v>
      </c>
      <c r="AG482" s="4" t="s">
        <v>21486</v>
      </c>
      <c r="AH482" s="4" t="s">
        <v>21487</v>
      </c>
      <c r="AI482" s="4" t="s">
        <v>21488</v>
      </c>
      <c r="AJ482" s="531" t="s">
        <v>21489</v>
      </c>
      <c r="AK482" s="4" t="s">
        <v>21490</v>
      </c>
      <c r="AL482" s="4" t="s">
        <v>1993</v>
      </c>
      <c r="AM482" s="501" t="s">
        <v>16893</v>
      </c>
      <c r="AN482" s="552" t="s">
        <v>1804</v>
      </c>
      <c r="AO482" s="7" t="s">
        <v>21491</v>
      </c>
      <c r="AP482" s="4"/>
      <c r="AQ482" s="6" t="s">
        <v>21492</v>
      </c>
      <c r="AR482" s="501" t="str">
        <f>Table2[[#This Row],[Employee Code]]</f>
        <v>12401844</v>
      </c>
      <c r="AS482" s="4"/>
      <c r="AT482" s="4" t="s">
        <v>14</v>
      </c>
      <c r="AU482" s="4"/>
      <c r="AV482" s="4"/>
    </row>
    <row r="483" spans="1:48" ht="24.75" customHeight="1" x14ac:dyDescent="0.35">
      <c r="A483" s="4">
        <f t="shared" si="7"/>
        <v>482</v>
      </c>
      <c r="B483" s="501" t="s">
        <v>16747</v>
      </c>
      <c r="C483" s="5" t="s">
        <v>1805</v>
      </c>
      <c r="D483" s="4" t="s">
        <v>21493</v>
      </c>
      <c r="E483" s="4" t="s">
        <v>1679</v>
      </c>
      <c r="F483" s="502">
        <v>45455</v>
      </c>
      <c r="G483" s="502">
        <f>Table2[[#This Row],[Joining Date]]+59</f>
        <v>45514</v>
      </c>
      <c r="H483" s="9">
        <v>45515</v>
      </c>
      <c r="I483" s="336">
        <v>45900</v>
      </c>
      <c r="J483" s="9" t="s">
        <v>2085</v>
      </c>
      <c r="K483" s="256" t="s">
        <v>80</v>
      </c>
      <c r="L483" s="256" t="s">
        <v>195</v>
      </c>
      <c r="M483" s="499" t="s">
        <v>2141</v>
      </c>
      <c r="N483" s="243" t="s">
        <v>1942</v>
      </c>
      <c r="O483" s="243" t="s">
        <v>164</v>
      </c>
      <c r="P483" s="243" t="s">
        <v>2039</v>
      </c>
      <c r="Q483" s="7" t="s">
        <v>83</v>
      </c>
      <c r="R483" s="373" t="s">
        <v>21494</v>
      </c>
      <c r="S483" s="540" t="s">
        <v>1944</v>
      </c>
      <c r="T483" s="7" t="s">
        <v>53</v>
      </c>
      <c r="U483" s="502">
        <v>31657</v>
      </c>
      <c r="V483" s="4" t="s">
        <v>334</v>
      </c>
      <c r="W483" s="4" t="s">
        <v>334</v>
      </c>
      <c r="X483" s="4" t="s">
        <v>1936</v>
      </c>
      <c r="Y483" s="531" t="s">
        <v>21495</v>
      </c>
      <c r="Z483" s="502">
        <v>44463</v>
      </c>
      <c r="AA483" s="4" t="s">
        <v>1937</v>
      </c>
      <c r="AB483" s="4" t="s">
        <v>1938</v>
      </c>
      <c r="AC483" s="504" t="s">
        <v>1939</v>
      </c>
      <c r="AD483" s="4" t="s">
        <v>2139</v>
      </c>
      <c r="AE483" s="4" t="s">
        <v>1948</v>
      </c>
      <c r="AF483" s="4" t="s">
        <v>21496</v>
      </c>
      <c r="AG483" s="4" t="s">
        <v>21497</v>
      </c>
      <c r="AH483" s="4" t="s">
        <v>21496</v>
      </c>
      <c r="AI483" s="4" t="s">
        <v>21497</v>
      </c>
      <c r="AJ483" s="555" t="s">
        <v>21498</v>
      </c>
      <c r="AK483" s="501" t="s">
        <v>21499</v>
      </c>
      <c r="AL483" s="4" t="s">
        <v>1971</v>
      </c>
      <c r="AM483" s="501" t="s">
        <v>16894</v>
      </c>
      <c r="AN483" s="556" t="s">
        <v>1806</v>
      </c>
      <c r="AO483" s="7" t="s">
        <v>21500</v>
      </c>
      <c r="AP483" s="4"/>
      <c r="AQ483" s="6" t="s">
        <v>21501</v>
      </c>
      <c r="AR483" s="501" t="str">
        <f>Table2[[#This Row],[Employee Code]]</f>
        <v>12401845</v>
      </c>
      <c r="AS483" s="4"/>
      <c r="AT483" s="4" t="s">
        <v>2813</v>
      </c>
      <c r="AU483" s="4"/>
      <c r="AV483" s="4"/>
    </row>
    <row r="484" spans="1:48" ht="24.75" customHeight="1" x14ac:dyDescent="0.35">
      <c r="A484" s="535">
        <f t="shared" si="7"/>
        <v>483</v>
      </c>
      <c r="B484" s="542" t="s">
        <v>16748</v>
      </c>
      <c r="C484" s="256" t="s">
        <v>1807</v>
      </c>
      <c r="D484" s="535"/>
      <c r="E484" s="535" t="s">
        <v>255</v>
      </c>
      <c r="F484" s="536">
        <v>45455</v>
      </c>
      <c r="G484" s="536">
        <f>Table2[[#This Row],[Joining Date]]+59</f>
        <v>45514</v>
      </c>
      <c r="H484" s="536">
        <v>45515</v>
      </c>
      <c r="I484" s="537">
        <v>45900</v>
      </c>
      <c r="J484" s="9" t="s">
        <v>2085</v>
      </c>
      <c r="K484" s="256" t="s">
        <v>80</v>
      </c>
      <c r="L484" s="256" t="s">
        <v>256</v>
      </c>
      <c r="M484" s="557" t="s">
        <v>21502</v>
      </c>
      <c r="N484" s="538" t="s">
        <v>1942</v>
      </c>
      <c r="O484" s="538" t="s">
        <v>164</v>
      </c>
      <c r="P484" s="538" t="s">
        <v>2039</v>
      </c>
      <c r="Q484" s="535" t="s">
        <v>83</v>
      </c>
      <c r="R484" s="542" t="s">
        <v>21503</v>
      </c>
      <c r="S484" s="540" t="s">
        <v>1944</v>
      </c>
      <c r="T484" s="535" t="s">
        <v>53</v>
      </c>
      <c r="U484" s="536">
        <v>30548</v>
      </c>
      <c r="V484" s="535" t="s">
        <v>351</v>
      </c>
      <c r="W484" s="535" t="s">
        <v>2416</v>
      </c>
      <c r="X484" s="535" t="s">
        <v>1936</v>
      </c>
      <c r="Y484" s="539" t="s">
        <v>21504</v>
      </c>
      <c r="Z484" s="536">
        <v>44784</v>
      </c>
      <c r="AA484" s="535" t="s">
        <v>1937</v>
      </c>
      <c r="AB484" s="535" t="s">
        <v>1938</v>
      </c>
      <c r="AC484" s="121" t="s">
        <v>1939</v>
      </c>
      <c r="AD484" s="535" t="s">
        <v>1992</v>
      </c>
      <c r="AE484" s="535" t="s">
        <v>21505</v>
      </c>
      <c r="AF484" s="535" t="s">
        <v>21506</v>
      </c>
      <c r="AG484" s="535" t="s">
        <v>21507</v>
      </c>
      <c r="AH484" s="535" t="s">
        <v>21508</v>
      </c>
      <c r="AI484" s="535" t="s">
        <v>21509</v>
      </c>
      <c r="AJ484" s="558" t="s">
        <v>21510</v>
      </c>
      <c r="AK484" s="542" t="s">
        <v>21511</v>
      </c>
      <c r="AL484" s="535" t="s">
        <v>1971</v>
      </c>
      <c r="AM484" s="542" t="s">
        <v>16895</v>
      </c>
      <c r="AN484" s="556" t="s">
        <v>1808</v>
      </c>
      <c r="AO484" s="551" t="s">
        <v>21512</v>
      </c>
      <c r="AP484" s="535"/>
      <c r="AQ484" s="541" t="s">
        <v>21513</v>
      </c>
      <c r="AR484" s="542" t="str">
        <f>Table2[[#This Row],[Employee Code]]</f>
        <v>12401846</v>
      </c>
      <c r="AS484" s="535"/>
      <c r="AT484" s="535" t="s">
        <v>21350</v>
      </c>
      <c r="AU484" s="535"/>
      <c r="AV484" s="535"/>
    </row>
    <row r="485" spans="1:48" s="11" customFormat="1" ht="24.75" customHeight="1" x14ac:dyDescent="0.35">
      <c r="A485" s="7">
        <f t="shared" si="7"/>
        <v>484</v>
      </c>
      <c r="B485" s="373" t="s">
        <v>16749</v>
      </c>
      <c r="C485" s="8" t="s">
        <v>1809</v>
      </c>
      <c r="D485" s="7"/>
      <c r="E485" s="7" t="s">
        <v>14</v>
      </c>
      <c r="F485" s="9">
        <v>45460</v>
      </c>
      <c r="G485" s="9">
        <f>Table2[[#This Row],[Joining Date]]+59</f>
        <v>45519</v>
      </c>
      <c r="H485" s="9">
        <v>45520</v>
      </c>
      <c r="I485" s="275">
        <v>45900</v>
      </c>
      <c r="J485" s="9" t="s">
        <v>2085</v>
      </c>
      <c r="K485" s="8" t="s">
        <v>40</v>
      </c>
      <c r="L485" s="8" t="s">
        <v>41</v>
      </c>
      <c r="M485" s="331" t="s">
        <v>1954</v>
      </c>
      <c r="N485" s="243" t="s">
        <v>1933</v>
      </c>
      <c r="O485" s="243" t="s">
        <v>1810</v>
      </c>
      <c r="P485" s="243" t="s">
        <v>2749</v>
      </c>
      <c r="Q485" s="7" t="s">
        <v>21</v>
      </c>
      <c r="R485" s="373" t="s">
        <v>21514</v>
      </c>
      <c r="S485" s="360" t="s">
        <v>2485</v>
      </c>
      <c r="T485" s="7" t="s">
        <v>22</v>
      </c>
      <c r="U485" s="9">
        <v>33481</v>
      </c>
      <c r="V485" s="7" t="s">
        <v>101</v>
      </c>
      <c r="W485" s="7" t="s">
        <v>101</v>
      </c>
      <c r="X485" s="7" t="s">
        <v>1936</v>
      </c>
      <c r="Y485" s="342" t="s">
        <v>21515</v>
      </c>
      <c r="Z485" s="9">
        <v>44676</v>
      </c>
      <c r="AA485" s="7" t="s">
        <v>1937</v>
      </c>
      <c r="AB485" s="7" t="s">
        <v>1938</v>
      </c>
      <c r="AC485" s="11" t="s">
        <v>1939</v>
      </c>
      <c r="AD485" s="7" t="s">
        <v>2010</v>
      </c>
      <c r="AE485" s="7" t="s">
        <v>21516</v>
      </c>
      <c r="AF485" s="7" t="s">
        <v>21517</v>
      </c>
      <c r="AG485" s="7" t="s">
        <v>21518</v>
      </c>
      <c r="AH485" s="7" t="s">
        <v>21519</v>
      </c>
      <c r="AI485" s="7" t="s">
        <v>21520</v>
      </c>
      <c r="AJ485" s="342" t="s">
        <v>21521</v>
      </c>
      <c r="AK485" s="373" t="s">
        <v>21522</v>
      </c>
      <c r="AL485" s="7" t="s">
        <v>1941</v>
      </c>
      <c r="AM485" s="373" t="s">
        <v>16896</v>
      </c>
      <c r="AN485" s="552" t="s">
        <v>1811</v>
      </c>
      <c r="AO485" s="551" t="s">
        <v>21523</v>
      </c>
      <c r="AP485" s="7"/>
      <c r="AQ485" s="10" t="s">
        <v>21524</v>
      </c>
      <c r="AR485" s="373" t="str">
        <f>Table2[[#This Row],[Employee Code]]</f>
        <v>12401847</v>
      </c>
      <c r="AS485" s="7"/>
      <c r="AT485" s="7" t="s">
        <v>14</v>
      </c>
      <c r="AU485" s="7"/>
      <c r="AV485" s="7"/>
    </row>
    <row r="486" spans="1:48" ht="24.75" customHeight="1" x14ac:dyDescent="0.35">
      <c r="A486" s="535">
        <f t="shared" si="7"/>
        <v>485</v>
      </c>
      <c r="B486" s="542" t="s">
        <v>16750</v>
      </c>
      <c r="C486" s="256" t="s">
        <v>1812</v>
      </c>
      <c r="D486" s="535" t="s">
        <v>18342</v>
      </c>
      <c r="E486" s="535" t="s">
        <v>14</v>
      </c>
      <c r="F486" s="536">
        <v>45460</v>
      </c>
      <c r="G486" s="536"/>
      <c r="H486" s="536">
        <v>45460</v>
      </c>
      <c r="I486" s="537">
        <v>45838</v>
      </c>
      <c r="J486" s="536" t="s">
        <v>2085</v>
      </c>
      <c r="K486" s="256" t="s">
        <v>34</v>
      </c>
      <c r="L486" s="256" t="s">
        <v>35</v>
      </c>
      <c r="M486" s="557" t="s">
        <v>2225</v>
      </c>
      <c r="N486" s="538" t="s">
        <v>2126</v>
      </c>
      <c r="O486" s="538" t="s">
        <v>762</v>
      </c>
      <c r="P486" s="538" t="s">
        <v>2347</v>
      </c>
      <c r="Q486" s="535" t="s">
        <v>21</v>
      </c>
      <c r="R486" s="542" t="s">
        <v>21525</v>
      </c>
      <c r="S486" s="540" t="s">
        <v>1986</v>
      </c>
      <c r="T486" s="535" t="s">
        <v>22</v>
      </c>
      <c r="U486" s="536">
        <v>35917</v>
      </c>
      <c r="V486" s="535" t="s">
        <v>2109</v>
      </c>
      <c r="W486" s="535" t="s">
        <v>2109</v>
      </c>
      <c r="X486" s="535" t="s">
        <v>1936</v>
      </c>
      <c r="Y486" s="539" t="s">
        <v>21526</v>
      </c>
      <c r="Z486" s="536">
        <v>44965</v>
      </c>
      <c r="AA486" s="535" t="s">
        <v>1937</v>
      </c>
      <c r="AB486" s="535" t="s">
        <v>1956</v>
      </c>
      <c r="AC486" s="121" t="s">
        <v>1939</v>
      </c>
      <c r="AD486" s="535" t="s">
        <v>2010</v>
      </c>
      <c r="AE486" s="535" t="s">
        <v>2750</v>
      </c>
      <c r="AF486" s="535" t="s">
        <v>21527</v>
      </c>
      <c r="AG486" s="535" t="s">
        <v>21528</v>
      </c>
      <c r="AH486" s="535" t="s">
        <v>21529</v>
      </c>
      <c r="AI486" s="535" t="s">
        <v>21530</v>
      </c>
      <c r="AJ486" s="539" t="s">
        <v>21531</v>
      </c>
      <c r="AK486" s="542" t="s">
        <v>21532</v>
      </c>
      <c r="AL486" s="535" t="s">
        <v>21533</v>
      </c>
      <c r="AM486" s="542" t="s">
        <v>1813</v>
      </c>
      <c r="AN486" s="552" t="s">
        <v>1814</v>
      </c>
      <c r="AO486" s="552" t="s">
        <v>21534</v>
      </c>
      <c r="AP486" s="535"/>
      <c r="AQ486" s="541" t="s">
        <v>21535</v>
      </c>
      <c r="AR486" s="542" t="str">
        <f>Table2[[#This Row],[Employee Code]]</f>
        <v>12401848</v>
      </c>
      <c r="AS486" s="535"/>
      <c r="AT486" s="535" t="s">
        <v>14</v>
      </c>
      <c r="AU486" s="535"/>
      <c r="AV486" s="535"/>
    </row>
    <row r="487" spans="1:48" ht="24.75" customHeight="1" x14ac:dyDescent="0.35">
      <c r="A487" s="535">
        <f t="shared" si="7"/>
        <v>486</v>
      </c>
      <c r="B487" s="542" t="s">
        <v>16751</v>
      </c>
      <c r="C487" s="256" t="s">
        <v>1815</v>
      </c>
      <c r="D487" s="535"/>
      <c r="E487" s="535" t="s">
        <v>14</v>
      </c>
      <c r="F487" s="536">
        <v>45460</v>
      </c>
      <c r="G487" s="536">
        <f>Table2[[#This Row],[Joining Date]]+59</f>
        <v>45519</v>
      </c>
      <c r="H487" s="9">
        <v>45520</v>
      </c>
      <c r="I487" s="275">
        <v>45900</v>
      </c>
      <c r="J487" s="9" t="s">
        <v>2085</v>
      </c>
      <c r="K487" s="256" t="s">
        <v>109</v>
      </c>
      <c r="L487" s="256" t="s">
        <v>110</v>
      </c>
      <c r="M487" s="557" t="s">
        <v>2330</v>
      </c>
      <c r="N487" s="538" t="s">
        <v>2126</v>
      </c>
      <c r="O487" s="538" t="s">
        <v>1816</v>
      </c>
      <c r="P487" s="538" t="s">
        <v>2751</v>
      </c>
      <c r="Q487" s="535" t="s">
        <v>21</v>
      </c>
      <c r="R487" s="542" t="s">
        <v>21536</v>
      </c>
      <c r="S487" s="540" t="s">
        <v>2135</v>
      </c>
      <c r="T487" s="535" t="s">
        <v>22</v>
      </c>
      <c r="U487" s="536">
        <v>33357</v>
      </c>
      <c r="V487" s="535" t="s">
        <v>141</v>
      </c>
      <c r="W487" s="535" t="s">
        <v>141</v>
      </c>
      <c r="X487" s="535" t="s">
        <v>1936</v>
      </c>
      <c r="Y487" s="539" t="s">
        <v>21537</v>
      </c>
      <c r="Z487" s="536">
        <v>45023</v>
      </c>
      <c r="AA487" s="535" t="s">
        <v>1937</v>
      </c>
      <c r="AB487" s="535" t="s">
        <v>1956</v>
      </c>
      <c r="AC487" s="121" t="s">
        <v>1939</v>
      </c>
      <c r="AD487" s="535" t="s">
        <v>21538</v>
      </c>
      <c r="AE487" s="535" t="s">
        <v>2041</v>
      </c>
      <c r="AF487" s="535" t="s">
        <v>21539</v>
      </c>
      <c r="AG487" s="535" t="s">
        <v>21540</v>
      </c>
      <c r="AH487" s="535" t="s">
        <v>21539</v>
      </c>
      <c r="AI487" s="535" t="s">
        <v>21540</v>
      </c>
      <c r="AJ487" s="539" t="s">
        <v>21541</v>
      </c>
      <c r="AK487" s="542" t="s">
        <v>21542</v>
      </c>
      <c r="AL487" s="535" t="s">
        <v>1958</v>
      </c>
      <c r="AM487" s="542" t="s">
        <v>1817</v>
      </c>
      <c r="AN487" s="552" t="s">
        <v>1818</v>
      </c>
      <c r="AO487" s="552" t="s">
        <v>21543</v>
      </c>
      <c r="AP487" s="535"/>
      <c r="AQ487" s="541" t="s">
        <v>21544</v>
      </c>
      <c r="AR487" s="542" t="str">
        <f>Table2[[#This Row],[Employee Code]]</f>
        <v>12401849</v>
      </c>
      <c r="AS487" s="535"/>
      <c r="AT487" s="535" t="s">
        <v>14</v>
      </c>
      <c r="AU487" s="535"/>
      <c r="AV487" s="535"/>
    </row>
    <row r="488" spans="1:48" ht="24.75" customHeight="1" x14ac:dyDescent="0.35">
      <c r="A488" s="4">
        <f t="shared" si="7"/>
        <v>487</v>
      </c>
      <c r="B488" s="501" t="s">
        <v>16752</v>
      </c>
      <c r="C488" s="5" t="s">
        <v>1819</v>
      </c>
      <c r="D488" s="4"/>
      <c r="E488" s="7" t="s">
        <v>14</v>
      </c>
      <c r="F488" s="502">
        <v>45460</v>
      </c>
      <c r="G488" s="502">
        <f>Table2[[#This Row],[Joining Date]]+59</f>
        <v>45519</v>
      </c>
      <c r="H488" s="9">
        <v>45520</v>
      </c>
      <c r="I488" s="275">
        <v>45900</v>
      </c>
      <c r="J488" s="9" t="s">
        <v>2085</v>
      </c>
      <c r="K488" s="274" t="s">
        <v>80</v>
      </c>
      <c r="L488" s="337" t="s">
        <v>16880</v>
      </c>
      <c r="M488" s="499" t="s">
        <v>2540</v>
      </c>
      <c r="N488" s="243" t="s">
        <v>2017</v>
      </c>
      <c r="O488" s="243" t="s">
        <v>1820</v>
      </c>
      <c r="P488" s="243" t="s">
        <v>2407</v>
      </c>
      <c r="Q488" s="535" t="s">
        <v>21</v>
      </c>
      <c r="R488" s="373" t="s">
        <v>21545</v>
      </c>
      <c r="S488" s="540" t="s">
        <v>1944</v>
      </c>
      <c r="T488" s="7" t="s">
        <v>22</v>
      </c>
      <c r="U488" s="502">
        <v>30498</v>
      </c>
      <c r="V488" s="4" t="s">
        <v>255</v>
      </c>
      <c r="W488" s="4" t="s">
        <v>707</v>
      </c>
      <c r="X488" s="4" t="s">
        <v>1936</v>
      </c>
      <c r="Y488" s="531" t="s">
        <v>21546</v>
      </c>
      <c r="Z488" s="502">
        <v>45117</v>
      </c>
      <c r="AA488" s="535" t="s">
        <v>1937</v>
      </c>
      <c r="AB488" s="4" t="s">
        <v>1938</v>
      </c>
      <c r="AC488" s="121" t="s">
        <v>1939</v>
      </c>
      <c r="AD488" s="4" t="s">
        <v>18473</v>
      </c>
      <c r="AE488" s="4" t="s">
        <v>17032</v>
      </c>
      <c r="AF488" s="4" t="s">
        <v>21547</v>
      </c>
      <c r="AG488" s="4" t="s">
        <v>21548</v>
      </c>
      <c r="AH488" s="4" t="s">
        <v>21547</v>
      </c>
      <c r="AI488" s="4" t="s">
        <v>21548</v>
      </c>
      <c r="AJ488" s="531" t="s">
        <v>21549</v>
      </c>
      <c r="AK488" s="501" t="s">
        <v>21550</v>
      </c>
      <c r="AL488" s="4" t="s">
        <v>1941</v>
      </c>
      <c r="AM488" s="501" t="s">
        <v>16897</v>
      </c>
      <c r="AN488" s="552" t="s">
        <v>1821</v>
      </c>
      <c r="AO488" s="552" t="s">
        <v>21551</v>
      </c>
      <c r="AP488" s="4"/>
      <c r="AQ488" s="6" t="s">
        <v>21552</v>
      </c>
      <c r="AR488" s="501" t="str">
        <f>Table2[[#This Row],[Employee Code]]</f>
        <v>12401850</v>
      </c>
      <c r="AS488" s="4"/>
      <c r="AT488" s="4" t="s">
        <v>14</v>
      </c>
      <c r="AU488" s="4"/>
      <c r="AV488" s="4"/>
    </row>
    <row r="489" spans="1:48" ht="24.75" customHeight="1" x14ac:dyDescent="0.35">
      <c r="A489" s="535">
        <f t="shared" si="7"/>
        <v>488</v>
      </c>
      <c r="B489" s="542" t="s">
        <v>16753</v>
      </c>
      <c r="C489" s="256" t="s">
        <v>1822</v>
      </c>
      <c r="D489" s="535"/>
      <c r="E489" s="535" t="s">
        <v>255</v>
      </c>
      <c r="F489" s="536">
        <v>45469</v>
      </c>
      <c r="G489" s="536">
        <f>Table2[[#This Row],[Joining Date]]+59</f>
        <v>45528</v>
      </c>
      <c r="H489" s="536">
        <v>45529</v>
      </c>
      <c r="I489" s="275">
        <v>45900</v>
      </c>
      <c r="J489" s="9" t="s">
        <v>2085</v>
      </c>
      <c r="K489" s="559" t="s">
        <v>80</v>
      </c>
      <c r="L489" s="256" t="s">
        <v>256</v>
      </c>
      <c r="M489" s="557" t="s">
        <v>2096</v>
      </c>
      <c r="N489" s="538" t="s">
        <v>1972</v>
      </c>
      <c r="O489" s="538" t="s">
        <v>196</v>
      </c>
      <c r="P489" s="538" t="s">
        <v>2735</v>
      </c>
      <c r="Q489" s="535" t="s">
        <v>83</v>
      </c>
      <c r="R489" s="542" t="s">
        <v>21553</v>
      </c>
      <c r="S489" s="540" t="s">
        <v>2003</v>
      </c>
      <c r="T489" s="535" t="s">
        <v>22</v>
      </c>
      <c r="U489" s="536">
        <v>33494</v>
      </c>
      <c r="V489" s="535" t="s">
        <v>2441</v>
      </c>
      <c r="W489" s="535" t="s">
        <v>2441</v>
      </c>
      <c r="X489" s="535" t="s">
        <v>1936</v>
      </c>
      <c r="Y489" s="539" t="s">
        <v>21554</v>
      </c>
      <c r="Z489" s="536">
        <v>44895</v>
      </c>
      <c r="AA489" s="535" t="s">
        <v>1937</v>
      </c>
      <c r="AB489" s="535" t="s">
        <v>1938</v>
      </c>
      <c r="AC489" s="121" t="s">
        <v>1974</v>
      </c>
      <c r="AD489" s="535" t="s">
        <v>21256</v>
      </c>
      <c r="AE489" s="535" t="s">
        <v>1988</v>
      </c>
      <c r="AF489" s="535" t="s">
        <v>21555</v>
      </c>
      <c r="AG489" s="535" t="s">
        <v>21556</v>
      </c>
      <c r="AH489" s="535" t="s">
        <v>21557</v>
      </c>
      <c r="AI489" s="535" t="s">
        <v>21558</v>
      </c>
      <c r="AJ489" s="539" t="s">
        <v>21559</v>
      </c>
      <c r="AK489" s="542" t="s">
        <v>2752</v>
      </c>
      <c r="AL489" s="535" t="s">
        <v>1941</v>
      </c>
      <c r="AM489" s="542" t="s">
        <v>16898</v>
      </c>
      <c r="AN489" s="556" t="s">
        <v>1823</v>
      </c>
      <c r="AO489" s="551" t="s">
        <v>21560</v>
      </c>
      <c r="AP489" s="535"/>
      <c r="AQ489" s="541" t="s">
        <v>21561</v>
      </c>
      <c r="AR489" s="542" t="str">
        <f>Table2[[#This Row],[Employee Code]]</f>
        <v>12401851</v>
      </c>
      <c r="AS489" s="535"/>
      <c r="AT489" s="4" t="s">
        <v>21350</v>
      </c>
      <c r="AU489" s="535"/>
      <c r="AV489" s="535"/>
    </row>
    <row r="490" spans="1:48" s="11" customFormat="1" ht="24.75" customHeight="1" x14ac:dyDescent="0.35">
      <c r="A490" s="7">
        <f t="shared" si="7"/>
        <v>489</v>
      </c>
      <c r="B490" s="373" t="s">
        <v>16754</v>
      </c>
      <c r="C490" s="8" t="s">
        <v>1824</v>
      </c>
      <c r="D490" s="7"/>
      <c r="E490" s="7" t="s">
        <v>14</v>
      </c>
      <c r="F490" s="9">
        <v>45474</v>
      </c>
      <c r="G490" s="9">
        <f>Table2[[#This Row],[Joining Date]]+59</f>
        <v>45533</v>
      </c>
      <c r="H490" s="536">
        <v>45529</v>
      </c>
      <c r="I490" s="275">
        <v>45900</v>
      </c>
      <c r="J490" s="9" t="s">
        <v>2085</v>
      </c>
      <c r="K490" s="337" t="s">
        <v>69</v>
      </c>
      <c r="L490" s="8" t="s">
        <v>789</v>
      </c>
      <c r="M490" s="331" t="s">
        <v>2383</v>
      </c>
      <c r="N490" s="243" t="s">
        <v>1972</v>
      </c>
      <c r="O490" s="243" t="s">
        <v>1825</v>
      </c>
      <c r="P490" s="243" t="s">
        <v>2753</v>
      </c>
      <c r="Q490" s="7" t="s">
        <v>21</v>
      </c>
      <c r="R490" s="373" t="s">
        <v>21562</v>
      </c>
      <c r="S490" s="360" t="s">
        <v>1935</v>
      </c>
      <c r="T490" s="7" t="s">
        <v>53</v>
      </c>
      <c r="U490" s="9">
        <v>33345</v>
      </c>
      <c r="V490" s="7" t="s">
        <v>1658</v>
      </c>
      <c r="W490" s="7" t="s">
        <v>2202</v>
      </c>
      <c r="X490" s="7" t="s">
        <v>1936</v>
      </c>
      <c r="Y490" s="342" t="s">
        <v>21563</v>
      </c>
      <c r="Z490" s="9">
        <v>44862</v>
      </c>
      <c r="AA490" s="7" t="s">
        <v>1937</v>
      </c>
      <c r="AB490" s="7" t="s">
        <v>1956</v>
      </c>
      <c r="AC490" s="11" t="s">
        <v>1939</v>
      </c>
      <c r="AD490" s="269" t="s">
        <v>2098</v>
      </c>
      <c r="AE490" s="7" t="s">
        <v>2041</v>
      </c>
      <c r="AF490" s="7" t="s">
        <v>21564</v>
      </c>
      <c r="AG490" s="7" t="s">
        <v>21565</v>
      </c>
      <c r="AH490" s="7" t="s">
        <v>21564</v>
      </c>
      <c r="AI490" s="7" t="s">
        <v>21565</v>
      </c>
      <c r="AJ490" s="342" t="s">
        <v>21566</v>
      </c>
      <c r="AK490" s="373" t="s">
        <v>21567</v>
      </c>
      <c r="AL490" s="7" t="s">
        <v>21568</v>
      </c>
      <c r="AM490" s="373" t="s">
        <v>1826</v>
      </c>
      <c r="AN490" s="552" t="s">
        <v>1827</v>
      </c>
      <c r="AO490" s="552" t="s">
        <v>21569</v>
      </c>
      <c r="AP490" s="7"/>
      <c r="AQ490" s="10" t="s">
        <v>21570</v>
      </c>
      <c r="AR490" s="373" t="str">
        <f>Table2[[#This Row],[Employee Code]]</f>
        <v>12401852</v>
      </c>
      <c r="AS490" s="7"/>
      <c r="AT490" s="7" t="s">
        <v>14</v>
      </c>
      <c r="AU490" s="7"/>
      <c r="AV490" s="7"/>
    </row>
    <row r="491" spans="1:48" ht="24.75" customHeight="1" x14ac:dyDescent="0.35">
      <c r="A491" s="535">
        <f t="shared" si="7"/>
        <v>490</v>
      </c>
      <c r="B491" s="542" t="s">
        <v>16755</v>
      </c>
      <c r="C491" s="256" t="s">
        <v>1828</v>
      </c>
      <c r="D491" s="535"/>
      <c r="E491" s="535" t="s">
        <v>255</v>
      </c>
      <c r="F491" s="536">
        <v>45474</v>
      </c>
      <c r="G491" s="536">
        <f>Table2[[#This Row],[Joining Date]]+59</f>
        <v>45533</v>
      </c>
      <c r="H491" s="536">
        <v>45534</v>
      </c>
      <c r="I491" s="537">
        <v>45900</v>
      </c>
      <c r="J491" s="9" t="s">
        <v>2085</v>
      </c>
      <c r="K491" s="559" t="s">
        <v>80</v>
      </c>
      <c r="L491" s="256" t="s">
        <v>256</v>
      </c>
      <c r="M491" s="557" t="s">
        <v>2096</v>
      </c>
      <c r="N491" s="538" t="s">
        <v>1972</v>
      </c>
      <c r="O491" s="538" t="s">
        <v>196</v>
      </c>
      <c r="P491" s="538" t="s">
        <v>2735</v>
      </c>
      <c r="Q491" s="535" t="s">
        <v>83</v>
      </c>
      <c r="R491" s="542" t="s">
        <v>21571</v>
      </c>
      <c r="S491" s="540" t="s">
        <v>1935</v>
      </c>
      <c r="T491" s="535" t="s">
        <v>53</v>
      </c>
      <c r="U491" s="536">
        <v>30960</v>
      </c>
      <c r="V491" s="535" t="s">
        <v>255</v>
      </c>
      <c r="W491" s="535" t="s">
        <v>2109</v>
      </c>
      <c r="X491" s="535" t="s">
        <v>1936</v>
      </c>
      <c r="Y491" s="539" t="s">
        <v>21572</v>
      </c>
      <c r="Z491" s="536">
        <v>45031</v>
      </c>
      <c r="AA491" s="535" t="s">
        <v>1937</v>
      </c>
      <c r="AB491" s="535" t="s">
        <v>1938</v>
      </c>
      <c r="AC491" s="121" t="s">
        <v>1974</v>
      </c>
      <c r="AD491" s="535" t="s">
        <v>2233</v>
      </c>
      <c r="AE491" s="535" t="s">
        <v>1988</v>
      </c>
      <c r="AF491" s="535" t="s">
        <v>21573</v>
      </c>
      <c r="AG491" s="535" t="s">
        <v>21574</v>
      </c>
      <c r="AH491" s="535" t="s">
        <v>21573</v>
      </c>
      <c r="AI491" s="535" t="s">
        <v>21574</v>
      </c>
      <c r="AJ491" s="539" t="s">
        <v>21575</v>
      </c>
      <c r="AK491" s="542" t="s">
        <v>21576</v>
      </c>
      <c r="AL491" s="535" t="s">
        <v>1971</v>
      </c>
      <c r="AM491" s="542" t="s">
        <v>1829</v>
      </c>
      <c r="AN491" s="556" t="s">
        <v>1830</v>
      </c>
      <c r="AO491" s="552" t="s">
        <v>21577</v>
      </c>
      <c r="AP491" s="535"/>
      <c r="AQ491" s="541" t="s">
        <v>21578</v>
      </c>
      <c r="AR491" s="542" t="str">
        <f>Table2[[#This Row],[Employee Code]]</f>
        <v>12401853</v>
      </c>
      <c r="AS491" s="535"/>
      <c r="AT491" s="535" t="s">
        <v>21350</v>
      </c>
      <c r="AU491" s="535"/>
      <c r="AV491" s="535"/>
    </row>
    <row r="492" spans="1:48" s="11" customFormat="1" ht="24.75" customHeight="1" x14ac:dyDescent="0.35">
      <c r="A492" s="7">
        <f t="shared" si="7"/>
        <v>491</v>
      </c>
      <c r="B492" s="373" t="s">
        <v>16756</v>
      </c>
      <c r="C492" s="8" t="s">
        <v>1831</v>
      </c>
      <c r="D492" s="7" t="s">
        <v>21579</v>
      </c>
      <c r="E492" s="7" t="s">
        <v>255</v>
      </c>
      <c r="F492" s="9">
        <v>45474</v>
      </c>
      <c r="G492" s="9">
        <f>Table2[[#This Row],[Joining Date]]+59</f>
        <v>45533</v>
      </c>
      <c r="H492" s="9">
        <v>45534</v>
      </c>
      <c r="I492" s="275">
        <v>45716</v>
      </c>
      <c r="J492" s="9" t="s">
        <v>12310</v>
      </c>
      <c r="K492" s="276" t="s">
        <v>80</v>
      </c>
      <c r="L492" s="8" t="s">
        <v>256</v>
      </c>
      <c r="M492" s="331" t="s">
        <v>21580</v>
      </c>
      <c r="N492" s="243" t="s">
        <v>1972</v>
      </c>
      <c r="O492" s="243" t="s">
        <v>196</v>
      </c>
      <c r="P492" s="243" t="s">
        <v>2735</v>
      </c>
      <c r="Q492" s="7" t="s">
        <v>83</v>
      </c>
      <c r="R492" s="373" t="s">
        <v>21581</v>
      </c>
      <c r="S492" s="360" t="s">
        <v>1944</v>
      </c>
      <c r="T492" s="7" t="s">
        <v>53</v>
      </c>
      <c r="U492" s="9">
        <v>32471</v>
      </c>
      <c r="V492" s="7" t="s">
        <v>2270</v>
      </c>
      <c r="W492" s="7" t="s">
        <v>1382</v>
      </c>
      <c r="X492" s="7" t="s">
        <v>1936</v>
      </c>
      <c r="Y492" s="342" t="s">
        <v>21582</v>
      </c>
      <c r="Z492" s="9">
        <v>44884</v>
      </c>
      <c r="AA492" s="7" t="s">
        <v>1937</v>
      </c>
      <c r="AB492" s="7" t="s">
        <v>1938</v>
      </c>
      <c r="AC492" s="11" t="s">
        <v>1939</v>
      </c>
      <c r="AD492" s="7" t="s">
        <v>1957</v>
      </c>
      <c r="AE492" s="7" t="s">
        <v>21423</v>
      </c>
      <c r="AF492" s="7" t="s">
        <v>21583</v>
      </c>
      <c r="AG492" s="7" t="s">
        <v>21584</v>
      </c>
      <c r="AH492" s="7" t="s">
        <v>21585</v>
      </c>
      <c r="AI492" s="7" t="s">
        <v>21586</v>
      </c>
      <c r="AJ492" s="342" t="s">
        <v>21587</v>
      </c>
      <c r="AK492" s="373" t="s">
        <v>21588</v>
      </c>
      <c r="AL492" s="7" t="s">
        <v>1993</v>
      </c>
      <c r="AM492" s="373" t="s">
        <v>1832</v>
      </c>
      <c r="AN492" s="556" t="s">
        <v>1833</v>
      </c>
      <c r="AO492" s="551" t="s">
        <v>21589</v>
      </c>
      <c r="AP492" s="7"/>
      <c r="AQ492" s="10" t="s">
        <v>21590</v>
      </c>
      <c r="AR492" s="373" t="str">
        <f>Table2[[#This Row],[Employee Code]]</f>
        <v>12401854</v>
      </c>
      <c r="AS492" s="7"/>
      <c r="AT492" s="7" t="s">
        <v>21350</v>
      </c>
      <c r="AU492" s="7"/>
      <c r="AV492" s="7"/>
    </row>
    <row r="493" spans="1:48" s="11" customFormat="1" ht="24.75" customHeight="1" x14ac:dyDescent="0.35">
      <c r="A493" s="7">
        <f t="shared" si="7"/>
        <v>492</v>
      </c>
      <c r="B493" s="373" t="s">
        <v>16757</v>
      </c>
      <c r="C493" s="8" t="s">
        <v>1834</v>
      </c>
      <c r="D493" s="7" t="s">
        <v>21591</v>
      </c>
      <c r="E493" s="7" t="s">
        <v>141</v>
      </c>
      <c r="F493" s="9">
        <v>45474</v>
      </c>
      <c r="G493" s="9">
        <v>45533</v>
      </c>
      <c r="H493" s="9">
        <v>45534</v>
      </c>
      <c r="I493" s="275">
        <v>45716</v>
      </c>
      <c r="J493" s="9" t="s">
        <v>2085</v>
      </c>
      <c r="K493" s="276" t="s">
        <v>80</v>
      </c>
      <c r="L493" s="8" t="s">
        <v>163</v>
      </c>
      <c r="M493" s="331" t="s">
        <v>2754</v>
      </c>
      <c r="N493" s="243" t="s">
        <v>2097</v>
      </c>
      <c r="O493" s="243" t="s">
        <v>82</v>
      </c>
      <c r="P493" s="243" t="s">
        <v>1996</v>
      </c>
      <c r="Q493" s="7" t="s">
        <v>83</v>
      </c>
      <c r="R493" s="373" t="s">
        <v>21592</v>
      </c>
      <c r="S493" s="360" t="s">
        <v>1944</v>
      </c>
      <c r="T493" s="7" t="s">
        <v>53</v>
      </c>
      <c r="U493" s="9">
        <v>27979</v>
      </c>
      <c r="V493" s="7" t="s">
        <v>2205</v>
      </c>
      <c r="W493" s="7" t="s">
        <v>2205</v>
      </c>
      <c r="X493" s="7" t="s">
        <v>1936</v>
      </c>
      <c r="Y493" s="342" t="s">
        <v>21593</v>
      </c>
      <c r="Z493" s="9">
        <v>44374</v>
      </c>
      <c r="AA493" s="7" t="s">
        <v>1937</v>
      </c>
      <c r="AB493" s="7" t="s">
        <v>1938</v>
      </c>
      <c r="AC493" s="11" t="s">
        <v>1939</v>
      </c>
      <c r="AD493" s="7" t="s">
        <v>2072</v>
      </c>
      <c r="AE493" s="7" t="s">
        <v>1948</v>
      </c>
      <c r="AF493" s="7" t="s">
        <v>21594</v>
      </c>
      <c r="AG493" s="7" t="s">
        <v>21595</v>
      </c>
      <c r="AH493" s="7" t="s">
        <v>21594</v>
      </c>
      <c r="AI493" s="7" t="s">
        <v>21595</v>
      </c>
      <c r="AJ493" s="342" t="s">
        <v>21596</v>
      </c>
      <c r="AK493" s="373" t="s">
        <v>21597</v>
      </c>
      <c r="AL493" s="7" t="s">
        <v>1971</v>
      </c>
      <c r="AM493" s="373" t="s">
        <v>16779</v>
      </c>
      <c r="AN493" s="556" t="s">
        <v>1835</v>
      </c>
      <c r="AO493" s="552" t="s">
        <v>21598</v>
      </c>
      <c r="AP493" s="7"/>
      <c r="AQ493" s="10" t="s">
        <v>21599</v>
      </c>
      <c r="AR493" s="373" t="str">
        <f>Table2[[#This Row],[Employee Code]]</f>
        <v>12401855</v>
      </c>
      <c r="AS493" s="7"/>
      <c r="AT493" s="7" t="s">
        <v>21600</v>
      </c>
      <c r="AU493" s="7"/>
      <c r="AV493" s="7"/>
    </row>
    <row r="494" spans="1:48" ht="24.75" customHeight="1" x14ac:dyDescent="0.35">
      <c r="A494" s="535">
        <f t="shared" si="7"/>
        <v>493</v>
      </c>
      <c r="B494" s="542" t="s">
        <v>16758</v>
      </c>
      <c r="C494" s="256" t="s">
        <v>1836</v>
      </c>
      <c r="D494" s="535"/>
      <c r="E494" s="535" t="s">
        <v>14</v>
      </c>
      <c r="F494" s="536">
        <v>45481</v>
      </c>
      <c r="G494" s="536">
        <v>45540</v>
      </c>
      <c r="H494" s="536">
        <v>45541</v>
      </c>
      <c r="I494" s="537">
        <v>45930</v>
      </c>
      <c r="J494" s="9" t="s">
        <v>2085</v>
      </c>
      <c r="K494" s="559" t="s">
        <v>80</v>
      </c>
      <c r="L494" s="256" t="s">
        <v>3684</v>
      </c>
      <c r="M494" s="557" t="s">
        <v>3684</v>
      </c>
      <c r="N494" s="538" t="s">
        <v>1942</v>
      </c>
      <c r="O494" s="538" t="s">
        <v>1837</v>
      </c>
      <c r="P494" s="538" t="s">
        <v>2755</v>
      </c>
      <c r="Q494" s="535" t="s">
        <v>21</v>
      </c>
      <c r="R494" s="542" t="s">
        <v>21601</v>
      </c>
      <c r="S494" s="540" t="s">
        <v>1944</v>
      </c>
      <c r="T494" s="535" t="s">
        <v>22</v>
      </c>
      <c r="U494" s="536">
        <v>31006</v>
      </c>
      <c r="V494" s="535" t="s">
        <v>1045</v>
      </c>
      <c r="W494" s="535" t="s">
        <v>176</v>
      </c>
      <c r="X494" s="535" t="s">
        <v>1936</v>
      </c>
      <c r="Y494" s="539" t="s">
        <v>21602</v>
      </c>
      <c r="Z494" s="536">
        <v>44417</v>
      </c>
      <c r="AA494" s="535" t="s">
        <v>1937</v>
      </c>
      <c r="AB494" s="535" t="s">
        <v>1938</v>
      </c>
      <c r="AC494" s="121" t="s">
        <v>1968</v>
      </c>
      <c r="AD494" s="535" t="s">
        <v>21603</v>
      </c>
      <c r="AE494" s="7" t="s">
        <v>1948</v>
      </c>
      <c r="AF494" s="535" t="s">
        <v>21604</v>
      </c>
      <c r="AG494" s="535" t="s">
        <v>21605</v>
      </c>
      <c r="AH494" s="535" t="s">
        <v>21606</v>
      </c>
      <c r="AI494" s="535" t="s">
        <v>21607</v>
      </c>
      <c r="AJ494" s="539" t="s">
        <v>21608</v>
      </c>
      <c r="AK494" s="542" t="s">
        <v>21609</v>
      </c>
      <c r="AL494" s="7" t="s">
        <v>1941</v>
      </c>
      <c r="AM494" s="542" t="s">
        <v>16899</v>
      </c>
      <c r="AN494" s="552" t="s">
        <v>1838</v>
      </c>
      <c r="AO494" s="551" t="s">
        <v>21610</v>
      </c>
      <c r="AP494" s="535"/>
      <c r="AQ494" s="541" t="s">
        <v>21611</v>
      </c>
      <c r="AR494" s="542" t="str">
        <f>Table2[[#This Row],[Employee Code]]</f>
        <v>12401857</v>
      </c>
      <c r="AS494" s="535"/>
      <c r="AT494" s="535" t="s">
        <v>14</v>
      </c>
      <c r="AU494" s="535"/>
      <c r="AV494" s="535"/>
    </row>
    <row r="495" spans="1:48" ht="24.75" customHeight="1" x14ac:dyDescent="0.35">
      <c r="A495" s="4">
        <f t="shared" si="7"/>
        <v>494</v>
      </c>
      <c r="B495" s="501" t="s">
        <v>16759</v>
      </c>
      <c r="C495" s="5" t="s">
        <v>1839</v>
      </c>
      <c r="D495" s="4"/>
      <c r="E495" s="4" t="s">
        <v>14</v>
      </c>
      <c r="F495" s="502">
        <v>45481</v>
      </c>
      <c r="G495" s="502">
        <v>45540</v>
      </c>
      <c r="H495" s="9">
        <v>45541</v>
      </c>
      <c r="I495" s="336">
        <v>45930</v>
      </c>
      <c r="J495" s="9" t="s">
        <v>2085</v>
      </c>
      <c r="K495" s="276" t="s">
        <v>109</v>
      </c>
      <c r="L495" s="8" t="s">
        <v>1440</v>
      </c>
      <c r="M495" s="499" t="s">
        <v>1440</v>
      </c>
      <c r="N495" s="243" t="s">
        <v>1984</v>
      </c>
      <c r="O495" s="243" t="s">
        <v>1441</v>
      </c>
      <c r="P495" s="243" t="s">
        <v>2756</v>
      </c>
      <c r="Q495" s="7" t="s">
        <v>21</v>
      </c>
      <c r="R495" s="373" t="s">
        <v>21612</v>
      </c>
      <c r="S495" s="360" t="s">
        <v>2003</v>
      </c>
      <c r="T495" s="7" t="s">
        <v>22</v>
      </c>
      <c r="U495" s="502">
        <v>33461</v>
      </c>
      <c r="V495" s="4" t="s">
        <v>101</v>
      </c>
      <c r="W495" s="4" t="s">
        <v>343</v>
      </c>
      <c r="X495" s="4" t="s">
        <v>1936</v>
      </c>
      <c r="Y495" s="531" t="s">
        <v>21613</v>
      </c>
      <c r="Z495" s="502">
        <v>44315</v>
      </c>
      <c r="AA495" s="535" t="s">
        <v>1937</v>
      </c>
      <c r="AB495" s="4" t="s">
        <v>1956</v>
      </c>
      <c r="AC495" s="504" t="s">
        <v>1939</v>
      </c>
      <c r="AD495" s="4" t="s">
        <v>2098</v>
      </c>
      <c r="AE495" s="4" t="s">
        <v>2190</v>
      </c>
      <c r="AF495" s="4" t="s">
        <v>21614</v>
      </c>
      <c r="AG495" s="4" t="s">
        <v>21615</v>
      </c>
      <c r="AH495" s="4" t="s">
        <v>21616</v>
      </c>
      <c r="AI495" s="4" t="s">
        <v>21617</v>
      </c>
      <c r="AJ495" s="531" t="s">
        <v>21618</v>
      </c>
      <c r="AK495" s="501" t="s">
        <v>21619</v>
      </c>
      <c r="AL495" s="4" t="s">
        <v>1958</v>
      </c>
      <c r="AM495" s="501" t="s">
        <v>16900</v>
      </c>
      <c r="AN495" s="552" t="s">
        <v>1840</v>
      </c>
      <c r="AO495" s="551" t="s">
        <v>21620</v>
      </c>
      <c r="AP495" s="4"/>
      <c r="AQ495" s="6" t="s">
        <v>21621</v>
      </c>
      <c r="AR495" s="501" t="str">
        <f>Table2[[#This Row],[Employee Code]]</f>
        <v>12401858</v>
      </c>
      <c r="AS495" s="4"/>
      <c r="AT495" s="4" t="s">
        <v>14</v>
      </c>
      <c r="AU495" s="4"/>
      <c r="AV495" s="4"/>
    </row>
    <row r="496" spans="1:48" ht="24.75" customHeight="1" x14ac:dyDescent="0.35">
      <c r="A496" s="4">
        <f t="shared" si="7"/>
        <v>495</v>
      </c>
      <c r="B496" s="501" t="s">
        <v>16760</v>
      </c>
      <c r="C496" s="5" t="s">
        <v>1841</v>
      </c>
      <c r="D496" s="4"/>
      <c r="E496" s="4" t="s">
        <v>14</v>
      </c>
      <c r="F496" s="502">
        <v>45481</v>
      </c>
      <c r="G496" s="502">
        <v>45540</v>
      </c>
      <c r="H496" s="9">
        <v>45541</v>
      </c>
      <c r="I496" s="336">
        <v>45930</v>
      </c>
      <c r="J496" s="9" t="s">
        <v>2085</v>
      </c>
      <c r="K496" s="276" t="s">
        <v>34</v>
      </c>
      <c r="L496" s="8" t="s">
        <v>35</v>
      </c>
      <c r="M496" s="499" t="s">
        <v>2225</v>
      </c>
      <c r="N496" s="243" t="s">
        <v>2126</v>
      </c>
      <c r="O496" s="243" t="s">
        <v>762</v>
      </c>
      <c r="P496" s="243" t="s">
        <v>2347</v>
      </c>
      <c r="Q496" s="7" t="s">
        <v>21</v>
      </c>
      <c r="R496" s="373" t="s">
        <v>21622</v>
      </c>
      <c r="S496" s="360" t="s">
        <v>1944</v>
      </c>
      <c r="T496" s="7" t="s">
        <v>53</v>
      </c>
      <c r="U496" s="502">
        <v>34794</v>
      </c>
      <c r="V496" s="4" t="s">
        <v>2202</v>
      </c>
      <c r="W496" s="4" t="s">
        <v>2202</v>
      </c>
      <c r="X496" s="4" t="s">
        <v>1936</v>
      </c>
      <c r="Y496" s="531" t="s">
        <v>21623</v>
      </c>
      <c r="Z496" s="502">
        <v>44433</v>
      </c>
      <c r="AA496" s="4" t="s">
        <v>1937</v>
      </c>
      <c r="AB496" s="4" t="s">
        <v>1956</v>
      </c>
      <c r="AC496" s="504" t="s">
        <v>1939</v>
      </c>
      <c r="AD496" s="4" t="s">
        <v>2422</v>
      </c>
      <c r="AE496" s="4" t="s">
        <v>1948</v>
      </c>
      <c r="AF496" s="4" t="s">
        <v>21624</v>
      </c>
      <c r="AG496" s="4" t="s">
        <v>21625</v>
      </c>
      <c r="AH496" s="4" t="s">
        <v>21624</v>
      </c>
      <c r="AI496" s="4" t="s">
        <v>21625</v>
      </c>
      <c r="AJ496" s="531" t="s">
        <v>21626</v>
      </c>
      <c r="AK496" s="501" t="s">
        <v>21627</v>
      </c>
      <c r="AL496" s="4" t="s">
        <v>1958</v>
      </c>
      <c r="AM496" s="501" t="s">
        <v>16901</v>
      </c>
      <c r="AN496" s="552" t="s">
        <v>1842</v>
      </c>
      <c r="AO496" s="551" t="s">
        <v>21628</v>
      </c>
      <c r="AP496" s="4"/>
      <c r="AQ496" s="6" t="s">
        <v>21629</v>
      </c>
      <c r="AR496" s="501" t="str">
        <f>Table2[[#This Row],[Employee Code]]</f>
        <v>12401859</v>
      </c>
      <c r="AS496" s="4"/>
      <c r="AT496" s="4" t="s">
        <v>14</v>
      </c>
      <c r="AU496" s="4"/>
      <c r="AV496" s="4"/>
    </row>
    <row r="497" spans="1:48" ht="24.75" customHeight="1" x14ac:dyDescent="0.35">
      <c r="A497" s="4">
        <f t="shared" si="7"/>
        <v>496</v>
      </c>
      <c r="B497" s="501" t="s">
        <v>16795</v>
      </c>
      <c r="C497" s="5" t="s">
        <v>16796</v>
      </c>
      <c r="D497" s="4"/>
      <c r="E497" s="4" t="s">
        <v>14</v>
      </c>
      <c r="F497" s="502">
        <v>45490</v>
      </c>
      <c r="G497" s="502">
        <v>45549</v>
      </c>
      <c r="H497" s="9"/>
      <c r="I497" s="336"/>
      <c r="J497" s="502"/>
      <c r="K497" s="276" t="s">
        <v>69</v>
      </c>
      <c r="L497" s="8" t="s">
        <v>70</v>
      </c>
      <c r="M497" s="499" t="s">
        <v>1983</v>
      </c>
      <c r="N497" s="243" t="s">
        <v>1984</v>
      </c>
      <c r="O497" s="243" t="s">
        <v>1868</v>
      </c>
      <c r="P497" s="243" t="s">
        <v>15718</v>
      </c>
      <c r="Q497" s="7" t="s">
        <v>21</v>
      </c>
      <c r="R497" s="373" t="s">
        <v>21630</v>
      </c>
      <c r="S497" s="360" t="s">
        <v>2023</v>
      </c>
      <c r="T497" s="7" t="s">
        <v>53</v>
      </c>
      <c r="U497" s="502">
        <v>31199</v>
      </c>
      <c r="V497" s="4" t="s">
        <v>343</v>
      </c>
      <c r="W497" s="4" t="s">
        <v>343</v>
      </c>
      <c r="X497" s="4" t="s">
        <v>1936</v>
      </c>
      <c r="Y497" s="531" t="s">
        <v>21631</v>
      </c>
      <c r="Z497" s="502">
        <v>44875</v>
      </c>
      <c r="AA497" s="4" t="s">
        <v>1937</v>
      </c>
      <c r="AB497" s="4" t="s">
        <v>1938</v>
      </c>
      <c r="AC497" s="504" t="s">
        <v>1939</v>
      </c>
      <c r="AD497" s="4" t="s">
        <v>2098</v>
      </c>
      <c r="AE497" s="4" t="s">
        <v>2190</v>
      </c>
      <c r="AF497" s="4" t="s">
        <v>21632</v>
      </c>
      <c r="AG497" s="4" t="s">
        <v>21633</v>
      </c>
      <c r="AH497" s="4" t="s">
        <v>21632</v>
      </c>
      <c r="AI497" s="4" t="s">
        <v>21633</v>
      </c>
      <c r="AJ497" s="531" t="s">
        <v>21634</v>
      </c>
      <c r="AK497" s="501" t="s">
        <v>21635</v>
      </c>
      <c r="AL497" s="4" t="s">
        <v>1971</v>
      </c>
      <c r="AM497" s="501" t="s">
        <v>16902</v>
      </c>
      <c r="AN497" s="552" t="s">
        <v>16797</v>
      </c>
      <c r="AO497" s="551" t="s">
        <v>21636</v>
      </c>
      <c r="AP497" s="4"/>
      <c r="AQ497" s="6" t="s">
        <v>21637</v>
      </c>
      <c r="AR497" s="501" t="str">
        <f>Table2[[#This Row],[Employee Code]]</f>
        <v>12401862</v>
      </c>
      <c r="AS497" s="4"/>
      <c r="AT497" s="4" t="s">
        <v>14</v>
      </c>
      <c r="AU497" s="4"/>
      <c r="AV497" s="4"/>
    </row>
    <row r="498" spans="1:48" ht="24.75" customHeight="1" x14ac:dyDescent="0.35">
      <c r="A498" s="4">
        <f t="shared" si="7"/>
        <v>497</v>
      </c>
      <c r="B498" s="501" t="s">
        <v>16798</v>
      </c>
      <c r="C498" s="5" t="s">
        <v>16799</v>
      </c>
      <c r="D498" s="4"/>
      <c r="E498" s="4" t="s">
        <v>14</v>
      </c>
      <c r="F498" s="502">
        <v>45490</v>
      </c>
      <c r="G498" s="502">
        <v>45549</v>
      </c>
      <c r="H498" s="9"/>
      <c r="I498" s="336"/>
      <c r="J498" s="502"/>
      <c r="K498" s="276" t="s">
        <v>40</v>
      </c>
      <c r="L498" s="8" t="s">
        <v>41</v>
      </c>
      <c r="M498" s="499" t="s">
        <v>21638</v>
      </c>
      <c r="N498" s="243" t="s">
        <v>1990</v>
      </c>
      <c r="O498" s="243" t="s">
        <v>9746</v>
      </c>
      <c r="P498" s="243" t="s">
        <v>9872</v>
      </c>
      <c r="Q498" s="7" t="s">
        <v>21</v>
      </c>
      <c r="R498" s="373" t="s">
        <v>21639</v>
      </c>
      <c r="S498" s="360" t="s">
        <v>2135</v>
      </c>
      <c r="T498" s="7" t="s">
        <v>22</v>
      </c>
      <c r="U498" s="502">
        <v>35324</v>
      </c>
      <c r="V498" s="4" t="s">
        <v>1008</v>
      </c>
      <c r="W498" s="4" t="s">
        <v>1153</v>
      </c>
      <c r="X498" s="4" t="s">
        <v>1936</v>
      </c>
      <c r="Y498" s="531" t="s">
        <v>21640</v>
      </c>
      <c r="Z498" s="502">
        <v>45329</v>
      </c>
      <c r="AA498" s="4" t="s">
        <v>1937</v>
      </c>
      <c r="AB498" s="4" t="s">
        <v>1956</v>
      </c>
      <c r="AC498" s="504" t="s">
        <v>1939</v>
      </c>
      <c r="AD498" s="4" t="s">
        <v>19730</v>
      </c>
      <c r="AE498" s="4" t="s">
        <v>1948</v>
      </c>
      <c r="AF498" s="4" t="s">
        <v>21641</v>
      </c>
      <c r="AG498" s="4" t="s">
        <v>21642</v>
      </c>
      <c r="AH498" s="4" t="s">
        <v>21643</v>
      </c>
      <c r="AI498" s="4" t="s">
        <v>21644</v>
      </c>
      <c r="AJ498" s="531" t="s">
        <v>21645</v>
      </c>
      <c r="AK498" s="501" t="s">
        <v>21646</v>
      </c>
      <c r="AL498" s="4" t="s">
        <v>2005</v>
      </c>
      <c r="AM498" s="501" t="s">
        <v>16903</v>
      </c>
      <c r="AN498" s="552" t="s">
        <v>16800</v>
      </c>
      <c r="AO498" s="551" t="s">
        <v>21647</v>
      </c>
      <c r="AP498" s="4"/>
      <c r="AQ498" s="6" t="s">
        <v>21648</v>
      </c>
      <c r="AR498" s="501" t="str">
        <f>Table2[[#This Row],[Employee Code]]</f>
        <v>12401863</v>
      </c>
      <c r="AS498" s="4"/>
      <c r="AT498" s="4" t="s">
        <v>14</v>
      </c>
      <c r="AU498" s="4"/>
      <c r="AV498" s="4"/>
    </row>
    <row r="499" spans="1:48" ht="24.75" customHeight="1" x14ac:dyDescent="0.35">
      <c r="A499" s="4">
        <f t="shared" si="7"/>
        <v>498</v>
      </c>
      <c r="B499" s="501" t="s">
        <v>16762</v>
      </c>
      <c r="C499" s="256" t="s">
        <v>1847</v>
      </c>
      <c r="D499" s="4" t="s">
        <v>21649</v>
      </c>
      <c r="E499" s="4" t="s">
        <v>14</v>
      </c>
      <c r="F499" s="502">
        <v>45495</v>
      </c>
      <c r="G499" s="502"/>
      <c r="H499" s="502">
        <v>45495</v>
      </c>
      <c r="I499" s="336">
        <v>45869</v>
      </c>
      <c r="J499" s="502" t="s">
        <v>2085</v>
      </c>
      <c r="K499" s="276" t="s">
        <v>64</v>
      </c>
      <c r="L499" s="8" t="s">
        <v>96</v>
      </c>
      <c r="M499" s="499" t="s">
        <v>19492</v>
      </c>
      <c r="N499" s="243" t="s">
        <v>2050</v>
      </c>
      <c r="O499" s="243" t="s">
        <v>97</v>
      </c>
      <c r="P499" s="243" t="s">
        <v>2002</v>
      </c>
      <c r="Q499" s="7" t="s">
        <v>21</v>
      </c>
      <c r="R499" s="373" t="s">
        <v>21650</v>
      </c>
      <c r="S499" s="360" t="s">
        <v>2174</v>
      </c>
      <c r="T499" s="7" t="s">
        <v>22</v>
      </c>
      <c r="U499" s="502">
        <v>37524</v>
      </c>
      <c r="V499" s="4" t="s">
        <v>2064</v>
      </c>
      <c r="W499" s="4" t="s">
        <v>2064</v>
      </c>
      <c r="X499" s="4" t="s">
        <v>1936</v>
      </c>
      <c r="Y499" s="531" t="s">
        <v>21651</v>
      </c>
      <c r="Z499" s="502">
        <v>44445</v>
      </c>
      <c r="AA499" s="4" t="s">
        <v>1937</v>
      </c>
      <c r="AB499" s="4" t="s">
        <v>1956</v>
      </c>
      <c r="AC499" s="504" t="s">
        <v>1939</v>
      </c>
      <c r="AD499" s="4" t="s">
        <v>2010</v>
      </c>
      <c r="AE499" s="4" t="s">
        <v>21652</v>
      </c>
      <c r="AF499" s="4" t="s">
        <v>21653</v>
      </c>
      <c r="AG499" s="4" t="s">
        <v>21654</v>
      </c>
      <c r="AH499" s="4" t="s">
        <v>21653</v>
      </c>
      <c r="AI499" s="4" t="s">
        <v>21654</v>
      </c>
      <c r="AJ499" s="531" t="s">
        <v>21655</v>
      </c>
      <c r="AK499" s="501" t="s">
        <v>21656</v>
      </c>
      <c r="AL499" s="4" t="s">
        <v>2005</v>
      </c>
      <c r="AM499" s="501" t="s">
        <v>16904</v>
      </c>
      <c r="AN499" s="552" t="s">
        <v>1848</v>
      </c>
      <c r="AO499" s="551" t="s">
        <v>21657</v>
      </c>
      <c r="AP499" s="4"/>
      <c r="AQ499" s="6" t="s">
        <v>21658</v>
      </c>
      <c r="AR499" s="501" t="str">
        <f>Table2[[#This Row],[Employee Code]]</f>
        <v>12401864</v>
      </c>
      <c r="AS499" s="4"/>
      <c r="AT499" s="4" t="s">
        <v>14</v>
      </c>
      <c r="AU499" s="4"/>
      <c r="AV499" s="4"/>
    </row>
    <row r="500" spans="1:48" ht="24.75" customHeight="1" x14ac:dyDescent="0.35">
      <c r="A500" s="4">
        <f t="shared" si="7"/>
        <v>499</v>
      </c>
      <c r="B500" s="501" t="s">
        <v>16813</v>
      </c>
      <c r="C500" s="5" t="s">
        <v>9092</v>
      </c>
      <c r="D500" s="4"/>
      <c r="E500" s="4" t="s">
        <v>14</v>
      </c>
      <c r="F500" s="502">
        <v>45502</v>
      </c>
      <c r="G500" s="502">
        <v>45561</v>
      </c>
      <c r="H500" s="9"/>
      <c r="I500" s="336"/>
      <c r="J500" s="502"/>
      <c r="K500" s="276" t="s">
        <v>26</v>
      </c>
      <c r="L500" s="8" t="s">
        <v>751</v>
      </c>
      <c r="M500" s="499" t="s">
        <v>2378</v>
      </c>
      <c r="N500" s="243" t="s">
        <v>1990</v>
      </c>
      <c r="O500" s="243" t="s">
        <v>681</v>
      </c>
      <c r="P500" s="243" t="s">
        <v>2700</v>
      </c>
      <c r="Q500" s="7" t="s">
        <v>21</v>
      </c>
      <c r="R500" s="373" t="s">
        <v>21659</v>
      </c>
      <c r="S500" s="360" t="s">
        <v>2135</v>
      </c>
      <c r="T500" s="7" t="s">
        <v>53</v>
      </c>
      <c r="U500" s="502">
        <v>34449</v>
      </c>
      <c r="V500" s="4" t="s">
        <v>1945</v>
      </c>
      <c r="W500" s="4" t="s">
        <v>1945</v>
      </c>
      <c r="X500" s="4" t="s">
        <v>1936</v>
      </c>
      <c r="Y500" s="531" t="s">
        <v>21660</v>
      </c>
      <c r="Z500" s="502">
        <v>44924</v>
      </c>
      <c r="AA500" s="4" t="s">
        <v>1937</v>
      </c>
      <c r="AB500" s="4" t="s">
        <v>1956</v>
      </c>
      <c r="AC500" s="504" t="s">
        <v>1939</v>
      </c>
      <c r="AD500" s="4" t="s">
        <v>2423</v>
      </c>
      <c r="AE500" s="4" t="s">
        <v>2615</v>
      </c>
      <c r="AF500" s="4" t="s">
        <v>21661</v>
      </c>
      <c r="AG500" s="4" t="s">
        <v>21662</v>
      </c>
      <c r="AH500" s="4" t="s">
        <v>21663</v>
      </c>
      <c r="AI500" s="4" t="s">
        <v>21664</v>
      </c>
      <c r="AJ500" s="531" t="s">
        <v>21665</v>
      </c>
      <c r="AK500" s="501" t="s">
        <v>21666</v>
      </c>
      <c r="AL500" s="4" t="s">
        <v>2005</v>
      </c>
      <c r="AM500" s="501" t="s">
        <v>16814</v>
      </c>
      <c r="AN500" s="552" t="s">
        <v>16815</v>
      </c>
      <c r="AO500" s="551" t="s">
        <v>21667</v>
      </c>
      <c r="AP500" s="4"/>
      <c r="AQ500" s="6" t="s">
        <v>21668</v>
      </c>
      <c r="AR500" s="501" t="str">
        <f>Table2[[#This Row],[Employee Code]]</f>
        <v>12401866</v>
      </c>
      <c r="AS500" s="4"/>
      <c r="AT500" s="4" t="s">
        <v>14</v>
      </c>
      <c r="AU500" s="4"/>
      <c r="AV500" s="4"/>
    </row>
    <row r="501" spans="1:48" ht="24.75" customHeight="1" x14ac:dyDescent="0.25">
      <c r="A501" s="4">
        <f t="shared" si="7"/>
        <v>500</v>
      </c>
      <c r="B501" s="501" t="s">
        <v>16816</v>
      </c>
      <c r="C501" s="5" t="s">
        <v>16817</v>
      </c>
      <c r="D501" s="4"/>
      <c r="E501" s="4" t="s">
        <v>255</v>
      </c>
      <c r="F501" s="502">
        <v>45502</v>
      </c>
      <c r="G501" s="502">
        <v>45561</v>
      </c>
      <c r="H501" s="9"/>
      <c r="I501" s="336"/>
      <c r="J501" s="502"/>
      <c r="K501" s="276" t="s">
        <v>80</v>
      </c>
      <c r="L501" s="8" t="s">
        <v>146</v>
      </c>
      <c r="M501" s="499" t="s">
        <v>2316</v>
      </c>
      <c r="N501" s="243" t="s">
        <v>1990</v>
      </c>
      <c r="O501" s="243" t="s">
        <v>410</v>
      </c>
      <c r="P501" s="243" t="s">
        <v>2600</v>
      </c>
      <c r="Q501" s="7" t="s">
        <v>148</v>
      </c>
      <c r="R501" s="373" t="s">
        <v>21669</v>
      </c>
      <c r="S501" s="360" t="s">
        <v>1944</v>
      </c>
      <c r="T501" s="7" t="s">
        <v>53</v>
      </c>
      <c r="U501" s="502">
        <v>35022</v>
      </c>
      <c r="V501" s="4" t="s">
        <v>699</v>
      </c>
      <c r="W501" s="4" t="s">
        <v>2109</v>
      </c>
      <c r="X501" s="4" t="s">
        <v>1936</v>
      </c>
      <c r="Y501" s="531" t="s">
        <v>21670</v>
      </c>
      <c r="Z501" s="502">
        <v>44524</v>
      </c>
      <c r="AA501" s="4" t="s">
        <v>1937</v>
      </c>
      <c r="AB501" s="4" t="s">
        <v>1938</v>
      </c>
      <c r="AC501" s="504" t="s">
        <v>1968</v>
      </c>
      <c r="AD501" s="4" t="s">
        <v>2010</v>
      </c>
      <c r="AE501" s="4" t="s">
        <v>1948</v>
      </c>
      <c r="AF501" s="4" t="s">
        <v>21671</v>
      </c>
      <c r="AG501" s="4" t="s">
        <v>21672</v>
      </c>
      <c r="AH501" s="4" t="s">
        <v>21673</v>
      </c>
      <c r="AI501" s="560" t="s">
        <v>21674</v>
      </c>
      <c r="AJ501" s="531" t="s">
        <v>21675</v>
      </c>
      <c r="AK501" s="501" t="s">
        <v>21676</v>
      </c>
      <c r="AL501" s="4" t="s">
        <v>1971</v>
      </c>
      <c r="AM501" s="501" t="s">
        <v>16818</v>
      </c>
      <c r="AN501" s="552" t="s">
        <v>16819</v>
      </c>
      <c r="AO501" s="551" t="s">
        <v>21677</v>
      </c>
      <c r="AP501" s="4"/>
      <c r="AQ501" s="6" t="s">
        <v>21678</v>
      </c>
      <c r="AR501" s="501" t="str">
        <f>Table2[[#This Row],[Employee Code]]</f>
        <v>12401867</v>
      </c>
      <c r="AS501" s="4"/>
      <c r="AT501" s="4" t="s">
        <v>21350</v>
      </c>
      <c r="AU501" s="4"/>
      <c r="AV501" s="4"/>
    </row>
    <row r="502" spans="1:48" ht="24.75" customHeight="1" x14ac:dyDescent="0.35">
      <c r="A502" s="4">
        <f t="shared" si="7"/>
        <v>501</v>
      </c>
      <c r="B502" s="501" t="s">
        <v>16820</v>
      </c>
      <c r="C502" s="5" t="s">
        <v>16821</v>
      </c>
      <c r="D502" s="4" t="s">
        <v>21579</v>
      </c>
      <c r="E502" s="4" t="s">
        <v>255</v>
      </c>
      <c r="F502" s="502">
        <v>45505</v>
      </c>
      <c r="G502" s="502">
        <v>45564</v>
      </c>
      <c r="H502" s="9"/>
      <c r="I502" s="336"/>
      <c r="J502" s="502"/>
      <c r="K502" s="276" t="s">
        <v>80</v>
      </c>
      <c r="L502" s="8" t="s">
        <v>256</v>
      </c>
      <c r="M502" s="499" t="s">
        <v>2731</v>
      </c>
      <c r="N502" s="243" t="s">
        <v>1972</v>
      </c>
      <c r="O502" s="243" t="s">
        <v>196</v>
      </c>
      <c r="P502" s="243" t="s">
        <v>2735</v>
      </c>
      <c r="Q502" s="7" t="s">
        <v>83</v>
      </c>
      <c r="R502" s="373" t="s">
        <v>21679</v>
      </c>
      <c r="S502" s="360" t="s">
        <v>2174</v>
      </c>
      <c r="T502" s="7" t="s">
        <v>53</v>
      </c>
      <c r="U502" s="502">
        <v>32842</v>
      </c>
      <c r="V502" s="4" t="s">
        <v>2114</v>
      </c>
      <c r="W502" s="4" t="s">
        <v>2114</v>
      </c>
      <c r="X502" s="4" t="s">
        <v>1936</v>
      </c>
      <c r="Y502" s="531" t="s">
        <v>21680</v>
      </c>
      <c r="Z502" s="502">
        <v>44421</v>
      </c>
      <c r="AA502" s="4" t="s">
        <v>1937</v>
      </c>
      <c r="AB502" s="4" t="s">
        <v>1956</v>
      </c>
      <c r="AC502" s="504" t="s">
        <v>1939</v>
      </c>
      <c r="AD502" s="4" t="s">
        <v>2329</v>
      </c>
      <c r="AE502" s="4" t="s">
        <v>2219</v>
      </c>
      <c r="AF502" s="4" t="s">
        <v>21681</v>
      </c>
      <c r="AG502" s="4" t="s">
        <v>21682</v>
      </c>
      <c r="AH502" s="4" t="s">
        <v>21683</v>
      </c>
      <c r="AI502" s="4" t="s">
        <v>21684</v>
      </c>
      <c r="AJ502" s="531" t="s">
        <v>21685</v>
      </c>
      <c r="AK502" s="501" t="s">
        <v>21686</v>
      </c>
      <c r="AL502" s="4" t="s">
        <v>2005</v>
      </c>
      <c r="AM502" s="501" t="s">
        <v>16822</v>
      </c>
      <c r="AN502" s="552" t="s">
        <v>16823</v>
      </c>
      <c r="AO502" s="551" t="s">
        <v>21687</v>
      </c>
      <c r="AP502" s="4"/>
      <c r="AQ502" s="6" t="s">
        <v>21688</v>
      </c>
      <c r="AR502" s="501" t="str">
        <f>Table2[[#This Row],[Employee Code]]</f>
        <v>12401868</v>
      </c>
      <c r="AS502" s="4"/>
      <c r="AT502" s="4" t="s">
        <v>21350</v>
      </c>
      <c r="AU502" s="4"/>
      <c r="AV502" s="4"/>
    </row>
    <row r="503" spans="1:48" ht="24.75" customHeight="1" x14ac:dyDescent="0.35">
      <c r="A503" s="4">
        <f t="shared" si="7"/>
        <v>502</v>
      </c>
      <c r="B503" s="501" t="s">
        <v>16824</v>
      </c>
      <c r="C503" s="5" t="s">
        <v>3275</v>
      </c>
      <c r="D503" s="4"/>
      <c r="E503" s="4" t="s">
        <v>79</v>
      </c>
      <c r="F503" s="502">
        <v>45506</v>
      </c>
      <c r="G503" s="502">
        <v>45565</v>
      </c>
      <c r="H503" s="9"/>
      <c r="I503" s="336"/>
      <c r="J503" s="502"/>
      <c r="K503" s="276" t="s">
        <v>80</v>
      </c>
      <c r="L503" s="8" t="s">
        <v>81</v>
      </c>
      <c r="M503" s="499" t="s">
        <v>2151</v>
      </c>
      <c r="N503" s="243" t="s">
        <v>1942</v>
      </c>
      <c r="O503" s="243" t="s">
        <v>16826</v>
      </c>
      <c r="P503" s="243" t="s">
        <v>2039</v>
      </c>
      <c r="Q503" s="7" t="s">
        <v>83</v>
      </c>
      <c r="R503" s="373" t="s">
        <v>21689</v>
      </c>
      <c r="S503" s="360" t="s">
        <v>2234</v>
      </c>
      <c r="T503" s="7" t="s">
        <v>53</v>
      </c>
      <c r="U503" s="502">
        <v>27863</v>
      </c>
      <c r="V503" s="4" t="s">
        <v>669</v>
      </c>
      <c r="W503" s="344" t="s">
        <v>79</v>
      </c>
      <c r="X503" s="4" t="s">
        <v>1936</v>
      </c>
      <c r="Y503" s="531" t="s">
        <v>21690</v>
      </c>
      <c r="Z503" s="502">
        <v>44539</v>
      </c>
      <c r="AA503" s="4" t="s">
        <v>1937</v>
      </c>
      <c r="AB503" s="4" t="s">
        <v>1946</v>
      </c>
      <c r="AC503" s="504" t="s">
        <v>1939</v>
      </c>
      <c r="AD503" s="4" t="s">
        <v>2280</v>
      </c>
      <c r="AE503" s="4" t="s">
        <v>21691</v>
      </c>
      <c r="AF503" s="4" t="s">
        <v>21692</v>
      </c>
      <c r="AG503" s="4" t="s">
        <v>21693</v>
      </c>
      <c r="AH503" s="4" t="s">
        <v>21692</v>
      </c>
      <c r="AI503" s="4" t="s">
        <v>21693</v>
      </c>
      <c r="AJ503" s="531" t="s">
        <v>21694</v>
      </c>
      <c r="AK503" s="501" t="s">
        <v>2243</v>
      </c>
      <c r="AL503" s="4" t="s">
        <v>2005</v>
      </c>
      <c r="AM503" s="501" t="s">
        <v>16905</v>
      </c>
      <c r="AN503" s="552" t="s">
        <v>16827</v>
      </c>
      <c r="AO503" s="552" t="s">
        <v>21695</v>
      </c>
      <c r="AP503" s="4"/>
      <c r="AQ503" s="6" t="s">
        <v>21696</v>
      </c>
      <c r="AR503" s="501" t="str">
        <f>Table2[[#This Row],[Employee Code]]</f>
        <v>12401869</v>
      </c>
      <c r="AS503" s="4"/>
      <c r="AT503" s="4" t="s">
        <v>32</v>
      </c>
      <c r="AU503" s="4"/>
      <c r="AV503" s="4"/>
    </row>
    <row r="504" spans="1:48" ht="24.75" customHeight="1" x14ac:dyDescent="0.35">
      <c r="A504" s="4">
        <f t="shared" si="7"/>
        <v>503</v>
      </c>
      <c r="B504" s="501" t="s">
        <v>16828</v>
      </c>
      <c r="C504" s="5" t="s">
        <v>16829</v>
      </c>
      <c r="D504" s="4" t="s">
        <v>21579</v>
      </c>
      <c r="E504" s="4" t="s">
        <v>79</v>
      </c>
      <c r="F504" s="502">
        <v>45506</v>
      </c>
      <c r="G504" s="502">
        <v>45565</v>
      </c>
      <c r="H504" s="9"/>
      <c r="I504" s="336"/>
      <c r="J504" s="502"/>
      <c r="K504" s="276" t="s">
        <v>80</v>
      </c>
      <c r="L504" s="8" t="s">
        <v>16825</v>
      </c>
      <c r="M504" s="499" t="s">
        <v>2151</v>
      </c>
      <c r="N504" s="243" t="s">
        <v>1972</v>
      </c>
      <c r="O504" s="243" t="s">
        <v>196</v>
      </c>
      <c r="P504" s="243" t="s">
        <v>2735</v>
      </c>
      <c r="Q504" s="7" t="s">
        <v>83</v>
      </c>
      <c r="R504" s="373" t="s">
        <v>21697</v>
      </c>
      <c r="S504" s="360" t="s">
        <v>1935</v>
      </c>
      <c r="T504" s="7" t="s">
        <v>53</v>
      </c>
      <c r="U504" s="502">
        <v>30919</v>
      </c>
      <c r="V504" s="4" t="s">
        <v>79</v>
      </c>
      <c r="W504" s="4" t="s">
        <v>79</v>
      </c>
      <c r="X504" s="4" t="s">
        <v>1936</v>
      </c>
      <c r="Y504" s="531" t="s">
        <v>21698</v>
      </c>
      <c r="Z504" s="502">
        <v>44387</v>
      </c>
      <c r="AA504" s="4" t="s">
        <v>1937</v>
      </c>
      <c r="AB504" s="4" t="s">
        <v>1938</v>
      </c>
      <c r="AC504" s="504" t="s">
        <v>1939</v>
      </c>
      <c r="AD504" s="4" t="s">
        <v>2072</v>
      </c>
      <c r="AE504" s="4" t="s">
        <v>1948</v>
      </c>
      <c r="AF504" s="4" t="s">
        <v>21699</v>
      </c>
      <c r="AG504" s="4" t="s">
        <v>21700</v>
      </c>
      <c r="AH504" s="4" t="s">
        <v>21699</v>
      </c>
      <c r="AI504" s="4" t="s">
        <v>21700</v>
      </c>
      <c r="AJ504" s="531" t="s">
        <v>16830</v>
      </c>
      <c r="AK504" s="501" t="s">
        <v>21701</v>
      </c>
      <c r="AL504" s="4" t="s">
        <v>1971</v>
      </c>
      <c r="AM504" s="501" t="s">
        <v>16830</v>
      </c>
      <c r="AN504" s="552" t="s">
        <v>16831</v>
      </c>
      <c r="AO504" s="552" t="s">
        <v>21702</v>
      </c>
      <c r="AP504" s="4"/>
      <c r="AQ504" s="6" t="s">
        <v>21703</v>
      </c>
      <c r="AR504" s="501" t="str">
        <f>Table2[[#This Row],[Employee Code]]</f>
        <v>12401870</v>
      </c>
      <c r="AS504" s="4"/>
      <c r="AT504" s="4" t="s">
        <v>32</v>
      </c>
      <c r="AU504" s="4"/>
      <c r="AV504" s="4"/>
    </row>
    <row r="505" spans="1:48" ht="24.75" customHeight="1" x14ac:dyDescent="0.35">
      <c r="A505" s="4">
        <f t="shared" si="7"/>
        <v>504</v>
      </c>
      <c r="B505" s="501" t="s">
        <v>16832</v>
      </c>
      <c r="C505" s="5" t="s">
        <v>16833</v>
      </c>
      <c r="D505" s="4"/>
      <c r="E505" s="4" t="s">
        <v>14</v>
      </c>
      <c r="F505" s="502">
        <v>45509</v>
      </c>
      <c r="G505" s="502">
        <v>45568</v>
      </c>
      <c r="H505" s="9"/>
      <c r="I505" s="336"/>
      <c r="J505" s="502"/>
      <c r="K505" s="276" t="s">
        <v>26</v>
      </c>
      <c r="L505" s="8" t="s">
        <v>27</v>
      </c>
      <c r="M505" s="499" t="s">
        <v>27</v>
      </c>
      <c r="N505" s="243" t="s">
        <v>2050</v>
      </c>
      <c r="O505" s="243" t="s">
        <v>1078</v>
      </c>
      <c r="P505" s="243" t="s">
        <v>2471</v>
      </c>
      <c r="Q505" s="7" t="s">
        <v>21</v>
      </c>
      <c r="R505" s="373" t="s">
        <v>21704</v>
      </c>
      <c r="S505" s="360" t="s">
        <v>1944</v>
      </c>
      <c r="T505" s="7" t="s">
        <v>22</v>
      </c>
      <c r="U505" s="502">
        <v>36613</v>
      </c>
      <c r="V505" s="4" t="s">
        <v>255</v>
      </c>
      <c r="W505" s="4" t="s">
        <v>2416</v>
      </c>
      <c r="X505" s="4" t="s">
        <v>1936</v>
      </c>
      <c r="Y505" s="531" t="s">
        <v>21705</v>
      </c>
      <c r="Z505" s="502">
        <v>44522</v>
      </c>
      <c r="AA505" s="4" t="s">
        <v>1937</v>
      </c>
      <c r="AB505" s="4" t="s">
        <v>1956</v>
      </c>
      <c r="AC505" s="504" t="s">
        <v>1939</v>
      </c>
      <c r="AD505" s="4" t="s">
        <v>2172</v>
      </c>
      <c r="AE505" s="4" t="s">
        <v>1998</v>
      </c>
      <c r="AF505" s="4" t="s">
        <v>21706</v>
      </c>
      <c r="AG505" s="4" t="s">
        <v>21707</v>
      </c>
      <c r="AH505" s="4" t="s">
        <v>21708</v>
      </c>
      <c r="AI505" s="4" t="s">
        <v>21709</v>
      </c>
      <c r="AJ505" s="531" t="s">
        <v>21710</v>
      </c>
      <c r="AK505" s="501" t="s">
        <v>21711</v>
      </c>
      <c r="AL505" s="4" t="s">
        <v>1993</v>
      </c>
      <c r="AM505" s="501" t="s">
        <v>16906</v>
      </c>
      <c r="AN505" s="552" t="s">
        <v>16834</v>
      </c>
      <c r="AO505" s="551" t="s">
        <v>21712</v>
      </c>
      <c r="AP505" s="4"/>
      <c r="AQ505" s="6" t="s">
        <v>21713</v>
      </c>
      <c r="AR505" s="501" t="str">
        <f>Table2[[#This Row],[Employee Code]]</f>
        <v>12401871</v>
      </c>
      <c r="AS505" s="4"/>
      <c r="AT505" s="4" t="s">
        <v>14</v>
      </c>
      <c r="AU505" s="4"/>
      <c r="AV505" s="4"/>
    </row>
    <row r="506" spans="1:48" ht="24.75" customHeight="1" x14ac:dyDescent="0.35">
      <c r="A506" s="4">
        <f t="shared" si="7"/>
        <v>505</v>
      </c>
      <c r="B506" s="501" t="s">
        <v>16835</v>
      </c>
      <c r="C506" s="5" t="s">
        <v>16836</v>
      </c>
      <c r="D506" s="4"/>
      <c r="E506" s="4" t="s">
        <v>14</v>
      </c>
      <c r="F506" s="502">
        <v>45509</v>
      </c>
      <c r="G506" s="502">
        <v>45568</v>
      </c>
      <c r="H506" s="9"/>
      <c r="I506" s="336"/>
      <c r="J506" s="502"/>
      <c r="K506" s="276" t="s">
        <v>80</v>
      </c>
      <c r="L506" s="8" t="s">
        <v>1871</v>
      </c>
      <c r="M506" s="557" t="s">
        <v>1871</v>
      </c>
      <c r="N506" s="243" t="s">
        <v>1942</v>
      </c>
      <c r="O506" s="243" t="s">
        <v>1872</v>
      </c>
      <c r="P506" s="243" t="s">
        <v>16837</v>
      </c>
      <c r="Q506" s="7" t="s">
        <v>21</v>
      </c>
      <c r="R506" s="373" t="s">
        <v>21714</v>
      </c>
      <c r="S506" s="360" t="s">
        <v>1935</v>
      </c>
      <c r="T506" s="7" t="s">
        <v>53</v>
      </c>
      <c r="U506" s="502">
        <v>32029</v>
      </c>
      <c r="V506" s="4" t="s">
        <v>351</v>
      </c>
      <c r="W506" s="4" t="s">
        <v>2205</v>
      </c>
      <c r="X506" s="4" t="s">
        <v>1936</v>
      </c>
      <c r="Y506" s="531" t="s">
        <v>21715</v>
      </c>
      <c r="Z506" s="502">
        <v>44771</v>
      </c>
      <c r="AA506" s="4" t="s">
        <v>1937</v>
      </c>
      <c r="AB506" s="4" t="s">
        <v>1938</v>
      </c>
      <c r="AC506" s="504" t="s">
        <v>1939</v>
      </c>
      <c r="AD506" s="4" t="s">
        <v>2098</v>
      </c>
      <c r="AE506" s="4" t="s">
        <v>2711</v>
      </c>
      <c r="AF506" s="4" t="s">
        <v>21716</v>
      </c>
      <c r="AG506" s="4" t="s">
        <v>21717</v>
      </c>
      <c r="AH506" s="4" t="s">
        <v>21716</v>
      </c>
      <c r="AI506" s="4" t="s">
        <v>21717</v>
      </c>
      <c r="AJ506" s="531" t="s">
        <v>21718</v>
      </c>
      <c r="AK506" s="501" t="s">
        <v>21719</v>
      </c>
      <c r="AL506" s="4" t="s">
        <v>1971</v>
      </c>
      <c r="AM506" s="501" t="s">
        <v>16838</v>
      </c>
      <c r="AN506" s="552" t="s">
        <v>16839</v>
      </c>
      <c r="AO506" s="551" t="s">
        <v>21720</v>
      </c>
      <c r="AP506" s="4"/>
      <c r="AQ506" s="6" t="s">
        <v>21721</v>
      </c>
      <c r="AR506" s="501" t="str">
        <f>Table2[[#This Row],[Employee Code]]</f>
        <v>12401872</v>
      </c>
      <c r="AS506" s="4"/>
      <c r="AT506" s="4" t="s">
        <v>14</v>
      </c>
      <c r="AU506" s="4"/>
      <c r="AV506" s="4"/>
    </row>
    <row r="507" spans="1:48" ht="24.75" customHeight="1" x14ac:dyDescent="0.35">
      <c r="A507" s="4">
        <f t="shared" si="7"/>
        <v>506</v>
      </c>
      <c r="B507" s="501" t="s">
        <v>16840</v>
      </c>
      <c r="C507" s="5" t="s">
        <v>16841</v>
      </c>
      <c r="D507" s="4"/>
      <c r="E507" s="4" t="s">
        <v>14</v>
      </c>
      <c r="F507" s="502">
        <v>45509</v>
      </c>
      <c r="G507" s="502">
        <v>45568</v>
      </c>
      <c r="H507" s="9"/>
      <c r="I507" s="336"/>
      <c r="J507" s="502"/>
      <c r="K507" s="276" t="s">
        <v>34</v>
      </c>
      <c r="L507" s="8" t="s">
        <v>35</v>
      </c>
      <c r="M507" s="499" t="s">
        <v>2225</v>
      </c>
      <c r="N507" s="243" t="s">
        <v>2126</v>
      </c>
      <c r="O507" s="243" t="s">
        <v>762</v>
      </c>
      <c r="P507" s="243" t="s">
        <v>2347</v>
      </c>
      <c r="Q507" s="7" t="s">
        <v>21</v>
      </c>
      <c r="R507" s="373" t="s">
        <v>21722</v>
      </c>
      <c r="S507" s="360" t="s">
        <v>2295</v>
      </c>
      <c r="T507" s="7" t="s">
        <v>22</v>
      </c>
      <c r="U507" s="502">
        <v>34694</v>
      </c>
      <c r="V507" s="4" t="s">
        <v>343</v>
      </c>
      <c r="W507" s="4" t="s">
        <v>343</v>
      </c>
      <c r="X507" s="4" t="s">
        <v>1936</v>
      </c>
      <c r="Y507" s="531" t="s">
        <v>21723</v>
      </c>
      <c r="Z507" s="502">
        <v>44425</v>
      </c>
      <c r="AA507" s="4" t="s">
        <v>1937</v>
      </c>
      <c r="AB507" s="4" t="s">
        <v>1938</v>
      </c>
      <c r="AC507" s="504" t="s">
        <v>1939</v>
      </c>
      <c r="AD507" s="4" t="s">
        <v>2098</v>
      </c>
      <c r="AE507" s="4" t="s">
        <v>2190</v>
      </c>
      <c r="AF507" s="4" t="s">
        <v>21724</v>
      </c>
      <c r="AG507" s="4" t="s">
        <v>21725</v>
      </c>
      <c r="AH507" s="4" t="s">
        <v>21724</v>
      </c>
      <c r="AI507" s="4" t="s">
        <v>21725</v>
      </c>
      <c r="AJ507" s="531" t="s">
        <v>21726</v>
      </c>
      <c r="AK507" s="501" t="s">
        <v>21727</v>
      </c>
      <c r="AL507" s="4" t="s">
        <v>1941</v>
      </c>
      <c r="AM507" s="501" t="s">
        <v>16907</v>
      </c>
      <c r="AN507" s="552" t="s">
        <v>16842</v>
      </c>
      <c r="AO507" s="552" t="s">
        <v>21728</v>
      </c>
      <c r="AP507" s="4"/>
      <c r="AQ507" s="6" t="s">
        <v>21729</v>
      </c>
      <c r="AR507" s="501" t="str">
        <f>Table2[[#This Row],[Employee Code]]</f>
        <v>12401873</v>
      </c>
      <c r="AS507" s="4"/>
      <c r="AT507" s="4" t="s">
        <v>14</v>
      </c>
      <c r="AU507" s="4"/>
      <c r="AV507" s="4"/>
    </row>
    <row r="508" spans="1:48" ht="24.75" customHeight="1" x14ac:dyDescent="0.35">
      <c r="A508" s="4">
        <f t="shared" si="7"/>
        <v>507</v>
      </c>
      <c r="B508" s="501" t="s">
        <v>16843</v>
      </c>
      <c r="C508" s="5" t="s">
        <v>2782</v>
      </c>
      <c r="D508" s="4"/>
      <c r="E508" s="4" t="s">
        <v>79</v>
      </c>
      <c r="F508" s="502">
        <v>45516</v>
      </c>
      <c r="G508" s="502">
        <v>45575</v>
      </c>
      <c r="H508" s="9"/>
      <c r="I508" s="336"/>
      <c r="J508" s="502"/>
      <c r="K508" s="276" t="s">
        <v>80</v>
      </c>
      <c r="L508" s="8" t="s">
        <v>146</v>
      </c>
      <c r="M508" s="499" t="s">
        <v>2163</v>
      </c>
      <c r="N508" s="243" t="s">
        <v>2050</v>
      </c>
      <c r="O508" s="243" t="s">
        <v>16844</v>
      </c>
      <c r="P508" s="243" t="s">
        <v>16845</v>
      </c>
      <c r="Q508" s="7" t="s">
        <v>21</v>
      </c>
      <c r="R508" s="373" t="s">
        <v>21730</v>
      </c>
      <c r="S508" s="360" t="s">
        <v>1935</v>
      </c>
      <c r="T508" s="7" t="s">
        <v>22</v>
      </c>
      <c r="U508" s="502">
        <v>34417</v>
      </c>
      <c r="V508" s="4" t="s">
        <v>2007</v>
      </c>
      <c r="W508" s="4" t="s">
        <v>2007</v>
      </c>
      <c r="X508" s="4" t="s">
        <v>1936</v>
      </c>
      <c r="Y508" s="531" t="s">
        <v>21731</v>
      </c>
      <c r="Z508" s="502">
        <v>44577</v>
      </c>
      <c r="AA508" s="4" t="s">
        <v>1937</v>
      </c>
      <c r="AB508" s="4" t="s">
        <v>1938</v>
      </c>
      <c r="AC508" s="504" t="s">
        <v>1939</v>
      </c>
      <c r="AD508" s="4" t="s">
        <v>19343</v>
      </c>
      <c r="AE508" s="4" t="s">
        <v>2041</v>
      </c>
      <c r="AF508" s="4" t="s">
        <v>21732</v>
      </c>
      <c r="AG508" s="4" t="s">
        <v>21733</v>
      </c>
      <c r="AH508" s="4" t="s">
        <v>21732</v>
      </c>
      <c r="AI508" s="4" t="s">
        <v>21733</v>
      </c>
      <c r="AJ508" s="531" t="s">
        <v>21734</v>
      </c>
      <c r="AK508" s="501" t="s">
        <v>21735</v>
      </c>
      <c r="AL508" s="4" t="s">
        <v>1941</v>
      </c>
      <c r="AM508" s="501" t="s">
        <v>16846</v>
      </c>
      <c r="AN508" s="552" t="s">
        <v>2783</v>
      </c>
      <c r="AO508" s="552" t="s">
        <v>21736</v>
      </c>
      <c r="AP508" s="4"/>
      <c r="AQ508" s="6" t="s">
        <v>21737</v>
      </c>
      <c r="AR508" s="501" t="str">
        <f>Table2[[#This Row],[Employee Code]]</f>
        <v>12401874</v>
      </c>
      <c r="AS508" s="4"/>
      <c r="AT508" s="4" t="s">
        <v>32</v>
      </c>
      <c r="AU508" s="4"/>
      <c r="AV508" s="4"/>
    </row>
    <row r="509" spans="1:48" ht="24.75" customHeight="1" x14ac:dyDescent="0.35">
      <c r="A509" s="4">
        <f t="shared" si="7"/>
        <v>508</v>
      </c>
      <c r="B509" s="501" t="s">
        <v>16847</v>
      </c>
      <c r="C509" s="5" t="s">
        <v>16848</v>
      </c>
      <c r="D509" s="4"/>
      <c r="E509" s="4" t="s">
        <v>14</v>
      </c>
      <c r="F509" s="502">
        <v>45516</v>
      </c>
      <c r="G509" s="502">
        <v>45575</v>
      </c>
      <c r="H509" s="9"/>
      <c r="I509" s="336"/>
      <c r="J509" s="502"/>
      <c r="K509" s="276" t="s">
        <v>26</v>
      </c>
      <c r="L509" s="8" t="s">
        <v>1630</v>
      </c>
      <c r="M509" s="499" t="s">
        <v>1630</v>
      </c>
      <c r="N509" s="243" t="s">
        <v>2050</v>
      </c>
      <c r="O509" s="243" t="s">
        <v>1631</v>
      </c>
      <c r="P509" s="243" t="s">
        <v>2698</v>
      </c>
      <c r="Q509" s="7" t="s">
        <v>21</v>
      </c>
      <c r="R509" s="373" t="s">
        <v>21738</v>
      </c>
      <c r="S509" s="360" t="s">
        <v>1944</v>
      </c>
      <c r="T509" s="7" t="s">
        <v>22</v>
      </c>
      <c r="U509" s="502">
        <v>36187</v>
      </c>
      <c r="V509" s="4" t="s">
        <v>747</v>
      </c>
      <c r="W509" s="4" t="s">
        <v>747</v>
      </c>
      <c r="X509" s="4" t="s">
        <v>1936</v>
      </c>
      <c r="Y509" s="531" t="s">
        <v>21739</v>
      </c>
      <c r="Z509" s="502">
        <v>44624</v>
      </c>
      <c r="AA509" s="4" t="s">
        <v>1937</v>
      </c>
      <c r="AB509" s="4" t="s">
        <v>1956</v>
      </c>
      <c r="AC509" s="504" t="s">
        <v>1939</v>
      </c>
      <c r="AD509" s="4" t="s">
        <v>1992</v>
      </c>
      <c r="AE509" s="4" t="s">
        <v>2408</v>
      </c>
      <c r="AF509" s="4" t="s">
        <v>21740</v>
      </c>
      <c r="AG509" s="4" t="s">
        <v>21741</v>
      </c>
      <c r="AH509" s="4" t="s">
        <v>21742</v>
      </c>
      <c r="AI509" s="4" t="s">
        <v>21743</v>
      </c>
      <c r="AJ509" s="531" t="s">
        <v>21744</v>
      </c>
      <c r="AK509" s="501" t="s">
        <v>21745</v>
      </c>
      <c r="AL509" s="4" t="s">
        <v>1963</v>
      </c>
      <c r="AM509" s="501" t="s">
        <v>16849</v>
      </c>
      <c r="AN509" s="552" t="s">
        <v>16850</v>
      </c>
      <c r="AO509" s="551" t="s">
        <v>21746</v>
      </c>
      <c r="AP509" s="4"/>
      <c r="AQ509" s="6" t="s">
        <v>21747</v>
      </c>
      <c r="AR509" s="501" t="str">
        <f>Table2[[#This Row],[Employee Code]]</f>
        <v>12401875</v>
      </c>
      <c r="AS509" s="4"/>
      <c r="AT509" s="4" t="s">
        <v>14</v>
      </c>
      <c r="AU509" s="4"/>
      <c r="AV509" s="4"/>
    </row>
    <row r="510" spans="1:48" ht="24.75" customHeight="1" x14ac:dyDescent="0.35">
      <c r="A510" s="4">
        <f t="shared" si="7"/>
        <v>509</v>
      </c>
      <c r="B510" s="501" t="s">
        <v>16867</v>
      </c>
      <c r="C510" s="5" t="s">
        <v>16852</v>
      </c>
      <c r="D510" s="4"/>
      <c r="E510" s="4" t="s">
        <v>14</v>
      </c>
      <c r="F510" s="502">
        <v>45518</v>
      </c>
      <c r="G510" s="502">
        <v>45577</v>
      </c>
      <c r="H510" s="9"/>
      <c r="I510" s="336"/>
      <c r="J510" s="502"/>
      <c r="K510" s="276" t="s">
        <v>40</v>
      </c>
      <c r="L510" s="8" t="s">
        <v>41</v>
      </c>
      <c r="M510" s="499" t="s">
        <v>21638</v>
      </c>
      <c r="N510" s="243" t="s">
        <v>1933</v>
      </c>
      <c r="O510" s="243" t="s">
        <v>1754</v>
      </c>
      <c r="P510" s="243" t="s">
        <v>2730</v>
      </c>
      <c r="Q510" s="7" t="s">
        <v>21</v>
      </c>
      <c r="R510" s="373" t="s">
        <v>21748</v>
      </c>
      <c r="S510" s="360" t="s">
        <v>1935</v>
      </c>
      <c r="T510" s="7" t="s">
        <v>22</v>
      </c>
      <c r="U510" s="502">
        <v>32075</v>
      </c>
      <c r="V510" s="4" t="s">
        <v>255</v>
      </c>
      <c r="W510" s="4" t="s">
        <v>79</v>
      </c>
      <c r="X510" s="4" t="s">
        <v>1936</v>
      </c>
      <c r="Y510" s="531" t="s">
        <v>21749</v>
      </c>
      <c r="Z510" s="502">
        <v>44467</v>
      </c>
      <c r="AA510" s="4" t="s">
        <v>1937</v>
      </c>
      <c r="AB510" s="4" t="s">
        <v>1938</v>
      </c>
      <c r="AC510" s="504" t="s">
        <v>1939</v>
      </c>
      <c r="AD510" s="4" t="s">
        <v>2115</v>
      </c>
      <c r="AE510" s="4" t="s">
        <v>2041</v>
      </c>
      <c r="AF510" s="4" t="s">
        <v>21750</v>
      </c>
      <c r="AG510" s="4" t="s">
        <v>21751</v>
      </c>
      <c r="AH510" s="4" t="s">
        <v>21750</v>
      </c>
      <c r="AI510" s="4" t="s">
        <v>21751</v>
      </c>
      <c r="AJ510" s="531" t="s">
        <v>21752</v>
      </c>
      <c r="AK510" s="501" t="s">
        <v>21753</v>
      </c>
      <c r="AL510" s="4" t="s">
        <v>1941</v>
      </c>
      <c r="AM510" s="501" t="s">
        <v>16853</v>
      </c>
      <c r="AN510" s="552" t="s">
        <v>16854</v>
      </c>
      <c r="AO510" s="552" t="s">
        <v>21754</v>
      </c>
      <c r="AP510" s="4"/>
      <c r="AQ510" s="6" t="s">
        <v>21755</v>
      </c>
      <c r="AR510" s="501" t="str">
        <f>Table2[[#This Row],[Employee Code]]</f>
        <v>12401876</v>
      </c>
      <c r="AS510" s="4"/>
      <c r="AT510" s="4" t="s">
        <v>14</v>
      </c>
      <c r="AU510" s="4"/>
      <c r="AV510" s="4"/>
    </row>
    <row r="511" spans="1:48" ht="24.75" customHeight="1" x14ac:dyDescent="0.35">
      <c r="A511" s="4">
        <f t="shared" si="7"/>
        <v>510</v>
      </c>
      <c r="B511" s="501" t="s">
        <v>16868</v>
      </c>
      <c r="C511" s="5" t="s">
        <v>16858</v>
      </c>
      <c r="D511" s="4"/>
      <c r="E511" s="4" t="s">
        <v>14</v>
      </c>
      <c r="F511" s="502">
        <v>45523</v>
      </c>
      <c r="G511" s="502">
        <v>45582</v>
      </c>
      <c r="H511" s="9"/>
      <c r="I511" s="336"/>
      <c r="J511" s="502"/>
      <c r="K511" s="276" t="s">
        <v>18</v>
      </c>
      <c r="L511" s="8" t="s">
        <v>283</v>
      </c>
      <c r="M511" s="499" t="s">
        <v>2116</v>
      </c>
      <c r="N511" s="243" t="s">
        <v>1990</v>
      </c>
      <c r="O511" s="243" t="s">
        <v>284</v>
      </c>
      <c r="P511" s="243" t="s">
        <v>13258</v>
      </c>
      <c r="Q511" s="7" t="s">
        <v>285</v>
      </c>
      <c r="R511" s="373" t="s">
        <v>21756</v>
      </c>
      <c r="S511" s="360" t="s">
        <v>2259</v>
      </c>
      <c r="T511" s="7" t="s">
        <v>53</v>
      </c>
      <c r="U511" s="502">
        <v>34915</v>
      </c>
      <c r="V511" s="4" t="s">
        <v>57</v>
      </c>
      <c r="W511" s="4" t="s">
        <v>343</v>
      </c>
      <c r="X511" s="4" t="s">
        <v>1936</v>
      </c>
      <c r="Y511" s="531" t="s">
        <v>21757</v>
      </c>
      <c r="Z511" s="502">
        <v>44433</v>
      </c>
      <c r="AA511" s="4" t="s">
        <v>1937</v>
      </c>
      <c r="AB511" s="4" t="s">
        <v>1956</v>
      </c>
      <c r="AC511" s="504" t="s">
        <v>1939</v>
      </c>
      <c r="AD511" s="4" t="s">
        <v>21113</v>
      </c>
      <c r="AE511" s="4" t="s">
        <v>2421</v>
      </c>
      <c r="AF511" s="4" t="s">
        <v>21758</v>
      </c>
      <c r="AG511" s="4" t="s">
        <v>21759</v>
      </c>
      <c r="AH511" s="4" t="s">
        <v>21760</v>
      </c>
      <c r="AI511" s="4" t="s">
        <v>21761</v>
      </c>
      <c r="AJ511" s="531" t="s">
        <v>21762</v>
      </c>
      <c r="AK511" s="501" t="s">
        <v>21763</v>
      </c>
      <c r="AL511" s="4" t="s">
        <v>1993</v>
      </c>
      <c r="AM511" s="501" t="s">
        <v>16908</v>
      </c>
      <c r="AN511" s="551" t="s">
        <v>16919</v>
      </c>
      <c r="AO511" s="552" t="s">
        <v>21764</v>
      </c>
      <c r="AP511" s="4"/>
      <c r="AQ511" s="6" t="s">
        <v>21765</v>
      </c>
      <c r="AR511" s="501" t="str">
        <f>Table2[[#This Row],[Employee Code]]</f>
        <v>12401877</v>
      </c>
      <c r="AS511" s="4"/>
      <c r="AT511" s="4" t="s">
        <v>14</v>
      </c>
      <c r="AU511" s="4"/>
      <c r="AV511" s="4"/>
    </row>
    <row r="512" spans="1:48" ht="24.75" customHeight="1" x14ac:dyDescent="0.35">
      <c r="A512" s="535">
        <f t="shared" si="7"/>
        <v>511</v>
      </c>
      <c r="B512" s="542" t="s">
        <v>16869</v>
      </c>
      <c r="C512" s="256" t="s">
        <v>16859</v>
      </c>
      <c r="D512" s="535"/>
      <c r="E512" s="535" t="s">
        <v>14</v>
      </c>
      <c r="F512" s="536">
        <v>45523</v>
      </c>
      <c r="G512" s="536">
        <v>45582</v>
      </c>
      <c r="H512" s="536"/>
      <c r="I512" s="537"/>
      <c r="J512" s="536"/>
      <c r="K512" s="559" t="s">
        <v>80</v>
      </c>
      <c r="L512" s="256" t="s">
        <v>1871</v>
      </c>
      <c r="M512" s="557" t="s">
        <v>1871</v>
      </c>
      <c r="N512" s="538" t="s">
        <v>1984</v>
      </c>
      <c r="O512" s="538" t="s">
        <v>16855</v>
      </c>
      <c r="P512" s="538" t="s">
        <v>16883</v>
      </c>
      <c r="Q512" s="535" t="s">
        <v>21</v>
      </c>
      <c r="R512" s="542" t="s">
        <v>21766</v>
      </c>
      <c r="S512" s="540" t="s">
        <v>1935</v>
      </c>
      <c r="T512" s="535" t="s">
        <v>53</v>
      </c>
      <c r="U512" s="536">
        <v>34341</v>
      </c>
      <c r="V512" s="535" t="s">
        <v>162</v>
      </c>
      <c r="W512" s="535" t="s">
        <v>21767</v>
      </c>
      <c r="X512" s="535" t="s">
        <v>1936</v>
      </c>
      <c r="Y512" s="539" t="s">
        <v>21768</v>
      </c>
      <c r="Z512" s="536">
        <v>45483</v>
      </c>
      <c r="AA512" s="4" t="s">
        <v>21769</v>
      </c>
      <c r="AB512" s="535" t="s">
        <v>1956</v>
      </c>
      <c r="AC512" s="121" t="s">
        <v>1939</v>
      </c>
      <c r="AD512" s="535" t="s">
        <v>2577</v>
      </c>
      <c r="AE512" s="535" t="s">
        <v>2190</v>
      </c>
      <c r="AF512" s="535" t="s">
        <v>21770</v>
      </c>
      <c r="AG512" s="535" t="s">
        <v>21771</v>
      </c>
      <c r="AH512" s="535" t="s">
        <v>21772</v>
      </c>
      <c r="AI512" s="535" t="s">
        <v>21773</v>
      </c>
      <c r="AJ512" s="539" t="s">
        <v>21774</v>
      </c>
      <c r="AK512" s="542" t="s">
        <v>21775</v>
      </c>
      <c r="AL512" s="535" t="s">
        <v>1958</v>
      </c>
      <c r="AM512" s="542" t="s">
        <v>16909</v>
      </c>
      <c r="AN512" s="551" t="s">
        <v>16920</v>
      </c>
      <c r="AO512" s="552" t="s">
        <v>21776</v>
      </c>
      <c r="AP512" s="535"/>
      <c r="AQ512" s="541" t="s">
        <v>21777</v>
      </c>
      <c r="AR512" s="542" t="str">
        <f>Table2[[#This Row],[Employee Code]]</f>
        <v>12401878</v>
      </c>
      <c r="AS512" s="535"/>
      <c r="AT512" s="535" t="s">
        <v>14</v>
      </c>
      <c r="AU512" s="535"/>
      <c r="AV512" s="535"/>
    </row>
    <row r="513" spans="1:48" ht="24.75" customHeight="1" x14ac:dyDescent="0.35">
      <c r="A513" s="535">
        <f t="shared" si="7"/>
        <v>512</v>
      </c>
      <c r="B513" s="542" t="s">
        <v>16870</v>
      </c>
      <c r="C513" s="256" t="s">
        <v>16860</v>
      </c>
      <c r="D513" s="535"/>
      <c r="E513" s="535" t="s">
        <v>14</v>
      </c>
      <c r="F513" s="536">
        <v>45523</v>
      </c>
      <c r="G513" s="536">
        <v>45582</v>
      </c>
      <c r="H513" s="536"/>
      <c r="I513" s="537"/>
      <c r="J513" s="536"/>
      <c r="K513" s="559" t="s">
        <v>69</v>
      </c>
      <c r="L513" s="256" t="s">
        <v>70</v>
      </c>
      <c r="M513" s="557" t="s">
        <v>2287</v>
      </c>
      <c r="N513" s="538" t="s">
        <v>1972</v>
      </c>
      <c r="O513" s="538" t="s">
        <v>1374</v>
      </c>
      <c r="P513" s="538" t="s">
        <v>2593</v>
      </c>
      <c r="Q513" s="535" t="s">
        <v>21</v>
      </c>
      <c r="R513" s="542" t="s">
        <v>21778</v>
      </c>
      <c r="S513" s="540" t="s">
        <v>2252</v>
      </c>
      <c r="T513" s="535" t="s">
        <v>53</v>
      </c>
      <c r="U513" s="536">
        <v>32545</v>
      </c>
      <c r="V513" s="535" t="s">
        <v>145</v>
      </c>
      <c r="W513" s="535" t="s">
        <v>1382</v>
      </c>
      <c r="X513" s="535" t="s">
        <v>1936</v>
      </c>
      <c r="Y513" s="539" t="s">
        <v>21779</v>
      </c>
      <c r="Z513" s="536">
        <v>45448</v>
      </c>
      <c r="AA513" s="535" t="s">
        <v>1937</v>
      </c>
      <c r="AB513" s="535" t="s">
        <v>1956</v>
      </c>
      <c r="AC513" s="121" t="s">
        <v>1974</v>
      </c>
      <c r="AD513" s="535" t="s">
        <v>21780</v>
      </c>
      <c r="AE513" s="535" t="s">
        <v>1988</v>
      </c>
      <c r="AF513" s="535" t="s">
        <v>21781</v>
      </c>
      <c r="AG513" s="535" t="s">
        <v>21782</v>
      </c>
      <c r="AH513" s="535" t="s">
        <v>21781</v>
      </c>
      <c r="AI513" s="535" t="s">
        <v>21782</v>
      </c>
      <c r="AJ513" s="539" t="s">
        <v>21783</v>
      </c>
      <c r="AK513" s="542" t="s">
        <v>21784</v>
      </c>
      <c r="AL513" s="535" t="s">
        <v>1958</v>
      </c>
      <c r="AM513" s="542" t="s">
        <v>16910</v>
      </c>
      <c r="AN513" s="552" t="s">
        <v>16921</v>
      </c>
      <c r="AO513" s="552" t="s">
        <v>21785</v>
      </c>
      <c r="AP513" s="535"/>
      <c r="AQ513" s="541" t="s">
        <v>21786</v>
      </c>
      <c r="AR513" s="542" t="str">
        <f>Table2[[#This Row],[Employee Code]]</f>
        <v>12401879</v>
      </c>
      <c r="AS513" s="535"/>
      <c r="AT513" s="535" t="s">
        <v>14</v>
      </c>
      <c r="AU513" s="535"/>
      <c r="AV513" s="535"/>
    </row>
    <row r="514" spans="1:48" s="561" customFormat="1" ht="24.75" customHeight="1" x14ac:dyDescent="0.35">
      <c r="A514" s="535">
        <f t="shared" ref="A514:A517" si="8">ROW()-1</f>
        <v>513</v>
      </c>
      <c r="B514" s="542" t="s">
        <v>16871</v>
      </c>
      <c r="C514" s="256" t="s">
        <v>10665</v>
      </c>
      <c r="D514" s="535"/>
      <c r="E514" s="535" t="s">
        <v>2019</v>
      </c>
      <c r="F514" s="536">
        <v>45523</v>
      </c>
      <c r="G514" s="536">
        <v>45582</v>
      </c>
      <c r="H514" s="536"/>
      <c r="I514" s="537"/>
      <c r="J514" s="536"/>
      <c r="K514" s="559" t="s">
        <v>80</v>
      </c>
      <c r="L514" s="256" t="s">
        <v>195</v>
      </c>
      <c r="M514" s="557" t="s">
        <v>2060</v>
      </c>
      <c r="N514" s="538" t="s">
        <v>1984</v>
      </c>
      <c r="O514" s="538" t="s">
        <v>196</v>
      </c>
      <c r="P514" s="538" t="s">
        <v>2735</v>
      </c>
      <c r="Q514" s="535" t="s">
        <v>83</v>
      </c>
      <c r="R514" s="542" t="s">
        <v>21787</v>
      </c>
      <c r="S514" s="540" t="s">
        <v>1944</v>
      </c>
      <c r="T514" s="535" t="s">
        <v>53</v>
      </c>
      <c r="U514" s="536">
        <v>29985</v>
      </c>
      <c r="V514" s="535" t="s">
        <v>2019</v>
      </c>
      <c r="W514" s="535" t="s">
        <v>2064</v>
      </c>
      <c r="X514" s="535" t="s">
        <v>1936</v>
      </c>
      <c r="Y514" s="539" t="s">
        <v>21788</v>
      </c>
      <c r="Z514" s="536">
        <v>44290</v>
      </c>
      <c r="AA514" s="535" t="s">
        <v>1937</v>
      </c>
      <c r="AB514" s="535" t="s">
        <v>1946</v>
      </c>
      <c r="AC514" s="121" t="s">
        <v>1939</v>
      </c>
      <c r="AD514" s="535" t="s">
        <v>12988</v>
      </c>
      <c r="AE514" s="535" t="s">
        <v>21789</v>
      </c>
      <c r="AF514" s="535" t="s">
        <v>21790</v>
      </c>
      <c r="AG514" s="535" t="s">
        <v>21791</v>
      </c>
      <c r="AH514" s="535" t="s">
        <v>21790</v>
      </c>
      <c r="AI514" s="535" t="s">
        <v>21791</v>
      </c>
      <c r="AJ514" s="539" t="s">
        <v>21792</v>
      </c>
      <c r="AK514" s="542" t="s">
        <v>21793</v>
      </c>
      <c r="AL514" s="535" t="s">
        <v>1993</v>
      </c>
      <c r="AM514" s="542" t="s">
        <v>16911</v>
      </c>
      <c r="AN514" s="551" t="s">
        <v>16922</v>
      </c>
      <c r="AO514" s="551" t="s">
        <v>21794</v>
      </c>
      <c r="AP514" s="535"/>
      <c r="AQ514" s="541" t="s">
        <v>21795</v>
      </c>
      <c r="AR514" s="542" t="str">
        <f>Table2[[#This Row],[Employee Code]]</f>
        <v>12401880</v>
      </c>
      <c r="AS514" s="535"/>
      <c r="AT514" s="535" t="s">
        <v>21796</v>
      </c>
      <c r="AU514" s="535"/>
      <c r="AV514" s="535"/>
    </row>
    <row r="515" spans="1:48" ht="24.75" customHeight="1" x14ac:dyDescent="0.35">
      <c r="A515" s="535">
        <f t="shared" si="8"/>
        <v>514</v>
      </c>
      <c r="B515" s="542" t="s">
        <v>16872</v>
      </c>
      <c r="C515" s="5" t="s">
        <v>16861</v>
      </c>
      <c r="D515" s="4"/>
      <c r="E515" s="4" t="s">
        <v>14</v>
      </c>
      <c r="F515" s="502">
        <v>45525</v>
      </c>
      <c r="G515" s="536">
        <v>45584</v>
      </c>
      <c r="H515" s="9"/>
      <c r="I515" s="336"/>
      <c r="J515" s="502"/>
      <c r="K515" s="559" t="s">
        <v>18</v>
      </c>
      <c r="L515" s="256" t="s">
        <v>283</v>
      </c>
      <c r="M515" s="499" t="s">
        <v>2168</v>
      </c>
      <c r="N515" s="243" t="s">
        <v>1984</v>
      </c>
      <c r="O515" s="243" t="s">
        <v>15764</v>
      </c>
      <c r="P515" s="243" t="s">
        <v>15765</v>
      </c>
      <c r="Q515" s="7" t="s">
        <v>21</v>
      </c>
      <c r="R515" s="373" t="s">
        <v>21797</v>
      </c>
      <c r="S515" s="360" t="s">
        <v>2079</v>
      </c>
      <c r="T515" s="7" t="s">
        <v>22</v>
      </c>
      <c r="U515" s="502">
        <v>30586</v>
      </c>
      <c r="V515" s="4" t="s">
        <v>57</v>
      </c>
      <c r="W515" s="4" t="s">
        <v>1382</v>
      </c>
      <c r="X515" s="535" t="s">
        <v>1936</v>
      </c>
      <c r="Y515" s="531" t="s">
        <v>21798</v>
      </c>
      <c r="Z515" s="502">
        <v>44573</v>
      </c>
      <c r="AA515" s="535" t="s">
        <v>1937</v>
      </c>
      <c r="AB515" s="4" t="s">
        <v>1938</v>
      </c>
      <c r="AC515" s="504" t="s">
        <v>1939</v>
      </c>
      <c r="AD515" s="4" t="s">
        <v>2010</v>
      </c>
      <c r="AE515" s="4" t="s">
        <v>1948</v>
      </c>
      <c r="AF515" s="4" t="s">
        <v>21799</v>
      </c>
      <c r="AG515" s="4" t="s">
        <v>21800</v>
      </c>
      <c r="AH515" s="4" t="s">
        <v>21799</v>
      </c>
      <c r="AI515" s="4" t="s">
        <v>21800</v>
      </c>
      <c r="AJ515" s="531" t="s">
        <v>21801</v>
      </c>
      <c r="AK515" s="501" t="s">
        <v>21802</v>
      </c>
      <c r="AL515" s="4" t="s">
        <v>1941</v>
      </c>
      <c r="AM515" s="501" t="s">
        <v>16912</v>
      </c>
      <c r="AN515" s="551" t="s">
        <v>16923</v>
      </c>
      <c r="AO515" s="551" t="s">
        <v>21803</v>
      </c>
      <c r="AP515" s="4"/>
      <c r="AQ515" s="6"/>
      <c r="AR515" s="501" t="str">
        <f>Table2[[#This Row],[Employee Code]]</f>
        <v>12401881</v>
      </c>
      <c r="AS515" s="4"/>
      <c r="AT515" s="4" t="s">
        <v>14</v>
      </c>
      <c r="AU515" s="4"/>
      <c r="AV515" s="4"/>
    </row>
    <row r="516" spans="1:48" ht="24.75" customHeight="1" x14ac:dyDescent="0.35">
      <c r="A516" s="535">
        <f t="shared" si="8"/>
        <v>515</v>
      </c>
      <c r="B516" s="542" t="s">
        <v>16873</v>
      </c>
      <c r="C516" s="5" t="s">
        <v>16862</v>
      </c>
      <c r="D516" s="4"/>
      <c r="E516" s="4" t="s">
        <v>1967</v>
      </c>
      <c r="F516" s="502">
        <v>45530</v>
      </c>
      <c r="G516" s="536">
        <v>45589</v>
      </c>
      <c r="H516" s="9"/>
      <c r="I516" s="336"/>
      <c r="J516" s="502"/>
      <c r="K516" s="559" t="s">
        <v>80</v>
      </c>
      <c r="L516" s="256" t="s">
        <v>16825</v>
      </c>
      <c r="M516" s="499" t="s">
        <v>2151</v>
      </c>
      <c r="N516" s="243" t="s">
        <v>1972</v>
      </c>
      <c r="O516" s="243" t="s">
        <v>196</v>
      </c>
      <c r="P516" s="243" t="s">
        <v>2735</v>
      </c>
      <c r="Q516" s="7" t="s">
        <v>83</v>
      </c>
      <c r="R516" s="373" t="s">
        <v>21804</v>
      </c>
      <c r="S516" s="360" t="s">
        <v>1944</v>
      </c>
      <c r="T516" s="7" t="s">
        <v>53</v>
      </c>
      <c r="U516" s="502">
        <v>34519</v>
      </c>
      <c r="V516" s="4" t="s">
        <v>1967</v>
      </c>
      <c r="W516" s="4" t="s">
        <v>1967</v>
      </c>
      <c r="X516" s="4" t="s">
        <v>1936</v>
      </c>
      <c r="Y516" s="531" t="s">
        <v>21805</v>
      </c>
      <c r="Z516" s="502">
        <v>44326</v>
      </c>
      <c r="AA516" s="4" t="s">
        <v>1937</v>
      </c>
      <c r="AB516" s="4" t="s">
        <v>1938</v>
      </c>
      <c r="AC516" s="504" t="s">
        <v>1939</v>
      </c>
      <c r="AD516" s="4" t="s">
        <v>21806</v>
      </c>
      <c r="AE516" s="4" t="s">
        <v>2711</v>
      </c>
      <c r="AF516" s="4" t="s">
        <v>21807</v>
      </c>
      <c r="AG516" s="4" t="s">
        <v>21808</v>
      </c>
      <c r="AH516" s="4" t="s">
        <v>21807</v>
      </c>
      <c r="AI516" s="4" t="s">
        <v>21808</v>
      </c>
      <c r="AJ516" s="531" t="s">
        <v>21809</v>
      </c>
      <c r="AK516" s="501" t="s">
        <v>7303</v>
      </c>
      <c r="AL516" s="4" t="s">
        <v>1971</v>
      </c>
      <c r="AM516" s="501" t="s">
        <v>16913</v>
      </c>
      <c r="AN516" s="551" t="s">
        <v>16924</v>
      </c>
      <c r="AO516" s="551" t="s">
        <v>21810</v>
      </c>
      <c r="AP516" s="4"/>
      <c r="AQ516" s="6"/>
      <c r="AR516" s="501" t="str">
        <f>Table2[[#This Row],[Employee Code]]</f>
        <v>12401882</v>
      </c>
      <c r="AS516" s="4"/>
      <c r="AT516" s="4" t="s">
        <v>21811</v>
      </c>
      <c r="AU516" s="4"/>
      <c r="AV516" s="4"/>
    </row>
    <row r="517" spans="1:48" ht="24.75" customHeight="1" x14ac:dyDescent="0.35">
      <c r="A517" s="535">
        <f t="shared" si="8"/>
        <v>516</v>
      </c>
      <c r="B517" s="542" t="s">
        <v>16874</v>
      </c>
      <c r="C517" s="5" t="s">
        <v>16863</v>
      </c>
      <c r="D517" s="4"/>
      <c r="E517" s="4" t="s">
        <v>14</v>
      </c>
      <c r="F517" s="502">
        <v>45530</v>
      </c>
      <c r="G517" s="536">
        <v>45589</v>
      </c>
      <c r="H517" s="9"/>
      <c r="I517" s="336"/>
      <c r="J517" s="502"/>
      <c r="K517" s="559" t="s">
        <v>26</v>
      </c>
      <c r="L517" s="256" t="s">
        <v>751</v>
      </c>
      <c r="M517" s="499" t="s">
        <v>2442</v>
      </c>
      <c r="N517" s="243" t="s">
        <v>2017</v>
      </c>
      <c r="O517" s="243" t="s">
        <v>1027</v>
      </c>
      <c r="P517" s="243" t="s">
        <v>2443</v>
      </c>
      <c r="Q517" s="7" t="s">
        <v>21</v>
      </c>
      <c r="R517" s="373" t="s">
        <v>21812</v>
      </c>
      <c r="S517" s="360" t="s">
        <v>1986</v>
      </c>
      <c r="T517" s="7" t="s">
        <v>22</v>
      </c>
      <c r="U517" s="502">
        <v>35707</v>
      </c>
      <c r="V517" s="4" t="s">
        <v>2228</v>
      </c>
      <c r="W517" s="4" t="s">
        <v>101</v>
      </c>
      <c r="X517" s="4" t="s">
        <v>1936</v>
      </c>
      <c r="Y517" s="531" t="s">
        <v>21813</v>
      </c>
      <c r="Z517" s="502">
        <v>44798</v>
      </c>
      <c r="AA517" s="4" t="s">
        <v>1937</v>
      </c>
      <c r="AB517" s="4" t="s">
        <v>1956</v>
      </c>
      <c r="AC517" s="504" t="s">
        <v>1939</v>
      </c>
      <c r="AD517" s="4" t="s">
        <v>2010</v>
      </c>
      <c r="AE517" s="4" t="s">
        <v>21814</v>
      </c>
      <c r="AF517" s="4" t="s">
        <v>21815</v>
      </c>
      <c r="AG517" s="4" t="s">
        <v>21816</v>
      </c>
      <c r="AH517" s="4" t="s">
        <v>21817</v>
      </c>
      <c r="AI517" s="4" t="s">
        <v>21818</v>
      </c>
      <c r="AJ517" s="531" t="s">
        <v>21819</v>
      </c>
      <c r="AK517" s="501" t="s">
        <v>21820</v>
      </c>
      <c r="AL517" s="4" t="s">
        <v>1963</v>
      </c>
      <c r="AM517" s="501" t="s">
        <v>16914</v>
      </c>
      <c r="AN517" s="552" t="s">
        <v>16925</v>
      </c>
      <c r="AO517" s="551" t="s">
        <v>21821</v>
      </c>
      <c r="AP517" s="4"/>
      <c r="AQ517" s="6"/>
      <c r="AR517" s="501" t="str">
        <f>Table2[[#This Row],[Employee Code]]</f>
        <v>12401883</v>
      </c>
      <c r="AS517" s="4"/>
      <c r="AT517" s="4" t="s">
        <v>14</v>
      </c>
      <c r="AU517" s="4"/>
      <c r="AV517" s="4"/>
    </row>
    <row r="518" spans="1:48" ht="24.75" customHeight="1" x14ac:dyDescent="0.35">
      <c r="A518" s="535">
        <f t="shared" ref="A518:A524" si="9">ROW()-1</f>
        <v>517</v>
      </c>
      <c r="B518" s="542" t="s">
        <v>16875</v>
      </c>
      <c r="C518" s="5" t="s">
        <v>16864</v>
      </c>
      <c r="D518" s="4" t="s">
        <v>21822</v>
      </c>
      <c r="E518" s="4" t="s">
        <v>255</v>
      </c>
      <c r="F518" s="502">
        <v>45539</v>
      </c>
      <c r="G518" s="536">
        <v>45598</v>
      </c>
      <c r="H518" s="9"/>
      <c r="I518" s="336"/>
      <c r="J518" s="502"/>
      <c r="K518" s="559" t="s">
        <v>80</v>
      </c>
      <c r="L518" s="256" t="s">
        <v>256</v>
      </c>
      <c r="M518" s="499" t="s">
        <v>2731</v>
      </c>
      <c r="N518" s="243" t="s">
        <v>1942</v>
      </c>
      <c r="O518" s="243" t="s">
        <v>16826</v>
      </c>
      <c r="P518" s="243" t="s">
        <v>2039</v>
      </c>
      <c r="Q518" s="7" t="s">
        <v>83</v>
      </c>
      <c r="R518" s="373" t="s">
        <v>21823</v>
      </c>
      <c r="S518" s="360" t="s">
        <v>2252</v>
      </c>
      <c r="T518" s="7" t="s">
        <v>53</v>
      </c>
      <c r="U518" s="502">
        <v>32356</v>
      </c>
      <c r="V518" s="4" t="s">
        <v>1008</v>
      </c>
      <c r="W518" s="4" t="s">
        <v>1725</v>
      </c>
      <c r="X518" s="4" t="s">
        <v>1936</v>
      </c>
      <c r="Y518" s="531" t="s">
        <v>21824</v>
      </c>
      <c r="Z518" s="502">
        <v>44387</v>
      </c>
      <c r="AA518" s="4" t="s">
        <v>1937</v>
      </c>
      <c r="AB518" s="4" t="s">
        <v>1938</v>
      </c>
      <c r="AC518" s="504" t="s">
        <v>1939</v>
      </c>
      <c r="AD518" s="4" t="s">
        <v>5761</v>
      </c>
      <c r="AE518" s="4" t="s">
        <v>21825</v>
      </c>
      <c r="AF518" s="4" t="s">
        <v>21826</v>
      </c>
      <c r="AG518" s="4" t="s">
        <v>21827</v>
      </c>
      <c r="AH518" s="4" t="s">
        <v>21828</v>
      </c>
      <c r="AI518" s="4" t="s">
        <v>21829</v>
      </c>
      <c r="AJ518" s="531" t="s">
        <v>21830</v>
      </c>
      <c r="AK518" s="501" t="s">
        <v>21831</v>
      </c>
      <c r="AL518" s="4" t="s">
        <v>1971</v>
      </c>
      <c r="AM518" s="501" t="s">
        <v>16915</v>
      </c>
      <c r="AN518" s="551" t="s">
        <v>16926</v>
      </c>
      <c r="AO518" s="551" t="s">
        <v>21832</v>
      </c>
      <c r="AP518" s="4"/>
      <c r="AQ518" s="6"/>
      <c r="AR518" s="501" t="str">
        <f>Table2[[#This Row],[Employee Code]]</f>
        <v>12401884</v>
      </c>
      <c r="AS518" s="4"/>
      <c r="AT518" s="4"/>
      <c r="AU518" s="4"/>
      <c r="AV518" s="4"/>
    </row>
    <row r="519" spans="1:48" s="11" customFormat="1" ht="24.75" customHeight="1" x14ac:dyDescent="0.35">
      <c r="A519" s="7">
        <f t="shared" si="9"/>
        <v>518</v>
      </c>
      <c r="B519" s="373" t="s">
        <v>16876</v>
      </c>
      <c r="C519" s="8" t="s">
        <v>16865</v>
      </c>
      <c r="D519" s="7"/>
      <c r="E519" s="7" t="s">
        <v>14</v>
      </c>
      <c r="F519" s="9">
        <v>45544</v>
      </c>
      <c r="G519" s="9">
        <v>45603</v>
      </c>
      <c r="H519" s="9"/>
      <c r="I519" s="275"/>
      <c r="J519" s="9"/>
      <c r="K519" s="276" t="s">
        <v>109</v>
      </c>
      <c r="L519" s="8" t="s">
        <v>110</v>
      </c>
      <c r="M519" s="331" t="s">
        <v>2112</v>
      </c>
      <c r="N519" s="243" t="s">
        <v>1984</v>
      </c>
      <c r="O519" s="243" t="s">
        <v>711</v>
      </c>
      <c r="P519" s="243" t="s">
        <v>2318</v>
      </c>
      <c r="Q519" s="7" t="s">
        <v>21</v>
      </c>
      <c r="R519" s="373" t="s">
        <v>21833</v>
      </c>
      <c r="S519" s="360" t="s">
        <v>1966</v>
      </c>
      <c r="T519" s="7" t="s">
        <v>22</v>
      </c>
      <c r="U519" s="9">
        <v>30398</v>
      </c>
      <c r="V519" s="7" t="s">
        <v>255</v>
      </c>
      <c r="W519" s="562"/>
      <c r="X519" s="7" t="s">
        <v>1936</v>
      </c>
      <c r="Y519" s="342" t="s">
        <v>21834</v>
      </c>
      <c r="Z519" s="9">
        <v>44552</v>
      </c>
      <c r="AA519" s="7" t="s">
        <v>1937</v>
      </c>
      <c r="AB519" s="7" t="s">
        <v>1938</v>
      </c>
      <c r="AC519" s="11" t="s">
        <v>1939</v>
      </c>
      <c r="AD519" s="7" t="s">
        <v>2010</v>
      </c>
      <c r="AE519" s="7" t="s">
        <v>2041</v>
      </c>
      <c r="AF519" s="7" t="s">
        <v>21835</v>
      </c>
      <c r="AG519" s="7" t="s">
        <v>21836</v>
      </c>
      <c r="AH519" s="7" t="s">
        <v>21837</v>
      </c>
      <c r="AI519" s="7" t="s">
        <v>21838</v>
      </c>
      <c r="AJ519" s="342" t="s">
        <v>21839</v>
      </c>
      <c r="AK519" s="373" t="s">
        <v>21840</v>
      </c>
      <c r="AL519" s="7" t="s">
        <v>1941</v>
      </c>
      <c r="AM519" s="373" t="s">
        <v>16916</v>
      </c>
      <c r="AN519" s="552" t="s">
        <v>16927</v>
      </c>
      <c r="AO519" s="551" t="s">
        <v>21841</v>
      </c>
      <c r="AP519" s="7"/>
      <c r="AQ519" s="10"/>
      <c r="AR519" s="373" t="str">
        <f>Table2[[#This Row],[Employee Code]]</f>
        <v>12401885</v>
      </c>
      <c r="AS519" s="7"/>
      <c r="AT519" s="7"/>
      <c r="AU519" s="7"/>
      <c r="AV519" s="7"/>
    </row>
    <row r="520" spans="1:48" ht="24.75" customHeight="1" x14ac:dyDescent="0.35">
      <c r="A520" s="535">
        <f t="shared" si="9"/>
        <v>519</v>
      </c>
      <c r="B520" s="542" t="s">
        <v>16877</v>
      </c>
      <c r="C520" s="5" t="s">
        <v>13792</v>
      </c>
      <c r="D520" s="4"/>
      <c r="E520" s="4" t="s">
        <v>14</v>
      </c>
      <c r="F520" s="502">
        <v>45544</v>
      </c>
      <c r="G520" s="536">
        <v>45603</v>
      </c>
      <c r="H520" s="9"/>
      <c r="I520" s="336"/>
      <c r="J520" s="502"/>
      <c r="K520" s="559" t="s">
        <v>80</v>
      </c>
      <c r="L520" s="256" t="s">
        <v>1871</v>
      </c>
      <c r="M520" s="499" t="s">
        <v>1871</v>
      </c>
      <c r="N520" s="243" t="s">
        <v>1990</v>
      </c>
      <c r="O520" s="243" t="s">
        <v>16856</v>
      </c>
      <c r="P520" s="243" t="s">
        <v>16884</v>
      </c>
      <c r="Q520" s="7" t="s">
        <v>21</v>
      </c>
      <c r="R520" s="373" t="s">
        <v>21842</v>
      </c>
      <c r="S520" s="360" t="s">
        <v>1986</v>
      </c>
      <c r="T520" s="7" t="s">
        <v>22</v>
      </c>
      <c r="U520" s="502">
        <v>35551</v>
      </c>
      <c r="V520" s="4" t="s">
        <v>57</v>
      </c>
      <c r="W520" s="514"/>
      <c r="X520" s="4" t="s">
        <v>1936</v>
      </c>
      <c r="Y520" s="531" t="s">
        <v>21843</v>
      </c>
      <c r="Z520" s="502" t="s">
        <v>21844</v>
      </c>
      <c r="AA520" s="4" t="s">
        <v>1937</v>
      </c>
      <c r="AB520" s="4" t="s">
        <v>1956</v>
      </c>
      <c r="AC520" s="504" t="s">
        <v>1939</v>
      </c>
      <c r="AD520" s="4" t="s">
        <v>2674</v>
      </c>
      <c r="AE520" s="4" t="s">
        <v>751</v>
      </c>
      <c r="AF520" s="4" t="s">
        <v>21845</v>
      </c>
      <c r="AG520" s="4" t="s">
        <v>21846</v>
      </c>
      <c r="AH520" s="4" t="s">
        <v>21847</v>
      </c>
      <c r="AI520" s="4" t="s">
        <v>21848</v>
      </c>
      <c r="AJ520" s="531" t="s">
        <v>21849</v>
      </c>
      <c r="AK520" s="501" t="s">
        <v>21850</v>
      </c>
      <c r="AL520" s="4" t="s">
        <v>2160</v>
      </c>
      <c r="AM520" s="501" t="s">
        <v>16917</v>
      </c>
      <c r="AN520" s="552" t="s">
        <v>16928</v>
      </c>
      <c r="AO520" s="551" t="s">
        <v>21851</v>
      </c>
      <c r="AP520" s="4"/>
      <c r="AQ520" s="6"/>
      <c r="AR520" s="501" t="str">
        <f>Table2[[#This Row],[Employee Code]]</f>
        <v>12401886</v>
      </c>
      <c r="AS520" s="4"/>
      <c r="AT520" s="4"/>
      <c r="AU520" s="4"/>
      <c r="AV520" s="4"/>
    </row>
    <row r="521" spans="1:48" ht="24.75" customHeight="1" x14ac:dyDescent="0.35">
      <c r="A521" s="535">
        <f t="shared" si="9"/>
        <v>520</v>
      </c>
      <c r="B521" s="542" t="s">
        <v>16878</v>
      </c>
      <c r="C521" s="5" t="s">
        <v>16866</v>
      </c>
      <c r="D521" s="4" t="s">
        <v>21579</v>
      </c>
      <c r="E521" s="4" t="s">
        <v>255</v>
      </c>
      <c r="F521" s="502">
        <v>45544</v>
      </c>
      <c r="G521" s="536">
        <v>45603</v>
      </c>
      <c r="H521" s="9"/>
      <c r="I521" s="336"/>
      <c r="J521" s="502"/>
      <c r="K521" s="559" t="s">
        <v>80</v>
      </c>
      <c r="L521" s="256" t="s">
        <v>256</v>
      </c>
      <c r="M521" s="499" t="s">
        <v>2731</v>
      </c>
      <c r="N521" s="243" t="s">
        <v>1972</v>
      </c>
      <c r="O521" s="243" t="s">
        <v>196</v>
      </c>
      <c r="P521" s="243" t="s">
        <v>2735</v>
      </c>
      <c r="Q521" s="7" t="s">
        <v>83</v>
      </c>
      <c r="R521" s="373" t="s">
        <v>21852</v>
      </c>
      <c r="S521" s="360" t="s">
        <v>1944</v>
      </c>
      <c r="T521" s="7" t="s">
        <v>53</v>
      </c>
      <c r="U521" s="502">
        <v>32422</v>
      </c>
      <c r="V521" s="4" t="s">
        <v>1045</v>
      </c>
      <c r="W521" s="4" t="s">
        <v>2205</v>
      </c>
      <c r="X521" s="4" t="s">
        <v>1936</v>
      </c>
      <c r="Y521" s="531" t="s">
        <v>21853</v>
      </c>
      <c r="Z521" s="502">
        <v>44461</v>
      </c>
      <c r="AA521" s="4" t="s">
        <v>1937</v>
      </c>
      <c r="AB521" s="4" t="s">
        <v>1938</v>
      </c>
      <c r="AC521" s="504" t="s">
        <v>1939</v>
      </c>
      <c r="AD521" s="4" t="s">
        <v>2010</v>
      </c>
      <c r="AE521" s="4" t="s">
        <v>1948</v>
      </c>
      <c r="AF521" s="4" t="s">
        <v>21854</v>
      </c>
      <c r="AG521" s="4" t="s">
        <v>21855</v>
      </c>
      <c r="AH521" s="4" t="s">
        <v>21854</v>
      </c>
      <c r="AI521" s="4" t="s">
        <v>21855</v>
      </c>
      <c r="AJ521" s="531" t="s">
        <v>21856</v>
      </c>
      <c r="AK521" s="501" t="s">
        <v>21857</v>
      </c>
      <c r="AL521" s="4" t="s">
        <v>1971</v>
      </c>
      <c r="AM521" s="501" t="s">
        <v>16918</v>
      </c>
      <c r="AN521" s="552" t="s">
        <v>16929</v>
      </c>
      <c r="AO521" s="551" t="s">
        <v>21858</v>
      </c>
      <c r="AP521" s="4"/>
      <c r="AQ521" s="6"/>
      <c r="AR521" s="501" t="str">
        <f>Table2[[#This Row],[Employee Code]]</f>
        <v>12401887</v>
      </c>
      <c r="AS521" s="4"/>
      <c r="AT521" s="4"/>
      <c r="AU521" s="4"/>
      <c r="AV521" s="4"/>
    </row>
    <row r="522" spans="1:48" ht="24.75" hidden="1" customHeight="1" x14ac:dyDescent="0.35">
      <c r="A522" s="535">
        <f t="shared" si="9"/>
        <v>521</v>
      </c>
      <c r="B522" s="542" t="s">
        <v>21859</v>
      </c>
      <c r="C522" s="5" t="s">
        <v>12424</v>
      </c>
      <c r="D522" s="4"/>
      <c r="E522" s="4" t="s">
        <v>14</v>
      </c>
      <c r="F522" s="502">
        <v>45546</v>
      </c>
      <c r="G522" s="536">
        <v>45605</v>
      </c>
      <c r="H522" s="9"/>
      <c r="I522" s="336"/>
      <c r="J522" s="502"/>
      <c r="K522" s="559" t="s">
        <v>109</v>
      </c>
      <c r="L522" s="256" t="s">
        <v>1440</v>
      </c>
      <c r="M522" s="499" t="s">
        <v>1440</v>
      </c>
      <c r="N522" s="243" t="s">
        <v>1984</v>
      </c>
      <c r="O522" s="243" t="s">
        <v>1441</v>
      </c>
      <c r="P522" s="243"/>
      <c r="Q522" s="7" t="s">
        <v>21</v>
      </c>
      <c r="R522" s="373" t="s">
        <v>21860</v>
      </c>
      <c r="S522" s="360" t="s">
        <v>1944</v>
      </c>
      <c r="T522" s="7" t="s">
        <v>53</v>
      </c>
      <c r="U522" s="502">
        <v>34481</v>
      </c>
      <c r="V522" s="4" t="s">
        <v>1945</v>
      </c>
      <c r="W522" s="4" t="s">
        <v>501</v>
      </c>
      <c r="X522" s="4" t="s">
        <v>1936</v>
      </c>
      <c r="Y522" s="531" t="s">
        <v>21861</v>
      </c>
      <c r="Z522" s="502">
        <v>44816</v>
      </c>
      <c r="AA522" s="4" t="s">
        <v>1937</v>
      </c>
      <c r="AB522" s="4" t="s">
        <v>1956</v>
      </c>
      <c r="AC522" s="504" t="s">
        <v>1939</v>
      </c>
      <c r="AD522" s="4"/>
      <c r="AE522" s="4" t="s">
        <v>21814</v>
      </c>
      <c r="AF522" s="4" t="s">
        <v>21862</v>
      </c>
      <c r="AG522" s="4" t="s">
        <v>21863</v>
      </c>
      <c r="AH522" s="514"/>
      <c r="AI522" s="514"/>
      <c r="AJ522" s="531" t="s">
        <v>21864</v>
      </c>
      <c r="AK522" s="501" t="s">
        <v>21865</v>
      </c>
      <c r="AL522" s="4" t="s">
        <v>2005</v>
      </c>
      <c r="AM522" s="501" t="s">
        <v>21866</v>
      </c>
      <c r="AN522" s="552"/>
      <c r="AO522" s="563" t="s">
        <v>21867</v>
      </c>
      <c r="AP522" s="4"/>
      <c r="AQ522" s="6"/>
      <c r="AR522" s="501" t="str">
        <f>Table2[[#This Row],[Employee Code]]</f>
        <v>12401889</v>
      </c>
      <c r="AS522" s="4"/>
      <c r="AT522" s="4"/>
      <c r="AU522" s="4"/>
      <c r="AV522" s="4"/>
    </row>
    <row r="523" spans="1:48" ht="24.75" hidden="1" customHeight="1" x14ac:dyDescent="0.35">
      <c r="A523" s="535">
        <f t="shared" si="9"/>
        <v>522</v>
      </c>
      <c r="B523" s="542" t="s">
        <v>21868</v>
      </c>
      <c r="C523" s="5" t="s">
        <v>21869</v>
      </c>
      <c r="D523" s="4"/>
      <c r="E523" s="4" t="s">
        <v>1869</v>
      </c>
      <c r="F523" s="502">
        <v>45546</v>
      </c>
      <c r="G523" s="536">
        <v>45605</v>
      </c>
      <c r="H523" s="9"/>
      <c r="I523" s="336"/>
      <c r="J523" s="502"/>
      <c r="K523" s="559" t="s">
        <v>80</v>
      </c>
      <c r="L523" s="256" t="s">
        <v>21870</v>
      </c>
      <c r="M523" s="499" t="s">
        <v>2298</v>
      </c>
      <c r="N523" s="243" t="s">
        <v>2017</v>
      </c>
      <c r="O523" s="243" t="s">
        <v>196</v>
      </c>
      <c r="P523" s="243"/>
      <c r="Q523" s="7" t="s">
        <v>83</v>
      </c>
      <c r="R523" s="373" t="s">
        <v>21871</v>
      </c>
      <c r="S523" s="360" t="s">
        <v>1944</v>
      </c>
      <c r="T523" s="7" t="s">
        <v>53</v>
      </c>
      <c r="U523" s="502">
        <v>32347</v>
      </c>
      <c r="V523" s="4" t="s">
        <v>527</v>
      </c>
      <c r="W523" s="4" t="s">
        <v>527</v>
      </c>
      <c r="X523" s="4" t="s">
        <v>1936</v>
      </c>
      <c r="Y523" s="531" t="s">
        <v>21872</v>
      </c>
      <c r="Z523" s="502">
        <v>44420</v>
      </c>
      <c r="AA523" s="4" t="s">
        <v>1937</v>
      </c>
      <c r="AB523" s="4" t="s">
        <v>1938</v>
      </c>
      <c r="AC523" s="504" t="s">
        <v>1939</v>
      </c>
      <c r="AD523" s="4"/>
      <c r="AE523" s="4"/>
      <c r="AF523" s="4" t="s">
        <v>21873</v>
      </c>
      <c r="AG523" s="4" t="s">
        <v>21874</v>
      </c>
      <c r="AH523" s="4" t="s">
        <v>21873</v>
      </c>
      <c r="AI523" s="4" t="s">
        <v>21874</v>
      </c>
      <c r="AJ523" s="531" t="s">
        <v>21875</v>
      </c>
      <c r="AK523" s="501" t="s">
        <v>21876</v>
      </c>
      <c r="AL523" s="4" t="s">
        <v>1971</v>
      </c>
      <c r="AM523" s="501" t="s">
        <v>21877</v>
      </c>
      <c r="AN523" s="552"/>
      <c r="AO523" s="563" t="s">
        <v>21878</v>
      </c>
      <c r="AP523" s="4"/>
      <c r="AQ523" s="6"/>
      <c r="AR523" s="501" t="str">
        <f>Table2[[#This Row],[Employee Code]]</f>
        <v>12401890</v>
      </c>
      <c r="AS523" s="4"/>
      <c r="AT523" s="4"/>
      <c r="AU523" s="4"/>
      <c r="AV523" s="4"/>
    </row>
    <row r="524" spans="1:48" hidden="1" x14ac:dyDescent="0.35">
      <c r="A524" s="535">
        <f t="shared" si="9"/>
        <v>523</v>
      </c>
      <c r="B524" s="542" t="s">
        <v>21879</v>
      </c>
      <c r="C524" s="5" t="s">
        <v>21880</v>
      </c>
      <c r="D524" s="4"/>
      <c r="E524" s="4" t="s">
        <v>2099</v>
      </c>
      <c r="F524" s="502">
        <v>45546</v>
      </c>
      <c r="G524" s="536">
        <f>Table2[[#This Row],[Joining Date]]+59</f>
        <v>45605</v>
      </c>
      <c r="H524" s="9"/>
      <c r="I524" s="336"/>
      <c r="J524" s="502"/>
      <c r="K524" s="559" t="s">
        <v>80</v>
      </c>
      <c r="L524" s="256" t="s">
        <v>21870</v>
      </c>
      <c r="M524" s="499" t="s">
        <v>2298</v>
      </c>
      <c r="N524" s="243" t="s">
        <v>2017</v>
      </c>
      <c r="O524" s="243" t="s">
        <v>196</v>
      </c>
      <c r="P524" s="243"/>
      <c r="Q524" s="7" t="s">
        <v>83</v>
      </c>
      <c r="R524" s="373"/>
      <c r="S524" s="360"/>
      <c r="T524" s="7" t="s">
        <v>53</v>
      </c>
      <c r="U524" s="502"/>
      <c r="V524" s="4"/>
      <c r="W524" s="4"/>
      <c r="X524" s="4"/>
      <c r="Y524" s="531"/>
      <c r="Z524" s="502"/>
      <c r="AA524" s="4"/>
      <c r="AB524" s="4"/>
      <c r="AC524" s="504"/>
      <c r="AD524" s="4"/>
      <c r="AE524" s="4"/>
      <c r="AF524" s="4"/>
      <c r="AG524" s="4"/>
      <c r="AH524" s="4"/>
      <c r="AI524" s="4"/>
      <c r="AJ524" s="531"/>
      <c r="AK524" s="501"/>
      <c r="AL524" s="4"/>
      <c r="AM524" s="501"/>
      <c r="AN524" s="552"/>
      <c r="AO524" s="552"/>
      <c r="AP524" s="4"/>
      <c r="AQ524" s="6"/>
      <c r="AR524" s="501" t="str">
        <f>Table2[[#This Row],[Employee Code]]</f>
        <v>12401891</v>
      </c>
      <c r="AS524" s="4"/>
      <c r="AT524" s="4"/>
      <c r="AU524" s="4"/>
      <c r="AV524" s="4"/>
    </row>
    <row r="525" spans="1:48" ht="24.75" hidden="1" customHeight="1" x14ac:dyDescent="0.35">
      <c r="B525" s="256"/>
      <c r="V525" s="567"/>
      <c r="AH525" s="569"/>
      <c r="AJ525" s="555" t="s">
        <v>21881</v>
      </c>
      <c r="AK525" s="569"/>
    </row>
    <row r="526" spans="1:48" ht="48.75" customHeight="1" x14ac:dyDescent="0.35">
      <c r="M526" s="256">
        <v>-200000</v>
      </c>
    </row>
    <row r="527" spans="1:48" ht="24.75" customHeight="1" x14ac:dyDescent="0.35"/>
    <row r="528" spans="1:48" ht="24.75" customHeight="1" x14ac:dyDescent="0.35"/>
    <row r="529" spans="30:30" ht="24.75" customHeight="1" x14ac:dyDescent="0.35"/>
    <row r="530" spans="30:30" ht="24.75" customHeight="1" x14ac:dyDescent="0.35"/>
    <row r="531" spans="30:30" ht="24.75" customHeight="1" x14ac:dyDescent="0.35"/>
    <row r="532" spans="30:30" ht="24.75" customHeight="1" x14ac:dyDescent="0.35"/>
    <row r="533" spans="30:30" ht="24.75" customHeight="1" x14ac:dyDescent="0.35"/>
    <row r="534" spans="30:30" ht="24.75" customHeight="1" x14ac:dyDescent="0.35"/>
    <row r="535" spans="30:30" ht="24.75" customHeight="1" x14ac:dyDescent="0.35">
      <c r="AD535" s="564"/>
    </row>
    <row r="536" spans="30:30" ht="24.75" customHeight="1" x14ac:dyDescent="0.35"/>
    <row r="537" spans="30:30" ht="24.75" customHeight="1" x14ac:dyDescent="0.35"/>
    <row r="538" spans="30:30" ht="24.75" customHeight="1" x14ac:dyDescent="0.35"/>
    <row r="539" spans="30:30" ht="24.75" customHeight="1" x14ac:dyDescent="0.35"/>
    <row r="540" spans="30:30" ht="24.75" customHeight="1" x14ac:dyDescent="0.35"/>
    <row r="541" spans="30:30" ht="24.75" customHeight="1" x14ac:dyDescent="0.35"/>
    <row r="542" spans="30:30" ht="24.75" customHeight="1" x14ac:dyDescent="0.35"/>
    <row r="543" spans="30:30" ht="24.75" customHeight="1" x14ac:dyDescent="0.35"/>
    <row r="544" spans="30:30" ht="24.75" customHeight="1" x14ac:dyDescent="0.35"/>
    <row r="545" ht="24.75" customHeight="1" x14ac:dyDescent="0.35"/>
    <row r="546" ht="24.75" customHeight="1" x14ac:dyDescent="0.35"/>
    <row r="547" ht="24.75" customHeight="1" x14ac:dyDescent="0.35"/>
    <row r="548" ht="24.75" customHeight="1" x14ac:dyDescent="0.35"/>
    <row r="549" ht="24.75" customHeight="1" x14ac:dyDescent="0.35"/>
    <row r="550" ht="24.75" customHeight="1" x14ac:dyDescent="0.35"/>
    <row r="551" ht="24.75" customHeight="1" x14ac:dyDescent="0.35"/>
    <row r="552" ht="24.75" customHeight="1" x14ac:dyDescent="0.35"/>
    <row r="553" ht="24.75" customHeight="1" x14ac:dyDescent="0.35"/>
    <row r="554" ht="24.75" customHeight="1" x14ac:dyDescent="0.35"/>
    <row r="555" ht="24.75" customHeight="1" x14ac:dyDescent="0.35"/>
    <row r="556" ht="24.75" customHeight="1" x14ac:dyDescent="0.35"/>
    <row r="557" ht="24.75" customHeight="1" x14ac:dyDescent="0.35"/>
    <row r="558" ht="24.75" customHeight="1" x14ac:dyDescent="0.35"/>
    <row r="559" ht="24.75" customHeight="1" x14ac:dyDescent="0.35"/>
    <row r="560" ht="24.75" customHeight="1" x14ac:dyDescent="0.35"/>
    <row r="561" ht="24.75" customHeight="1" x14ac:dyDescent="0.35"/>
    <row r="562" ht="24.75" customHeight="1" x14ac:dyDescent="0.35"/>
    <row r="563" ht="24.75" customHeight="1" x14ac:dyDescent="0.35"/>
    <row r="564" ht="24.75" customHeight="1" x14ac:dyDescent="0.35"/>
    <row r="565" ht="24.75" customHeight="1" x14ac:dyDescent="0.35"/>
    <row r="566" ht="24.75" customHeight="1" x14ac:dyDescent="0.35"/>
    <row r="567" ht="24.75" customHeight="1" x14ac:dyDescent="0.35"/>
    <row r="568" ht="24.75" customHeight="1" x14ac:dyDescent="0.35"/>
    <row r="569" ht="24.75" customHeight="1" x14ac:dyDescent="0.35"/>
    <row r="570" ht="24.75" customHeight="1" x14ac:dyDescent="0.35"/>
    <row r="571" ht="24.75" customHeight="1" x14ac:dyDescent="0.35"/>
    <row r="575" ht="24.75" customHeight="1" x14ac:dyDescent="0.35"/>
    <row r="576" ht="24.75" customHeight="1" x14ac:dyDescent="0.35"/>
    <row r="577" ht="24.75" customHeight="1" x14ac:dyDescent="0.35"/>
    <row r="578" ht="24.75" customHeight="1" x14ac:dyDescent="0.35"/>
    <row r="579" ht="24.75" customHeight="1" x14ac:dyDescent="0.35"/>
    <row r="580" ht="24.75" customHeight="1" x14ac:dyDescent="0.35"/>
    <row r="584" ht="24.75" customHeight="1" x14ac:dyDescent="0.35"/>
    <row r="587" ht="24.75" customHeight="1" x14ac:dyDescent="0.35"/>
    <row r="2633" ht="24.75" customHeight="1" x14ac:dyDescent="0.35"/>
    <row r="2634" ht="24.75" customHeight="1" x14ac:dyDescent="0.35"/>
    <row r="2635" ht="24.75" customHeight="1" x14ac:dyDescent="0.35"/>
    <row r="2636" ht="24.75" customHeight="1" x14ac:dyDescent="0.35"/>
    <row r="2637" ht="24.75" customHeight="1" x14ac:dyDescent="0.35"/>
    <row r="2638" ht="24.75" customHeight="1" x14ac:dyDescent="0.35"/>
    <row r="2639" ht="24.75" customHeight="1" x14ac:dyDescent="0.35"/>
    <row r="2640" ht="24.75" customHeight="1" x14ac:dyDescent="0.35"/>
    <row r="2641" ht="24.75" customHeight="1" x14ac:dyDescent="0.35"/>
    <row r="2642" ht="24.75" customHeight="1" x14ac:dyDescent="0.35"/>
    <row r="2643" ht="24.75" customHeight="1" x14ac:dyDescent="0.35"/>
    <row r="2644" ht="24.75" customHeight="1" x14ac:dyDescent="0.35"/>
    <row r="2645" ht="24.75" customHeight="1" x14ac:dyDescent="0.35"/>
    <row r="2646" ht="24.75" customHeight="1" x14ac:dyDescent="0.35"/>
    <row r="2647" ht="24.75" customHeight="1" x14ac:dyDescent="0.35"/>
    <row r="2648" ht="24.75" customHeight="1" x14ac:dyDescent="0.35"/>
    <row r="2649" ht="24.75" customHeight="1" x14ac:dyDescent="0.35"/>
    <row r="2650" ht="24.75" customHeight="1" x14ac:dyDescent="0.35"/>
  </sheetData>
  <conditionalFormatting sqref="B526:B1048576 B1:B470 B474:B524">
    <cfRule type="duplicateValues" dxfId="6" priority="7"/>
  </conditionalFormatting>
  <conditionalFormatting sqref="B526:B1048576 B1:B524">
    <cfRule type="duplicateValues" dxfId="5" priority="6"/>
  </conditionalFormatting>
  <conditionalFormatting sqref="C144">
    <cfRule type="duplicateValues" dxfId="4" priority="3"/>
    <cfRule type="duplicateValues" dxfId="3" priority="4"/>
  </conditionalFormatting>
  <conditionalFormatting sqref="C160">
    <cfRule type="duplicateValues" dxfId="2" priority="1"/>
    <cfRule type="duplicateValues" dxfId="1" priority="2"/>
  </conditionalFormatting>
  <conditionalFormatting sqref="AN525:AN1048576 AN1:AN517 AO518:AO524">
    <cfRule type="duplicateValues" dxfId="0" priority="5"/>
  </conditionalFormatting>
  <hyperlinks>
    <hyperlink ref="AO471" r:id="rId1" display="mailto:dieubui.xuan95@gmail.com" xr:uid="{E863D694-DA78-4AC5-9FB6-E598298AF752}"/>
    <hyperlink ref="AN471" r:id="rId2" display="mailto:xuandieu.bui@hanwhalife.com.vn" xr:uid="{823A4A9A-5E8F-4B71-A1A4-DF45637BFBFB}"/>
    <hyperlink ref="AN470" r:id="rId3" display="mailto:camha.nguyen@hanwhalife.com.vn" xr:uid="{1F6B0D7C-CD6A-411D-ADA0-1E79950A84BE}"/>
    <hyperlink ref="AO470" r:id="rId4" display="mailto:thicam8x@gmail.com" xr:uid="{0EEA40D8-CC06-4207-AB10-1CE154104DE2}"/>
    <hyperlink ref="AN101" r:id="rId5" display="mailto:mylinh.hoang@hanwhalife.com.vn" xr:uid="{501A9459-28DC-42AA-A7C0-E44D0441C45A}"/>
    <hyperlink ref="AO469" r:id="rId6" display="mailto:tranhuulehuynhtamnew@gmail.com" xr:uid="{73D8D0D4-361C-41ED-B238-7653B9C9128B}"/>
    <hyperlink ref="AO467" r:id="rId7" display="mailto:huynhnhathuy810@gmail.com" xr:uid="{71DB5FEB-0904-4F24-982F-3A56D4A9FC73}"/>
    <hyperlink ref="AO468" r:id="rId8" display="mailto:doananh2005@gmail.com" xr:uid="{D89E2307-C9E6-41F7-BD43-8C312C9A7231}"/>
    <hyperlink ref="AO465" r:id="rId9" display="mailto:tahuuphuong@gmail.com" xr:uid="{E0F8EE6F-39AB-4387-9BE3-EA6E1591AA02}"/>
    <hyperlink ref="AO464" r:id="rId10" display="mailto:phammy6868@gmail.com" xr:uid="{9F39C213-09AE-4C2C-95C5-3FE765F35F9B}"/>
    <hyperlink ref="AO463" r:id="rId11" display="mailto:Letuan76hlv@gmail.com" xr:uid="{F50DF3E8-A7FE-405F-9F98-C9D2A3AF1D1B}"/>
    <hyperlink ref="AO466" r:id="rId12" display="mailto:thaonguyen.joanna@gmail.com" xr:uid="{3C115A88-3AF7-457A-AE76-FE59C160CC69}"/>
    <hyperlink ref="AN466" r:id="rId13" display="mailto:thaonguyen.tran2@hanwhalife.com.vn" xr:uid="{3068C224-7D19-496F-AB95-A5910E8A4C7F}"/>
    <hyperlink ref="AN82" r:id="rId14" display="mailto:thuhuyen.le@hanwhalife.com.vn" xr:uid="{49FBD3A2-666B-4B5A-9D9E-E1C5B436CA0B}"/>
    <hyperlink ref="AO462" r:id="rId15" display="mailto:tv.vang2008@gmail.com" xr:uid="{9E0185E3-ABE1-4765-A472-24EB36E91338}"/>
    <hyperlink ref="AN465" r:id="rId16" display="mailto:huuphuong.ta@hanwhalife.com.vn" xr:uid="{1F93D80F-23BB-4159-B3D9-16DDA469BAD3}"/>
    <hyperlink ref="AN464" r:id="rId17" display="mailto:diemmy.pham@hanwhalife.com.vn" xr:uid="{0F14B106-0E93-48BE-A73A-E8F93940E9DD}"/>
    <hyperlink ref="AN463" r:id="rId18" display="mailto:minhtuan.le1@hanwhalife.com.vn" xr:uid="{E1937FD3-F2DF-464B-A77C-B32053C3920D}"/>
    <hyperlink ref="AN462" r:id="rId19" display="mailto:vanvang.tran@hanwhalife.com.vn" xr:uid="{88230828-CDA5-4756-A2E0-05CCCB8F2EE4}"/>
    <hyperlink ref="AN461" r:id="rId20" display="mailto:huuthanh.nguyen1@hanwhalife.com.vn" xr:uid="{A52DD087-1C1F-4105-9561-2D73FFB07B61}"/>
    <hyperlink ref="AO461" r:id="rId21" display="mailto:haominh77@gmail.com" xr:uid="{76F7EF9A-7AAA-4EAB-BEA2-EAFFDCF75E80}"/>
    <hyperlink ref="AN356" r:id="rId22" display="mailto:thuyhang.nguyen@hanwhalife.com.vn" xr:uid="{77074859-2691-40DF-82A8-A8F75FCF75E7}"/>
    <hyperlink ref="AN460" r:id="rId23" display="mailto:khanhhoang.le@hanwhalife.com.vn" xr:uid="{332BCDDA-867A-456D-A06F-9F67F9F61567}"/>
    <hyperlink ref="AO460" r:id="rId24" display="mailto:lehoang0141@gmail.com" xr:uid="{87A02D34-B99C-430C-BDF4-1C4DF53B1F81}"/>
    <hyperlink ref="AN454" r:id="rId25" display="mailto:hoangtuan.dang@hanwhalife.com.vn" xr:uid="{692D6F18-3870-4DAC-87DF-C8E7948EB53A}"/>
    <hyperlink ref="AO454" r:id="rId26" display="mailto:dnhtuan1805@gmail.com" xr:uid="{82D59393-204E-455E-83DB-7AFAB5703C38}"/>
    <hyperlink ref="AN453" r:id="rId27" display="mailto:phuongthao.huynh@hanwhalife.com.vn" xr:uid="{BE1A9770-21A0-45E3-A487-C74746BE5F30}"/>
    <hyperlink ref="AO453" r:id="rId28" display="mailto:thaohuynh2304@hotmail.com" xr:uid="{CB3CBA15-DB20-48F6-8662-19CD5FC05D28}"/>
    <hyperlink ref="AN452" r:id="rId29" display="mailto:camduong.nguyen@hanwhalife.com.vn" xr:uid="{046AD151-BB1C-4CF8-9A4A-9237C85FE234}"/>
    <hyperlink ref="AO452" r:id="rId30" display="mailto:ncduong93@gmail.com" xr:uid="{7EBD9E76-7342-4E46-AAB3-3A1C00FA9B45}"/>
    <hyperlink ref="AN451" r:id="rId31" display="mailto:ngocdiem.ho@hanwhalife.com.vn" xr:uid="{BFE9B0A7-5116-4EC9-9C26-93AEE7A43811}"/>
    <hyperlink ref="AO451" r:id="rId32" display="mailto:diemhtnkt59@gmail.com" xr:uid="{20C2290D-5323-4B3D-B4AE-29E6BA705367}"/>
    <hyperlink ref="AN450" r:id="rId33" display="mailto:phuonghung.nguyen@hanwhalife.com.vn" xr:uid="{725D2124-624E-47B9-8BA2-725B61862C54}"/>
    <hyperlink ref="AO450" r:id="rId34" display="mailto:kayshowz069@gmail.com" xr:uid="{D824F1E1-64E2-4F51-BB02-37DDF7606172}"/>
    <hyperlink ref="AN449" r:id="rId35" display="mailto:vananh.truong1@hanwhalife.com.vn" xr:uid="{980EBC35-8197-4C34-9818-29A19C47CB98}"/>
    <hyperlink ref="AO449" r:id="rId36" display="mailto:truongvananh2008@gmail.com" xr:uid="{C7301AB0-8FD8-4F87-8EDD-C59E35572A57}"/>
    <hyperlink ref="AN12" r:id="rId37" display="mailto:duysy.ngo@hanwhalife.com.vn" xr:uid="{8B6B7641-97D7-4298-80CB-BFD39B66F878}"/>
    <hyperlink ref="AN174" r:id="rId38" display="mailto:quynhnhu.dang@hanwhalife.com.vn" xr:uid="{412E3304-19BB-4CE1-A625-644BFF0F1BF1}"/>
    <hyperlink ref="AN341" r:id="rId39" display="mailto:havy.le@hanwhalife.com.vn" xr:uid="{C11781E7-8442-4BB2-B96E-B5B68887356C}"/>
    <hyperlink ref="AN448" r:id="rId40" display="mailto:huuloi.pham@hanwhalife.com.vn" xr:uid="{FBCF41C8-B3EF-4DAE-BFE2-017E28B23174}"/>
    <hyperlink ref="AO448" r:id="rId41" display="mailto:loi.pham92@yahoo.com" xr:uid="{DD17B44C-8455-4C9F-B449-5331722507D0}"/>
    <hyperlink ref="AO447" r:id="rId42" display="mailto:vytuong1120@gmail.com" xr:uid="{9365776A-759B-4BF4-83D0-53CAE8FFCA25}"/>
    <hyperlink ref="AN447" r:id="rId43" display="mailto:tuongvy.nguyen1@hanwhalife.com.vn" xr:uid="{6024EA70-2EE1-4462-8097-E5089D6C949E}"/>
    <hyperlink ref="AO445" r:id="rId44" display="mailto:mainguyen.717841@gmail.com" xr:uid="{3A4ACCA3-52C6-4A13-B937-4A9A7A3CB061}"/>
    <hyperlink ref="AN445" r:id="rId45" display="mailto:mai.nguyen1@hanwhalife.com.vn" xr:uid="{78FC6F39-BA88-4747-922D-46B8DBA9C8DA}"/>
    <hyperlink ref="AN446" r:id="rId46" display="mailto:minhnhat.trinh@hanwhalife.com.vn" xr:uid="{3980813D-0EB5-4976-8FD7-EC53CD8DD4B5}"/>
    <hyperlink ref="AN444" r:id="rId47" display="mailto:phucthinh.nguyen1@hanwhalife.com.vn" xr:uid="{505B11E4-D6B4-4F87-BB3C-77837669B6B2}"/>
    <hyperlink ref="AO444" r:id="rId48" display="mailto:phucthinh.nguyenbanca@gmail.com" xr:uid="{0B105E3C-019F-480F-B9E4-3B4F3369063B}"/>
    <hyperlink ref="AN443" r:id="rId49" display="mailto:quynhhuong.do@hanwhalife.com.vn" xr:uid="{51E17226-D914-4282-B9D8-6B4F37C4F190}"/>
    <hyperlink ref="AO443" r:id="rId50" display="mailto:quynhhuong371@gmail.com" xr:uid="{FC0C1D13-0904-4A6D-A7D3-2F3C8C68575C}"/>
    <hyperlink ref="AN442" r:id="rId51" display="mailto:vanquan.le@hanwhalife.com.vn" xr:uid="{74C193D1-9689-4B7B-B291-FBE63011AB12}"/>
    <hyperlink ref="AN441" r:id="rId52" display="mailto:minhtuyen.le@hanwhalife.com.vn" xr:uid="{AD81EA2A-3B53-40A6-AC92-01A97F525A0E}"/>
    <hyperlink ref="AO441" r:id="rId53" display="mailto:leminhtuyen21390@gmail.com" xr:uid="{7E747000-F68B-444B-8198-8CBE03A2309B}"/>
    <hyperlink ref="AN440" r:id="rId54" display="mailto:quanghiep.le@hanwhalife.com.vn" xr:uid="{6ADDCCC1-6C03-4172-96E7-35B03C034AA8}"/>
    <hyperlink ref="AO440" r:id="rId55" display="mailto:ptlequanghiep@gmail.com" xr:uid="{17F45E82-3728-42D1-BD84-0BD9E741937F}"/>
    <hyperlink ref="AN439" r:id="rId56" display="mailto:trucdan.tu@hanwhalife.com.vn" xr:uid="{E13139C5-04ED-4ECC-A0E4-2D1158E63785}"/>
    <hyperlink ref="AO439" r:id="rId57" display="mailto:trucdan1411@gmail.com" xr:uid="{759D113C-CD38-4650-8DD5-65BED4DF0605}"/>
    <hyperlink ref="AN429" r:id="rId58" display="mailto:khanhnam.nguyen@hanwhalife.com.vn" xr:uid="{CF992BFF-9EF9-4053-840A-4418E4E80C29}"/>
    <hyperlink ref="AN438" r:id="rId59" display="mailto:vanthai.nguyen@hanwhalife.com.vn" xr:uid="{95F81413-F867-49C8-BE9C-9408900B27B4}"/>
    <hyperlink ref="AO438" r:id="rId60" display="mailto:nguyenvanthai2061@gmail.com" xr:uid="{3F70880A-6B65-48EB-8DD1-863884B0B7C9}"/>
    <hyperlink ref="AN437" r:id="rId61" display="mailto:dieuhuyen.nguyen@hanwhalife.com.vn" xr:uid="{59CEFA86-292F-4A22-BC92-8C863D33645F}"/>
    <hyperlink ref="AO437" r:id="rId62" display="mailto:nguyendieuhuyen46@gmail.com" xr:uid="{92561BDC-63F3-4FE4-88A0-A7A0A09C2545}"/>
    <hyperlink ref="AN436" r:id="rId63" display="mailto:diemquynh.nguyen1@hanwhalife.com.vn" xr:uid="{5CD14B81-D03B-491B-8601-3C3044B50781}"/>
    <hyperlink ref="AO436" r:id="rId64" display="mailto:quynhnguyen626@gmail.com" xr:uid="{209089F3-7C16-4221-9BF1-3EF593662742}"/>
    <hyperlink ref="AN435" r:id="rId65" display="mailto:lanvy.huynh@hanwhalife.com.vn" xr:uid="{38068C9D-5F4C-4759-9651-6F5560C6DBF0}"/>
    <hyperlink ref="AN434" r:id="rId66" display="mailto:kien.le@hanwhalife.com.vn" xr:uid="{704AD9BC-FFBA-49F2-A99F-DA796B8344C9}"/>
    <hyperlink ref="AO434" r:id="rId67" display="mailto:Hongkien.hanwhalife7@gmail.com" xr:uid="{8461A663-AFC9-413E-8CE9-14252CD4B970}"/>
    <hyperlink ref="AN176" r:id="rId68" display="mailto:anhtuan.nguyen1@hanwhalife.com.vn" xr:uid="{2730DA67-71CB-4612-8C6C-91B8D1F673BD}"/>
    <hyperlink ref="AN433" r:id="rId69" display="mailto:hongdiep.nguyen@hanwhalife.com.vn" xr:uid="{CC489F35-29CD-4ADE-A4A2-B206EDB0F48F}"/>
    <hyperlink ref="AO433" r:id="rId70" display="mailto:hongdiepkt33@gmail.com" xr:uid="{58590910-E2E8-4AE8-BB61-B2A62D5062FD}"/>
    <hyperlink ref="AN432" r:id="rId71" display="mailto:huong.doan@hanwhalife.com.vn" xr:uid="{9C7F39EB-D1EE-43DD-883C-A881DDB6CA38}"/>
    <hyperlink ref="AO432" r:id="rId72" display="mailto:huong105381@gmail.com" xr:uid="{12204922-70C7-4306-A1FA-3C40741558CC}"/>
    <hyperlink ref="AN202" r:id="rId73" display="mailto:phuong.nguyen@hanwhalife.com.vn" xr:uid="{AF083BBF-236E-499F-B70C-E5E827B0239D}"/>
    <hyperlink ref="AN431" r:id="rId74" display="mailto:nhungoc.bui@hanwhalife.com.vn" xr:uid="{FA6E97A2-B462-4D8D-864B-419E88FF2520}"/>
    <hyperlink ref="AO431" r:id="rId75" display="mailto:buinhungoc2308@gmail.com" xr:uid="{CC32B614-D38C-4809-8438-291C7D64A7B2}"/>
    <hyperlink ref="AN430" r:id="rId76" display="mailto:myanh.ly@hanwhalife.com.vn" xr:uid="{7E25CA27-4A1E-4762-A10E-A5BC846A9E96}"/>
    <hyperlink ref="AO430" r:id="rId77" display="mailto:myanhhly@gmail.com" xr:uid="{A92E6535-03C1-4388-82A2-7AFFF215BBF4}"/>
    <hyperlink ref="AO427" r:id="rId78" display="mailto:Thuyvi121@gmail.com" xr:uid="{B7DDC6A2-E335-4E37-AD96-617214A2846D}"/>
    <hyperlink ref="AN427" r:id="rId79" display="mailto:thuyvi.nguyen@hanwhalife.com.vn" xr:uid="{30B45661-56DC-4ACE-9F88-CAB7B5D5BDB8}"/>
    <hyperlink ref="AO429" r:id="rId80" display="mailto:nguyenduykhanhnam@gmail.com" xr:uid="{8430B516-AA45-4C74-B62F-55EBABCAFAE1}"/>
    <hyperlink ref="AN428" r:id="rId81" display="mailto:thuychung.ly@hanwhalife.com.vn" xr:uid="{BCD53E70-1522-49B6-B979-A5CE7767FAFA}"/>
    <hyperlink ref="AO428" r:id="rId82" display="mailto:thchungly@gmail.com" xr:uid="{1568B023-2C3F-4764-86AF-7633EFA63A5A}"/>
    <hyperlink ref="AN426" r:id="rId83" display="mailto:minhthu.do1@hanwhalife.com.vn" xr:uid="{C98B15B4-928E-4EEE-B09A-4A0D37ED2DCE}"/>
    <hyperlink ref="AO426" r:id="rId84" display="mailto:Thudo6991@gmail.com" xr:uid="{A7BC0628-733A-4DBF-9067-C1831EF2D88F}"/>
    <hyperlink ref="AN425" r:id="rId85" display="mailto:thuynguyen.nguyen@hanwhalife.com.vn" xr:uid="{1F5D1E78-CF12-497D-9A57-398575015154}"/>
    <hyperlink ref="AO425" r:id="rId86" display="mailto:Thuynguyen.nguyen1225@gmail.com" xr:uid="{07CED541-EA13-49B1-B25E-12643AC09CB1}"/>
    <hyperlink ref="AN424" r:id="rId87" display="mailto:thuhuong.hoang@hanwhalife.com.vn" xr:uid="{0EAF8F33-E99F-4736-B41C-2EC4F0799DBC}"/>
    <hyperlink ref="AO424" r:id="rId88" display="mailto:hoanghuong13dqt@gmail.com" xr:uid="{6C2DDAB8-02A1-47C7-925D-3BFF0360A43D}"/>
    <hyperlink ref="AN423" r:id="rId89" display="mailto:vanthong.pham@hanwhalife.com.vn" xr:uid="{E7206F1A-B5D9-4281-A478-1C552955564F}"/>
    <hyperlink ref="AO423" r:id="rId90" display="mailto:pham.thong96@gmail.com" xr:uid="{728B09DE-C810-427B-A601-8E61BFFF5CF1}"/>
    <hyperlink ref="AO415" r:id="rId91" display="mailto:dctit93@gmail.com" xr:uid="{2AC93AA0-6778-406D-82CA-DD72A1D5D1C5}"/>
    <hyperlink ref="AN415" r:id="rId92" display="mailto:congtien.do@hanwhalife.com.vn" xr:uid="{4008DC0A-5977-4636-8389-86C167F1EC7B}"/>
    <hyperlink ref="AO417" r:id="rId93" display="mailto:qfavinhqfa@gmail.com" xr:uid="{15286698-1578-40D8-BB7B-7696BA0F4880}"/>
    <hyperlink ref="AN417" r:id="rId94" display="mailto:longvinh.pham@hanwhalife.com.vn" xr:uid="{D6E677FA-A124-4BD3-B4A9-EB7B63D7D1E6}"/>
    <hyperlink ref="AO418" r:id="rId95" display="mailto:phuongnguyen.p060759@gmail.com" xr:uid="{CFB93964-90D3-4AFC-9583-DD7EA19438BD}"/>
    <hyperlink ref="AN418" r:id="rId96" display="mailto:phuong.nguyen2@hanwhalife.com.vn" xr:uid="{2E7B7F95-0D41-4A62-9BA1-187C3646292F}"/>
    <hyperlink ref="AO419" r:id="rId97" display="mailto:ntdoank12@gmail.com" xr:uid="{A3B82F0D-CC8D-43F6-B64F-A591224EB271}"/>
    <hyperlink ref="AN419" r:id="rId98" display="mailto:doan.nguyen@hanwhalife.com.vn" xr:uid="{AD5A0D40-5AA8-4275-B4CC-2ACE7C925639}"/>
    <hyperlink ref="AO420" r:id="rId99" display="mailto:nguyenthithien329@gmail.com" xr:uid="{2FE4FC95-9232-43ED-942F-7B83434EEDD1}"/>
    <hyperlink ref="AN420" r:id="rId100" display="mailto:thien.nguyen@hanwhalife.com.vn" xr:uid="{9D3C609B-EC4D-4F23-812F-0786A162C9E6}"/>
    <hyperlink ref="AO421" r:id="rId101" display="mailto:thuong09fall@gmail.com" xr:uid="{48025FEA-260E-4693-A9E2-DCFE1BE0B88B}"/>
    <hyperlink ref="AN421" r:id="rId102" display="mailto:thuong.tran1@hanwhalife.com.vn" xr:uid="{8F444B9F-D5B4-4644-82CA-82B05EDF0758}"/>
    <hyperlink ref="AN155" r:id="rId103" display="mailto:thuyduong.nguyen@hanwhalife.com.vn" xr:uid="{33D97F73-7AAB-42FF-B73F-EC1CC1CBD13D}"/>
    <hyperlink ref="AN413" r:id="rId104" display="mailto:camtu.tran@hanwhalife.com.vn" xr:uid="{A57932DC-1CD0-4A8E-A536-1F4C1D74936E}"/>
    <hyperlink ref="AO413" r:id="rId105" display="mailto:hlv.camtu@gmail.com" xr:uid="{A3B457BD-74B0-4561-A40D-8AE5095D78E1}"/>
    <hyperlink ref="AN412" r:id="rId106" display="mailto:xuantrang.vo@hanwhalife.com.vn" xr:uid="{EDEF8263-3A04-4E95-B864-EF8853C7F961}"/>
    <hyperlink ref="AO412" r:id="rId107" display="mailto:xuantrang760@gmail.com" xr:uid="{D9AD3A64-B29F-4BC9-89E3-FFD49135FCAA}"/>
    <hyperlink ref="AO411" r:id="rId108" display="mailto:damphuonghoa183@gmail.com" xr:uid="{4CD9E9F4-CBEE-4F24-9EFB-D3A47439410E}"/>
    <hyperlink ref="AN411" r:id="rId109" display="mailto:phuonghoa.dam@hanwhalife.com.vn" xr:uid="{5CA242C3-ECCD-44F3-80AE-04575CCDFD68}"/>
    <hyperlink ref="AN410" r:id="rId110" display="mailto:kieuminh.vo@hanwhalife.com.vn" xr:uid="{D6CDC099-95F9-4967-9D6D-8BF040B00074}"/>
    <hyperlink ref="AO410" r:id="rId111" display="mailto:drkieuminh@gmail.com" xr:uid="{298702C8-7773-4EC2-9A0A-412889876FBF}"/>
    <hyperlink ref="AO409" r:id="rId112" display="mailto:nguyengiahuy3939@gmail.com" xr:uid="{2A99E128-541A-49D6-9EA2-DC1C23A9AC2B}"/>
    <hyperlink ref="AN409" r:id="rId113" display="mailto:giahuy.nguyen1@hanwhalife.com.vn" xr:uid="{55DCB37A-5F59-4241-B638-4139BBB35E67}"/>
    <hyperlink ref="AN408" r:id="rId114" display="mailto:thuy.ha@hanwhalife.com.vn" xr:uid="{3EA71CAC-38BF-40CA-A488-FE9CD63C8763}"/>
    <hyperlink ref="AO408" r:id="rId115" display="mailto:thuyha1999ls@gmail.com" xr:uid="{E26423AF-631E-45EA-97C4-AE1BA386A80E}"/>
    <hyperlink ref="AN407" r:id="rId116" display="mailto:thuhoai.nguyen@hanwhalife.com.vn" xr:uid="{A7C08BF6-68C0-4E20-8C7C-0D8AAEAEE1D4}"/>
    <hyperlink ref="AN406" r:id="rId117" display="mailto:lan.nguyen2@hanwhalife.com.vn" xr:uid="{B0742BDB-5E14-4856-B0E7-5FB54589DA21}"/>
    <hyperlink ref="AN405" r:id="rId118" display="mailto:bichthao.ong@hanwhalife.com.vn" xr:uid="{BF11EB92-9836-4AAB-AB04-8633340D6F4F}"/>
    <hyperlink ref="AN404" r:id="rId119" display="mailto:trangdai.tran@hanwhalife.com.vn" xr:uid="{FC76DA55-D265-4489-BB7B-9D676E939956}"/>
    <hyperlink ref="AN403" r:id="rId120" display="mailto:thuylinh.le@hanwhalife.com.vn" xr:uid="{2EABB5C6-6BEE-4AB9-949D-16D5F367B2A3}"/>
    <hyperlink ref="AN400" r:id="rId121" display="mailto:mai.nguyen@hanwhalife.com.vn" xr:uid="{65736AFC-838C-46F6-BC85-D7DFF5846162}"/>
    <hyperlink ref="AN401" r:id="rId122" display="mailto:phuongthao.nguyen3@hanwhalife.com.vn" xr:uid="{85699342-BB11-4E30-B736-9FFBBFEEC66C}"/>
    <hyperlink ref="AN402" r:id="rId123" display="mailto:hai.pham@hanwhalife.com.vn" xr:uid="{4B0AB3A1-75E2-421A-90D4-6F17FE353F05}"/>
    <hyperlink ref="AN399" r:id="rId124" display="mailto:ngat.pham@hanwhalife.com.vn" xr:uid="{5793EECB-027F-408C-9BA4-69EA7E534482}"/>
    <hyperlink ref="AN398" r:id="rId125" display="mailto:truonggiang.vuong@hanwhalife.com.vn" xr:uid="{70C83280-CF74-4800-8EAE-C6BF9B9702D5}"/>
    <hyperlink ref="AN397" r:id="rId126" display="mailto:danquyen.pham@hanwhalife.com.vn" xr:uid="{35746257-DC67-48A0-A6DB-FB7031F5D865}"/>
    <hyperlink ref="AN395" r:id="rId127" display="mailto:ngochoa.nguyen@hanwhalife.com.vn" xr:uid="{15A53D49-3F0E-4939-AB84-B31A9656FF8A}"/>
    <hyperlink ref="AN396" r:id="rId128" display="mailto:trong.hoang@hanwhalife.com.vn" xr:uid="{B0A590AB-8B1E-4177-8CEF-B56E97675D2F}"/>
    <hyperlink ref="AN394" r:id="rId129" display="mailto:kimthanh.tran@hanwhalife.com.vn" xr:uid="{A50F1087-A827-4C5F-AB27-BB9BAA48960E}"/>
    <hyperlink ref="AN393" r:id="rId130" display="mailto:thuytrang.nguyen1@hanwhalife.com.vn" xr:uid="{D60E3D3F-51C4-4C57-8808-35E1F5EA9BE1}"/>
    <hyperlink ref="AN392" r:id="rId131" display="mailto:ngocanh.nguyen1@hanwhalife.com.vn" xr:uid="{7A94D60C-7215-4726-A1EF-A8C80679592D}"/>
    <hyperlink ref="AO392" r:id="rId132" display="mailto:anhsnguyen17@gmail.com" xr:uid="{F1F133F3-6893-4214-A9E0-D94FBB87C5CC}"/>
    <hyperlink ref="AN391" r:id="rId133" display="mailto:ngoclinh.dao@hanwhalife.com.vn" xr:uid="{F4CD0D8C-6690-4CC9-B350-4B3634B9B1CA}"/>
    <hyperlink ref="AN390" r:id="rId134" display="mailto:tuyet.hoang@hanwhalife.com.vn" xr:uid="{FD97B0CB-9AD5-40D1-A60B-CC9C62775EC6}"/>
    <hyperlink ref="AN389" r:id="rId135" display="mailto:tienmanh.khong@hanwhalife.com.vn" xr:uid="{59D2BA4B-B175-46A5-8FA3-F87C0A0F0C1D}"/>
    <hyperlink ref="AN388" r:id="rId136" display="mailto:quocnam.nguyen1@hanwhalife.com.vn" xr:uid="{5C53AB44-FDB5-43DC-A62D-768CAB22B50D}"/>
    <hyperlink ref="AO388" r:id="rId137" display="mailto:nqn0203@gmail.com" xr:uid="{F7A613E1-4B2B-443B-8A64-229B00A811FE}"/>
    <hyperlink ref="AN387" r:id="rId138" display="mailto:phuongthuy.dao@hanwhalife.com.vn" xr:uid="{27C2ED4F-1B26-4243-9F4D-D1F5B56BBC89}"/>
    <hyperlink ref="AO387" r:id="rId139" display="mailto:pthuy2610@gmail.com" xr:uid="{6087B362-7D44-4078-8926-68D4E4FADB67}"/>
    <hyperlink ref="AN386" r:id="rId140" display="mailto:thanhhoai.nguyen1@hanwhalife.com.vn" xr:uid="{BB42124A-5344-45DC-A728-D55B6880335D}"/>
    <hyperlink ref="AN385" r:id="rId141" display="mailto:anhthu.pham@hanwhalife.com.vn" xr:uid="{1AAE71BB-6431-4807-A4F6-C30AB97D90F5}"/>
    <hyperlink ref="AN384" r:id="rId142" display="mailto:quynhhuong.nguyen@hanwhalife.com.vn" xr:uid="{007AA683-7ADA-4AAC-A575-4FCC444050BE}"/>
    <hyperlink ref="AN383" r:id="rId143" display="mailto:hoangoanh.tran@hanwhalife.com.vn" xr:uid="{DB3DA64F-FF9D-49AB-8E4F-DA5F1DADF970}"/>
    <hyperlink ref="AO383" r:id="rId144" display="mailto:oanhtran150294@gmail.com" xr:uid="{6563905B-E8ED-46E2-83DA-C56D5F9A3FE1}"/>
    <hyperlink ref="AN382" r:id="rId145" display="mailto:dangchau.tran@hanwhalife.com.vn" xr:uid="{B0D5BEDC-045D-4BFF-954D-02DDE61126E0}"/>
    <hyperlink ref="AO382" r:id="rId146" display="mailto:chautrantd@gmail.com" xr:uid="{96E77CB8-2E8E-422D-9476-C5FE4EF60855}"/>
    <hyperlink ref="AN381" r:id="rId147" display="mailto:myanh.nguyen@hanwhalife.com.vn" xr:uid="{2CD9C95C-3037-428B-A481-0B641E0D0A05}"/>
    <hyperlink ref="AN380" r:id="rId148" display="mailto:giang.nguyen1@hanwhalife.com.vn" xr:uid="{6789D365-3C65-443D-BA79-3464961C2403}"/>
    <hyperlink ref="AN361" r:id="rId149" display="mailto:dieuhang.tran@hanwhalife.com.vn" xr:uid="{887B3917-DCD7-4A57-9A8D-07C301B18BDD}"/>
    <hyperlink ref="AN379" r:id="rId150" display="mailto:mydung.le@hanwhalife.com.vn" xr:uid="{D02E57CC-0ECA-4C33-9EA5-A73981D5017F}"/>
    <hyperlink ref="AN378" r:id="rId151" display="mailto:kimngan.tran@hanwhalife.com.vn" xr:uid="{614F0E1A-7CC9-44F7-8E97-07864EB18CBE}"/>
    <hyperlink ref="AO378" r:id="rId152" display="mailto:kimngan08dlqt@gmail.com" xr:uid="{2A173C43-BB14-4B5C-A324-F41B4A7C92A5}"/>
    <hyperlink ref="AN377" r:id="rId153" display="mailto:ngoctan.pham@hanwhalife.com.vn" xr:uid="{04613BD4-36A4-4127-8796-70EC2380A3DE}"/>
    <hyperlink ref="AN376" r:id="rId154" display="mailto:quynhtrang.pham@hanwhalife.com.vn" xr:uid="{53059AA1-14A7-40D3-BF31-4CB1B866E09D}"/>
    <hyperlink ref="AN375" r:id="rId155" display="mailto:dinhdo.tran@hanwhalife.com.vn" xr:uid="{A09FDCE9-2E78-4756-9D20-06336DCF5B16}"/>
    <hyperlink ref="AN374" r:id="rId156" display="mailto:thoaimy.pham@hanwhalife.com.vn" xr:uid="{10275AF0-FE19-42D7-B74D-0AA50D9AEB77}"/>
    <hyperlink ref="AN373" r:id="rId157" display="mailto:vietdat.pham1@hanwhalife.com.vn" xr:uid="{7F9B9709-DCC9-4F38-B180-3DC75C730411}"/>
    <hyperlink ref="AN53" r:id="rId158" display="mailto:thanhhoang.le@hanwhalife.com.vn" xr:uid="{6060503E-C847-4B1C-9D6C-D7B1D6C9FBA2}"/>
    <hyperlink ref="AN35" r:id="rId159" display="mailto:phucdong.ho@hanwhalife.com.vn" xr:uid="{7647C3D5-146D-4D3E-9D12-C2A4BBB2F2E7}"/>
    <hyperlink ref="AN372" r:id="rId160" display="mailto:ductrong.cao@hanwhalife.com.vn" xr:uid="{386A0463-DB39-4A07-9418-77A5448D3FE0}"/>
    <hyperlink ref="AN371" r:id="rId161" display="mailto:honggam.phan@hanwhalife.com.vn" xr:uid="{CC727DBB-71B4-47AA-9199-FA4C9A0C0991}"/>
    <hyperlink ref="AN370" r:id="rId162" display="mailto:danvy.nguyen@hanwhalife.com.vn" xr:uid="{16D413CA-425D-49F6-AB99-8A65CE32A135}"/>
    <hyperlink ref="AN369" r:id="rId163" display="mailto:camthach.nguyen@hanwhalife.com.vn" xr:uid="{B17A327A-13A7-461E-8F38-C6B37F096050}"/>
    <hyperlink ref="AN233" r:id="rId164" xr:uid="{2393B57C-6F5E-4753-89F6-F339F7E29695}"/>
    <hyperlink ref="AO472" r:id="rId165" xr:uid="{6EBD76A4-F189-49BE-A2ED-7BE326A5213D}"/>
    <hyperlink ref="AN472" r:id="rId166" xr:uid="{8431E214-2909-4153-92ED-535538244F1C}"/>
    <hyperlink ref="AN469" r:id="rId167" xr:uid="{7F53C92E-8654-431B-BA82-6343F3CE0D5B}"/>
    <hyperlink ref="AN474" r:id="rId168" xr:uid="{1BFF03BD-6C2E-469B-B5A1-E46E18C2D0A3}"/>
    <hyperlink ref="AO474" r:id="rId169" xr:uid="{54AC0B82-7205-419A-89E7-3C4AB99609CB}"/>
    <hyperlink ref="AO475" r:id="rId170" xr:uid="{471BF49C-120C-4841-BA8F-C589A4C7DC51}"/>
    <hyperlink ref="AO476" r:id="rId171" xr:uid="{4072EAFD-64FC-433F-A204-61DFAD63F639}"/>
    <hyperlink ref="AN477" r:id="rId172" xr:uid="{D58D242A-4A98-47A8-ADE8-26BDD9DD17AA}"/>
    <hyperlink ref="AO477" r:id="rId173" xr:uid="{1B6F149D-1663-4001-997F-8C8B845A1615}"/>
    <hyperlink ref="AO478" r:id="rId174" xr:uid="{85A6E1DB-C0C1-4203-B5B3-7CC16680DF59}"/>
    <hyperlink ref="AN478" r:id="rId175" xr:uid="{0F332D5E-0C91-41FD-B27C-BC1D17EA6FAA}"/>
    <hyperlink ref="AO479" r:id="rId176" xr:uid="{C81D4240-9539-44A7-8B2D-3022D63AA6C9}"/>
    <hyperlink ref="AN479" r:id="rId177" xr:uid="{13F37B18-3AAE-462B-B5D4-9D196AC4FAF5}"/>
    <hyperlink ref="AN480" r:id="rId178" xr:uid="{02B94FF5-C1F7-4764-BC24-D6B28C6441BF}"/>
    <hyperlink ref="AO480" r:id="rId179" xr:uid="{16AD6801-3613-43A6-8CFC-2BB01BC9A85B}"/>
    <hyperlink ref="AO484" r:id="rId180" xr:uid="{F777FE7F-3C37-44E3-AE05-F9F8D487E304}"/>
    <hyperlink ref="AO485" r:id="rId181" xr:uid="{0AAAF997-7E16-41F6-B975-FE08F102108E}"/>
    <hyperlink ref="AN422" r:id="rId182" display="mailto:minhchau.pham@hanwhalife.com.vn" xr:uid="{E2FDA29A-F20B-4029-8FC1-990AF14F53EC}"/>
    <hyperlink ref="AO489" r:id="rId183" xr:uid="{EEA3079A-4B24-4674-89EA-1ED908C3BB6D}"/>
    <hyperlink ref="AO492" r:id="rId184" xr:uid="{037C1D26-823C-438E-B6B5-283B4D0E2C2C}"/>
    <hyperlink ref="AO494" r:id="rId185" xr:uid="{259ED487-5A4C-49C6-A44E-C4DFCE456560}"/>
    <hyperlink ref="AO495" r:id="rId186" xr:uid="{21DD84BB-FA21-4539-90E0-E1BE94C003C7}"/>
    <hyperlink ref="AO496" r:id="rId187" xr:uid="{51883D9E-FC2F-49E4-BC19-6DCD9EF4B585}"/>
    <hyperlink ref="AO497" r:id="rId188" xr:uid="{B9BCD808-80AF-49E8-85E2-E1ED8692B04A}"/>
    <hyperlink ref="AO498" r:id="rId189" xr:uid="{0A1D6BEB-4ECA-414D-AC74-9A59C6AF2778}"/>
    <hyperlink ref="AO499" r:id="rId190" xr:uid="{9B77B946-FB76-45CA-AA0F-B6704B0C974F}"/>
    <hyperlink ref="AO500" r:id="rId191" xr:uid="{66730BB1-6537-4A8A-8522-07E2F22D37AD}"/>
    <hyperlink ref="AO501" r:id="rId192" xr:uid="{74FB7BB2-B4A3-4CE5-BDF8-E87CDA6741EE}"/>
    <hyperlink ref="AO502" r:id="rId193" xr:uid="{62ABF12E-F8D2-4933-9836-A5A9DD71D568}"/>
    <hyperlink ref="AO506" r:id="rId194" xr:uid="{8D9796D0-98B2-47E9-8272-7EEB0CE16FB3}"/>
    <hyperlink ref="AO505" r:id="rId195" xr:uid="{73FFCF3A-526B-4B80-8848-25C90004147C}"/>
    <hyperlink ref="AO509" r:id="rId196" xr:uid="{4F166C1E-A25D-4E24-830D-152E18D6D126}"/>
    <hyperlink ref="AO514" r:id="rId197" xr:uid="{112F3E21-C7AE-4F01-924F-4C61FD9FED0B}"/>
    <hyperlink ref="AN515" r:id="rId198" xr:uid="{223AF300-91CD-4139-8896-D3DC7A79D21A}"/>
    <hyperlink ref="AO515" r:id="rId199" xr:uid="{03248EAE-C780-4861-B285-12B6C8C4EE8E}"/>
    <hyperlink ref="AN511" r:id="rId200" xr:uid="{9E64FFFA-314F-4EA3-9AA9-D98004F4A5DE}"/>
    <hyperlink ref="AN512" r:id="rId201" xr:uid="{B6471016-5406-404E-99EB-1644F42B7450}"/>
    <hyperlink ref="AN514" r:id="rId202" xr:uid="{2BCDEDC5-ED22-49EC-8E22-E5A2A349719A}"/>
    <hyperlink ref="AO516" r:id="rId203" xr:uid="{B8A612ED-6C2F-44D1-BBAE-140D3D62E5A0}"/>
    <hyperlink ref="AO517" r:id="rId204" xr:uid="{1CE56CAF-DB84-4690-934D-A7FCB2A85631}"/>
    <hyperlink ref="AN516" r:id="rId205" xr:uid="{709F0B8B-8D51-4FB3-BF13-1FFC564B63B4}"/>
    <hyperlink ref="AO518" r:id="rId206" xr:uid="{7E6B016A-AE11-403F-93B5-2BFCEC1AF7CD}"/>
    <hyperlink ref="AN518" r:id="rId207" xr:uid="{77243F78-1A89-487C-82F3-278C255B022C}"/>
    <hyperlink ref="AO519" r:id="rId208" xr:uid="{4EA91CD0-2221-4406-A6A8-D6E4428CE441}"/>
    <hyperlink ref="AO520" r:id="rId209" xr:uid="{45392D38-B358-49BE-B0A3-E0C9F36494C7}"/>
    <hyperlink ref="AO521" r:id="rId210" xr:uid="{831017C5-7521-4F7F-88EC-228D8251E7F2}"/>
    <hyperlink ref="AO522" r:id="rId211" xr:uid="{FC4EF214-44C4-4632-B6EC-845693A4361F}"/>
    <hyperlink ref="AO523" r:id="rId212" xr:uid="{AC013140-A5D9-4E44-989E-3260633C36C9}"/>
  </hyperlinks>
  <pageMargins left="0.7" right="0.7" top="0.75" bottom="0.75" header="0.3" footer="0.3"/>
  <legacyDrawing r:id="rId213"/>
  <tableParts count="1">
    <tablePart r:id="rId21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5BB6D-7D6E-4842-9FEA-5D1A7D46990E}">
  <sheetPr>
    <tabColor rgb="FFC00000"/>
  </sheetPr>
  <dimension ref="A1:AB46"/>
  <sheetViews>
    <sheetView showGridLines="0" zoomScale="90" zoomScaleNormal="90" workbookViewId="0">
      <pane xSplit="3" ySplit="6" topLeftCell="D7" activePane="bottomRight" state="frozen"/>
      <selection pane="topRight" activeCell="D1" sqref="D1"/>
      <selection pane="bottomLeft" activeCell="A7" sqref="A7"/>
      <selection pane="bottomRight" activeCell="M20" sqref="M20"/>
    </sheetView>
  </sheetViews>
  <sheetFormatPr defaultRowHeight="14.5" outlineLevelRow="1" x14ac:dyDescent="0.35"/>
  <cols>
    <col min="2" max="2" width="18.7265625" customWidth="1"/>
    <col min="3" max="3" width="20.81640625" bestFit="1" customWidth="1"/>
    <col min="4" max="4" width="7.54296875" style="384" hidden="1" customWidth="1"/>
    <col min="5" max="5" width="13.54296875" style="384" hidden="1" customWidth="1"/>
    <col min="6" max="6" width="17.1796875" style="384" hidden="1" customWidth="1"/>
    <col min="7" max="7" width="7.54296875" style="384" hidden="1" customWidth="1"/>
    <col min="8" max="8" width="7.54296875" style="152" customWidth="1"/>
    <col min="9" max="9" width="13.54296875" style="152" customWidth="1"/>
    <col min="10" max="10" width="17.1796875" style="152" customWidth="1"/>
    <col min="11" max="12" width="7.54296875" style="152" customWidth="1"/>
    <col min="13" max="13" width="13.54296875" style="152" customWidth="1"/>
    <col min="14" max="14" width="17.1796875" style="152" customWidth="1"/>
    <col min="15" max="15" width="7.54296875" style="152" customWidth="1"/>
    <col min="16" max="16" width="7.54296875" style="175" hidden="1" customWidth="1"/>
    <col min="17" max="17" width="13.54296875" style="175" hidden="1" customWidth="1"/>
    <col min="18" max="18" width="17.1796875" style="175" hidden="1" customWidth="1"/>
    <col min="19" max="19" width="7.54296875" style="175" hidden="1" customWidth="1"/>
    <col min="20" max="20" width="7.54296875" style="198" hidden="1" customWidth="1"/>
    <col min="21" max="21" width="13.54296875" style="198" hidden="1" customWidth="1"/>
    <col min="22" max="22" width="17.1796875" style="198" hidden="1" customWidth="1"/>
    <col min="23" max="23" width="7.54296875" style="198" hidden="1" customWidth="1"/>
    <col min="24" max="24" width="7.54296875" style="175" hidden="1" customWidth="1"/>
    <col min="25" max="25" width="13.54296875" style="175" hidden="1" customWidth="1"/>
    <col min="26" max="26" width="17.1796875" style="175" hidden="1" customWidth="1"/>
    <col min="27" max="27" width="7.54296875" style="175" hidden="1" customWidth="1"/>
    <col min="28" max="28" width="18.54296875" style="175" hidden="1" customWidth="1"/>
    <col min="30" max="30" width="15.1796875" customWidth="1"/>
    <col min="31" max="31" width="22.453125" customWidth="1"/>
  </cols>
  <sheetData>
    <row r="1" spans="1:28" ht="15" thickBot="1" x14ac:dyDescent="0.4">
      <c r="D1" s="403" t="s">
        <v>3052</v>
      </c>
      <c r="E1" s="403"/>
      <c r="F1" s="403"/>
      <c r="G1" s="403" t="s">
        <v>3059</v>
      </c>
      <c r="H1" s="152" t="s">
        <v>3059</v>
      </c>
      <c r="K1" s="152" t="s">
        <v>3059</v>
      </c>
      <c r="L1" s="152" t="s">
        <v>3059</v>
      </c>
      <c r="O1" s="152" t="s">
        <v>3059</v>
      </c>
      <c r="S1" s="175" t="s">
        <v>3059</v>
      </c>
      <c r="W1" s="198" t="s">
        <v>3059</v>
      </c>
      <c r="AA1" s="175" t="s">
        <v>3059</v>
      </c>
    </row>
    <row r="2" spans="1:28" s="428" customFormat="1" x14ac:dyDescent="0.35">
      <c r="A2" s="143" t="s">
        <v>0</v>
      </c>
      <c r="B2" s="144" t="s">
        <v>3019</v>
      </c>
      <c r="C2" s="144" t="s">
        <v>3020</v>
      </c>
      <c r="D2" s="678" t="s">
        <v>3041</v>
      </c>
      <c r="E2" s="679"/>
      <c r="F2" s="680"/>
      <c r="G2" s="426"/>
      <c r="H2" s="678" t="s">
        <v>3050</v>
      </c>
      <c r="I2" s="679"/>
      <c r="J2" s="680"/>
      <c r="K2" s="426"/>
      <c r="L2" s="678" t="s">
        <v>16857</v>
      </c>
      <c r="M2" s="679"/>
      <c r="N2" s="680"/>
      <c r="O2" s="426"/>
      <c r="P2" s="678" t="s">
        <v>3062</v>
      </c>
      <c r="Q2" s="679"/>
      <c r="R2" s="680"/>
      <c r="S2" s="426"/>
      <c r="T2" s="678" t="s">
        <v>3063</v>
      </c>
      <c r="U2" s="679"/>
      <c r="V2" s="680"/>
      <c r="W2" s="426"/>
      <c r="X2" s="678" t="s">
        <v>3060</v>
      </c>
      <c r="Y2" s="679"/>
      <c r="Z2" s="680"/>
      <c r="AA2" s="426"/>
      <c r="AB2" s="427"/>
    </row>
    <row r="3" spans="1:28" x14ac:dyDescent="0.35">
      <c r="A3" s="136"/>
      <c r="B3" s="137"/>
      <c r="C3" s="138"/>
      <c r="D3" s="404" t="s">
        <v>3042</v>
      </c>
      <c r="E3" s="405" t="s">
        <v>3010</v>
      </c>
      <c r="F3" s="405" t="s">
        <v>3040</v>
      </c>
      <c r="G3" s="404" t="s">
        <v>2824</v>
      </c>
      <c r="H3" s="153" t="s">
        <v>3042</v>
      </c>
      <c r="I3" s="154" t="s">
        <v>3010</v>
      </c>
      <c r="J3" s="154" t="s">
        <v>3040</v>
      </c>
      <c r="K3" s="153" t="s">
        <v>2824</v>
      </c>
      <c r="L3" s="385" t="s">
        <v>3042</v>
      </c>
      <c r="M3" s="386" t="s">
        <v>3010</v>
      </c>
      <c r="N3" s="386" t="s">
        <v>3040</v>
      </c>
      <c r="O3" s="385" t="s">
        <v>2824</v>
      </c>
      <c r="P3" s="176" t="s">
        <v>3042</v>
      </c>
      <c r="Q3" s="177" t="s">
        <v>3010</v>
      </c>
      <c r="R3" s="177" t="s">
        <v>3040</v>
      </c>
      <c r="S3" s="176" t="s">
        <v>2824</v>
      </c>
      <c r="T3" s="199" t="s">
        <v>3042</v>
      </c>
      <c r="U3" s="200" t="s">
        <v>3010</v>
      </c>
      <c r="V3" s="200" t="s">
        <v>3040</v>
      </c>
      <c r="W3" s="199" t="s">
        <v>2824</v>
      </c>
      <c r="X3" s="176" t="s">
        <v>3042</v>
      </c>
      <c r="Y3" s="177" t="s">
        <v>3010</v>
      </c>
      <c r="Z3" s="177" t="s">
        <v>3040</v>
      </c>
      <c r="AA3" s="176" t="s">
        <v>2824</v>
      </c>
      <c r="AB3" s="221" t="s">
        <v>2824</v>
      </c>
    </row>
    <row r="4" spans="1:28" s="428" customFormat="1" x14ac:dyDescent="0.35">
      <c r="A4" s="140" t="s">
        <v>3043</v>
      </c>
      <c r="B4" s="141"/>
      <c r="C4" s="142"/>
      <c r="D4" s="142"/>
      <c r="E4" s="429" t="e">
        <f>F4/D7</f>
        <v>#REF!</v>
      </c>
      <c r="F4" s="429" t="e">
        <f>SUBTOTAL(9,F5:F44)</f>
        <v>#REF!</v>
      </c>
      <c r="G4" s="142"/>
      <c r="H4" s="142"/>
      <c r="I4" s="429" t="e">
        <f>J4/H7</f>
        <v>#REF!</v>
      </c>
      <c r="J4" s="429" t="e">
        <f>SUBTOTAL(9,J5:J44)</f>
        <v>#REF!</v>
      </c>
      <c r="K4" s="142"/>
      <c r="L4" s="142"/>
      <c r="M4" s="429" t="e">
        <f>N4/L7</f>
        <v>#REF!</v>
      </c>
      <c r="N4" s="429" t="e">
        <f>SUBTOTAL(9,N5:N44)</f>
        <v>#REF!</v>
      </c>
      <c r="O4" s="142"/>
      <c r="P4" s="142"/>
      <c r="Q4" s="429" t="e">
        <f>R4/P7</f>
        <v>#REF!</v>
      </c>
      <c r="R4" s="429" t="e">
        <f>SUBTOTAL(9,R5:R44)</f>
        <v>#REF!</v>
      </c>
      <c r="S4" s="142"/>
      <c r="T4" s="142"/>
      <c r="U4" s="429" t="e">
        <f>V4/T7</f>
        <v>#REF!</v>
      </c>
      <c r="V4" s="429" t="e">
        <f>SUBTOTAL(9,V5:V44)</f>
        <v>#REF!</v>
      </c>
      <c r="W4" s="142"/>
      <c r="X4" s="142"/>
      <c r="Y4" s="429" t="e">
        <f>Z4/X7</f>
        <v>#REF!</v>
      </c>
      <c r="Z4" s="429" t="e">
        <f>SUBTOTAL(9,Z5:Z44)</f>
        <v>#REF!</v>
      </c>
      <c r="AA4" s="142"/>
      <c r="AB4" s="430"/>
    </row>
    <row r="5" spans="1:28" s="428" customFormat="1" x14ac:dyDescent="0.35">
      <c r="A5" s="130" t="s">
        <v>3038</v>
      </c>
      <c r="B5" s="131"/>
      <c r="C5" s="132"/>
      <c r="D5" s="132"/>
      <c r="E5" s="431" t="e">
        <f>F5/D7</f>
        <v>#REF!</v>
      </c>
      <c r="F5" s="432" t="e">
        <f>SUBTOTAL(9,F6:F29)</f>
        <v>#REF!</v>
      </c>
      <c r="G5" s="132"/>
      <c r="H5" s="132"/>
      <c r="I5" s="431" t="e">
        <f>J5/H7</f>
        <v>#REF!</v>
      </c>
      <c r="J5" s="432" t="e">
        <f>SUBTOTAL(9,J6:J29)</f>
        <v>#REF!</v>
      </c>
      <c r="K5" s="132"/>
      <c r="L5" s="132"/>
      <c r="M5" s="431" t="e">
        <f>N5/L7</f>
        <v>#REF!</v>
      </c>
      <c r="N5" s="432" t="e">
        <f>SUBTOTAL(9,N6:N29)</f>
        <v>#REF!</v>
      </c>
      <c r="O5" s="132"/>
      <c r="P5" s="132"/>
      <c r="Q5" s="431" t="e">
        <f>R5/P7</f>
        <v>#REF!</v>
      </c>
      <c r="R5" s="432" t="e">
        <f>SUBTOTAL(9,R6:R29)</f>
        <v>#REF!</v>
      </c>
      <c r="S5" s="132"/>
      <c r="T5" s="132"/>
      <c r="U5" s="431" t="e">
        <f>V5/T7</f>
        <v>#REF!</v>
      </c>
      <c r="V5" s="432" t="e">
        <f>SUBTOTAL(9,V6:V29)</f>
        <v>#REF!</v>
      </c>
      <c r="W5" s="132"/>
      <c r="X5" s="132"/>
      <c r="Y5" s="431" t="e">
        <f>Z5/X7</f>
        <v>#REF!</v>
      </c>
      <c r="Z5" s="432" t="e">
        <f>SUBTOTAL(9,Z6:Z29)</f>
        <v>#REF!</v>
      </c>
      <c r="AA5" s="132"/>
      <c r="AB5" s="433"/>
    </row>
    <row r="6" spans="1:28" ht="21" x14ac:dyDescent="0.35">
      <c r="A6" s="134"/>
      <c r="B6" s="135" t="s">
        <v>3047</v>
      </c>
      <c r="C6" s="135"/>
      <c r="D6" s="408"/>
      <c r="E6" s="409"/>
      <c r="F6" s="410" t="e">
        <f>SUBTOTAL(9,F7:F20)</f>
        <v>#REF!</v>
      </c>
      <c r="G6" s="411" t="s">
        <v>3064</v>
      </c>
      <c r="H6" s="157"/>
      <c r="I6" s="158"/>
      <c r="J6" s="159" t="e">
        <f>SUBTOTAL(9,J7:J20)</f>
        <v>#REF!</v>
      </c>
      <c r="K6" s="160" t="s">
        <v>3064</v>
      </c>
      <c r="L6" s="389"/>
      <c r="M6" s="390"/>
      <c r="N6" s="391" t="e">
        <f>SUBTOTAL(9,N7:N20)</f>
        <v>#REF!</v>
      </c>
      <c r="O6" s="402" t="s">
        <v>3064</v>
      </c>
      <c r="P6" s="180"/>
      <c r="Q6" s="181"/>
      <c r="R6" s="182" t="e">
        <f>SUBTOTAL(9,R7:R20)</f>
        <v>#REF!</v>
      </c>
      <c r="S6" s="183" t="s">
        <v>3064</v>
      </c>
      <c r="T6" s="203"/>
      <c r="U6" s="204"/>
      <c r="V6" s="205" t="e">
        <f>SUBTOTAL(9,V7:V20)</f>
        <v>#REF!</v>
      </c>
      <c r="W6" s="206" t="s">
        <v>3064</v>
      </c>
      <c r="X6" s="180"/>
      <c r="Y6" s="181"/>
      <c r="Z6" s="182" t="e">
        <f>SUBTOTAL(9,Z7:Z20)</f>
        <v>#REF!</v>
      </c>
      <c r="AA6" s="183" t="s">
        <v>3064</v>
      </c>
      <c r="AB6" s="223"/>
    </row>
    <row r="7" spans="1:28" x14ac:dyDescent="0.35">
      <c r="A7" s="123"/>
      <c r="B7" s="129" t="s">
        <v>3027</v>
      </c>
      <c r="C7" s="124"/>
      <c r="D7" s="412" t="e">
        <f>MAX(#REF!)</f>
        <v>#REF!</v>
      </c>
      <c r="E7" s="413" t="e">
        <f>SUBTOTAL(9,E8:E16)</f>
        <v>#REF!</v>
      </c>
      <c r="F7" s="413" t="e">
        <f>SUBTOTAL(9,F8:F16)</f>
        <v>#REF!</v>
      </c>
      <c r="G7" s="412"/>
      <c r="H7" s="161" t="e">
        <f>MAX(#REF!)</f>
        <v>#REF!</v>
      </c>
      <c r="I7" s="162" t="e">
        <f>SUBTOTAL(9,I8:I16)</f>
        <v>#REF!</v>
      </c>
      <c r="J7" s="162" t="e">
        <f>SUBTOTAL(9,J8:J16)</f>
        <v>#REF!</v>
      </c>
      <c r="K7" s="161"/>
      <c r="L7" s="392" t="e">
        <f>MAX(#REF!)</f>
        <v>#REF!</v>
      </c>
      <c r="M7" s="393" t="e">
        <f>SUBTOTAL(9,M8:M16)</f>
        <v>#REF!</v>
      </c>
      <c r="N7" s="393" t="e">
        <f>SUBTOTAL(9,N8:N16)</f>
        <v>#REF!</v>
      </c>
      <c r="O7" s="392"/>
      <c r="P7" s="184" t="e">
        <f>MAX(#REF!)</f>
        <v>#REF!</v>
      </c>
      <c r="Q7" s="185" t="e">
        <f>SUBTOTAL(9,Q8:Q16)</f>
        <v>#REF!</v>
      </c>
      <c r="R7" s="185" t="e">
        <f>SUBTOTAL(9,R8:R16)</f>
        <v>#REF!</v>
      </c>
      <c r="S7" s="184"/>
      <c r="T7" s="207" t="e">
        <f>MAX(#REF!)</f>
        <v>#REF!</v>
      </c>
      <c r="U7" s="208" t="e">
        <f>SUBTOTAL(9,U8:U16)</f>
        <v>#REF!</v>
      </c>
      <c r="V7" s="208" t="e">
        <f>SUBTOTAL(9,V8:V16)</f>
        <v>#REF!</v>
      </c>
      <c r="W7" s="207"/>
      <c r="X7" s="184" t="e">
        <f>#REF!</f>
        <v>#REF!</v>
      </c>
      <c r="Y7" s="185" t="e">
        <f>SUBTOTAL(9,Y8:Y16)</f>
        <v>#REF!</v>
      </c>
      <c r="Z7" s="185" t="e">
        <f>SUBTOTAL(9,Z8:Z16)</f>
        <v>#REF!</v>
      </c>
      <c r="AA7" s="184"/>
      <c r="AB7" s="224"/>
    </row>
    <row r="8" spans="1:28" outlineLevel="1" x14ac:dyDescent="0.35">
      <c r="A8" s="123"/>
      <c r="B8" s="124"/>
      <c r="C8" s="124" t="s">
        <v>3032</v>
      </c>
      <c r="D8" s="412"/>
      <c r="E8" s="413" t="e">
        <f>SUM(#REF!)/$D$7</f>
        <v>#REF!</v>
      </c>
      <c r="F8" s="413" t="e">
        <f>E8*$D$7</f>
        <v>#REF!</v>
      </c>
      <c r="G8" s="412"/>
      <c r="H8" s="161"/>
      <c r="I8" s="162">
        <f>SUM('Cam Ranh - bay'!I7:I9)/598</f>
        <v>1908361.2040133779</v>
      </c>
      <c r="J8" s="162" t="e">
        <f>I8*$H$7</f>
        <v>#REF!</v>
      </c>
      <c r="K8" s="161"/>
      <c r="L8" s="392"/>
      <c r="M8" s="393">
        <f>SUM('Template Quotation '!I7:I7)/598</f>
        <v>0</v>
      </c>
      <c r="N8" s="393" t="e">
        <f>M8*$L$7</f>
        <v>#REF!</v>
      </c>
      <c r="O8" s="392"/>
      <c r="P8" s="184"/>
      <c r="Q8" s="185" t="e">
        <f>SUM(#REF!)/598</f>
        <v>#REF!</v>
      </c>
      <c r="R8" s="185" t="e">
        <f>Q8*$P$7</f>
        <v>#REF!</v>
      </c>
      <c r="S8" s="184"/>
      <c r="T8" s="207"/>
      <c r="U8" s="208" t="e">
        <f>SUM(#REF!)/598</f>
        <v>#REF!</v>
      </c>
      <c r="V8" s="208" t="e">
        <f>U8*$T$7</f>
        <v>#REF!</v>
      </c>
      <c r="W8" s="207"/>
      <c r="X8" s="184"/>
      <c r="Y8" s="185" t="e">
        <f>SUM(#REF!)/X7</f>
        <v>#REF!</v>
      </c>
      <c r="Z8" s="185" t="e">
        <f>Y8*$X$7</f>
        <v>#REF!</v>
      </c>
      <c r="AA8" s="184"/>
      <c r="AB8" s="225"/>
    </row>
    <row r="9" spans="1:28" outlineLevel="1" x14ac:dyDescent="0.35">
      <c r="A9" s="123"/>
      <c r="B9" s="124"/>
      <c r="C9" s="124" t="s">
        <v>3033</v>
      </c>
      <c r="D9" s="412"/>
      <c r="E9" s="413" t="e">
        <f>SUM(#REF!)/$D$7</f>
        <v>#REF!</v>
      </c>
      <c r="F9" s="413" t="e">
        <f t="shared" ref="F9:F16" si="0">E9*$D$7</f>
        <v>#REF!</v>
      </c>
      <c r="G9" s="412"/>
      <c r="H9" s="161"/>
      <c r="I9" s="162" t="e">
        <f>SUM('Cam Ranh - bay'!I11:I19)/598</f>
        <v>#REF!</v>
      </c>
      <c r="J9" s="162" t="e">
        <f>I9*$H$7</f>
        <v>#REF!</v>
      </c>
      <c r="K9" s="161"/>
      <c r="L9" s="392"/>
      <c r="M9" s="393">
        <f>SUM('Template Quotation '!I9:I11)/598</f>
        <v>0</v>
      </c>
      <c r="N9" s="393" t="e">
        <f>M9*$H$7</f>
        <v>#REF!</v>
      </c>
      <c r="O9" s="392"/>
      <c r="P9" s="184"/>
      <c r="Q9" s="185" t="e">
        <f>SUM(#REF!)/598</f>
        <v>#REF!</v>
      </c>
      <c r="R9" s="185" t="e">
        <f>Q9*$P$7</f>
        <v>#REF!</v>
      </c>
      <c r="S9" s="184"/>
      <c r="T9" s="207"/>
      <c r="U9" s="208" t="e">
        <f>SUM(#REF!)/598</f>
        <v>#REF!</v>
      </c>
      <c r="V9" s="208" t="e">
        <f>U9*$T$7</f>
        <v>#REF!</v>
      </c>
      <c r="W9" s="207"/>
      <c r="X9" s="184"/>
      <c r="Y9" s="185" t="e">
        <f>SUM(#REF!)/X7</f>
        <v>#REF!</v>
      </c>
      <c r="Z9" s="185" t="e">
        <f>Y9*$X$7</f>
        <v>#REF!</v>
      </c>
      <c r="AA9" s="184"/>
      <c r="AB9" s="225"/>
    </row>
    <row r="10" spans="1:28" outlineLevel="1" x14ac:dyDescent="0.35">
      <c r="A10" s="123"/>
      <c r="B10" s="133"/>
      <c r="C10" s="124" t="s">
        <v>3034</v>
      </c>
      <c r="D10" s="412"/>
      <c r="E10" s="413" t="e">
        <f>SUBTOTAL(9,E11:E16)</f>
        <v>#REF!</v>
      </c>
      <c r="F10" s="413" t="e">
        <f>SUBTOTAL(9,F11:F16)</f>
        <v>#REF!</v>
      </c>
      <c r="G10" s="412"/>
      <c r="H10" s="161"/>
      <c r="I10" s="162">
        <f>SUBTOTAL(9,I11:I16)</f>
        <v>2220000</v>
      </c>
      <c r="J10" s="162" t="e">
        <f>SUBTOTAL(9,J11:J16)</f>
        <v>#REF!</v>
      </c>
      <c r="K10" s="161"/>
      <c r="L10" s="392"/>
      <c r="M10" s="393"/>
      <c r="N10" s="393" t="e">
        <f>SUBTOTAL(9,N11:N16)</f>
        <v>#REF!</v>
      </c>
      <c r="O10" s="392"/>
      <c r="P10" s="184"/>
      <c r="Q10" s="185" t="e">
        <f>SUBTOTAL(9,Q11:Q16)</f>
        <v>#REF!</v>
      </c>
      <c r="R10" s="185" t="e">
        <f>SUBTOTAL(9,R11:R16)</f>
        <v>#REF!</v>
      </c>
      <c r="S10" s="184"/>
      <c r="T10" s="207"/>
      <c r="U10" s="208" t="e">
        <f>SUBTOTAL(9,U11:U16)</f>
        <v>#REF!</v>
      </c>
      <c r="V10" s="208" t="e">
        <f>SUBTOTAL(9,V11:V16)</f>
        <v>#REF!</v>
      </c>
      <c r="W10" s="207"/>
      <c r="X10" s="184"/>
      <c r="Y10" s="185" t="e">
        <f>SUBTOTAL(9,Y11:Y16)</f>
        <v>#REF!</v>
      </c>
      <c r="Z10" s="185" t="e">
        <f>SUBTOTAL(9,Z11:Z16)</f>
        <v>#REF!</v>
      </c>
      <c r="AA10" s="184"/>
      <c r="AB10" s="224"/>
    </row>
    <row r="11" spans="1:28" outlineLevel="1" x14ac:dyDescent="0.35">
      <c r="A11" s="123"/>
      <c r="B11" s="124"/>
      <c r="C11" s="128" t="s">
        <v>3066</v>
      </c>
      <c r="D11" s="412"/>
      <c r="E11" s="414" t="e">
        <f>#REF!/$D$7</f>
        <v>#REF!</v>
      </c>
      <c r="F11" s="414" t="e">
        <f t="shared" si="0"/>
        <v>#REF!</v>
      </c>
      <c r="G11" s="412"/>
      <c r="H11" s="161">
        <f>'Cam Ranh - bay'!F21</f>
        <v>5</v>
      </c>
      <c r="I11" s="163">
        <f>'Cam Ranh - bay'!H21</f>
        <v>80000</v>
      </c>
      <c r="J11" s="163">
        <f>I11*H11</f>
        <v>400000</v>
      </c>
      <c r="K11" s="161"/>
      <c r="L11" s="394" t="e">
        <f>'Template Quotation '!#REF!</f>
        <v>#REF!</v>
      </c>
      <c r="M11" s="394" t="e">
        <f>'Template Quotation '!#REF!</f>
        <v>#REF!</v>
      </c>
      <c r="N11" s="394" t="e">
        <f>M11*L11</f>
        <v>#REF!</v>
      </c>
      <c r="O11" s="392"/>
      <c r="P11" s="184" t="e">
        <f>#REF!</f>
        <v>#REF!</v>
      </c>
      <c r="Q11" s="186" t="e">
        <f>#REF!</f>
        <v>#REF!</v>
      </c>
      <c r="R11" s="186" t="e">
        <f>Q11*P11</f>
        <v>#REF!</v>
      </c>
      <c r="S11" s="184"/>
      <c r="T11" s="207" t="e">
        <f>#REF!</f>
        <v>#REF!</v>
      </c>
      <c r="U11" s="209" t="e">
        <f>#REF!</f>
        <v>#REF!</v>
      </c>
      <c r="V11" s="209" t="e">
        <f>U11*T11</f>
        <v>#REF!</v>
      </c>
      <c r="W11" s="207"/>
      <c r="X11" s="184"/>
      <c r="Y11" s="186" t="e">
        <f>#REF!</f>
        <v>#REF!</v>
      </c>
      <c r="Z11" s="186" t="e">
        <f>Y11*$X$7</f>
        <v>#REF!</v>
      </c>
      <c r="AA11" s="184"/>
      <c r="AB11" s="225"/>
    </row>
    <row r="12" spans="1:28" outlineLevel="1" x14ac:dyDescent="0.35">
      <c r="A12" s="123"/>
      <c r="B12" s="124"/>
      <c r="C12" s="128" t="s">
        <v>3021</v>
      </c>
      <c r="D12" s="412"/>
      <c r="E12" s="414" t="e">
        <f>#REF!/$D$7</f>
        <v>#REF!</v>
      </c>
      <c r="F12" s="414" t="e">
        <f t="shared" si="0"/>
        <v>#REF!</v>
      </c>
      <c r="G12" s="412"/>
      <c r="H12" s="161">
        <f>'Cam Ranh - bay'!F22</f>
        <v>5</v>
      </c>
      <c r="I12" s="163">
        <f>'Cam Ranh - bay'!H22</f>
        <v>250000</v>
      </c>
      <c r="J12" s="163">
        <f t="shared" ref="J12" si="1">I12*H12</f>
        <v>1250000</v>
      </c>
      <c r="K12" s="161"/>
      <c r="L12" s="394" t="e">
        <f>'Template Quotation '!#REF!</f>
        <v>#REF!</v>
      </c>
      <c r="M12" s="394" t="e">
        <f>'Template Quotation '!#REF!</f>
        <v>#REF!</v>
      </c>
      <c r="N12" s="394" t="e">
        <f t="shared" ref="N12" si="2">M12*L12</f>
        <v>#REF!</v>
      </c>
      <c r="O12" s="392"/>
      <c r="P12" s="184" t="e">
        <f>#REF!</f>
        <v>#REF!</v>
      </c>
      <c r="Q12" s="186" t="e">
        <f>#REF!</f>
        <v>#REF!</v>
      </c>
      <c r="R12" s="186" t="e">
        <f t="shared" ref="R12" si="3">Q12*P12</f>
        <v>#REF!</v>
      </c>
      <c r="S12" s="184"/>
      <c r="T12" s="207" t="e">
        <f>#REF!</f>
        <v>#REF!</v>
      </c>
      <c r="U12" s="209" t="e">
        <f>#REF!</f>
        <v>#REF!</v>
      </c>
      <c r="V12" s="209" t="e">
        <f t="shared" ref="V12" si="4">U12*T12</f>
        <v>#REF!</v>
      </c>
      <c r="W12" s="207"/>
      <c r="X12" s="184"/>
      <c r="Y12" s="186" t="e">
        <f>#REF!</f>
        <v>#REF!</v>
      </c>
      <c r="Z12" s="186" t="e">
        <f t="shared" ref="Z12:Z16" si="5">Y12*$X$7</f>
        <v>#REF!</v>
      </c>
      <c r="AA12" s="184"/>
      <c r="AB12" s="225"/>
    </row>
    <row r="13" spans="1:28" outlineLevel="1" x14ac:dyDescent="0.35">
      <c r="A13" s="123"/>
      <c r="B13" s="124"/>
      <c r="C13" s="128" t="s">
        <v>3022</v>
      </c>
      <c r="D13" s="412"/>
      <c r="E13" s="414" t="e">
        <f>#REF!/$D$7</f>
        <v>#REF!</v>
      </c>
      <c r="F13" s="414" t="e">
        <f t="shared" si="0"/>
        <v>#REF!</v>
      </c>
      <c r="G13" s="412"/>
      <c r="H13" s="161"/>
      <c r="I13" s="163">
        <f>'Cam Ranh - bay'!H23</f>
        <v>250000</v>
      </c>
      <c r="J13" s="163" t="e">
        <f>I13*$H$7</f>
        <v>#REF!</v>
      </c>
      <c r="K13" s="161"/>
      <c r="L13" s="392"/>
      <c r="M13" s="394">
        <f>'Template Quotation '!H13</f>
        <v>0</v>
      </c>
      <c r="N13" s="394" t="e">
        <f>M13*$L$7</f>
        <v>#REF!</v>
      </c>
      <c r="O13" s="392"/>
      <c r="P13" s="184"/>
      <c r="Q13" s="186" t="e">
        <f>#REF!</f>
        <v>#REF!</v>
      </c>
      <c r="R13" s="186" t="e">
        <f>Q13*$H$7</f>
        <v>#REF!</v>
      </c>
      <c r="S13" s="184"/>
      <c r="T13" s="207"/>
      <c r="U13" s="209" t="e">
        <f>#REF!</f>
        <v>#REF!</v>
      </c>
      <c r="V13" s="209" t="e">
        <f t="shared" ref="V13:V20" si="6">U13*$T$7</f>
        <v>#REF!</v>
      </c>
      <c r="W13" s="207"/>
      <c r="X13" s="184"/>
      <c r="Y13" s="186" t="e">
        <f>#REF!</f>
        <v>#REF!</v>
      </c>
      <c r="Z13" s="186" t="e">
        <f t="shared" si="5"/>
        <v>#REF!</v>
      </c>
      <c r="AA13" s="184"/>
      <c r="AB13" s="225"/>
    </row>
    <row r="14" spans="1:28" outlineLevel="1" x14ac:dyDescent="0.35">
      <c r="A14" s="123"/>
      <c r="B14" s="124"/>
      <c r="C14" s="128" t="s">
        <v>3023</v>
      </c>
      <c r="D14" s="412"/>
      <c r="E14" s="414"/>
      <c r="F14" s="414" t="e">
        <f t="shared" si="0"/>
        <v>#REF!</v>
      </c>
      <c r="G14" s="412"/>
      <c r="H14" s="161"/>
      <c r="I14" s="163">
        <f>'Cam Ranh - bay'!H24</f>
        <v>550000</v>
      </c>
      <c r="J14" s="163" t="e">
        <f t="shared" ref="J14:J20" si="7">I14*$H$7</f>
        <v>#REF!</v>
      </c>
      <c r="K14" s="161"/>
      <c r="L14" s="392"/>
      <c r="M14" s="394">
        <f>'Template Quotation '!H14</f>
        <v>0</v>
      </c>
      <c r="N14" s="394" t="e">
        <f>M14*$L$7</f>
        <v>#REF!</v>
      </c>
      <c r="O14" s="392"/>
      <c r="P14" s="184"/>
      <c r="Q14" s="186" t="e">
        <f>#REF!</f>
        <v>#REF!</v>
      </c>
      <c r="R14" s="186" t="e">
        <f t="shared" ref="R14:R20" si="8">Q14*$H$7</f>
        <v>#REF!</v>
      </c>
      <c r="S14" s="184"/>
      <c r="T14" s="207"/>
      <c r="U14" s="209" t="e">
        <f>#REF!</f>
        <v>#REF!</v>
      </c>
      <c r="V14" s="209" t="e">
        <f t="shared" si="6"/>
        <v>#REF!</v>
      </c>
      <c r="W14" s="207"/>
      <c r="X14" s="184"/>
      <c r="Y14" s="186">
        <v>0</v>
      </c>
      <c r="Z14" s="186" t="e">
        <f t="shared" si="5"/>
        <v>#REF!</v>
      </c>
      <c r="AA14" s="184"/>
      <c r="AB14" s="225"/>
    </row>
    <row r="15" spans="1:28" outlineLevel="1" x14ac:dyDescent="0.35">
      <c r="A15" s="123"/>
      <c r="B15" s="124"/>
      <c r="C15" s="128" t="s">
        <v>3024</v>
      </c>
      <c r="D15" s="412"/>
      <c r="E15" s="414" t="e">
        <f>SUM(#REF!)/$D$7</f>
        <v>#REF!</v>
      </c>
      <c r="F15" s="414" t="e">
        <f t="shared" si="0"/>
        <v>#REF!</v>
      </c>
      <c r="G15" s="412"/>
      <c r="H15" s="161"/>
      <c r="I15" s="163">
        <f>SUM('Cam Ranh - bay'!H25:H26)+'Cam Ranh - bay'!I27/598</f>
        <v>840000</v>
      </c>
      <c r="J15" s="163" t="e">
        <f t="shared" si="7"/>
        <v>#REF!</v>
      </c>
      <c r="K15" s="161"/>
      <c r="L15" s="392"/>
      <c r="M15" s="163" t="e">
        <f>SUM('Template Quotation '!H15:H16)+'Template Quotation '!#REF!/598</f>
        <v>#REF!</v>
      </c>
      <c r="N15" s="394" t="e">
        <f t="shared" ref="N15:N20" si="9">M15*$H$7</f>
        <v>#REF!</v>
      </c>
      <c r="O15" s="392"/>
      <c r="P15" s="184"/>
      <c r="Q15" s="186" t="e">
        <f>SUM(#REF!)/598</f>
        <v>#REF!</v>
      </c>
      <c r="R15" s="186" t="e">
        <f t="shared" si="8"/>
        <v>#REF!</v>
      </c>
      <c r="S15" s="184"/>
      <c r="T15" s="207"/>
      <c r="U15" s="209" t="e">
        <f>SUM(#REF!)/598</f>
        <v>#REF!</v>
      </c>
      <c r="V15" s="209" t="e">
        <f t="shared" si="6"/>
        <v>#REF!</v>
      </c>
      <c r="W15" s="207"/>
      <c r="X15" s="184"/>
      <c r="Y15" s="186" t="e">
        <f>SUM(#REF!)/Comparision!$X$7</f>
        <v>#REF!</v>
      </c>
      <c r="Z15" s="186" t="e">
        <f t="shared" si="5"/>
        <v>#REF!</v>
      </c>
      <c r="AA15" s="184"/>
      <c r="AB15" s="225"/>
    </row>
    <row r="16" spans="1:28" outlineLevel="1" x14ac:dyDescent="0.35">
      <c r="A16" s="123"/>
      <c r="B16" s="124"/>
      <c r="C16" s="128" t="s">
        <v>3025</v>
      </c>
      <c r="D16" s="412"/>
      <c r="E16" s="414" t="e">
        <f>#REF!/$D$7</f>
        <v>#REF!</v>
      </c>
      <c r="F16" s="414" t="e">
        <f t="shared" si="0"/>
        <v>#REF!</v>
      </c>
      <c r="G16" s="412"/>
      <c r="H16" s="161"/>
      <c r="I16" s="163">
        <f>'Cam Ranh - bay'!H28</f>
        <v>250000</v>
      </c>
      <c r="J16" s="163" t="e">
        <f t="shared" si="7"/>
        <v>#REF!</v>
      </c>
      <c r="K16" s="161"/>
      <c r="L16" s="392"/>
      <c r="M16" s="394">
        <f>'Template Quotation '!H17</f>
        <v>0</v>
      </c>
      <c r="N16" s="394" t="e">
        <f t="shared" si="9"/>
        <v>#REF!</v>
      </c>
      <c r="O16" s="392"/>
      <c r="P16" s="184"/>
      <c r="Q16" s="186" t="e">
        <f>#REF!</f>
        <v>#REF!</v>
      </c>
      <c r="R16" s="186" t="e">
        <f t="shared" si="8"/>
        <v>#REF!</v>
      </c>
      <c r="S16" s="184"/>
      <c r="T16" s="207"/>
      <c r="U16" s="209" t="e">
        <f>#REF!</f>
        <v>#REF!</v>
      </c>
      <c r="V16" s="209" t="e">
        <f t="shared" si="6"/>
        <v>#REF!</v>
      </c>
      <c r="W16" s="207"/>
      <c r="X16" s="184"/>
      <c r="Y16" s="186" t="e">
        <f>#REF!</f>
        <v>#REF!</v>
      </c>
      <c r="Z16" s="186" t="e">
        <f t="shared" si="5"/>
        <v>#REF!</v>
      </c>
      <c r="AA16" s="184"/>
      <c r="AB16" s="225"/>
    </row>
    <row r="17" spans="1:28" x14ac:dyDescent="0.35">
      <c r="A17" s="123"/>
      <c r="B17" s="129" t="s">
        <v>3028</v>
      </c>
      <c r="C17" s="124"/>
      <c r="D17" s="412" t="e">
        <f>#REF!</f>
        <v>#REF!</v>
      </c>
      <c r="E17" s="413" t="e">
        <f>(SUM(#REF!,#REF!)/Comparision!$D$17+SUM(#REF!)/#REF!)</f>
        <v>#REF!</v>
      </c>
      <c r="F17" s="413" t="e">
        <f>E17*D17</f>
        <v>#REF!</v>
      </c>
      <c r="G17" s="412"/>
      <c r="H17" s="161"/>
      <c r="I17" s="162" t="e">
        <f>(SUM('Cam Ranh - bay'!I31:I37,'Cam Ranh - bay'!I42:I43,'Cam Ranh - bay'!I38:I41))/598</f>
        <v>#REF!</v>
      </c>
      <c r="J17" s="162" t="e">
        <f t="shared" si="7"/>
        <v>#REF!</v>
      </c>
      <c r="K17" s="161"/>
      <c r="L17" s="392"/>
      <c r="M17" s="393">
        <f>(SUM('Template Quotation '!I20:I23))/598</f>
        <v>0</v>
      </c>
      <c r="N17" s="393" t="e">
        <f t="shared" si="9"/>
        <v>#REF!</v>
      </c>
      <c r="O17" s="392"/>
      <c r="P17" s="184"/>
      <c r="Q17" s="185" t="e">
        <f>#REF!/598</f>
        <v>#REF!</v>
      </c>
      <c r="R17" s="185" t="e">
        <f t="shared" si="8"/>
        <v>#REF!</v>
      </c>
      <c r="S17" s="184"/>
      <c r="T17" s="207"/>
      <c r="U17" s="208" t="e">
        <f>#REF!/598</f>
        <v>#REF!</v>
      </c>
      <c r="V17" s="208" t="e">
        <f t="shared" si="6"/>
        <v>#REF!</v>
      </c>
      <c r="W17" s="207"/>
      <c r="X17" s="184"/>
      <c r="Y17" s="185" t="e">
        <f>#REF!/Comparision!$X$7</f>
        <v>#REF!</v>
      </c>
      <c r="Z17" s="185" t="e">
        <f>Y17*$X$7</f>
        <v>#REF!</v>
      </c>
      <c r="AA17" s="184"/>
      <c r="AB17" s="225"/>
    </row>
    <row r="18" spans="1:28" x14ac:dyDescent="0.35">
      <c r="A18" s="123"/>
      <c r="B18" s="129" t="s">
        <v>3029</v>
      </c>
      <c r="C18" s="124"/>
      <c r="D18" s="412"/>
      <c r="E18" s="413" t="e">
        <f>#REF!/$D$7</f>
        <v>#REF!</v>
      </c>
      <c r="F18" s="413" t="e">
        <f>E18*$D$7</f>
        <v>#REF!</v>
      </c>
      <c r="G18" s="412"/>
      <c r="H18" s="161"/>
      <c r="I18" s="162" t="e">
        <f>'Cam Ranh - bay'!I44/$D$7</f>
        <v>#REF!</v>
      </c>
      <c r="J18" s="162" t="e">
        <f t="shared" si="7"/>
        <v>#REF!</v>
      </c>
      <c r="K18" s="161"/>
      <c r="L18" s="392"/>
      <c r="M18" s="393" t="e">
        <f>'Template Quotation '!I24/$L$7</f>
        <v>#REF!</v>
      </c>
      <c r="N18" s="393" t="e">
        <f t="shared" si="9"/>
        <v>#REF!</v>
      </c>
      <c r="O18" s="392"/>
      <c r="P18" s="184"/>
      <c r="Q18" s="185" t="e">
        <f>#REF!/598</f>
        <v>#REF!</v>
      </c>
      <c r="R18" s="185" t="e">
        <f t="shared" si="8"/>
        <v>#REF!</v>
      </c>
      <c r="S18" s="184"/>
      <c r="T18" s="207"/>
      <c r="U18" s="208" t="e">
        <f>#REF!/598</f>
        <v>#REF!</v>
      </c>
      <c r="V18" s="208" t="e">
        <f t="shared" si="6"/>
        <v>#REF!</v>
      </c>
      <c r="W18" s="207"/>
      <c r="X18" s="184"/>
      <c r="Y18" s="185" t="e">
        <f>#REF!/Comparision!$X$7</f>
        <v>#REF!</v>
      </c>
      <c r="Z18" s="185" t="e">
        <f>Y18*$X$7</f>
        <v>#REF!</v>
      </c>
      <c r="AA18" s="184"/>
      <c r="AB18" s="225"/>
    </row>
    <row r="19" spans="1:28" x14ac:dyDescent="0.35">
      <c r="A19" s="123"/>
      <c r="B19" s="129" t="s">
        <v>3030</v>
      </c>
      <c r="C19" s="124"/>
      <c r="D19" s="412"/>
      <c r="E19" s="413" t="e">
        <f>#REF!/$D$7</f>
        <v>#REF!</v>
      </c>
      <c r="F19" s="413" t="e">
        <f t="shared" ref="F19:F20" si="10">E19*$D$7</f>
        <v>#REF!</v>
      </c>
      <c r="G19" s="412"/>
      <c r="H19" s="161"/>
      <c r="I19" s="162" t="e">
        <f>'Cam Ranh - bay'!I63/$H$7</f>
        <v>#REF!</v>
      </c>
      <c r="J19" s="162" t="e">
        <f t="shared" si="7"/>
        <v>#REF!</v>
      </c>
      <c r="K19" s="161"/>
      <c r="L19" s="392"/>
      <c r="M19" s="393" t="e">
        <f>'Template Quotation '!I30/L7</f>
        <v>#REF!</v>
      </c>
      <c r="N19" s="393" t="e">
        <f t="shared" si="9"/>
        <v>#REF!</v>
      </c>
      <c r="O19" s="392"/>
      <c r="P19" s="184"/>
      <c r="Q19" s="185" t="e">
        <f>#REF!/598</f>
        <v>#REF!</v>
      </c>
      <c r="R19" s="185" t="e">
        <f t="shared" si="8"/>
        <v>#REF!</v>
      </c>
      <c r="S19" s="184"/>
      <c r="T19" s="207"/>
      <c r="U19" s="208" t="e">
        <f>#REF!/598</f>
        <v>#REF!</v>
      </c>
      <c r="V19" s="208" t="e">
        <f t="shared" si="6"/>
        <v>#REF!</v>
      </c>
      <c r="W19" s="207"/>
      <c r="X19" s="184"/>
      <c r="Y19" s="185" t="e">
        <f>#REF!/Comparision!$X$7</f>
        <v>#REF!</v>
      </c>
      <c r="Z19" s="185" t="e">
        <f>Y19*$X$7</f>
        <v>#REF!</v>
      </c>
      <c r="AA19" s="184"/>
      <c r="AB19" s="225"/>
    </row>
    <row r="20" spans="1:28" x14ac:dyDescent="0.35">
      <c r="A20" s="123"/>
      <c r="B20" s="129" t="s">
        <v>3031</v>
      </c>
      <c r="C20" s="124"/>
      <c r="D20" s="412"/>
      <c r="E20" s="413" t="e">
        <f>(SUM(#REF!)/$D$7+SUM(#REF!)*3)</f>
        <v>#REF!</v>
      </c>
      <c r="F20" s="413" t="e">
        <f t="shared" si="10"/>
        <v>#REF!</v>
      </c>
      <c r="G20" s="412"/>
      <c r="H20" s="161"/>
      <c r="I20" s="162" t="e">
        <f>'Cam Ranh - bay'!I76/598</f>
        <v>#REF!</v>
      </c>
      <c r="J20" s="162" t="e">
        <f t="shared" si="7"/>
        <v>#REF!</v>
      </c>
      <c r="K20" s="161"/>
      <c r="L20" s="392"/>
      <c r="M20" s="393">
        <f>'Template Quotation '!I33/598</f>
        <v>0</v>
      </c>
      <c r="N20" s="393" t="e">
        <f t="shared" si="9"/>
        <v>#REF!</v>
      </c>
      <c r="O20" s="392"/>
      <c r="P20" s="184"/>
      <c r="Q20" s="185" t="e">
        <f>#REF!/598</f>
        <v>#REF!</v>
      </c>
      <c r="R20" s="185" t="e">
        <f t="shared" si="8"/>
        <v>#REF!</v>
      </c>
      <c r="S20" s="184"/>
      <c r="T20" s="207"/>
      <c r="U20" s="208" t="e">
        <f>#REF!/598</f>
        <v>#REF!</v>
      </c>
      <c r="V20" s="208" t="e">
        <f t="shared" si="6"/>
        <v>#REF!</v>
      </c>
      <c r="W20" s="207"/>
      <c r="X20" s="184"/>
      <c r="Y20" s="185" t="e">
        <f>#REF!/Comparision!$X$7</f>
        <v>#REF!</v>
      </c>
      <c r="Z20" s="185" t="e">
        <f>Y20*$X$7</f>
        <v>#REF!</v>
      </c>
      <c r="AA20" s="184"/>
      <c r="AB20" s="225"/>
    </row>
    <row r="21" spans="1:28" ht="21" x14ac:dyDescent="0.35">
      <c r="A21" s="134"/>
      <c r="B21" s="135" t="s">
        <v>3026</v>
      </c>
      <c r="C21" s="135"/>
      <c r="D21" s="415" t="e">
        <f>D7</f>
        <v>#REF!</v>
      </c>
      <c r="E21" s="410" t="e">
        <f>#REF!/$D$21</f>
        <v>#REF!</v>
      </c>
      <c r="F21" s="410" t="e">
        <f>E21*$D$21</f>
        <v>#REF!</v>
      </c>
      <c r="G21" s="411" t="s">
        <v>3064</v>
      </c>
      <c r="H21" s="164" t="e">
        <f>H7</f>
        <v>#REF!</v>
      </c>
      <c r="I21" s="159" t="e">
        <f>'Cam Ranh - bay'!$I$87/598</f>
        <v>#REF!</v>
      </c>
      <c r="J21" s="159" t="e">
        <f>I21*$H$21</f>
        <v>#REF!</v>
      </c>
      <c r="K21" s="160" t="s">
        <v>3064</v>
      </c>
      <c r="L21" s="395" t="e">
        <f>L7</f>
        <v>#REF!</v>
      </c>
      <c r="M21" s="391" t="e">
        <f>'Cam Ranh - bay'!$I$87/598</f>
        <v>#REF!</v>
      </c>
      <c r="N21" s="391" t="e">
        <f>M21*$H$21</f>
        <v>#REF!</v>
      </c>
      <c r="O21" s="402" t="s">
        <v>3064</v>
      </c>
      <c r="P21" s="187" t="e">
        <f>P7</f>
        <v>#REF!</v>
      </c>
      <c r="Q21" s="182" t="e">
        <f>#REF!/598</f>
        <v>#REF!</v>
      </c>
      <c r="R21" s="182" t="e">
        <f>Q21*$H$21</f>
        <v>#REF!</v>
      </c>
      <c r="S21" s="183" t="s">
        <v>3064</v>
      </c>
      <c r="T21" s="210" t="e">
        <f>T7</f>
        <v>#REF!</v>
      </c>
      <c r="U21" s="205" t="e">
        <f>#REF!/598</f>
        <v>#REF!</v>
      </c>
      <c r="V21" s="205" t="e">
        <f>U21*$T$21</f>
        <v>#REF!</v>
      </c>
      <c r="W21" s="206" t="s">
        <v>3064</v>
      </c>
      <c r="X21" s="187" t="e">
        <f>X7</f>
        <v>#REF!</v>
      </c>
      <c r="Y21" s="182" t="e">
        <f>#REF!/Comparision!$X$7</f>
        <v>#REF!</v>
      </c>
      <c r="Z21" s="182" t="e">
        <f>Y21*$X$21</f>
        <v>#REF!</v>
      </c>
      <c r="AA21" s="183" t="s">
        <v>3064</v>
      </c>
      <c r="AB21" s="223"/>
    </row>
    <row r="22" spans="1:28" x14ac:dyDescent="0.35">
      <c r="A22" s="134"/>
      <c r="B22" s="135" t="s">
        <v>3045</v>
      </c>
      <c r="C22" s="135"/>
      <c r="D22" s="415" t="e">
        <f>SUM(D23:D24)</f>
        <v>#REF!</v>
      </c>
      <c r="E22" s="410"/>
      <c r="F22" s="410" t="e">
        <f>SUBTOTAL(9,F23:F27)</f>
        <v>#REF!</v>
      </c>
      <c r="G22" s="415"/>
      <c r="H22" s="164" t="e">
        <f>SUM(H23:H24)</f>
        <v>#REF!</v>
      </c>
      <c r="I22" s="159"/>
      <c r="J22" s="159" t="e">
        <f>SUBTOTAL(9,J23:J27)</f>
        <v>#REF!</v>
      </c>
      <c r="K22" s="164"/>
      <c r="L22" s="395" t="e">
        <f>SUM(L23:L24)</f>
        <v>#REF!</v>
      </c>
      <c r="M22" s="391"/>
      <c r="N22" s="391" t="e">
        <f>SUBTOTAL(9,N23:N27)</f>
        <v>#REF!</v>
      </c>
      <c r="O22" s="395"/>
      <c r="P22" s="187" t="e">
        <f>SUM(P23:P24)</f>
        <v>#REF!</v>
      </c>
      <c r="Q22" s="182"/>
      <c r="R22" s="182" t="e">
        <f>SUBTOTAL(9,R23:R27)</f>
        <v>#REF!</v>
      </c>
      <c r="S22" s="187"/>
      <c r="T22" s="210" t="e">
        <f>SUM(T23:T24)</f>
        <v>#REF!</v>
      </c>
      <c r="U22" s="205"/>
      <c r="V22" s="205" t="e">
        <f>SUBTOTAL(9,V23:V27)</f>
        <v>#REF!</v>
      </c>
      <c r="W22" s="210"/>
      <c r="X22" s="187">
        <f>SUM(X23:X24)</f>
        <v>0</v>
      </c>
      <c r="Y22" s="182"/>
      <c r="Z22" s="182">
        <f>SUBTOTAL(9,Z23:Z27)</f>
        <v>0</v>
      </c>
      <c r="AA22" s="187"/>
      <c r="AB22" s="223"/>
    </row>
    <row r="23" spans="1:28" x14ac:dyDescent="0.35">
      <c r="A23" s="125"/>
      <c r="B23" s="129" t="s">
        <v>3051</v>
      </c>
      <c r="C23" s="124"/>
      <c r="D23" s="412" t="e">
        <f>COUNTIFS(#REF!,"",#REF!,"south",#REF!,"bus")</f>
        <v>#REF!</v>
      </c>
      <c r="E23" s="413">
        <v>1200000</v>
      </c>
      <c r="F23" s="413" t="e">
        <f>E23*D23</f>
        <v>#REF!</v>
      </c>
      <c r="G23" s="412"/>
      <c r="H23" s="161" t="e">
        <f>COUNTIFS(#REF!,"",#REF!,"Bus")+COUNTIFS(#REF!,"",#REF!,"Flight")</f>
        <v>#REF!</v>
      </c>
      <c r="I23" s="162">
        <v>300000</v>
      </c>
      <c r="J23" s="162" t="e">
        <f>I23*H23</f>
        <v>#REF!</v>
      </c>
      <c r="K23" s="161"/>
      <c r="L23" s="392" t="e">
        <f>COUNTIFS(#REF!,"",#REF!,"Bus")+COUNTIFS(#REF!,"",#REF!,"Flight")</f>
        <v>#REF!</v>
      </c>
      <c r="M23" s="393">
        <v>300000</v>
      </c>
      <c r="N23" s="393" t="e">
        <f>M23*L23</f>
        <v>#REF!</v>
      </c>
      <c r="O23" s="392"/>
      <c r="P23" s="184" t="e">
        <f>COUNTIFS(#REF!,"",#REF!,"Bus")+COUNTIFS(#REF!,"",#REF!,"Flight")</f>
        <v>#REF!</v>
      </c>
      <c r="Q23" s="185">
        <v>300000</v>
      </c>
      <c r="R23" s="185" t="e">
        <f>Q23*P23</f>
        <v>#REF!</v>
      </c>
      <c r="S23" s="184"/>
      <c r="T23" s="207" t="e">
        <f>COUNTIFS(#REF!,"",#REF!,"Bus")+COUNTIFS(#REF!,"",#REF!,"Flight")</f>
        <v>#REF!</v>
      </c>
      <c r="U23" s="208">
        <v>300000</v>
      </c>
      <c r="V23" s="208" t="e">
        <f>U23*T23</f>
        <v>#REF!</v>
      </c>
      <c r="W23" s="207"/>
      <c r="X23" s="184"/>
      <c r="Y23" s="185"/>
      <c r="Z23" s="185">
        <f>Y23*X23</f>
        <v>0</v>
      </c>
      <c r="AA23" s="184"/>
      <c r="AB23" s="226"/>
    </row>
    <row r="24" spans="1:28" x14ac:dyDescent="0.35">
      <c r="A24" s="125"/>
      <c r="B24" s="129" t="s">
        <v>3044</v>
      </c>
      <c r="C24" s="124"/>
      <c r="D24" s="412" t="e">
        <f>COUNTIFS(#REF!,"",#REF!,"Flight")</f>
        <v>#REF!</v>
      </c>
      <c r="E24" s="413">
        <v>5700000</v>
      </c>
      <c r="F24" s="413" t="e">
        <f>E24*D24</f>
        <v>#REF!</v>
      </c>
      <c r="G24" s="412"/>
      <c r="H24" s="161"/>
      <c r="I24" s="162"/>
      <c r="J24" s="162">
        <f>I24*H24</f>
        <v>0</v>
      </c>
      <c r="K24" s="161"/>
      <c r="L24" s="392"/>
      <c r="M24" s="393"/>
      <c r="N24" s="393">
        <f>M24*L24</f>
        <v>0</v>
      </c>
      <c r="O24" s="392"/>
      <c r="P24" s="184"/>
      <c r="Q24" s="185"/>
      <c r="R24" s="185">
        <f>Q24*P24</f>
        <v>0</v>
      </c>
      <c r="S24" s="184"/>
      <c r="T24" s="207"/>
      <c r="U24" s="208"/>
      <c r="V24" s="208">
        <f>U24*T24</f>
        <v>0</v>
      </c>
      <c r="W24" s="207"/>
      <c r="X24" s="184"/>
      <c r="Y24" s="185"/>
      <c r="Z24" s="185">
        <f>Y24*X24</f>
        <v>0</v>
      </c>
      <c r="AA24" s="184"/>
      <c r="AB24" s="226"/>
    </row>
    <row r="25" spans="1:28" x14ac:dyDescent="0.35">
      <c r="A25" s="125"/>
      <c r="B25" s="129" t="s">
        <v>3069</v>
      </c>
      <c r="C25" s="124"/>
      <c r="D25" s="412">
        <f>GETPIVOTDATA("Region",'Staff Cate'!$J$50)</f>
        <v>466</v>
      </c>
      <c r="E25" s="413">
        <v>1200000</v>
      </c>
      <c r="F25" s="413">
        <f>E25*D25</f>
        <v>559200000</v>
      </c>
      <c r="G25" s="412"/>
      <c r="H25" s="161"/>
      <c r="I25" s="162"/>
      <c r="J25" s="162">
        <f>I25*H25</f>
        <v>0</v>
      </c>
      <c r="K25" s="161"/>
      <c r="L25" s="392"/>
      <c r="M25" s="393"/>
      <c r="N25" s="393">
        <f>M25*L25</f>
        <v>0</v>
      </c>
      <c r="O25" s="392"/>
      <c r="P25" s="184"/>
      <c r="Q25" s="185"/>
      <c r="R25" s="185">
        <f>Q25*P25</f>
        <v>0</v>
      </c>
      <c r="S25" s="184"/>
      <c r="T25" s="207"/>
      <c r="U25" s="208"/>
      <c r="V25" s="208">
        <f>U25*T25</f>
        <v>0</v>
      </c>
      <c r="W25" s="207"/>
      <c r="X25" s="184"/>
      <c r="Y25" s="185"/>
      <c r="Z25" s="185">
        <f>Y25*X25</f>
        <v>0</v>
      </c>
      <c r="AA25" s="184"/>
      <c r="AB25" s="226"/>
    </row>
    <row r="26" spans="1:28" x14ac:dyDescent="0.35">
      <c r="A26" s="125"/>
      <c r="B26" s="129" t="s">
        <v>3070</v>
      </c>
      <c r="C26" s="124"/>
      <c r="D26" s="412" t="e">
        <f>'Staff Cate'!#REF!</f>
        <v>#REF!</v>
      </c>
      <c r="E26" s="413">
        <f>1200000/2</f>
        <v>600000</v>
      </c>
      <c r="F26" s="413" t="e">
        <f>E26*D26</f>
        <v>#REF!</v>
      </c>
      <c r="G26" s="412"/>
      <c r="H26" s="161"/>
      <c r="I26" s="162"/>
      <c r="J26" s="162">
        <f>I26*H26</f>
        <v>0</v>
      </c>
      <c r="K26" s="161"/>
      <c r="L26" s="392"/>
      <c r="M26" s="393"/>
      <c r="N26" s="393">
        <f>M26*L26</f>
        <v>0</v>
      </c>
      <c r="O26" s="392"/>
      <c r="P26" s="184"/>
      <c r="Q26" s="185"/>
      <c r="R26" s="185">
        <f>Q26*P26</f>
        <v>0</v>
      </c>
      <c r="S26" s="184"/>
      <c r="T26" s="207"/>
      <c r="U26" s="208"/>
      <c r="V26" s="208">
        <f>U26*T26</f>
        <v>0</v>
      </c>
      <c r="W26" s="207"/>
      <c r="X26" s="184"/>
      <c r="Y26" s="185"/>
      <c r="Z26" s="185">
        <f>Y26*X26</f>
        <v>0</v>
      </c>
      <c r="AA26" s="184"/>
      <c r="AB26" s="226"/>
    </row>
    <row r="27" spans="1:28" ht="21" x14ac:dyDescent="0.35">
      <c r="A27" s="134"/>
      <c r="B27" s="135" t="s">
        <v>3056</v>
      </c>
      <c r="C27" s="135"/>
      <c r="D27" s="415"/>
      <c r="E27" s="410"/>
      <c r="F27" s="410" t="e">
        <f>SUBTOTAL(9,F28:F30)</f>
        <v>#REF!</v>
      </c>
      <c r="G27" s="411" t="s">
        <v>3064</v>
      </c>
      <c r="H27" s="164"/>
      <c r="I27" s="159"/>
      <c r="J27" s="159" t="e">
        <f>SUBTOTAL(9,J28:J30)</f>
        <v>#REF!</v>
      </c>
      <c r="K27" s="160" t="s">
        <v>3064</v>
      </c>
      <c r="L27" s="395"/>
      <c r="M27" s="391"/>
      <c r="N27" s="391" t="e">
        <f>SUBTOTAL(9,N28:N30)</f>
        <v>#REF!</v>
      </c>
      <c r="O27" s="402" t="s">
        <v>3064</v>
      </c>
      <c r="P27" s="187"/>
      <c r="Q27" s="182"/>
      <c r="R27" s="182" t="e">
        <f>SUBTOTAL(9,R28:R30)</f>
        <v>#REF!</v>
      </c>
      <c r="S27" s="183" t="s">
        <v>3064</v>
      </c>
      <c r="T27" s="210"/>
      <c r="U27" s="205"/>
      <c r="V27" s="205" t="e">
        <f>SUBTOTAL(9,V28:V30)</f>
        <v>#REF!</v>
      </c>
      <c r="W27" s="206" t="s">
        <v>3064</v>
      </c>
      <c r="X27" s="187"/>
      <c r="Y27" s="182"/>
      <c r="Z27" s="182" t="e">
        <f>SUBTOTAL(9,Z28:Z30)</f>
        <v>#REF!</v>
      </c>
      <c r="AA27" s="183" t="s">
        <v>3064</v>
      </c>
      <c r="AB27" s="223"/>
    </row>
    <row r="28" spans="1:28" x14ac:dyDescent="0.35">
      <c r="A28" s="125"/>
      <c r="B28" s="129" t="s">
        <v>3057</v>
      </c>
      <c r="C28" s="124"/>
      <c r="D28" s="412"/>
      <c r="E28" s="413"/>
      <c r="F28" s="413" t="e">
        <f>SUM(F6,F21)*6%</f>
        <v>#REF!</v>
      </c>
      <c r="G28" s="412"/>
      <c r="H28" s="161"/>
      <c r="I28" s="162"/>
      <c r="J28" s="162" t="e">
        <f>SUM(J6,J21)*6%</f>
        <v>#REF!</v>
      </c>
      <c r="K28" s="161"/>
      <c r="L28" s="392"/>
      <c r="M28" s="393"/>
      <c r="N28" s="393" t="e">
        <f>SUM(N6,N21)*6%</f>
        <v>#REF!</v>
      </c>
      <c r="O28" s="392"/>
      <c r="P28" s="184"/>
      <c r="Q28" s="185"/>
      <c r="R28" s="185" t="e">
        <f>SUM(R6,R21)*6%</f>
        <v>#REF!</v>
      </c>
      <c r="S28" s="184"/>
      <c r="T28" s="207"/>
      <c r="U28" s="208"/>
      <c r="V28" s="208" t="e">
        <f>SUM(V6,V21)*6%</f>
        <v>#REF!</v>
      </c>
      <c r="W28" s="207"/>
      <c r="X28" s="184"/>
      <c r="Y28" s="185"/>
      <c r="Z28" s="185" t="e">
        <f>SUM(Z6,Z21)*6%</f>
        <v>#REF!</v>
      </c>
      <c r="AA28" s="184"/>
      <c r="AB28" s="226"/>
    </row>
    <row r="29" spans="1:28" x14ac:dyDescent="0.35">
      <c r="A29" s="125"/>
      <c r="B29" s="129" t="s">
        <v>3058</v>
      </c>
      <c r="C29" s="124"/>
      <c r="D29" s="412"/>
      <c r="E29" s="413"/>
      <c r="F29" s="413" t="e">
        <f>SUM(F6,F21,F28)*8%</f>
        <v>#REF!</v>
      </c>
      <c r="G29" s="412"/>
      <c r="H29" s="161"/>
      <c r="I29" s="162"/>
      <c r="J29" s="162" t="e">
        <f>SUM(J6,J21,J28)*8%</f>
        <v>#REF!</v>
      </c>
      <c r="K29" s="161"/>
      <c r="L29" s="392"/>
      <c r="M29" s="393"/>
      <c r="N29" s="393" t="e">
        <f>SUM(N6,N21,N28)*8%</f>
        <v>#REF!</v>
      </c>
      <c r="O29" s="392"/>
      <c r="P29" s="184"/>
      <c r="Q29" s="185"/>
      <c r="R29" s="185" t="e">
        <f>SUM(R6,R21,R28)*8%</f>
        <v>#REF!</v>
      </c>
      <c r="S29" s="184"/>
      <c r="T29" s="207"/>
      <c r="U29" s="208"/>
      <c r="V29" s="208" t="e">
        <f>SUM(V6,V21,V28)*8%</f>
        <v>#REF!</v>
      </c>
      <c r="W29" s="207"/>
      <c r="X29" s="184"/>
      <c r="Y29" s="185"/>
      <c r="Z29" s="185" t="e">
        <f>SUM(Z6,Z21,Z28)*8%</f>
        <v>#REF!</v>
      </c>
      <c r="AA29" s="184"/>
      <c r="AB29" s="226"/>
    </row>
    <row r="30" spans="1:28" x14ac:dyDescent="0.35">
      <c r="A30" s="130" t="s">
        <v>3039</v>
      </c>
      <c r="B30" s="131"/>
      <c r="C30" s="132"/>
      <c r="D30" s="406"/>
      <c r="E30" s="406"/>
      <c r="F30" s="407" t="e">
        <f>SUBTOTAL(9,F31:F43)</f>
        <v>#REF!</v>
      </c>
      <c r="G30" s="406"/>
      <c r="H30" s="155"/>
      <c r="I30" s="155"/>
      <c r="J30" s="156" t="e">
        <f>SUBTOTAL(9,J31:J43)</f>
        <v>#REF!</v>
      </c>
      <c r="K30" s="155"/>
      <c r="L30" s="387"/>
      <c r="M30" s="387"/>
      <c r="N30" s="388" t="e">
        <f>SUBTOTAL(9,N31:N43)</f>
        <v>#REF!</v>
      </c>
      <c r="O30" s="387"/>
      <c r="P30" s="178"/>
      <c r="Q30" s="178"/>
      <c r="R30" s="179" t="e">
        <f>SUBTOTAL(9,R31:R43)</f>
        <v>#REF!</v>
      </c>
      <c r="S30" s="178"/>
      <c r="T30" s="201"/>
      <c r="U30" s="201"/>
      <c r="V30" s="202" t="e">
        <f>SUBTOTAL(9,V31:V43)</f>
        <v>#REF!</v>
      </c>
      <c r="W30" s="201"/>
      <c r="X30" s="178"/>
      <c r="Y30" s="178"/>
      <c r="Z30" s="179" t="e">
        <f>SUBTOTAL(9,Z31:Z43)</f>
        <v>#REF!</v>
      </c>
      <c r="AA30" s="178"/>
      <c r="AB30" s="222"/>
    </row>
    <row r="31" spans="1:28" ht="21" x14ac:dyDescent="0.35">
      <c r="A31" s="134"/>
      <c r="B31" s="135" t="s">
        <v>3035</v>
      </c>
      <c r="C31" s="135"/>
      <c r="D31" s="415" t="e">
        <f>COUNTIFS(#REF!,"X")+'Staff Cate'!E25</f>
        <v>#REF!</v>
      </c>
      <c r="E31" s="410" t="e">
        <f>SUBTOTAL(9,E32:E33)</f>
        <v>#REF!</v>
      </c>
      <c r="F31" s="410" t="e">
        <f>SUBTOTAL(9,F32:F33)</f>
        <v>#REF!</v>
      </c>
      <c r="G31" s="411" t="s">
        <v>3064</v>
      </c>
      <c r="H31" s="164" t="e">
        <f>COUNTIFS(#REF!,"X")+'Staff Cate'!E25</f>
        <v>#REF!</v>
      </c>
      <c r="I31" s="159" t="e">
        <f>SUBTOTAL(9,I32:I33)</f>
        <v>#REF!</v>
      </c>
      <c r="J31" s="159" t="e">
        <f>SUBTOTAL(9,J32:J33)</f>
        <v>#REF!</v>
      </c>
      <c r="K31" s="160" t="s">
        <v>3064</v>
      </c>
      <c r="L31" s="395" t="e">
        <f>COUNTIFS(#REF!,"X")+'Staff Cate'!#REF!</f>
        <v>#REF!</v>
      </c>
      <c r="M31" s="391">
        <f>SUBTOTAL(9,M32:M33)</f>
        <v>3626422.7642276422</v>
      </c>
      <c r="N31" s="391" t="e">
        <f>SUBTOTAL(9,N32:N33)</f>
        <v>#REF!</v>
      </c>
      <c r="O31" s="402" t="s">
        <v>3064</v>
      </c>
      <c r="P31" s="187" t="e">
        <f>COUNTIFS(#REF!,"X")+'Staff Cate'!E25</f>
        <v>#REF!</v>
      </c>
      <c r="Q31" s="182" t="e">
        <f>SUBTOTAL(9,Q32:Q33)</f>
        <v>#REF!</v>
      </c>
      <c r="R31" s="182" t="e">
        <f>SUBTOTAL(9,R32:R33)</f>
        <v>#REF!</v>
      </c>
      <c r="S31" s="183" t="s">
        <v>3064</v>
      </c>
      <c r="T31" s="210" t="e">
        <f>COUNTIFS(#REF!,"X")+'Staff Cate'!E25</f>
        <v>#REF!</v>
      </c>
      <c r="U31" s="205" t="e">
        <f>SUBTOTAL(9,U32:U33)</f>
        <v>#REF!</v>
      </c>
      <c r="V31" s="205" t="e">
        <f>SUBTOTAL(9,V32:V33)</f>
        <v>#REF!</v>
      </c>
      <c r="W31" s="206" t="s">
        <v>3064</v>
      </c>
      <c r="X31" s="187" t="e">
        <f>#REF!</f>
        <v>#REF!</v>
      </c>
      <c r="Y31" s="182" t="e">
        <f>SUBTOTAL(9,Y32:Y33)</f>
        <v>#REF!</v>
      </c>
      <c r="Z31" s="182" t="e">
        <f>SUBTOTAL(9,Z32:Z33)</f>
        <v>#REF!</v>
      </c>
      <c r="AA31" s="183" t="s">
        <v>3064</v>
      </c>
      <c r="AB31" s="223"/>
    </row>
    <row r="32" spans="1:28" x14ac:dyDescent="0.35">
      <c r="A32" s="125"/>
      <c r="B32" s="129" t="s">
        <v>3036</v>
      </c>
      <c r="C32" s="124"/>
      <c r="D32" s="412"/>
      <c r="E32" s="413" t="e">
        <f>SUM(#REF!+#REF!)/Comparision!$D$31</f>
        <v>#REF!</v>
      </c>
      <c r="F32" s="413" t="e">
        <f>E32*$D$31</f>
        <v>#REF!</v>
      </c>
      <c r="G32" s="412"/>
      <c r="H32" s="161"/>
      <c r="I32" s="162">
        <f>SUM('Cam Ranh - bay'!I82:I83)/123</f>
        <v>673170.73170731706</v>
      </c>
      <c r="J32" s="162" t="e">
        <f>I32*$H$31</f>
        <v>#REF!</v>
      </c>
      <c r="K32" s="161"/>
      <c r="L32" s="392"/>
      <c r="M32" s="393">
        <f>'Template Quotation '!I37/123</f>
        <v>0</v>
      </c>
      <c r="N32" s="393" t="e">
        <f>M32*$H$31</f>
        <v>#REF!</v>
      </c>
      <c r="O32" s="392"/>
      <c r="P32" s="184"/>
      <c r="Q32" s="185" t="e">
        <f>SUM(#REF!)/123</f>
        <v>#REF!</v>
      </c>
      <c r="R32" s="185" t="e">
        <f>Q32*$H$31</f>
        <v>#REF!</v>
      </c>
      <c r="S32" s="184"/>
      <c r="T32" s="207"/>
      <c r="U32" s="208" t="e">
        <f>SUM(#REF!)/123</f>
        <v>#REF!</v>
      </c>
      <c r="V32" s="208" t="e">
        <f>U32*$T$31</f>
        <v>#REF!</v>
      </c>
      <c r="W32" s="207"/>
      <c r="X32" s="184"/>
      <c r="Y32" s="185" t="e">
        <f>SUM(#REF!)/Comparision!$X$31</f>
        <v>#REF!</v>
      </c>
      <c r="Z32" s="185" t="e">
        <f>Y32*$X$31</f>
        <v>#REF!</v>
      </c>
      <c r="AA32" s="184"/>
      <c r="AB32" s="226"/>
    </row>
    <row r="33" spans="1:28" x14ac:dyDescent="0.35">
      <c r="A33" s="125"/>
      <c r="B33" s="129" t="s">
        <v>3037</v>
      </c>
      <c r="C33" s="124"/>
      <c r="D33" s="412"/>
      <c r="E33" s="413" t="e">
        <f>#REF!/Comparision!$D$31</f>
        <v>#REF!</v>
      </c>
      <c r="F33" s="413" t="e">
        <f>E33*$D$31</f>
        <v>#REF!</v>
      </c>
      <c r="G33" s="412"/>
      <c r="H33" s="161" t="e">
        <f>SUM('Cam Ranh - bay'!F84:F86)</f>
        <v>#REF!</v>
      </c>
      <c r="I33" s="162" t="e">
        <f>SUM('Cam Ranh - bay'!I84:I86)/Comparision!H33</f>
        <v>#REF!</v>
      </c>
      <c r="J33" s="162" t="e">
        <f>I33*H33</f>
        <v>#REF!</v>
      </c>
      <c r="K33" s="161"/>
      <c r="L33" s="161">
        <v>123</v>
      </c>
      <c r="M33" s="162">
        <v>3626422.7642276422</v>
      </c>
      <c r="N33" s="393">
        <f>M33*L33</f>
        <v>446050000</v>
      </c>
      <c r="O33" s="392"/>
      <c r="P33" s="184" t="e">
        <f>SUM(#REF!)</f>
        <v>#REF!</v>
      </c>
      <c r="Q33" s="185" t="e">
        <f>SUM(#REF!)/Comparision!P33</f>
        <v>#REF!</v>
      </c>
      <c r="R33" s="185" t="e">
        <f>Q33*P33</f>
        <v>#REF!</v>
      </c>
      <c r="S33" s="184"/>
      <c r="T33" s="207" t="e">
        <f>SUM(#REF!)</f>
        <v>#REF!</v>
      </c>
      <c r="U33" s="208" t="e">
        <f>SUM(#REF!)/Comparision!T33</f>
        <v>#REF!</v>
      </c>
      <c r="V33" s="208" t="e">
        <f>U33*T33</f>
        <v>#REF!</v>
      </c>
      <c r="W33" s="207"/>
      <c r="X33" s="184"/>
      <c r="Y33" s="185"/>
      <c r="Z33" s="185">
        <f>Y33*X33</f>
        <v>0</v>
      </c>
      <c r="AA33" s="184"/>
      <c r="AB33" s="226"/>
    </row>
    <row r="34" spans="1:28" x14ac:dyDescent="0.35">
      <c r="A34" s="134"/>
      <c r="B34" s="135" t="s">
        <v>3046</v>
      </c>
      <c r="C34" s="135"/>
      <c r="D34" s="415" t="e">
        <f>SUM(D35:D38)</f>
        <v>#REF!</v>
      </c>
      <c r="E34" s="410" t="e">
        <f>F34/D34</f>
        <v>#REF!</v>
      </c>
      <c r="F34" s="410" t="e">
        <f>SUBTOTAL(9,F35:F40)</f>
        <v>#REF!</v>
      </c>
      <c r="G34" s="415"/>
      <c r="H34" s="164">
        <f>SUM(H35:H38)</f>
        <v>5</v>
      </c>
      <c r="I34" s="159">
        <f>J34/H34</f>
        <v>300000</v>
      </c>
      <c r="J34" s="159">
        <f>SUBTOTAL(9,J35:J40)</f>
        <v>1500000</v>
      </c>
      <c r="K34" s="164"/>
      <c r="L34" s="395">
        <v>123</v>
      </c>
      <c r="M34" s="391">
        <f>N34/L34</f>
        <v>300000</v>
      </c>
      <c r="N34" s="391">
        <f>SUBTOTAL(9,N35:N40)</f>
        <v>36900000</v>
      </c>
      <c r="O34" s="395"/>
      <c r="P34" s="187">
        <f>SUM(P35:P38)</f>
        <v>5</v>
      </c>
      <c r="Q34" s="182">
        <f>R34/P34</f>
        <v>300000</v>
      </c>
      <c r="R34" s="182">
        <f>SUBTOTAL(9,R35:R40)</f>
        <v>1500000</v>
      </c>
      <c r="S34" s="187"/>
      <c r="T34" s="210">
        <f>SUM(T35:T38)</f>
        <v>5</v>
      </c>
      <c r="U34" s="205">
        <f>V34/T34</f>
        <v>300000</v>
      </c>
      <c r="V34" s="205">
        <f>SUBTOTAL(9,V35:V40)</f>
        <v>1500000</v>
      </c>
      <c r="W34" s="210"/>
      <c r="X34" s="187"/>
      <c r="Y34" s="182"/>
      <c r="Z34" s="182">
        <f>SUBTOTAL(9,Z35:Z40)</f>
        <v>0</v>
      </c>
      <c r="AA34" s="187"/>
      <c r="AB34" s="223"/>
    </row>
    <row r="35" spans="1:28" x14ac:dyDescent="0.35">
      <c r="A35" s="125"/>
      <c r="B35" s="129" t="s">
        <v>3051</v>
      </c>
      <c r="C35" s="124"/>
      <c r="D35" s="412" t="e">
        <f>COUNTIFS(#REF!,"X",#REF!,"South",#REF!,"Bus")</f>
        <v>#REF!</v>
      </c>
      <c r="E35" s="413">
        <v>1200000</v>
      </c>
      <c r="F35" s="413" t="e">
        <f>E35*D35</f>
        <v>#REF!</v>
      </c>
      <c r="G35" s="412"/>
      <c r="H35" s="161">
        <f>'Staff Cate'!E26</f>
        <v>5</v>
      </c>
      <c r="I35" s="162">
        <v>300000</v>
      </c>
      <c r="J35" s="162">
        <f>I35*H35</f>
        <v>1500000</v>
      </c>
      <c r="K35" s="161"/>
      <c r="L35" s="392">
        <v>123</v>
      </c>
      <c r="M35" s="393">
        <v>300000</v>
      </c>
      <c r="N35" s="393">
        <f>M35*L35</f>
        <v>36900000</v>
      </c>
      <c r="O35" s="392"/>
      <c r="P35" s="184">
        <f>'Staff Cate'!E26</f>
        <v>5</v>
      </c>
      <c r="Q35" s="185">
        <v>300000</v>
      </c>
      <c r="R35" s="185">
        <f>Q35*P35</f>
        <v>1500000</v>
      </c>
      <c r="S35" s="184"/>
      <c r="T35" s="207">
        <f>'Staff Cate'!E26</f>
        <v>5</v>
      </c>
      <c r="U35" s="208">
        <v>300000</v>
      </c>
      <c r="V35" s="208">
        <f>U35*T35</f>
        <v>1500000</v>
      </c>
      <c r="W35" s="207"/>
      <c r="X35" s="184"/>
      <c r="Y35" s="185"/>
      <c r="Z35" s="185">
        <f>Y35*X35</f>
        <v>0</v>
      </c>
      <c r="AA35" s="184"/>
      <c r="AB35" s="226"/>
    </row>
    <row r="36" spans="1:28" x14ac:dyDescent="0.35">
      <c r="A36" s="125"/>
      <c r="B36" s="129" t="s">
        <v>3053</v>
      </c>
      <c r="C36" s="124"/>
      <c r="D36" s="412" t="e">
        <f>COUNTIFS(#REF!,"X",#REF!,"Flight",#REF!,"South")</f>
        <v>#REF!</v>
      </c>
      <c r="E36" s="413">
        <v>5700000</v>
      </c>
      <c r="F36" s="413" t="e">
        <f>E36*D36</f>
        <v>#REF!</v>
      </c>
      <c r="G36" s="412"/>
      <c r="H36" s="161"/>
      <c r="I36" s="162"/>
      <c r="J36" s="162">
        <f>I36*H36</f>
        <v>0</v>
      </c>
      <c r="K36" s="161"/>
      <c r="L36" s="392"/>
      <c r="M36" s="393"/>
      <c r="N36" s="393">
        <f>M36*L36</f>
        <v>0</v>
      </c>
      <c r="O36" s="392"/>
      <c r="P36" s="184"/>
      <c r="Q36" s="185"/>
      <c r="R36" s="185">
        <f>Q36*P36</f>
        <v>0</v>
      </c>
      <c r="S36" s="184"/>
      <c r="T36" s="207"/>
      <c r="U36" s="208"/>
      <c r="V36" s="208">
        <f>U36*T36</f>
        <v>0</v>
      </c>
      <c r="W36" s="207"/>
      <c r="X36" s="184"/>
      <c r="Y36" s="185"/>
      <c r="Z36" s="185">
        <f>Y36*X36</f>
        <v>0</v>
      </c>
      <c r="AA36" s="184"/>
      <c r="AB36" s="226"/>
    </row>
    <row r="37" spans="1:28" x14ac:dyDescent="0.35">
      <c r="A37" s="125"/>
      <c r="B37" s="129" t="s">
        <v>3054</v>
      </c>
      <c r="C37" s="124"/>
      <c r="D37" s="412" t="e">
        <f>COUNTIFS(#REF!,"X",#REF!,"Flight",#REF!,"North")</f>
        <v>#REF!</v>
      </c>
      <c r="E37" s="413">
        <v>5700000</v>
      </c>
      <c r="F37" s="413" t="e">
        <f>E37*D37</f>
        <v>#REF!</v>
      </c>
      <c r="G37" s="412"/>
      <c r="H37" s="161"/>
      <c r="I37" s="162"/>
      <c r="J37" s="162">
        <f>I37*H37</f>
        <v>0</v>
      </c>
      <c r="K37" s="161"/>
      <c r="L37" s="392"/>
      <c r="M37" s="393"/>
      <c r="N37" s="393">
        <f>M37*L37</f>
        <v>0</v>
      </c>
      <c r="O37" s="392"/>
      <c r="P37" s="184"/>
      <c r="Q37" s="185"/>
      <c r="R37" s="185">
        <f>Q37*P37</f>
        <v>0</v>
      </c>
      <c r="S37" s="184"/>
      <c r="T37" s="207"/>
      <c r="U37" s="208"/>
      <c r="V37" s="208">
        <f>U37*T37</f>
        <v>0</v>
      </c>
      <c r="W37" s="207"/>
      <c r="X37" s="184"/>
      <c r="Y37" s="185"/>
      <c r="Z37" s="185">
        <f>Y37*X37</f>
        <v>0</v>
      </c>
      <c r="AA37" s="184"/>
      <c r="AB37" s="226"/>
    </row>
    <row r="38" spans="1:28" x14ac:dyDescent="0.35">
      <c r="A38" s="145"/>
      <c r="B38" s="146" t="s">
        <v>3055</v>
      </c>
      <c r="C38" s="147"/>
      <c r="D38" s="416" t="e">
        <f>COUNTIFS(#REF!,"X",#REF!,"Flight",#REF!,"Central")</f>
        <v>#REF!</v>
      </c>
      <c r="E38" s="417">
        <v>5700000</v>
      </c>
      <c r="F38" s="417" t="e">
        <f>E38*D38</f>
        <v>#REF!</v>
      </c>
      <c r="G38" s="416"/>
      <c r="H38" s="165"/>
      <c r="I38" s="166"/>
      <c r="J38" s="166">
        <f>I38*H38</f>
        <v>0</v>
      </c>
      <c r="K38" s="165"/>
      <c r="L38" s="396"/>
      <c r="M38" s="397"/>
      <c r="N38" s="397">
        <f>M38*L38</f>
        <v>0</v>
      </c>
      <c r="O38" s="396"/>
      <c r="P38" s="188"/>
      <c r="Q38" s="189"/>
      <c r="R38" s="189">
        <f>Q38*P38</f>
        <v>0</v>
      </c>
      <c r="S38" s="188"/>
      <c r="T38" s="211"/>
      <c r="U38" s="212"/>
      <c r="V38" s="212">
        <f>U38*T38</f>
        <v>0</v>
      </c>
      <c r="W38" s="211"/>
      <c r="X38" s="188"/>
      <c r="Y38" s="189"/>
      <c r="Z38" s="189">
        <f>Y38*X38</f>
        <v>0</v>
      </c>
      <c r="AA38" s="188"/>
      <c r="AB38" s="227"/>
    </row>
    <row r="39" spans="1:28" s="18" customFormat="1" x14ac:dyDescent="0.35">
      <c r="A39" s="124"/>
      <c r="B39" s="129" t="s">
        <v>3068</v>
      </c>
      <c r="C39" s="124"/>
      <c r="D39" s="412" t="e">
        <f>'Staff Cate'!#REF!</f>
        <v>#REF!</v>
      </c>
      <c r="E39" s="413">
        <v>1200000</v>
      </c>
      <c r="F39" s="413" t="e">
        <f>E39*$D$39</f>
        <v>#REF!</v>
      </c>
      <c r="G39" s="412"/>
      <c r="H39" s="161"/>
      <c r="I39" s="162"/>
      <c r="J39" s="162">
        <f>I39*$H$40</f>
        <v>0</v>
      </c>
      <c r="K39" s="161"/>
      <c r="L39" s="392"/>
      <c r="M39" s="393"/>
      <c r="N39" s="393">
        <f>M39*$H$40</f>
        <v>0</v>
      </c>
      <c r="O39" s="392"/>
      <c r="P39" s="184"/>
      <c r="Q39" s="185"/>
      <c r="R39" s="185">
        <f>Q39*$P$40</f>
        <v>0</v>
      </c>
      <c r="S39" s="184"/>
      <c r="T39" s="207"/>
      <c r="U39" s="208"/>
      <c r="V39" s="208">
        <f>U39*$T$40</f>
        <v>0</v>
      </c>
      <c r="W39" s="207"/>
      <c r="X39" s="184"/>
      <c r="Y39" s="185"/>
      <c r="Z39" s="185">
        <f>Y39*$X$40</f>
        <v>0</v>
      </c>
      <c r="AA39" s="184"/>
      <c r="AB39" s="228"/>
    </row>
    <row r="40" spans="1:28" ht="15" thickBot="1" x14ac:dyDescent="0.4">
      <c r="A40" s="148"/>
      <c r="B40" s="149" t="s">
        <v>3067</v>
      </c>
      <c r="C40" s="150"/>
      <c r="D40" s="418" t="e">
        <f>'Staff Cate'!#REF!</f>
        <v>#REF!</v>
      </c>
      <c r="E40" s="419">
        <f>1200000/2</f>
        <v>600000</v>
      </c>
      <c r="F40" s="419" t="e">
        <f>E40*$D$40</f>
        <v>#REF!</v>
      </c>
      <c r="G40" s="418"/>
      <c r="H40" s="167"/>
      <c r="I40" s="168"/>
      <c r="J40" s="168">
        <f>I40*$H$40</f>
        <v>0</v>
      </c>
      <c r="K40" s="167"/>
      <c r="L40" s="398"/>
      <c r="M40" s="399"/>
      <c r="N40" s="399">
        <f>M40*$H$40</f>
        <v>0</v>
      </c>
      <c r="O40" s="398"/>
      <c r="P40" s="190"/>
      <c r="Q40" s="191"/>
      <c r="R40" s="191">
        <f>Q40*$P$40</f>
        <v>0</v>
      </c>
      <c r="S40" s="190"/>
      <c r="T40" s="213"/>
      <c r="U40" s="214"/>
      <c r="V40" s="214">
        <f>U40*$T$40</f>
        <v>0</v>
      </c>
      <c r="W40" s="213"/>
      <c r="X40" s="190"/>
      <c r="Y40" s="191"/>
      <c r="Z40" s="191">
        <f>Y40*$X$40</f>
        <v>0</v>
      </c>
      <c r="AA40" s="190"/>
      <c r="AB40" s="229"/>
    </row>
    <row r="41" spans="1:28" ht="21" x14ac:dyDescent="0.35">
      <c r="A41" s="134"/>
      <c r="B41" s="135" t="s">
        <v>3061</v>
      </c>
      <c r="C41" s="135"/>
      <c r="D41" s="415"/>
      <c r="E41" s="410">
        <f>SUBTOTAL(9,E42:E43)</f>
        <v>0</v>
      </c>
      <c r="F41" s="410" t="e">
        <f>SUBTOTAL(9,F42:F43)</f>
        <v>#REF!</v>
      </c>
      <c r="G41" s="411" t="s">
        <v>3064</v>
      </c>
      <c r="H41" s="164"/>
      <c r="I41" s="159">
        <f>SUBTOTAL(9,I42:I43)</f>
        <v>0</v>
      </c>
      <c r="J41" s="159" t="e">
        <f>SUBTOTAL(9,J42:J43)</f>
        <v>#REF!</v>
      </c>
      <c r="K41" s="160" t="s">
        <v>3064</v>
      </c>
      <c r="L41" s="395"/>
      <c r="M41" s="391">
        <f>SUBTOTAL(9,M42:M43)</f>
        <v>0</v>
      </c>
      <c r="N41" s="391" t="e">
        <f>SUBTOTAL(9,N42:N43)</f>
        <v>#REF!</v>
      </c>
      <c r="O41" s="402" t="s">
        <v>3064</v>
      </c>
      <c r="P41" s="187"/>
      <c r="Q41" s="182">
        <f>SUBTOTAL(9,Q42:Q43)</f>
        <v>0</v>
      </c>
      <c r="R41" s="182" t="e">
        <f>SUBTOTAL(9,R42:R43)</f>
        <v>#REF!</v>
      </c>
      <c r="S41" s="183" t="s">
        <v>3064</v>
      </c>
      <c r="T41" s="210"/>
      <c r="U41" s="205">
        <f>SUBTOTAL(9,U42:U43)</f>
        <v>0</v>
      </c>
      <c r="V41" s="205" t="e">
        <f>SUBTOTAL(9,V42:V43)</f>
        <v>#REF!</v>
      </c>
      <c r="W41" s="206" t="s">
        <v>3064</v>
      </c>
      <c r="X41" s="187"/>
      <c r="Y41" s="182">
        <f>SUBTOTAL(9,Y42:Y43)</f>
        <v>0</v>
      </c>
      <c r="Z41" s="182" t="e">
        <f>SUBTOTAL(9,Z42:Z43)</f>
        <v>#REF!</v>
      </c>
      <c r="AA41" s="183" t="s">
        <v>3064</v>
      </c>
      <c r="AB41" s="223"/>
    </row>
    <row r="42" spans="1:28" x14ac:dyDescent="0.35">
      <c r="A42" s="125"/>
      <c r="B42" s="129" t="s">
        <v>3048</v>
      </c>
      <c r="C42" s="124"/>
      <c r="D42" s="412"/>
      <c r="E42" s="413"/>
      <c r="F42" s="413" t="e">
        <f>SUM(F31)*6%</f>
        <v>#REF!</v>
      </c>
      <c r="G42" s="412"/>
      <c r="H42" s="161"/>
      <c r="I42" s="162"/>
      <c r="J42" s="162" t="e">
        <f>SUM(J31)*6%</f>
        <v>#REF!</v>
      </c>
      <c r="K42" s="161"/>
      <c r="L42" s="392"/>
      <c r="M42" s="393"/>
      <c r="N42" s="393" t="e">
        <f>SUM(N31)*6%</f>
        <v>#REF!</v>
      </c>
      <c r="O42" s="392"/>
      <c r="P42" s="184"/>
      <c r="Q42" s="185"/>
      <c r="R42" s="185" t="e">
        <f>SUM(R31)*6%</f>
        <v>#REF!</v>
      </c>
      <c r="S42" s="184"/>
      <c r="T42" s="207"/>
      <c r="U42" s="208"/>
      <c r="V42" s="208" t="e">
        <f>SUM(V31)*6%</f>
        <v>#REF!</v>
      </c>
      <c r="W42" s="207"/>
      <c r="X42" s="184"/>
      <c r="Y42" s="185"/>
      <c r="Z42" s="185" t="e">
        <f>SUM(Z31)*6%</f>
        <v>#REF!</v>
      </c>
      <c r="AA42" s="184"/>
      <c r="AB42" s="226"/>
    </row>
    <row r="43" spans="1:28" ht="15" thickBot="1" x14ac:dyDescent="0.4">
      <c r="A43" s="126"/>
      <c r="B43" s="139" t="s">
        <v>3049</v>
      </c>
      <c r="C43" s="127"/>
      <c r="D43" s="420"/>
      <c r="E43" s="421"/>
      <c r="F43" s="421" t="e">
        <f>SUM(F31,F42)*8%</f>
        <v>#REF!</v>
      </c>
      <c r="G43" s="420"/>
      <c r="H43" s="169"/>
      <c r="I43" s="170"/>
      <c r="J43" s="170" t="e">
        <f>SUM(J31,J42)*8%</f>
        <v>#REF!</v>
      </c>
      <c r="K43" s="169"/>
      <c r="L43" s="400"/>
      <c r="M43" s="401"/>
      <c r="N43" s="401" t="e">
        <f>SUM(N31,N42)*8%</f>
        <v>#REF!</v>
      </c>
      <c r="O43" s="400"/>
      <c r="P43" s="192"/>
      <c r="Q43" s="193"/>
      <c r="R43" s="193" t="e">
        <f>SUM(R31,R42)*8%</f>
        <v>#REF!</v>
      </c>
      <c r="S43" s="192"/>
      <c r="T43" s="215"/>
      <c r="U43" s="216"/>
      <c r="V43" s="216" t="e">
        <f>SUM(V31,V42)*8%</f>
        <v>#REF!</v>
      </c>
      <c r="W43" s="215"/>
      <c r="X43" s="192"/>
      <c r="Y43" s="193"/>
      <c r="Z43" s="193" t="e">
        <f>SUM(Z31,Z42)*8%</f>
        <v>#REF!</v>
      </c>
      <c r="AA43" s="192"/>
      <c r="AB43" s="230"/>
    </row>
    <row r="44" spans="1:28" x14ac:dyDescent="0.35">
      <c r="B44" s="12"/>
      <c r="C44" s="12"/>
      <c r="D44" s="422"/>
      <c r="E44" s="422"/>
      <c r="F44" s="422"/>
      <c r="G44" s="422"/>
      <c r="H44" s="171"/>
      <c r="I44" s="171"/>
      <c r="J44" s="171"/>
      <c r="K44" s="171"/>
      <c r="L44" s="171"/>
      <c r="M44" s="171"/>
      <c r="N44" s="171"/>
      <c r="O44" s="171"/>
      <c r="P44" s="194"/>
      <c r="Q44" s="194"/>
      <c r="R44" s="194"/>
      <c r="S44" s="194"/>
      <c r="T44" s="217"/>
      <c r="U44" s="217"/>
      <c r="V44" s="217"/>
      <c r="W44" s="217"/>
      <c r="X44" s="194"/>
      <c r="Y44" s="194"/>
      <c r="Z44" s="194"/>
      <c r="AA44" s="194"/>
    </row>
    <row r="45" spans="1:28" s="122" customFormat="1" x14ac:dyDescent="0.35">
      <c r="B45" s="122" t="s">
        <v>3064</v>
      </c>
      <c r="D45" s="423"/>
      <c r="E45" s="423"/>
      <c r="F45" s="424" t="e">
        <f>SUMIF(G$6:G$43,$B45,F$6:F$43)</f>
        <v>#REF!</v>
      </c>
      <c r="G45" s="423"/>
      <c r="H45" s="172"/>
      <c r="I45" s="172"/>
      <c r="J45" s="173" t="e">
        <f>SUMIF(K$6:K$43,$B45,J$6:J$43)</f>
        <v>#REF!</v>
      </c>
      <c r="K45" s="172"/>
      <c r="L45" s="172"/>
      <c r="M45" s="172"/>
      <c r="N45" s="173" t="e">
        <f>SUMIF(O$6:O$43,$B45,N$6:N$43)</f>
        <v>#REF!</v>
      </c>
      <c r="O45" s="172"/>
      <c r="P45" s="195"/>
      <c r="Q45" s="195"/>
      <c r="R45" s="196" t="e">
        <f>SUMIF(S$6:S$43,$B45,R$6:R$43)</f>
        <v>#REF!</v>
      </c>
      <c r="S45" s="195"/>
      <c r="T45" s="218"/>
      <c r="U45" s="218"/>
      <c r="V45" s="219" t="e">
        <f>SUMIF(W$6:W$43,$B45,V$6:V$43)</f>
        <v>#REF!</v>
      </c>
      <c r="W45" s="218"/>
      <c r="X45" s="195"/>
      <c r="Y45" s="195"/>
      <c r="Z45" s="196" t="e">
        <f>SUMIF(AA$6:AA$43,$B45,Z$6:Z$43)</f>
        <v>#REF!</v>
      </c>
      <c r="AA45" s="195"/>
      <c r="AB45" s="195"/>
    </row>
    <row r="46" spans="1:28" s="122" customFormat="1" x14ac:dyDescent="0.35">
      <c r="B46" s="122" t="s">
        <v>3065</v>
      </c>
      <c r="D46" s="423"/>
      <c r="E46" s="423"/>
      <c r="F46" s="425" t="e">
        <f>F45-#REF!</f>
        <v>#REF!</v>
      </c>
      <c r="G46" s="423"/>
      <c r="H46" s="172"/>
      <c r="I46" s="172"/>
      <c r="J46" s="174" t="e">
        <f>J45-'Cam Ranh - bay'!I101</f>
        <v>#REF!</v>
      </c>
      <c r="K46" s="172"/>
      <c r="L46" s="172"/>
      <c r="M46" s="172"/>
      <c r="N46" s="174" t="e">
        <f>N45-'Cam Ranh - bay'!M101</f>
        <v>#REF!</v>
      </c>
      <c r="O46" s="172"/>
      <c r="P46" s="195"/>
      <c r="Q46" s="195"/>
      <c r="R46" s="197" t="e">
        <f>R45-#REF!</f>
        <v>#REF!</v>
      </c>
      <c r="S46" s="195"/>
      <c r="T46" s="218"/>
      <c r="U46" s="218"/>
      <c r="V46" s="220" t="e">
        <f>V45-#REF!</f>
        <v>#REF!</v>
      </c>
      <c r="W46" s="218"/>
      <c r="X46" s="195"/>
      <c r="Y46" s="195"/>
      <c r="Z46" s="197" t="e">
        <f>Z45-#REF!</f>
        <v>#REF!</v>
      </c>
      <c r="AA46" s="195"/>
      <c r="AB46" s="195"/>
    </row>
  </sheetData>
  <mergeCells count="6">
    <mergeCell ref="D2:F2"/>
    <mergeCell ref="H2:J2"/>
    <mergeCell ref="P2:R2"/>
    <mergeCell ref="T2:V2"/>
    <mergeCell ref="X2:Z2"/>
    <mergeCell ref="L2:N2"/>
  </mergeCells>
  <pageMargins left="0.7" right="0.7" top="0.75" bottom="0.75" header="0.3" footer="0.3"/>
  <ignoredErrors>
    <ignoredError sqref="E20" formulaRange="1"/>
    <ignoredError sqref="H31 F17 H7 P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C45DF-C7DB-44A7-A7CA-C26AAEB5FB3A}">
  <sheetPr>
    <pageSetUpPr fitToPage="1"/>
  </sheetPr>
  <dimension ref="B1:J48"/>
  <sheetViews>
    <sheetView tabSelected="1" zoomScale="80" zoomScaleNormal="80" workbookViewId="0">
      <selection activeCell="G7" sqref="G7"/>
    </sheetView>
  </sheetViews>
  <sheetFormatPr defaultRowHeight="16" x14ac:dyDescent="0.45"/>
  <cols>
    <col min="1" max="1" width="4.1796875" style="590" customWidth="1"/>
    <col min="2" max="2" width="6.1796875" style="590" customWidth="1"/>
    <col min="3" max="3" width="44.81640625" style="590" customWidth="1"/>
    <col min="4" max="4" width="89.1796875" style="590" customWidth="1"/>
    <col min="5" max="7" width="8.7265625" style="590"/>
    <col min="8" max="8" width="17.1796875" style="590" customWidth="1"/>
    <col min="9" max="9" width="19.81640625" style="590" customWidth="1"/>
    <col min="10" max="10" width="38" style="677" customWidth="1"/>
    <col min="11" max="16384" width="8.7265625" style="590"/>
  </cols>
  <sheetData>
    <row r="1" spans="2:10" s="586" customFormat="1" ht="90" customHeight="1" x14ac:dyDescent="0.55000000000000004">
      <c r="B1" s="697" t="s">
        <v>21941</v>
      </c>
      <c r="C1" s="697"/>
      <c r="D1" s="683" t="s">
        <v>21938</v>
      </c>
      <c r="E1" s="683"/>
      <c r="F1" s="683"/>
      <c r="G1" s="683"/>
      <c r="H1" s="683"/>
      <c r="I1" s="683"/>
      <c r="J1" s="660"/>
    </row>
    <row r="2" spans="2:10" s="586" customFormat="1" ht="90.65" customHeight="1" x14ac:dyDescent="0.55000000000000004">
      <c r="B2" s="684" t="s">
        <v>21920</v>
      </c>
      <c r="C2" s="684"/>
      <c r="D2" s="685" t="s">
        <v>21939</v>
      </c>
      <c r="E2" s="686"/>
      <c r="F2" s="686"/>
      <c r="G2" s="686"/>
      <c r="H2" s="686"/>
      <c r="I2" s="686"/>
      <c r="J2" s="686"/>
    </row>
    <row r="3" spans="2:10" s="628" customFormat="1" ht="43.4" customHeight="1" x14ac:dyDescent="0.45">
      <c r="B3" s="652" t="s">
        <v>2829</v>
      </c>
      <c r="C3" s="653" t="s">
        <v>2830</v>
      </c>
      <c r="D3" s="653" t="s">
        <v>2831</v>
      </c>
      <c r="E3" s="652" t="s">
        <v>2832</v>
      </c>
      <c r="F3" s="654" t="s">
        <v>2833</v>
      </c>
      <c r="G3" s="654" t="s">
        <v>2834</v>
      </c>
      <c r="H3" s="655" t="s">
        <v>2835</v>
      </c>
      <c r="I3" s="656" t="s">
        <v>2836</v>
      </c>
      <c r="J3" s="659" t="s">
        <v>21921</v>
      </c>
    </row>
    <row r="4" spans="2:10" s="589" customFormat="1" ht="47" customHeight="1" x14ac:dyDescent="0.6">
      <c r="B4" s="687" t="s">
        <v>2838</v>
      </c>
      <c r="C4" s="687"/>
      <c r="D4" s="687"/>
      <c r="E4" s="687"/>
      <c r="F4" s="687"/>
      <c r="G4" s="687"/>
      <c r="H4" s="687"/>
      <c r="I4" s="585">
        <f>I5+I19+I24+I30+I33</f>
        <v>0</v>
      </c>
      <c r="J4" s="661"/>
    </row>
    <row r="5" spans="2:10" s="628" customFormat="1" ht="21.65" customHeight="1" x14ac:dyDescent="0.45">
      <c r="B5" s="691" t="s">
        <v>2839</v>
      </c>
      <c r="C5" s="692"/>
      <c r="D5" s="693"/>
      <c r="E5" s="688" t="s">
        <v>2836</v>
      </c>
      <c r="F5" s="689"/>
      <c r="G5" s="689"/>
      <c r="H5" s="690"/>
      <c r="I5" s="633">
        <f>SUM(I6:I17)</f>
        <v>0</v>
      </c>
      <c r="J5" s="662"/>
    </row>
    <row r="6" spans="2:10" s="628" customFormat="1" ht="21.65" customHeight="1" x14ac:dyDescent="0.45">
      <c r="B6" s="623" t="s">
        <v>2840</v>
      </c>
      <c r="C6" s="623"/>
      <c r="D6" s="623"/>
      <c r="E6" s="624"/>
      <c r="F6" s="625"/>
      <c r="G6" s="625"/>
      <c r="H6" s="626"/>
      <c r="I6" s="627"/>
      <c r="J6" s="663"/>
    </row>
    <row r="7" spans="2:10" ht="41.5" customHeight="1" x14ac:dyDescent="0.45">
      <c r="B7" s="593">
        <v>1</v>
      </c>
      <c r="C7" s="636" t="s">
        <v>21926</v>
      </c>
      <c r="D7" s="617"/>
      <c r="E7" s="588" t="s">
        <v>2842</v>
      </c>
      <c r="F7" s="594">
        <v>300</v>
      </c>
      <c r="G7" s="595"/>
      <c r="H7" s="596"/>
      <c r="I7" s="597">
        <f>H7*F7</f>
        <v>0</v>
      </c>
      <c r="J7" s="664" t="s">
        <v>21928</v>
      </c>
    </row>
    <row r="8" spans="2:10" s="628" customFormat="1" ht="33" customHeight="1" x14ac:dyDescent="0.45">
      <c r="B8" s="694" t="s">
        <v>21927</v>
      </c>
      <c r="C8" s="695"/>
      <c r="D8" s="696"/>
      <c r="E8" s="624"/>
      <c r="F8" s="629"/>
      <c r="G8" s="629"/>
      <c r="H8" s="630"/>
      <c r="I8" s="631">
        <f t="shared" ref="I8:I11" si="0">H8*F8</f>
        <v>0</v>
      </c>
      <c r="J8" s="663"/>
    </row>
    <row r="9" spans="2:10" ht="21.65" customHeight="1" x14ac:dyDescent="0.45">
      <c r="B9" s="588"/>
      <c r="C9" s="599" t="s">
        <v>2988</v>
      </c>
      <c r="D9" s="599"/>
      <c r="E9" s="588" t="s">
        <v>2845</v>
      </c>
      <c r="F9" s="600">
        <v>10</v>
      </c>
      <c r="G9" s="591"/>
      <c r="H9" s="601"/>
      <c r="I9" s="597">
        <f t="shared" si="0"/>
        <v>0</v>
      </c>
      <c r="J9" s="665" t="s">
        <v>21940</v>
      </c>
    </row>
    <row r="10" spans="2:10" ht="21.65" customHeight="1" x14ac:dyDescent="0.45">
      <c r="B10" s="588"/>
      <c r="C10" s="599"/>
      <c r="D10" s="599"/>
      <c r="E10" s="588"/>
      <c r="F10" s="618"/>
      <c r="G10" s="591"/>
      <c r="H10" s="601"/>
      <c r="I10" s="597">
        <f t="shared" si="0"/>
        <v>0</v>
      </c>
      <c r="J10" s="666"/>
    </row>
    <row r="11" spans="2:10" ht="21.65" customHeight="1" x14ac:dyDescent="0.45">
      <c r="B11" s="588"/>
      <c r="C11" s="599"/>
      <c r="D11" s="599"/>
      <c r="E11" s="588"/>
      <c r="F11" s="595"/>
      <c r="G11" s="591"/>
      <c r="H11" s="601"/>
      <c r="I11" s="597">
        <f t="shared" si="0"/>
        <v>0</v>
      </c>
      <c r="J11" s="666"/>
    </row>
    <row r="12" spans="2:10" s="628" customFormat="1" ht="21.65" customHeight="1" x14ac:dyDescent="0.45">
      <c r="B12" s="623" t="s">
        <v>2852</v>
      </c>
      <c r="C12" s="623"/>
      <c r="D12" s="623"/>
      <c r="E12" s="624"/>
      <c r="F12" s="625"/>
      <c r="G12" s="625"/>
      <c r="H12" s="632"/>
      <c r="I12" s="631"/>
      <c r="J12" s="663"/>
    </row>
    <row r="13" spans="2:10" ht="21.65" customHeight="1" x14ac:dyDescent="0.45">
      <c r="B13" s="588"/>
      <c r="C13" s="619" t="s">
        <v>2858</v>
      </c>
      <c r="D13" s="617"/>
      <c r="E13" s="620"/>
      <c r="F13" s="618">
        <v>400</v>
      </c>
      <c r="G13" s="595"/>
      <c r="H13" s="596"/>
      <c r="I13" s="621">
        <f>H13*G13*F13</f>
        <v>0</v>
      </c>
      <c r="J13" s="664"/>
    </row>
    <row r="14" spans="2:10" ht="21.65" customHeight="1" x14ac:dyDescent="0.45">
      <c r="B14" s="588"/>
      <c r="C14" s="599" t="s">
        <v>2859</v>
      </c>
      <c r="D14" s="598"/>
      <c r="E14" s="588"/>
      <c r="F14" s="658">
        <v>574</v>
      </c>
      <c r="G14" s="591"/>
      <c r="H14" s="601"/>
      <c r="I14" s="597">
        <f t="shared" ref="I14:I17" si="1">H14*G14*F14</f>
        <v>0</v>
      </c>
      <c r="J14" s="666"/>
    </row>
    <row r="15" spans="2:10" ht="21.65" customHeight="1" x14ac:dyDescent="0.45">
      <c r="B15" s="588"/>
      <c r="C15" s="681" t="s">
        <v>2861</v>
      </c>
      <c r="D15" s="598" t="s">
        <v>21929</v>
      </c>
      <c r="E15" s="588"/>
      <c r="F15" s="602">
        <v>574</v>
      </c>
      <c r="G15" s="591"/>
      <c r="H15" s="601"/>
      <c r="I15" s="597">
        <f t="shared" si="1"/>
        <v>0</v>
      </c>
      <c r="J15" s="664"/>
    </row>
    <row r="16" spans="2:10" ht="20.5" customHeight="1" x14ac:dyDescent="0.45">
      <c r="B16" s="588"/>
      <c r="C16" s="682"/>
      <c r="D16" s="598" t="s">
        <v>21930</v>
      </c>
      <c r="E16" s="588"/>
      <c r="F16" s="602"/>
      <c r="G16" s="591"/>
      <c r="H16" s="601"/>
      <c r="I16" s="597">
        <f t="shared" si="1"/>
        <v>0</v>
      </c>
      <c r="J16" s="664"/>
    </row>
    <row r="17" spans="2:10" ht="21.65" customHeight="1" x14ac:dyDescent="0.45">
      <c r="B17" s="588"/>
      <c r="C17" s="599" t="s">
        <v>2866</v>
      </c>
      <c r="D17" s="598"/>
      <c r="E17" s="588"/>
      <c r="F17" s="602">
        <v>400</v>
      </c>
      <c r="G17" s="591"/>
      <c r="H17" s="601"/>
      <c r="I17" s="597">
        <f t="shared" si="1"/>
        <v>0</v>
      </c>
      <c r="J17" s="666"/>
    </row>
    <row r="18" spans="2:10" s="628" customFormat="1" ht="21.65" customHeight="1" x14ac:dyDescent="0.45">
      <c r="B18" s="714" t="s">
        <v>2867</v>
      </c>
      <c r="C18" s="715"/>
      <c r="D18" s="715"/>
      <c r="E18" s="715"/>
      <c r="F18" s="715"/>
      <c r="G18" s="715"/>
      <c r="H18" s="715"/>
      <c r="I18" s="716"/>
      <c r="J18" s="663"/>
    </row>
    <row r="19" spans="2:10" s="628" customFormat="1" ht="34.5" customHeight="1" x14ac:dyDescent="0.45">
      <c r="B19" s="717" t="s">
        <v>21931</v>
      </c>
      <c r="C19" s="720"/>
      <c r="D19" s="721"/>
      <c r="E19" s="688" t="s">
        <v>2836</v>
      </c>
      <c r="F19" s="689"/>
      <c r="G19" s="689"/>
      <c r="H19" s="690"/>
      <c r="I19" s="633">
        <f>SUM(I20:I23)</f>
        <v>0</v>
      </c>
      <c r="J19" s="667"/>
    </row>
    <row r="20" spans="2:10" ht="37" customHeight="1" x14ac:dyDescent="0.45">
      <c r="B20" s="588"/>
      <c r="C20" s="615"/>
      <c r="D20" s="598"/>
      <c r="E20" s="588"/>
      <c r="F20" s="602">
        <v>574</v>
      </c>
      <c r="G20" s="588"/>
      <c r="H20" s="604"/>
      <c r="I20" s="597">
        <f>H20*G20*F20</f>
        <v>0</v>
      </c>
      <c r="J20" s="664"/>
    </row>
    <row r="21" spans="2:10" ht="21.65" customHeight="1" x14ac:dyDescent="0.45">
      <c r="B21" s="588"/>
      <c r="C21" s="605"/>
      <c r="D21" s="603"/>
      <c r="E21" s="587"/>
      <c r="F21" s="606"/>
      <c r="G21" s="607"/>
      <c r="H21" s="604"/>
      <c r="I21" s="597">
        <f t="shared" ref="I21:I23" si="2">H21*G21*F21</f>
        <v>0</v>
      </c>
      <c r="J21" s="668"/>
    </row>
    <row r="22" spans="2:10" ht="21.65" customHeight="1" x14ac:dyDescent="0.45">
      <c r="B22" s="588"/>
      <c r="C22" s="599"/>
      <c r="D22" s="608"/>
      <c r="E22" s="587"/>
      <c r="F22" s="588"/>
      <c r="G22" s="588"/>
      <c r="H22" s="604"/>
      <c r="I22" s="597">
        <f t="shared" si="2"/>
        <v>0</v>
      </c>
      <c r="J22" s="665"/>
    </row>
    <row r="23" spans="2:10" ht="21.65" customHeight="1" x14ac:dyDescent="0.45">
      <c r="B23" s="588"/>
      <c r="C23" s="635"/>
      <c r="D23" s="598"/>
      <c r="E23" s="588"/>
      <c r="F23" s="588"/>
      <c r="G23" s="588"/>
      <c r="H23" s="610"/>
      <c r="I23" s="597">
        <f t="shared" si="2"/>
        <v>0</v>
      </c>
      <c r="J23" s="664"/>
    </row>
    <row r="24" spans="2:10" s="628" customFormat="1" ht="37.5" customHeight="1" x14ac:dyDescent="0.45">
      <c r="B24" s="717" t="s">
        <v>21925</v>
      </c>
      <c r="C24" s="718"/>
      <c r="D24" s="719"/>
      <c r="E24" s="688" t="s">
        <v>2836</v>
      </c>
      <c r="F24" s="689"/>
      <c r="G24" s="689"/>
      <c r="H24" s="690"/>
      <c r="I24" s="633">
        <f>SUM(I25:I29)</f>
        <v>0</v>
      </c>
      <c r="J24" s="667"/>
    </row>
    <row r="25" spans="2:10" ht="34" customHeight="1" x14ac:dyDescent="0.45">
      <c r="B25" s="607"/>
      <c r="C25" s="611"/>
      <c r="D25" s="609"/>
      <c r="E25" s="587"/>
      <c r="F25" s="588"/>
      <c r="G25" s="588"/>
      <c r="H25" s="604"/>
      <c r="I25" s="597">
        <f>H25*G25*F25</f>
        <v>0</v>
      </c>
      <c r="J25" s="668"/>
    </row>
    <row r="26" spans="2:10" ht="21.65" customHeight="1" x14ac:dyDescent="0.45">
      <c r="B26" s="607"/>
      <c r="C26" s="611"/>
      <c r="D26" s="608"/>
      <c r="E26" s="587"/>
      <c r="F26" s="588"/>
      <c r="G26" s="588"/>
      <c r="H26" s="604"/>
      <c r="I26" s="597">
        <f t="shared" ref="I26:I29" si="3">H26*G26*F26</f>
        <v>0</v>
      </c>
      <c r="J26" s="669"/>
    </row>
    <row r="27" spans="2:10" ht="21.65" customHeight="1" x14ac:dyDescent="0.45">
      <c r="B27" s="607"/>
      <c r="C27" s="611"/>
      <c r="D27" s="608"/>
      <c r="E27" s="587"/>
      <c r="F27" s="588"/>
      <c r="G27" s="588"/>
      <c r="H27" s="604"/>
      <c r="I27" s="597">
        <f t="shared" si="3"/>
        <v>0</v>
      </c>
      <c r="J27" s="668"/>
    </row>
    <row r="28" spans="2:10" ht="21.65" customHeight="1" x14ac:dyDescent="0.45">
      <c r="B28" s="607"/>
      <c r="C28" s="608"/>
      <c r="D28" s="603"/>
      <c r="E28" s="587"/>
      <c r="F28" s="588"/>
      <c r="G28" s="588"/>
      <c r="H28" s="604"/>
      <c r="I28" s="597">
        <f t="shared" si="3"/>
        <v>0</v>
      </c>
      <c r="J28" s="669"/>
    </row>
    <row r="29" spans="2:10" ht="21.65" customHeight="1" x14ac:dyDescent="0.45">
      <c r="B29" s="607"/>
      <c r="C29" s="611"/>
      <c r="D29" s="603"/>
      <c r="E29" s="587"/>
      <c r="F29" s="588"/>
      <c r="G29" s="588"/>
      <c r="H29" s="604"/>
      <c r="I29" s="597">
        <f t="shared" si="3"/>
        <v>0</v>
      </c>
      <c r="J29" s="669"/>
    </row>
    <row r="30" spans="2:10" s="628" customFormat="1" ht="39" customHeight="1" x14ac:dyDescent="0.45">
      <c r="B30" s="717" t="s">
        <v>21932</v>
      </c>
      <c r="C30" s="720"/>
      <c r="D30" s="721"/>
      <c r="E30" s="688" t="s">
        <v>2836</v>
      </c>
      <c r="F30" s="689"/>
      <c r="G30" s="689"/>
      <c r="H30" s="690"/>
      <c r="I30" s="633">
        <f>SUM(I31:I32)</f>
        <v>0</v>
      </c>
      <c r="J30" s="667"/>
    </row>
    <row r="31" spans="2:10" ht="21.65" customHeight="1" x14ac:dyDescent="0.45">
      <c r="B31" s="607"/>
      <c r="C31" s="608"/>
      <c r="D31" s="603"/>
      <c r="E31" s="587"/>
      <c r="F31" s="588"/>
      <c r="G31" s="588"/>
      <c r="H31" s="612"/>
      <c r="I31" s="592">
        <f t="shared" ref="I31:I32" si="4">H31*G31*F31</f>
        <v>0</v>
      </c>
      <c r="J31" s="668"/>
    </row>
    <row r="32" spans="2:10" ht="21.65" customHeight="1" x14ac:dyDescent="0.45">
      <c r="B32" s="607"/>
      <c r="C32" s="608"/>
      <c r="D32" s="603"/>
      <c r="E32" s="613"/>
      <c r="F32" s="588"/>
      <c r="G32" s="588"/>
      <c r="H32" s="604"/>
      <c r="I32" s="597">
        <f t="shared" si="4"/>
        <v>0</v>
      </c>
      <c r="J32" s="668"/>
    </row>
    <row r="33" spans="2:10" s="628" customFormat="1" ht="31" customHeight="1" x14ac:dyDescent="0.45">
      <c r="B33" s="717" t="s">
        <v>21933</v>
      </c>
      <c r="C33" s="720"/>
      <c r="D33" s="721"/>
      <c r="E33" s="688" t="s">
        <v>2836</v>
      </c>
      <c r="F33" s="689"/>
      <c r="G33" s="689"/>
      <c r="H33" s="690"/>
      <c r="I33" s="633">
        <f>SUM(I34:I34)</f>
        <v>0</v>
      </c>
      <c r="J33" s="667"/>
    </row>
    <row r="34" spans="2:10" ht="21.65" customHeight="1" x14ac:dyDescent="0.45">
      <c r="B34" s="607"/>
      <c r="C34" s="608"/>
      <c r="D34" s="603"/>
      <c r="E34" s="587"/>
      <c r="F34" s="588"/>
      <c r="G34" s="588"/>
      <c r="H34" s="612"/>
      <c r="I34" s="592">
        <f t="shared" ref="I34" si="5">H34*G34*F34</f>
        <v>0</v>
      </c>
      <c r="J34" s="668"/>
    </row>
    <row r="35" spans="2:10" s="586" customFormat="1" ht="42.65" customHeight="1" x14ac:dyDescent="0.55000000000000004">
      <c r="B35" s="712" t="s">
        <v>21934</v>
      </c>
      <c r="C35" s="713"/>
      <c r="D35" s="713"/>
      <c r="E35" s="713" t="s">
        <v>2836</v>
      </c>
      <c r="F35" s="713"/>
      <c r="G35" s="713"/>
      <c r="H35" s="713"/>
      <c r="I35" s="622">
        <f>SUM(I36:I36)</f>
        <v>0</v>
      </c>
      <c r="J35" s="670"/>
    </row>
    <row r="36" spans="2:10" ht="23" customHeight="1" x14ac:dyDescent="0.45">
      <c r="B36" s="593"/>
      <c r="C36" s="614"/>
      <c r="D36" s="598"/>
      <c r="E36" s="588"/>
      <c r="F36" s="602"/>
      <c r="G36" s="588"/>
      <c r="H36" s="604"/>
      <c r="I36" s="597">
        <f>H36*G36*F36</f>
        <v>0</v>
      </c>
      <c r="J36" s="668"/>
    </row>
    <row r="37" spans="2:10" s="628" customFormat="1" ht="33.5" customHeight="1" x14ac:dyDescent="0.45">
      <c r="B37" s="710" t="s">
        <v>21935</v>
      </c>
      <c r="C37" s="711"/>
      <c r="D37" s="711"/>
      <c r="E37" s="711" t="s">
        <v>2836</v>
      </c>
      <c r="F37" s="711"/>
      <c r="G37" s="711"/>
      <c r="H37" s="711"/>
      <c r="I37" s="634">
        <f>SUM(I38:I39)</f>
        <v>0</v>
      </c>
      <c r="J37" s="671"/>
    </row>
    <row r="38" spans="2:10" ht="21" customHeight="1" x14ac:dyDescent="0.45">
      <c r="B38" s="593"/>
      <c r="C38" s="598"/>
      <c r="D38" s="598"/>
      <c r="E38" s="588"/>
      <c r="F38" s="588"/>
      <c r="G38" s="588"/>
      <c r="H38" s="604"/>
      <c r="I38" s="597">
        <f>H38*G38*F38</f>
        <v>0</v>
      </c>
      <c r="J38" s="668"/>
    </row>
    <row r="39" spans="2:10" ht="21.65" customHeight="1" x14ac:dyDescent="0.45">
      <c r="B39" s="593"/>
      <c r="C39" s="617"/>
      <c r="D39" s="598"/>
      <c r="E39" s="588"/>
      <c r="F39" s="602"/>
      <c r="G39" s="588"/>
      <c r="H39" s="604"/>
      <c r="I39" s="597">
        <f>H39*G39*F39</f>
        <v>0</v>
      </c>
      <c r="J39" s="672"/>
    </row>
    <row r="40" spans="2:10" ht="30" customHeight="1" x14ac:dyDescent="0.45">
      <c r="B40" s="698" t="s">
        <v>21936</v>
      </c>
      <c r="C40" s="699"/>
      <c r="D40" s="699"/>
      <c r="E40" s="699"/>
      <c r="F40" s="699"/>
      <c r="G40" s="700"/>
      <c r="H40" s="637"/>
      <c r="I40" s="638">
        <f>I4+I37+I35</f>
        <v>0</v>
      </c>
      <c r="J40" s="673"/>
    </row>
    <row r="41" spans="2:10" ht="21.65" customHeight="1" x14ac:dyDescent="0.45">
      <c r="B41" s="701" t="s">
        <v>21937</v>
      </c>
      <c r="C41" s="702"/>
      <c r="D41" s="702"/>
      <c r="E41" s="702"/>
      <c r="F41" s="702"/>
      <c r="G41" s="703"/>
      <c r="H41" s="639">
        <v>0</v>
      </c>
      <c r="I41" s="640">
        <f>I40*H41</f>
        <v>0</v>
      </c>
      <c r="J41" s="674"/>
    </row>
    <row r="42" spans="2:10" ht="21.5" customHeight="1" x14ac:dyDescent="0.45">
      <c r="B42" s="704" t="s">
        <v>21923</v>
      </c>
      <c r="C42" s="705"/>
      <c r="D42" s="705"/>
      <c r="E42" s="705"/>
      <c r="F42" s="705"/>
      <c r="G42" s="706"/>
      <c r="H42" s="644"/>
      <c r="I42" s="645">
        <f>SUM(I40:I41)</f>
        <v>0</v>
      </c>
      <c r="J42" s="675"/>
    </row>
    <row r="43" spans="2:10" ht="21.65" customHeight="1" x14ac:dyDescent="0.45">
      <c r="B43" s="641"/>
      <c r="C43" s="642"/>
      <c r="D43" s="642"/>
      <c r="E43" s="642"/>
      <c r="F43" s="642"/>
      <c r="G43" s="643" t="s">
        <v>2981</v>
      </c>
      <c r="H43" s="657">
        <v>0.08</v>
      </c>
      <c r="I43" s="645">
        <f>I42*H43</f>
        <v>0</v>
      </c>
      <c r="J43" s="675"/>
    </row>
    <row r="44" spans="2:10" s="586" customFormat="1" ht="21.65" customHeight="1" x14ac:dyDescent="0.55000000000000004">
      <c r="B44" s="646"/>
      <c r="C44" s="647"/>
      <c r="D44" s="647"/>
      <c r="E44" s="647"/>
      <c r="F44" s="647"/>
      <c r="G44" s="648" t="s">
        <v>21924</v>
      </c>
      <c r="H44" s="649"/>
      <c r="I44" s="650">
        <f>I42+I43</f>
        <v>0</v>
      </c>
      <c r="J44" s="676"/>
    </row>
    <row r="45" spans="2:10" s="586" customFormat="1" ht="21.65" customHeight="1" x14ac:dyDescent="0.55000000000000004">
      <c r="B45" s="707" t="s">
        <v>21922</v>
      </c>
      <c r="C45" s="708"/>
      <c r="D45" s="708"/>
      <c r="E45" s="708"/>
      <c r="F45" s="708"/>
      <c r="G45" s="709"/>
      <c r="H45" s="651">
        <f>$F$14</f>
        <v>574</v>
      </c>
      <c r="I45" s="650">
        <f>I44/H45</f>
        <v>0</v>
      </c>
      <c r="J45" s="676"/>
    </row>
    <row r="48" spans="2:10" ht="17.5" x14ac:dyDescent="0.45">
      <c r="D48" s="628"/>
      <c r="I48" s="616">
        <f>I43+I41</f>
        <v>0</v>
      </c>
    </row>
  </sheetData>
  <mergeCells count="24">
    <mergeCell ref="B35:H35"/>
    <mergeCell ref="E24:H24"/>
    <mergeCell ref="E19:H19"/>
    <mergeCell ref="B18:I18"/>
    <mergeCell ref="B24:D24"/>
    <mergeCell ref="B19:D19"/>
    <mergeCell ref="B30:D30"/>
    <mergeCell ref="B33:D33"/>
    <mergeCell ref="E30:H30"/>
    <mergeCell ref="E33:H33"/>
    <mergeCell ref="B40:G40"/>
    <mergeCell ref="B41:G41"/>
    <mergeCell ref="B42:G42"/>
    <mergeCell ref="B45:G45"/>
    <mergeCell ref="B37:H37"/>
    <mergeCell ref="C15:C16"/>
    <mergeCell ref="D1:I1"/>
    <mergeCell ref="B2:C2"/>
    <mergeCell ref="D2:J2"/>
    <mergeCell ref="B4:H4"/>
    <mergeCell ref="E5:H5"/>
    <mergeCell ref="B5:D5"/>
    <mergeCell ref="B8:D8"/>
    <mergeCell ref="B1:C1"/>
  </mergeCells>
  <pageMargins left="0.7" right="0.7" top="0.75" bottom="0.75" header="0.3" footer="0.3"/>
  <pageSetup paperSize="9" scale="54"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67635-8917-4478-BE18-C18052BEEB1A}">
  <dimension ref="B1:K105"/>
  <sheetViews>
    <sheetView topLeftCell="A27" zoomScale="70" zoomScaleNormal="70" workbookViewId="0">
      <selection activeCell="H27" sqref="H27"/>
    </sheetView>
  </sheetViews>
  <sheetFormatPr defaultRowHeight="14.5" x14ac:dyDescent="0.35"/>
  <cols>
    <col min="1" max="1" width="4.1796875" customWidth="1"/>
    <col min="2" max="2" width="6.1796875" customWidth="1"/>
    <col min="3" max="3" width="44.81640625" customWidth="1"/>
    <col min="4" max="4" width="89.1796875" customWidth="1"/>
    <col min="8" max="8" width="17.1796875" customWidth="1"/>
    <col min="9" max="9" width="20.7265625" customWidth="1"/>
    <col min="10" max="10" width="38" customWidth="1"/>
  </cols>
  <sheetData>
    <row r="1" spans="2:10" ht="90" customHeight="1" x14ac:dyDescent="0.35">
      <c r="B1" s="36"/>
      <c r="C1" s="36"/>
      <c r="D1" s="725" t="s">
        <v>2986</v>
      </c>
      <c r="E1" s="725"/>
      <c r="F1" s="725"/>
      <c r="G1" s="725"/>
      <c r="H1" s="725"/>
      <c r="I1" s="725"/>
      <c r="J1" s="37"/>
    </row>
    <row r="2" spans="2:10" ht="90.65" customHeight="1" x14ac:dyDescent="0.35">
      <c r="B2" s="726" t="s">
        <v>2827</v>
      </c>
      <c r="C2" s="726"/>
      <c r="D2" s="727" t="s">
        <v>2828</v>
      </c>
      <c r="E2" s="728"/>
      <c r="F2" s="728"/>
      <c r="G2" s="728"/>
      <c r="H2" s="728"/>
      <c r="I2" s="728"/>
      <c r="J2" s="728"/>
    </row>
    <row r="3" spans="2:10" ht="44.5" customHeight="1" x14ac:dyDescent="0.35">
      <c r="B3" s="38" t="s">
        <v>2829</v>
      </c>
      <c r="C3" s="39" t="s">
        <v>2830</v>
      </c>
      <c r="D3" s="39" t="s">
        <v>2831</v>
      </c>
      <c r="E3" s="38" t="s">
        <v>2832</v>
      </c>
      <c r="F3" s="40" t="s">
        <v>2833</v>
      </c>
      <c r="G3" s="40" t="s">
        <v>2834</v>
      </c>
      <c r="H3" s="41" t="s">
        <v>2835</v>
      </c>
      <c r="I3" s="42" t="s">
        <v>2836</v>
      </c>
      <c r="J3" s="43" t="s">
        <v>2837</v>
      </c>
    </row>
    <row r="4" spans="2:10" ht="43.4" customHeight="1" x14ac:dyDescent="0.35">
      <c r="B4" s="732" t="s">
        <v>2838</v>
      </c>
      <c r="C4" s="732"/>
      <c r="D4" s="732"/>
      <c r="E4" s="732"/>
      <c r="F4" s="732"/>
      <c r="G4" s="732"/>
      <c r="H4" s="732"/>
      <c r="I4" s="99" t="e">
        <f>I5+I30+I44+I63+I76</f>
        <v>#REF!</v>
      </c>
      <c r="J4" s="98"/>
    </row>
    <row r="5" spans="2:10" s="102" customFormat="1" ht="21.65" customHeight="1" x14ac:dyDescent="0.4">
      <c r="B5" s="736" t="s">
        <v>2992</v>
      </c>
      <c r="C5" s="737"/>
      <c r="D5" s="738"/>
      <c r="E5" s="733" t="s">
        <v>2836</v>
      </c>
      <c r="F5" s="734"/>
      <c r="G5" s="734"/>
      <c r="H5" s="735"/>
      <c r="I5" s="100" t="e">
        <f>SUM(I7:I28)</f>
        <v>#REF!</v>
      </c>
      <c r="J5" s="103"/>
    </row>
    <row r="6" spans="2:10" ht="21.65" customHeight="1" x14ac:dyDescent="0.35">
      <c r="B6" s="45" t="s">
        <v>2840</v>
      </c>
      <c r="C6" s="45"/>
      <c r="D6" s="45"/>
      <c r="E6" s="46"/>
      <c r="F6" s="47"/>
      <c r="G6" s="47"/>
      <c r="H6" s="48"/>
      <c r="I6" s="49"/>
      <c r="J6" s="50"/>
    </row>
    <row r="7" spans="2:10" ht="21.65" customHeight="1" x14ac:dyDescent="0.35">
      <c r="B7" s="51">
        <v>1</v>
      </c>
      <c r="C7" s="729" t="s">
        <v>2841</v>
      </c>
      <c r="D7" s="52" t="s">
        <v>2987</v>
      </c>
      <c r="E7" s="53" t="s">
        <v>2842</v>
      </c>
      <c r="F7" s="54">
        <v>317</v>
      </c>
      <c r="G7" s="54">
        <v>2</v>
      </c>
      <c r="H7" s="55">
        <v>1800000</v>
      </c>
      <c r="I7" s="44">
        <f t="shared" ref="I7:I16" si="0">H7*G7*F7</f>
        <v>1141200000</v>
      </c>
      <c r="J7" s="56"/>
    </row>
    <row r="8" spans="2:10" ht="21.65" customHeight="1" x14ac:dyDescent="0.35">
      <c r="B8" s="51">
        <v>2</v>
      </c>
      <c r="C8" s="730"/>
      <c r="D8" s="52" t="s">
        <v>2993</v>
      </c>
      <c r="E8" s="53" t="s">
        <v>2842</v>
      </c>
      <c r="F8" s="54">
        <v>317</v>
      </c>
      <c r="G8" s="54">
        <v>0</v>
      </c>
      <c r="H8" s="55">
        <v>1900000</v>
      </c>
      <c r="I8" s="44">
        <f t="shared" si="0"/>
        <v>0</v>
      </c>
      <c r="J8" s="56"/>
    </row>
    <row r="9" spans="2:10" ht="21.65" customHeight="1" x14ac:dyDescent="0.35">
      <c r="B9" s="51">
        <v>3</v>
      </c>
      <c r="C9" s="731"/>
      <c r="D9" s="52" t="s">
        <v>2994</v>
      </c>
      <c r="E9" s="53" t="s">
        <v>2842</v>
      </c>
      <c r="F9" s="54">
        <v>317</v>
      </c>
      <c r="G9" s="54">
        <v>0</v>
      </c>
      <c r="H9" s="55">
        <v>2600000</v>
      </c>
      <c r="I9" s="44">
        <f t="shared" si="0"/>
        <v>0</v>
      </c>
      <c r="J9" s="56"/>
    </row>
    <row r="10" spans="2:10" ht="21.65" customHeight="1" x14ac:dyDescent="0.35">
      <c r="B10" s="45" t="s">
        <v>2843</v>
      </c>
      <c r="C10" s="45"/>
      <c r="D10" s="45"/>
      <c r="E10" s="46"/>
      <c r="F10" s="57"/>
      <c r="G10" s="57"/>
      <c r="H10" s="58"/>
      <c r="I10" s="44"/>
      <c r="J10" s="50"/>
    </row>
    <row r="11" spans="2:10" ht="21.65" customHeight="1" x14ac:dyDescent="0.35">
      <c r="B11" s="53">
        <v>4</v>
      </c>
      <c r="C11" s="723" t="s">
        <v>2995</v>
      </c>
      <c r="D11" s="59" t="s">
        <v>2996</v>
      </c>
      <c r="E11" s="53" t="s">
        <v>2997</v>
      </c>
      <c r="F11" s="53" t="e">
        <f>GETPIVOTDATA("Region",'Staff Cate'!#REF!,"Region","North")</f>
        <v>#REF!</v>
      </c>
      <c r="G11" s="53">
        <v>1</v>
      </c>
      <c r="H11" s="60">
        <v>5600000</v>
      </c>
      <c r="I11" s="44" t="e">
        <f t="shared" si="0"/>
        <v>#REF!</v>
      </c>
      <c r="J11" s="722" t="s">
        <v>2998</v>
      </c>
    </row>
    <row r="12" spans="2:10" ht="21.65" customHeight="1" x14ac:dyDescent="0.35">
      <c r="B12" s="53">
        <v>5</v>
      </c>
      <c r="C12" s="724"/>
      <c r="D12" s="59" t="s">
        <v>2999</v>
      </c>
      <c r="E12" s="53" t="s">
        <v>2997</v>
      </c>
      <c r="F12" s="53">
        <v>4</v>
      </c>
      <c r="G12" s="53">
        <v>1</v>
      </c>
      <c r="H12" s="60">
        <v>5600000</v>
      </c>
      <c r="I12" s="44">
        <f t="shared" si="0"/>
        <v>22400000</v>
      </c>
      <c r="J12" s="722"/>
    </row>
    <row r="13" spans="2:10" ht="21.65" customHeight="1" x14ac:dyDescent="0.35">
      <c r="B13" s="53">
        <v>6</v>
      </c>
      <c r="C13" s="723" t="s">
        <v>3000</v>
      </c>
      <c r="D13" s="59" t="s">
        <v>3001</v>
      </c>
      <c r="E13" s="53" t="s">
        <v>2997</v>
      </c>
      <c r="F13" s="53" t="e">
        <f>GETPIVOTDATA("Region",'Staff Cate'!#REF!,"Region","South")-5</f>
        <v>#REF!</v>
      </c>
      <c r="G13" s="53">
        <v>1</v>
      </c>
      <c r="H13" s="60">
        <v>3900000</v>
      </c>
      <c r="I13" s="44" t="e">
        <f t="shared" si="0"/>
        <v>#REF!</v>
      </c>
      <c r="J13" s="722"/>
    </row>
    <row r="14" spans="2:10" ht="21.65" customHeight="1" x14ac:dyDescent="0.35">
      <c r="B14" s="53">
        <v>7</v>
      </c>
      <c r="C14" s="724"/>
      <c r="D14" s="59" t="s">
        <v>2999</v>
      </c>
      <c r="E14" s="53" t="s">
        <v>2997</v>
      </c>
      <c r="F14" s="53">
        <v>7</v>
      </c>
      <c r="G14" s="53">
        <v>1</v>
      </c>
      <c r="H14" s="60">
        <v>3900000</v>
      </c>
      <c r="I14" s="44">
        <f t="shared" si="0"/>
        <v>27300000</v>
      </c>
      <c r="J14" s="722"/>
    </row>
    <row r="15" spans="2:10" ht="21.65" customHeight="1" x14ac:dyDescent="0.35">
      <c r="B15" s="53">
        <v>8</v>
      </c>
      <c r="C15" s="751" t="s">
        <v>3002</v>
      </c>
      <c r="D15" s="59" t="s">
        <v>3003</v>
      </c>
      <c r="E15" s="53" t="s">
        <v>2997</v>
      </c>
      <c r="F15" s="53" t="e">
        <f>GETPIVOTDATA("Region",'Staff Cate'!#REF!,"Region","Central")</f>
        <v>#REF!</v>
      </c>
      <c r="G15" s="53">
        <v>1</v>
      </c>
      <c r="H15" s="60">
        <v>850000</v>
      </c>
      <c r="I15" s="44" t="e">
        <f t="shared" si="0"/>
        <v>#REF!</v>
      </c>
      <c r="J15" s="75" t="s">
        <v>3004</v>
      </c>
    </row>
    <row r="16" spans="2:10" ht="21.65" customHeight="1" x14ac:dyDescent="0.35">
      <c r="B16" s="53">
        <v>9</v>
      </c>
      <c r="C16" s="751"/>
      <c r="D16" s="59" t="s">
        <v>3005</v>
      </c>
      <c r="E16" s="53" t="s">
        <v>2997</v>
      </c>
      <c r="F16" s="53">
        <v>3</v>
      </c>
      <c r="G16" s="53">
        <v>1</v>
      </c>
      <c r="H16" s="60">
        <v>850000</v>
      </c>
      <c r="I16" s="44">
        <f t="shared" si="0"/>
        <v>2550000</v>
      </c>
      <c r="J16" s="75"/>
    </row>
    <row r="17" spans="2:10" ht="21.65" customHeight="1" x14ac:dyDescent="0.35">
      <c r="B17" s="53">
        <v>10</v>
      </c>
      <c r="C17" s="59" t="s">
        <v>2844</v>
      </c>
      <c r="D17" s="59" t="s">
        <v>3006</v>
      </c>
      <c r="E17" s="53" t="s">
        <v>2845</v>
      </c>
      <c r="F17" s="47">
        <v>15</v>
      </c>
      <c r="G17" s="47">
        <v>1</v>
      </c>
      <c r="H17" s="60">
        <v>12000000</v>
      </c>
      <c r="I17" s="44">
        <f>H17*G17*F17</f>
        <v>180000000</v>
      </c>
      <c r="J17" s="61"/>
    </row>
    <row r="18" spans="2:10" ht="21.65" customHeight="1" x14ac:dyDescent="0.35">
      <c r="B18" s="53">
        <v>11</v>
      </c>
      <c r="C18" s="59" t="s">
        <v>2846</v>
      </c>
      <c r="D18" s="59" t="s">
        <v>2847</v>
      </c>
      <c r="E18" s="53" t="s">
        <v>2848</v>
      </c>
      <c r="F18" s="47">
        <v>15</v>
      </c>
      <c r="G18" s="47">
        <v>3</v>
      </c>
      <c r="H18" s="60">
        <v>700000</v>
      </c>
      <c r="I18" s="44">
        <f>H18*G18*F18</f>
        <v>31500000</v>
      </c>
      <c r="J18" s="50"/>
    </row>
    <row r="19" spans="2:10" ht="21.65" customHeight="1" x14ac:dyDescent="0.35">
      <c r="B19" s="53">
        <v>12</v>
      </c>
      <c r="C19" s="59" t="s">
        <v>2849</v>
      </c>
      <c r="D19" s="59" t="s">
        <v>2850</v>
      </c>
      <c r="E19" s="53" t="s">
        <v>2851</v>
      </c>
      <c r="F19" s="47">
        <v>52</v>
      </c>
      <c r="G19" s="47">
        <v>2</v>
      </c>
      <c r="H19" s="60">
        <v>400000</v>
      </c>
      <c r="I19" s="44">
        <f t="shared" ref="I19" si="1">H19*G19*F19</f>
        <v>41600000</v>
      </c>
      <c r="J19" s="50"/>
    </row>
    <row r="20" spans="2:10" ht="21.65" customHeight="1" x14ac:dyDescent="0.35">
      <c r="B20" s="45" t="s">
        <v>2852</v>
      </c>
      <c r="C20" s="45"/>
      <c r="D20" s="45"/>
      <c r="E20" s="46"/>
      <c r="F20" s="47"/>
      <c r="G20" s="47"/>
      <c r="H20" s="60"/>
      <c r="I20" s="44"/>
      <c r="J20" s="50"/>
    </row>
    <row r="21" spans="2:10" ht="21.65" customHeight="1" x14ac:dyDescent="0.35">
      <c r="B21" s="53">
        <v>13</v>
      </c>
      <c r="C21" s="59" t="s">
        <v>2853</v>
      </c>
      <c r="D21" s="59" t="s">
        <v>2854</v>
      </c>
      <c r="E21" s="53" t="s">
        <v>2855</v>
      </c>
      <c r="F21" s="47">
        <f>'Staff Cate'!E26</f>
        <v>5</v>
      </c>
      <c r="G21" s="47">
        <v>1</v>
      </c>
      <c r="H21" s="60">
        <v>80000</v>
      </c>
      <c r="I21" s="44">
        <f t="shared" ref="I21:I28" si="2">H21*G21*F21</f>
        <v>400000</v>
      </c>
      <c r="J21" s="62" t="s">
        <v>3007</v>
      </c>
    </row>
    <row r="22" spans="2:10" ht="21.65" customHeight="1" x14ac:dyDescent="0.35">
      <c r="B22" s="53">
        <v>14</v>
      </c>
      <c r="C22" s="59" t="s">
        <v>2856</v>
      </c>
      <c r="D22" s="52" t="s">
        <v>2857</v>
      </c>
      <c r="E22" s="53" t="s">
        <v>2855</v>
      </c>
      <c r="F22" s="47">
        <f>'Staff Cate'!E26</f>
        <v>5</v>
      </c>
      <c r="G22" s="47">
        <v>1</v>
      </c>
      <c r="H22" s="60">
        <v>250000</v>
      </c>
      <c r="I22" s="44">
        <f t="shared" si="2"/>
        <v>1250000</v>
      </c>
      <c r="J22" s="62" t="s">
        <v>3008</v>
      </c>
    </row>
    <row r="23" spans="2:10" ht="21.65" customHeight="1" x14ac:dyDescent="0.35">
      <c r="B23" s="53">
        <v>15</v>
      </c>
      <c r="C23" s="63" t="s">
        <v>2858</v>
      </c>
      <c r="D23" s="52" t="s">
        <v>2857</v>
      </c>
      <c r="E23" s="53" t="s">
        <v>2855</v>
      </c>
      <c r="F23" s="47" t="e">
        <f>'Staff Cate'!E10</f>
        <v>#REF!</v>
      </c>
      <c r="G23" s="47">
        <v>1</v>
      </c>
      <c r="H23" s="60">
        <v>250000</v>
      </c>
      <c r="I23" s="44" t="e">
        <f t="shared" si="2"/>
        <v>#REF!</v>
      </c>
      <c r="J23" s="56"/>
    </row>
    <row r="24" spans="2:10" ht="21.65" customHeight="1" x14ac:dyDescent="0.35">
      <c r="B24" s="53">
        <v>16</v>
      </c>
      <c r="C24" s="59" t="s">
        <v>2859</v>
      </c>
      <c r="D24" s="52" t="s">
        <v>2860</v>
      </c>
      <c r="E24" s="53" t="s">
        <v>2855</v>
      </c>
      <c r="F24" s="47" t="e">
        <f>'Staff Cate'!E10</f>
        <v>#REF!</v>
      </c>
      <c r="G24" s="47">
        <v>1</v>
      </c>
      <c r="H24" s="60">
        <v>550000</v>
      </c>
      <c r="I24" s="44" t="e">
        <f t="shared" si="2"/>
        <v>#REF!</v>
      </c>
      <c r="J24" s="50"/>
    </row>
    <row r="25" spans="2:10" ht="21.65" customHeight="1" x14ac:dyDescent="0.35">
      <c r="B25" s="53">
        <v>17</v>
      </c>
      <c r="C25" s="723" t="s">
        <v>2861</v>
      </c>
      <c r="D25" s="52" t="s">
        <v>2862</v>
      </c>
      <c r="E25" s="53" t="s">
        <v>2855</v>
      </c>
      <c r="F25" s="47" t="e">
        <f>'Staff Cate'!E10</f>
        <v>#REF!</v>
      </c>
      <c r="G25" s="47">
        <v>1</v>
      </c>
      <c r="H25" s="60">
        <v>550000</v>
      </c>
      <c r="I25" s="44" t="e">
        <f t="shared" si="2"/>
        <v>#REF!</v>
      </c>
      <c r="J25" s="56"/>
    </row>
    <row r="26" spans="2:10" ht="76.75" customHeight="1" x14ac:dyDescent="0.35">
      <c r="B26" s="53">
        <v>18</v>
      </c>
      <c r="C26" s="752"/>
      <c r="D26" s="52" t="s">
        <v>2989</v>
      </c>
      <c r="E26" s="53" t="s">
        <v>2855</v>
      </c>
      <c r="F26" s="47" t="e">
        <f>'Staff Cate'!E10</f>
        <v>#REF!</v>
      </c>
      <c r="G26" s="47">
        <v>1</v>
      </c>
      <c r="H26" s="60">
        <v>290000</v>
      </c>
      <c r="I26" s="44" t="e">
        <f t="shared" si="2"/>
        <v>#REF!</v>
      </c>
      <c r="J26" s="56"/>
    </row>
    <row r="27" spans="2:10" ht="21.65" customHeight="1" x14ac:dyDescent="0.35">
      <c r="B27" s="53">
        <v>19</v>
      </c>
      <c r="C27" s="724"/>
      <c r="D27" s="52" t="s">
        <v>2863</v>
      </c>
      <c r="E27" s="53" t="s">
        <v>2864</v>
      </c>
      <c r="F27" s="47">
        <v>1</v>
      </c>
      <c r="G27" s="47">
        <v>0</v>
      </c>
      <c r="H27" s="60">
        <v>40000000</v>
      </c>
      <c r="I27" s="44">
        <f t="shared" si="2"/>
        <v>0</v>
      </c>
      <c r="J27" s="56" t="s">
        <v>2865</v>
      </c>
    </row>
    <row r="28" spans="2:10" ht="21.65" customHeight="1" x14ac:dyDescent="0.35">
      <c r="B28" s="53">
        <v>20</v>
      </c>
      <c r="C28" s="59" t="s">
        <v>2866</v>
      </c>
      <c r="D28" s="52" t="s">
        <v>2857</v>
      </c>
      <c r="E28" s="53" t="s">
        <v>2855</v>
      </c>
      <c r="F28" s="47" t="e">
        <f>'Staff Cate'!E10</f>
        <v>#REF!</v>
      </c>
      <c r="G28" s="47">
        <v>1</v>
      </c>
      <c r="H28" s="60">
        <v>250000</v>
      </c>
      <c r="I28" s="44" t="e">
        <f t="shared" si="2"/>
        <v>#REF!</v>
      </c>
      <c r="J28" s="50" t="s">
        <v>3009</v>
      </c>
    </row>
    <row r="29" spans="2:10" s="102" customFormat="1" ht="21.65" customHeight="1" x14ac:dyDescent="0.4">
      <c r="B29" s="742" t="s">
        <v>2867</v>
      </c>
      <c r="C29" s="743"/>
      <c r="D29" s="743"/>
      <c r="E29" s="743"/>
      <c r="F29" s="743"/>
      <c r="G29" s="743"/>
      <c r="H29" s="743"/>
      <c r="I29" s="744"/>
      <c r="J29" s="101"/>
    </row>
    <row r="30" spans="2:10" s="102" customFormat="1" ht="21.65" customHeight="1" x14ac:dyDescent="0.4">
      <c r="B30" s="104" t="s">
        <v>2868</v>
      </c>
      <c r="C30" s="105"/>
      <c r="D30" s="106"/>
      <c r="E30" s="733" t="s">
        <v>2836</v>
      </c>
      <c r="F30" s="734"/>
      <c r="G30" s="734"/>
      <c r="H30" s="735"/>
      <c r="I30" s="100" t="e">
        <f>SUM(I31:I43)</f>
        <v>#REF!</v>
      </c>
      <c r="J30" s="107"/>
    </row>
    <row r="31" spans="2:10" ht="72.650000000000006" customHeight="1" x14ac:dyDescent="0.35">
      <c r="B31" s="53">
        <v>1</v>
      </c>
      <c r="C31" s="66" t="s">
        <v>2869</v>
      </c>
      <c r="D31" s="52" t="s">
        <v>2990</v>
      </c>
      <c r="E31" s="53" t="s">
        <v>2870</v>
      </c>
      <c r="F31" s="53">
        <v>1</v>
      </c>
      <c r="G31" s="53">
        <v>1</v>
      </c>
      <c r="H31" s="67">
        <v>200000000</v>
      </c>
      <c r="I31" s="44">
        <f t="shared" ref="I31:I43" si="3">H31*G31*F31</f>
        <v>200000000</v>
      </c>
      <c r="J31" s="75"/>
    </row>
    <row r="32" spans="2:10" ht="21.65" customHeight="1" x14ac:dyDescent="0.35">
      <c r="B32" s="53">
        <v>2</v>
      </c>
      <c r="C32" s="76" t="s">
        <v>2871</v>
      </c>
      <c r="D32" s="73" t="s">
        <v>2872</v>
      </c>
      <c r="E32" s="65" t="s">
        <v>2864</v>
      </c>
      <c r="F32" s="77">
        <v>1</v>
      </c>
      <c r="G32" s="74">
        <v>1</v>
      </c>
      <c r="H32" s="67">
        <v>8000000</v>
      </c>
      <c r="I32" s="44">
        <f t="shared" si="3"/>
        <v>8000000</v>
      </c>
      <c r="J32" s="73"/>
    </row>
    <row r="33" spans="2:10" ht="21.65" customHeight="1" x14ac:dyDescent="0.35">
      <c r="B33" s="53">
        <v>3</v>
      </c>
      <c r="C33" s="59" t="s">
        <v>2873</v>
      </c>
      <c r="D33" s="78" t="s">
        <v>2874</v>
      </c>
      <c r="E33" s="65" t="s">
        <v>2875</v>
      </c>
      <c r="F33" s="53">
        <f>3*10</f>
        <v>30</v>
      </c>
      <c r="G33" s="53">
        <v>1</v>
      </c>
      <c r="H33" s="67">
        <v>450000</v>
      </c>
      <c r="I33" s="44">
        <f t="shared" si="3"/>
        <v>13500000</v>
      </c>
      <c r="J33" s="79"/>
    </row>
    <row r="34" spans="2:10" ht="21.65" customHeight="1" x14ac:dyDescent="0.35">
      <c r="B34" s="53">
        <v>4</v>
      </c>
      <c r="C34" s="59" t="s">
        <v>2876</v>
      </c>
      <c r="D34" s="78" t="s">
        <v>2877</v>
      </c>
      <c r="E34" s="65" t="s">
        <v>2878</v>
      </c>
      <c r="F34" s="53">
        <v>1</v>
      </c>
      <c r="G34" s="53">
        <v>1</v>
      </c>
      <c r="H34" s="67">
        <v>10000000</v>
      </c>
      <c r="I34" s="44">
        <f t="shared" si="3"/>
        <v>10000000</v>
      </c>
      <c r="J34" s="79"/>
    </row>
    <row r="35" spans="2:10" ht="21.65" customHeight="1" x14ac:dyDescent="0.35">
      <c r="B35" s="53">
        <v>5</v>
      </c>
      <c r="C35" s="59" t="s">
        <v>2879</v>
      </c>
      <c r="D35" s="78" t="s">
        <v>2880</v>
      </c>
      <c r="E35" s="65" t="s">
        <v>2881</v>
      </c>
      <c r="F35" s="53">
        <v>1</v>
      </c>
      <c r="G35" s="53">
        <v>1</v>
      </c>
      <c r="H35" s="67">
        <v>15000000</v>
      </c>
      <c r="I35" s="44">
        <f t="shared" si="3"/>
        <v>15000000</v>
      </c>
      <c r="J35" s="79"/>
    </row>
    <row r="36" spans="2:10" ht="21.65" customHeight="1" x14ac:dyDescent="0.35">
      <c r="B36" s="53">
        <v>6</v>
      </c>
      <c r="C36" s="59" t="s">
        <v>2882</v>
      </c>
      <c r="D36" s="78" t="s">
        <v>2883</v>
      </c>
      <c r="E36" s="65" t="s">
        <v>2884</v>
      </c>
      <c r="F36" s="53">
        <v>10</v>
      </c>
      <c r="G36" s="53">
        <v>1</v>
      </c>
      <c r="H36" s="67">
        <v>800000</v>
      </c>
      <c r="I36" s="44">
        <f t="shared" si="3"/>
        <v>8000000</v>
      </c>
      <c r="J36" s="79"/>
    </row>
    <row r="37" spans="2:10" ht="21.65" customHeight="1" x14ac:dyDescent="0.35">
      <c r="B37" s="53">
        <v>7</v>
      </c>
      <c r="C37" s="59" t="s">
        <v>2885</v>
      </c>
      <c r="D37" s="78" t="s">
        <v>2991</v>
      </c>
      <c r="E37" s="65" t="s">
        <v>2886</v>
      </c>
      <c r="F37" s="53">
        <v>1</v>
      </c>
      <c r="G37" s="53">
        <v>1</v>
      </c>
      <c r="H37" s="67">
        <v>15000000</v>
      </c>
      <c r="I37" s="44">
        <f t="shared" si="3"/>
        <v>15000000</v>
      </c>
      <c r="J37" s="68"/>
    </row>
    <row r="38" spans="2:10" ht="21.65" customHeight="1" x14ac:dyDescent="0.35">
      <c r="B38" s="53">
        <v>8</v>
      </c>
      <c r="C38" s="73" t="s">
        <v>2887</v>
      </c>
      <c r="D38" s="73" t="s">
        <v>2888</v>
      </c>
      <c r="E38" s="65" t="s">
        <v>2889</v>
      </c>
      <c r="F38" s="53" t="e">
        <f>'Staff Cate'!E10</f>
        <v>#REF!</v>
      </c>
      <c r="G38" s="53">
        <v>1</v>
      </c>
      <c r="H38" s="67">
        <v>10000</v>
      </c>
      <c r="I38" s="44" t="e">
        <f t="shared" si="3"/>
        <v>#REF!</v>
      </c>
      <c r="J38" s="79"/>
    </row>
    <row r="39" spans="2:10" ht="21.65" customHeight="1" x14ac:dyDescent="0.35">
      <c r="B39" s="53">
        <v>9</v>
      </c>
      <c r="C39" s="748" t="s">
        <v>2890</v>
      </c>
      <c r="D39" s="78" t="s">
        <v>2891</v>
      </c>
      <c r="E39" s="65" t="s">
        <v>2881</v>
      </c>
      <c r="F39" s="53" t="e">
        <f>'Staff Cate'!E10</f>
        <v>#REF!</v>
      </c>
      <c r="G39" s="53">
        <v>1</v>
      </c>
      <c r="H39" s="67">
        <v>15000</v>
      </c>
      <c r="I39" s="44" t="e">
        <f t="shared" si="3"/>
        <v>#REF!</v>
      </c>
      <c r="J39" s="79"/>
    </row>
    <row r="40" spans="2:10" ht="21.65" customHeight="1" x14ac:dyDescent="0.35">
      <c r="B40" s="53">
        <v>10</v>
      </c>
      <c r="C40" s="749"/>
      <c r="D40" s="78" t="s">
        <v>2892</v>
      </c>
      <c r="E40" s="65" t="s">
        <v>2884</v>
      </c>
      <c r="F40" s="53" t="e">
        <f>'Staff Cate'!E10</f>
        <v>#REF!</v>
      </c>
      <c r="G40" s="53">
        <v>1</v>
      </c>
      <c r="H40" s="67">
        <v>20000</v>
      </c>
      <c r="I40" s="44" t="e">
        <f t="shared" si="3"/>
        <v>#REF!</v>
      </c>
      <c r="J40" s="79"/>
    </row>
    <row r="41" spans="2:10" ht="21.65" customHeight="1" x14ac:dyDescent="0.35">
      <c r="B41" s="53">
        <v>11</v>
      </c>
      <c r="C41" s="750"/>
      <c r="D41" s="78" t="s">
        <v>2893</v>
      </c>
      <c r="E41" s="65" t="s">
        <v>2884</v>
      </c>
      <c r="F41" s="53" t="e">
        <f>'Staff Cate'!E10</f>
        <v>#REF!</v>
      </c>
      <c r="G41" s="53">
        <v>1</v>
      </c>
      <c r="H41" s="67">
        <v>150000</v>
      </c>
      <c r="I41" s="44" t="e">
        <f t="shared" si="3"/>
        <v>#REF!</v>
      </c>
      <c r="J41" s="79"/>
    </row>
    <row r="42" spans="2:10" ht="21.65" customHeight="1" x14ac:dyDescent="0.35">
      <c r="B42" s="53">
        <v>12</v>
      </c>
      <c r="C42" s="723" t="s">
        <v>2894</v>
      </c>
      <c r="D42" s="52" t="s">
        <v>2895</v>
      </c>
      <c r="E42" s="53" t="s">
        <v>2870</v>
      </c>
      <c r="F42" s="53">
        <v>1</v>
      </c>
      <c r="G42" s="53">
        <v>1</v>
      </c>
      <c r="H42" s="80">
        <v>15000000</v>
      </c>
      <c r="I42" s="44">
        <f t="shared" si="3"/>
        <v>15000000</v>
      </c>
      <c r="J42" s="56"/>
    </row>
    <row r="43" spans="2:10" ht="21.65" customHeight="1" x14ac:dyDescent="0.35">
      <c r="B43" s="53">
        <v>13</v>
      </c>
      <c r="C43" s="724"/>
      <c r="D43" s="52" t="s">
        <v>2896</v>
      </c>
      <c r="E43" s="53" t="s">
        <v>2864</v>
      </c>
      <c r="F43" s="53">
        <v>1</v>
      </c>
      <c r="G43" s="53">
        <v>1</v>
      </c>
      <c r="H43" s="80">
        <v>8000000</v>
      </c>
      <c r="I43" s="44">
        <f t="shared" si="3"/>
        <v>8000000</v>
      </c>
      <c r="J43" s="56"/>
    </row>
    <row r="44" spans="2:10" s="102" customFormat="1" ht="21.65" customHeight="1" x14ac:dyDescent="0.4">
      <c r="B44" s="104" t="s">
        <v>2897</v>
      </c>
      <c r="C44" s="105"/>
      <c r="D44" s="106" t="s">
        <v>2898</v>
      </c>
      <c r="E44" s="733" t="s">
        <v>2836</v>
      </c>
      <c r="F44" s="734"/>
      <c r="G44" s="734"/>
      <c r="H44" s="735"/>
      <c r="I44" s="100">
        <f>SUM(I45:I62)</f>
        <v>538750000</v>
      </c>
      <c r="J44" s="107"/>
    </row>
    <row r="45" spans="2:10" ht="85.75" customHeight="1" x14ac:dyDescent="0.35">
      <c r="B45" s="74">
        <v>1</v>
      </c>
      <c r="C45" s="81" t="s">
        <v>2899</v>
      </c>
      <c r="D45" s="68" t="s">
        <v>2900</v>
      </c>
      <c r="E45" s="65" t="s">
        <v>2901</v>
      </c>
      <c r="F45" s="53">
        <v>1</v>
      </c>
      <c r="G45" s="53">
        <v>1</v>
      </c>
      <c r="H45" s="67">
        <v>40000000</v>
      </c>
      <c r="I45" s="44">
        <f t="shared" ref="I45:I62" si="4">H45*G45*F45</f>
        <v>40000000</v>
      </c>
      <c r="J45" s="68"/>
    </row>
    <row r="46" spans="2:10" ht="21.65" customHeight="1" x14ac:dyDescent="0.35">
      <c r="B46" s="74">
        <v>2</v>
      </c>
      <c r="C46" s="81" t="s">
        <v>2902</v>
      </c>
      <c r="D46" s="78" t="s">
        <v>2903</v>
      </c>
      <c r="E46" s="65" t="s">
        <v>2904</v>
      </c>
      <c r="F46" s="53">
        <v>1</v>
      </c>
      <c r="G46" s="53">
        <v>1</v>
      </c>
      <c r="H46" s="67">
        <v>40000000</v>
      </c>
      <c r="I46" s="44">
        <f t="shared" si="4"/>
        <v>40000000</v>
      </c>
      <c r="J46" s="82"/>
    </row>
    <row r="47" spans="2:10" ht="21.65" customHeight="1" x14ac:dyDescent="0.35">
      <c r="B47" s="74">
        <v>3</v>
      </c>
      <c r="C47" s="81" t="s">
        <v>2905</v>
      </c>
      <c r="D47" s="78" t="s">
        <v>2906</v>
      </c>
      <c r="E47" s="65" t="s">
        <v>2904</v>
      </c>
      <c r="F47" s="53">
        <v>1</v>
      </c>
      <c r="G47" s="53">
        <v>1</v>
      </c>
      <c r="H47" s="67">
        <v>40000000</v>
      </c>
      <c r="I47" s="44">
        <f t="shared" si="4"/>
        <v>40000000</v>
      </c>
      <c r="J47" s="68"/>
    </row>
    <row r="48" spans="2:10" ht="21.65" customHeight="1" x14ac:dyDescent="0.35">
      <c r="B48" s="74">
        <v>4</v>
      </c>
      <c r="C48" s="78" t="s">
        <v>2907</v>
      </c>
      <c r="D48" s="73" t="s">
        <v>2908</v>
      </c>
      <c r="E48" s="65" t="s">
        <v>2886</v>
      </c>
      <c r="F48" s="53">
        <v>1</v>
      </c>
      <c r="G48" s="53">
        <v>1</v>
      </c>
      <c r="H48" s="67">
        <v>4000000</v>
      </c>
      <c r="I48" s="44">
        <f t="shared" si="4"/>
        <v>4000000</v>
      </c>
      <c r="J48" s="82"/>
    </row>
    <row r="49" spans="2:10" ht="21.65" customHeight="1" x14ac:dyDescent="0.35">
      <c r="B49" s="74">
        <v>5</v>
      </c>
      <c r="C49" s="81" t="s">
        <v>2909</v>
      </c>
      <c r="D49" s="73" t="s">
        <v>2910</v>
      </c>
      <c r="E49" s="65" t="s">
        <v>2911</v>
      </c>
      <c r="F49" s="53">
        <v>1</v>
      </c>
      <c r="G49" s="53">
        <v>1</v>
      </c>
      <c r="H49" s="67">
        <v>60000000</v>
      </c>
      <c r="I49" s="44">
        <f t="shared" si="4"/>
        <v>60000000</v>
      </c>
      <c r="J49" s="82"/>
    </row>
    <row r="50" spans="2:10" ht="21.65" customHeight="1" x14ac:dyDescent="0.35">
      <c r="B50" s="74">
        <v>6</v>
      </c>
      <c r="C50" s="81" t="s">
        <v>2912</v>
      </c>
      <c r="D50" s="73" t="s">
        <v>2913</v>
      </c>
      <c r="E50" s="65" t="s">
        <v>2904</v>
      </c>
      <c r="F50" s="53">
        <v>5</v>
      </c>
      <c r="G50" s="53">
        <v>1</v>
      </c>
      <c r="H50" s="67">
        <v>10000000</v>
      </c>
      <c r="I50" s="44">
        <f t="shared" si="4"/>
        <v>50000000</v>
      </c>
      <c r="J50" s="68" t="s">
        <v>2914</v>
      </c>
    </row>
    <row r="51" spans="2:10" ht="21.65" customHeight="1" x14ac:dyDescent="0.35">
      <c r="B51" s="74">
        <v>7</v>
      </c>
      <c r="C51" s="78" t="s">
        <v>2915</v>
      </c>
      <c r="D51" s="73" t="s">
        <v>2916</v>
      </c>
      <c r="E51" s="65" t="s">
        <v>2870</v>
      </c>
      <c r="F51" s="53">
        <v>1</v>
      </c>
      <c r="G51" s="53">
        <v>1</v>
      </c>
      <c r="H51" s="67">
        <v>15000000</v>
      </c>
      <c r="I51" s="44">
        <f t="shared" si="4"/>
        <v>15000000</v>
      </c>
      <c r="J51" s="83"/>
    </row>
    <row r="52" spans="2:10" ht="21.65" customHeight="1" x14ac:dyDescent="0.35">
      <c r="B52" s="74">
        <v>8</v>
      </c>
      <c r="C52" s="745" t="s">
        <v>2917</v>
      </c>
      <c r="D52" s="71" t="s">
        <v>2918</v>
      </c>
      <c r="E52" s="65" t="s">
        <v>2886</v>
      </c>
      <c r="F52" s="53">
        <v>1</v>
      </c>
      <c r="G52" s="53">
        <v>1</v>
      </c>
      <c r="H52" s="72">
        <v>30000000</v>
      </c>
      <c r="I52" s="44">
        <f t="shared" si="4"/>
        <v>30000000</v>
      </c>
      <c r="J52" s="68"/>
    </row>
    <row r="53" spans="2:10" ht="21.65" customHeight="1" x14ac:dyDescent="0.35">
      <c r="B53" s="74">
        <v>9</v>
      </c>
      <c r="C53" s="746"/>
      <c r="D53" s="71" t="s">
        <v>2919</v>
      </c>
      <c r="E53" s="65" t="s">
        <v>2886</v>
      </c>
      <c r="F53" s="53">
        <v>1</v>
      </c>
      <c r="G53" s="53">
        <v>1</v>
      </c>
      <c r="H53" s="72">
        <v>30000000</v>
      </c>
      <c r="I53" s="44">
        <f t="shared" si="4"/>
        <v>30000000</v>
      </c>
      <c r="J53" s="68"/>
    </row>
    <row r="54" spans="2:10" ht="21.65" customHeight="1" x14ac:dyDescent="0.35">
      <c r="B54" s="74">
        <v>10</v>
      </c>
      <c r="C54" s="747"/>
      <c r="D54" s="71" t="s">
        <v>2920</v>
      </c>
      <c r="E54" s="65" t="s">
        <v>2881</v>
      </c>
      <c r="F54" s="53">
        <v>1</v>
      </c>
      <c r="G54" s="53">
        <v>1</v>
      </c>
      <c r="H54" s="72">
        <v>15000000</v>
      </c>
      <c r="I54" s="44">
        <f t="shared" si="4"/>
        <v>15000000</v>
      </c>
      <c r="J54" s="68"/>
    </row>
    <row r="55" spans="2:10" ht="21.65" customHeight="1" x14ac:dyDescent="0.35">
      <c r="B55" s="74">
        <v>11</v>
      </c>
      <c r="C55" s="739" t="s">
        <v>2921</v>
      </c>
      <c r="D55" s="73" t="s">
        <v>2922</v>
      </c>
      <c r="E55" s="65" t="s">
        <v>2875</v>
      </c>
      <c r="F55" s="74">
        <f>4*15</f>
        <v>60</v>
      </c>
      <c r="G55" s="74">
        <v>1</v>
      </c>
      <c r="H55" s="72">
        <v>1050000</v>
      </c>
      <c r="I55" s="44">
        <f t="shared" si="4"/>
        <v>63000000</v>
      </c>
      <c r="J55" s="84"/>
    </row>
    <row r="56" spans="2:10" ht="21.65" customHeight="1" x14ac:dyDescent="0.35">
      <c r="B56" s="74">
        <v>12</v>
      </c>
      <c r="C56" s="740"/>
      <c r="D56" s="71" t="s">
        <v>2923</v>
      </c>
      <c r="E56" s="65" t="s">
        <v>2875</v>
      </c>
      <c r="F56" s="53">
        <f>5*15</f>
        <v>75</v>
      </c>
      <c r="G56" s="53">
        <v>1</v>
      </c>
      <c r="H56" s="72">
        <v>450000</v>
      </c>
      <c r="I56" s="44">
        <f t="shared" si="4"/>
        <v>33750000</v>
      </c>
      <c r="J56" s="56"/>
    </row>
    <row r="57" spans="2:10" ht="21.65" customHeight="1" x14ac:dyDescent="0.35">
      <c r="B57" s="74">
        <v>13</v>
      </c>
      <c r="C57" s="740"/>
      <c r="D57" s="71" t="s">
        <v>2921</v>
      </c>
      <c r="E57" s="65" t="s">
        <v>2870</v>
      </c>
      <c r="F57" s="53">
        <v>1</v>
      </c>
      <c r="G57" s="53">
        <v>1</v>
      </c>
      <c r="H57" s="72">
        <v>20000000</v>
      </c>
      <c r="I57" s="44">
        <f t="shared" si="4"/>
        <v>20000000</v>
      </c>
      <c r="J57" s="56"/>
    </row>
    <row r="58" spans="2:10" ht="21.65" customHeight="1" x14ac:dyDescent="0.35">
      <c r="B58" s="74">
        <v>14</v>
      </c>
      <c r="C58" s="741"/>
      <c r="D58" s="71" t="s">
        <v>2924</v>
      </c>
      <c r="E58" s="65" t="s">
        <v>2870</v>
      </c>
      <c r="F58" s="53">
        <v>1</v>
      </c>
      <c r="G58" s="53">
        <v>1</v>
      </c>
      <c r="H58" s="72">
        <v>20000000</v>
      </c>
      <c r="I58" s="44">
        <f t="shared" si="4"/>
        <v>20000000</v>
      </c>
      <c r="J58" s="56"/>
    </row>
    <row r="59" spans="2:10" ht="21.65" customHeight="1" x14ac:dyDescent="0.35">
      <c r="B59" s="74">
        <v>15</v>
      </c>
      <c r="C59" s="739" t="s">
        <v>2925</v>
      </c>
      <c r="D59" s="71" t="s">
        <v>2926</v>
      </c>
      <c r="E59" s="14" t="s">
        <v>2881</v>
      </c>
      <c r="F59" s="13">
        <v>4</v>
      </c>
      <c r="G59" s="53">
        <v>1</v>
      </c>
      <c r="H59" s="72">
        <v>2000000</v>
      </c>
      <c r="I59" s="44">
        <f>H59*G59*F59</f>
        <v>8000000</v>
      </c>
      <c r="J59" s="56"/>
    </row>
    <row r="60" spans="2:10" ht="21.65" customHeight="1" x14ac:dyDescent="0.35">
      <c r="B60" s="74">
        <v>16</v>
      </c>
      <c r="C60" s="741"/>
      <c r="D60" s="73" t="s">
        <v>2927</v>
      </c>
      <c r="E60" s="65" t="s">
        <v>2881</v>
      </c>
      <c r="F60" s="53">
        <v>4</v>
      </c>
      <c r="G60" s="53">
        <v>1</v>
      </c>
      <c r="H60" s="72">
        <v>2500000</v>
      </c>
      <c r="I60" s="44">
        <f>H60*G60*F60</f>
        <v>10000000</v>
      </c>
      <c r="J60" s="68"/>
    </row>
    <row r="61" spans="2:10" ht="21.65" customHeight="1" x14ac:dyDescent="0.35">
      <c r="B61" s="74">
        <v>17</v>
      </c>
      <c r="C61" s="739" t="s">
        <v>2928</v>
      </c>
      <c r="D61" s="71" t="s">
        <v>2929</v>
      </c>
      <c r="E61" s="65" t="s">
        <v>2930</v>
      </c>
      <c r="F61" s="53">
        <v>1</v>
      </c>
      <c r="G61" s="53">
        <v>1</v>
      </c>
      <c r="H61" s="72">
        <v>20000000</v>
      </c>
      <c r="I61" s="44">
        <f t="shared" si="4"/>
        <v>20000000</v>
      </c>
      <c r="J61" s="56"/>
    </row>
    <row r="62" spans="2:10" ht="21.65" customHeight="1" x14ac:dyDescent="0.35">
      <c r="B62" s="74">
        <v>18</v>
      </c>
      <c r="C62" s="741"/>
      <c r="D62" s="71" t="s">
        <v>2931</v>
      </c>
      <c r="E62" s="65" t="s">
        <v>2932</v>
      </c>
      <c r="F62" s="53">
        <v>1</v>
      </c>
      <c r="G62" s="53">
        <v>1</v>
      </c>
      <c r="H62" s="72">
        <v>40000000</v>
      </c>
      <c r="I62" s="44">
        <f t="shared" si="4"/>
        <v>40000000</v>
      </c>
      <c r="J62" s="56"/>
    </row>
    <row r="63" spans="2:10" s="102" customFormat="1" ht="21.65" customHeight="1" x14ac:dyDescent="0.4">
      <c r="B63" s="104" t="s">
        <v>2933</v>
      </c>
      <c r="C63" s="105"/>
      <c r="D63" s="106"/>
      <c r="E63" s="733" t="s">
        <v>2836</v>
      </c>
      <c r="F63" s="734"/>
      <c r="G63" s="734"/>
      <c r="H63" s="735"/>
      <c r="I63" s="100">
        <f>SUM(I64:I75)</f>
        <v>383500000</v>
      </c>
      <c r="J63" s="107"/>
    </row>
    <row r="64" spans="2:10" ht="21.65" customHeight="1" x14ac:dyDescent="0.35">
      <c r="B64" s="74">
        <v>1</v>
      </c>
      <c r="C64" s="78" t="s">
        <v>2934</v>
      </c>
      <c r="D64" s="73" t="s">
        <v>2935</v>
      </c>
      <c r="E64" s="65" t="s">
        <v>2936</v>
      </c>
      <c r="F64" s="53">
        <v>1</v>
      </c>
      <c r="G64" s="53">
        <v>1</v>
      </c>
      <c r="H64" s="64">
        <v>20000000</v>
      </c>
      <c r="I64" s="49">
        <f t="shared" ref="I64:I75" si="5">H64*G64*F64</f>
        <v>20000000</v>
      </c>
      <c r="J64" s="73"/>
    </row>
    <row r="65" spans="2:10" ht="21.65" customHeight="1" x14ac:dyDescent="0.35">
      <c r="B65" s="74">
        <v>2</v>
      </c>
      <c r="C65" s="78" t="s">
        <v>2379</v>
      </c>
      <c r="D65" s="73" t="s">
        <v>2937</v>
      </c>
      <c r="E65" s="85" t="s">
        <v>2886</v>
      </c>
      <c r="F65" s="53">
        <v>1</v>
      </c>
      <c r="G65" s="53">
        <v>1</v>
      </c>
      <c r="H65" s="67">
        <v>30000000</v>
      </c>
      <c r="I65" s="44">
        <f t="shared" si="5"/>
        <v>30000000</v>
      </c>
      <c r="J65" s="73"/>
    </row>
    <row r="66" spans="2:10" ht="21.65" customHeight="1" x14ac:dyDescent="0.35">
      <c r="B66" s="74">
        <v>3</v>
      </c>
      <c r="C66" s="78" t="s">
        <v>2938</v>
      </c>
      <c r="D66" s="73" t="s">
        <v>2939</v>
      </c>
      <c r="E66" s="85" t="s">
        <v>2936</v>
      </c>
      <c r="F66" s="53">
        <v>1</v>
      </c>
      <c r="G66" s="53">
        <v>1</v>
      </c>
      <c r="H66" s="67">
        <v>40000000</v>
      </c>
      <c r="I66" s="44">
        <f t="shared" si="5"/>
        <v>40000000</v>
      </c>
      <c r="J66" s="73" t="s">
        <v>2940</v>
      </c>
    </row>
    <row r="67" spans="2:10" ht="21.65" customHeight="1" x14ac:dyDescent="0.35">
      <c r="B67" s="74">
        <v>4</v>
      </c>
      <c r="C67" s="78" t="s">
        <v>2941</v>
      </c>
      <c r="D67" s="73" t="s">
        <v>2942</v>
      </c>
      <c r="E67" s="85" t="s">
        <v>2943</v>
      </c>
      <c r="F67" s="53">
        <v>1</v>
      </c>
      <c r="G67" s="53">
        <v>1</v>
      </c>
      <c r="H67" s="67">
        <v>15000000</v>
      </c>
      <c r="I67" s="44">
        <f t="shared" si="5"/>
        <v>15000000</v>
      </c>
      <c r="J67" s="73"/>
    </row>
    <row r="68" spans="2:10" ht="21.65" customHeight="1" x14ac:dyDescent="0.35">
      <c r="B68" s="74">
        <v>5</v>
      </c>
      <c r="C68" s="78" t="s">
        <v>2944</v>
      </c>
      <c r="D68" s="73" t="s">
        <v>2945</v>
      </c>
      <c r="E68" s="85" t="s">
        <v>2936</v>
      </c>
      <c r="F68" s="53">
        <v>1</v>
      </c>
      <c r="G68" s="53">
        <v>1</v>
      </c>
      <c r="H68" s="67">
        <v>6000000</v>
      </c>
      <c r="I68" s="44">
        <f t="shared" si="5"/>
        <v>6000000</v>
      </c>
      <c r="J68" s="86"/>
    </row>
    <row r="69" spans="2:10" ht="21.65" customHeight="1" x14ac:dyDescent="0.35">
      <c r="B69" s="74">
        <v>6</v>
      </c>
      <c r="C69" s="78" t="s">
        <v>2946</v>
      </c>
      <c r="D69" s="87" t="s">
        <v>2947</v>
      </c>
      <c r="E69" s="85" t="s">
        <v>2851</v>
      </c>
      <c r="F69" s="53">
        <v>20</v>
      </c>
      <c r="G69" s="53">
        <v>4</v>
      </c>
      <c r="H69" s="67">
        <v>700000</v>
      </c>
      <c r="I69" s="44">
        <f t="shared" si="5"/>
        <v>56000000</v>
      </c>
      <c r="J69" s="73"/>
    </row>
    <row r="70" spans="2:10" ht="21.65" customHeight="1" x14ac:dyDescent="0.35">
      <c r="B70" s="74">
        <v>7</v>
      </c>
      <c r="C70" s="78" t="s">
        <v>2948</v>
      </c>
      <c r="D70" s="87" t="s">
        <v>2949</v>
      </c>
      <c r="E70" s="85" t="s">
        <v>2851</v>
      </c>
      <c r="F70" s="53">
        <v>15</v>
      </c>
      <c r="G70" s="53">
        <v>3</v>
      </c>
      <c r="H70" s="67">
        <v>700000</v>
      </c>
      <c r="I70" s="44">
        <f t="shared" si="5"/>
        <v>31500000</v>
      </c>
      <c r="J70" s="73"/>
    </row>
    <row r="71" spans="2:10" ht="21.65" customHeight="1" x14ac:dyDescent="0.35">
      <c r="B71" s="74">
        <v>8</v>
      </c>
      <c r="C71" s="59" t="s">
        <v>2950</v>
      </c>
      <c r="D71" s="59" t="s">
        <v>2951</v>
      </c>
      <c r="E71" s="53" t="s">
        <v>2952</v>
      </c>
      <c r="F71" s="53">
        <v>2</v>
      </c>
      <c r="G71" s="53">
        <v>1</v>
      </c>
      <c r="H71" s="67">
        <v>8000000</v>
      </c>
      <c r="I71" s="44">
        <f t="shared" si="5"/>
        <v>16000000</v>
      </c>
      <c r="J71" s="61"/>
    </row>
    <row r="72" spans="2:10" ht="21.65" customHeight="1" x14ac:dyDescent="0.35">
      <c r="B72" s="74">
        <v>9</v>
      </c>
      <c r="C72" s="59" t="s">
        <v>2953</v>
      </c>
      <c r="D72" s="59" t="s">
        <v>2954</v>
      </c>
      <c r="E72" s="53" t="s">
        <v>2936</v>
      </c>
      <c r="F72" s="53">
        <v>1</v>
      </c>
      <c r="G72" s="53">
        <v>1</v>
      </c>
      <c r="H72" s="67">
        <v>25000000</v>
      </c>
      <c r="I72" s="44">
        <f t="shared" si="5"/>
        <v>25000000</v>
      </c>
      <c r="J72" s="50"/>
    </row>
    <row r="73" spans="2:10" ht="21.65" customHeight="1" x14ac:dyDescent="0.35">
      <c r="B73" s="74">
        <v>10</v>
      </c>
      <c r="C73" s="73" t="s">
        <v>2955</v>
      </c>
      <c r="D73" s="73" t="s">
        <v>2956</v>
      </c>
      <c r="E73" s="85" t="s">
        <v>2851</v>
      </c>
      <c r="F73" s="53">
        <v>40</v>
      </c>
      <c r="G73" s="53">
        <v>3</v>
      </c>
      <c r="H73" s="67">
        <v>450000</v>
      </c>
      <c r="I73" s="44">
        <f t="shared" si="5"/>
        <v>54000000</v>
      </c>
      <c r="J73" s="73"/>
    </row>
    <row r="74" spans="2:10" ht="21.65" customHeight="1" x14ac:dyDescent="0.35">
      <c r="B74" s="74">
        <v>11</v>
      </c>
      <c r="C74" s="73" t="s">
        <v>2957</v>
      </c>
      <c r="D74" s="73" t="s">
        <v>2958</v>
      </c>
      <c r="E74" s="85" t="s">
        <v>2959</v>
      </c>
      <c r="F74" s="53">
        <v>2</v>
      </c>
      <c r="G74" s="53">
        <v>1</v>
      </c>
      <c r="H74" s="67">
        <v>15000000</v>
      </c>
      <c r="I74" s="44">
        <f t="shared" si="5"/>
        <v>30000000</v>
      </c>
      <c r="J74" s="73"/>
    </row>
    <row r="75" spans="2:10" ht="21.65" customHeight="1" x14ac:dyDescent="0.35">
      <c r="B75" s="74">
        <v>12</v>
      </c>
      <c r="C75" s="73" t="s">
        <v>2960</v>
      </c>
      <c r="D75" s="73" t="s">
        <v>2961</v>
      </c>
      <c r="E75" s="85" t="s">
        <v>2959</v>
      </c>
      <c r="F75" s="53">
        <v>4</v>
      </c>
      <c r="G75" s="53">
        <v>1</v>
      </c>
      <c r="H75" s="67">
        <v>15000000</v>
      </c>
      <c r="I75" s="44">
        <f t="shared" si="5"/>
        <v>60000000</v>
      </c>
      <c r="J75" s="73"/>
    </row>
    <row r="76" spans="2:10" s="102" customFormat="1" ht="21.65" customHeight="1" x14ac:dyDescent="0.4">
      <c r="B76" s="104" t="s">
        <v>2962</v>
      </c>
      <c r="C76" s="105"/>
      <c r="D76" s="106"/>
      <c r="E76" s="733" t="s">
        <v>2836</v>
      </c>
      <c r="F76" s="734"/>
      <c r="G76" s="734"/>
      <c r="H76" s="735"/>
      <c r="I76" s="100" t="e">
        <f>SUM(I77:I80)</f>
        <v>#REF!</v>
      </c>
      <c r="J76" s="107"/>
    </row>
    <row r="77" spans="2:10" ht="21.65" customHeight="1" x14ac:dyDescent="0.35">
      <c r="B77" s="74">
        <v>1</v>
      </c>
      <c r="C77" s="78" t="s">
        <v>2963</v>
      </c>
      <c r="D77" s="73" t="s">
        <v>2964</v>
      </c>
      <c r="E77" s="65" t="s">
        <v>2870</v>
      </c>
      <c r="F77" s="53">
        <v>1</v>
      </c>
      <c r="G77" s="53">
        <v>1</v>
      </c>
      <c r="H77" s="64">
        <v>15000000</v>
      </c>
      <c r="I77" s="49">
        <f t="shared" ref="I77:I78" si="6">H77*G77*F77</f>
        <v>15000000</v>
      </c>
      <c r="J77" s="73"/>
    </row>
    <row r="78" spans="2:10" ht="21.65" customHeight="1" x14ac:dyDescent="0.35">
      <c r="B78" s="74">
        <v>2</v>
      </c>
      <c r="C78" s="78" t="s">
        <v>2965</v>
      </c>
      <c r="D78" s="73" t="s">
        <v>2966</v>
      </c>
      <c r="E78" s="65" t="s">
        <v>2870</v>
      </c>
      <c r="F78" s="53">
        <v>1</v>
      </c>
      <c r="G78" s="53">
        <v>1</v>
      </c>
      <c r="H78" s="64">
        <v>10000000</v>
      </c>
      <c r="I78" s="49">
        <f t="shared" si="6"/>
        <v>10000000</v>
      </c>
      <c r="J78" s="73"/>
    </row>
    <row r="79" spans="2:10" ht="21.65" customHeight="1" x14ac:dyDescent="0.35">
      <c r="B79" s="53">
        <v>3</v>
      </c>
      <c r="C79" s="59" t="s">
        <v>2967</v>
      </c>
      <c r="D79" s="59" t="s">
        <v>2968</v>
      </c>
      <c r="E79" s="53" t="s">
        <v>2855</v>
      </c>
      <c r="F79" s="47" t="e">
        <f>'Staff Cate'!E10</f>
        <v>#REF!</v>
      </c>
      <c r="G79" s="47">
        <v>3</v>
      </c>
      <c r="H79" s="60">
        <v>10000</v>
      </c>
      <c r="I79" s="44" t="e">
        <f>H79*G79*F79</f>
        <v>#REF!</v>
      </c>
      <c r="J79" s="50"/>
    </row>
    <row r="80" spans="2:10" ht="21.65" customHeight="1" x14ac:dyDescent="0.35">
      <c r="B80" s="53">
        <v>4</v>
      </c>
      <c r="C80" s="73" t="s">
        <v>2969</v>
      </c>
      <c r="D80" s="73" t="s">
        <v>2970</v>
      </c>
      <c r="E80" s="65" t="s">
        <v>2889</v>
      </c>
      <c r="F80" s="47" t="e">
        <f>'Staff Cate'!E10</f>
        <v>#REF!</v>
      </c>
      <c r="G80" s="53">
        <v>3</v>
      </c>
      <c r="H80" s="64">
        <v>15000</v>
      </c>
      <c r="I80" s="44" t="e">
        <f>H80*G80*F80</f>
        <v>#REF!</v>
      </c>
      <c r="J80" s="50"/>
    </row>
    <row r="81" spans="2:11" ht="42.65" customHeight="1" x14ac:dyDescent="0.35">
      <c r="B81" s="732" t="s">
        <v>3018</v>
      </c>
      <c r="C81" s="732"/>
      <c r="D81" s="732"/>
      <c r="E81" s="732" t="s">
        <v>2836</v>
      </c>
      <c r="F81" s="732"/>
      <c r="G81" s="732"/>
      <c r="H81" s="732"/>
      <c r="I81" s="99" t="e">
        <f>SUM(I82:I86)</f>
        <v>#REF!</v>
      </c>
      <c r="J81" s="98"/>
    </row>
    <row r="82" spans="2:11" ht="109.75" customHeight="1" x14ac:dyDescent="0.35">
      <c r="B82" s="51">
        <v>1</v>
      </c>
      <c r="C82" s="768" t="s">
        <v>2971</v>
      </c>
      <c r="D82" s="52" t="s">
        <v>2972</v>
      </c>
      <c r="E82" s="53" t="s">
        <v>2855</v>
      </c>
      <c r="F82" s="53">
        <v>123</v>
      </c>
      <c r="G82" s="53">
        <v>1</v>
      </c>
      <c r="H82" s="67">
        <v>400000</v>
      </c>
      <c r="I82" s="44">
        <f>H82*G82*F82</f>
        <v>49200000</v>
      </c>
      <c r="J82" s="68"/>
    </row>
    <row r="83" spans="2:11" ht="21.65" customHeight="1" x14ac:dyDescent="0.35">
      <c r="B83" s="51">
        <v>2</v>
      </c>
      <c r="C83" s="768"/>
      <c r="D83" s="52" t="s">
        <v>2973</v>
      </c>
      <c r="E83" s="53" t="s">
        <v>2875</v>
      </c>
      <c r="F83" s="53">
        <v>32</v>
      </c>
      <c r="G83" s="53">
        <v>1</v>
      </c>
      <c r="H83" s="67">
        <v>1050000</v>
      </c>
      <c r="I83" s="44">
        <f>H83*G83*F83</f>
        <v>33600000</v>
      </c>
      <c r="J83" s="68"/>
    </row>
    <row r="84" spans="2:11" ht="21.65" customHeight="1" x14ac:dyDescent="0.35">
      <c r="B84" s="51">
        <v>3</v>
      </c>
      <c r="C84" s="112" t="s">
        <v>2995</v>
      </c>
      <c r="D84" s="59" t="s">
        <v>2996</v>
      </c>
      <c r="E84" s="53" t="s">
        <v>2997</v>
      </c>
      <c r="F84" s="53" t="e">
        <f>GETPIVOTDATA("Region",'Staff Cate'!#REF!,"Region","North")</f>
        <v>#REF!</v>
      </c>
      <c r="G84" s="53">
        <v>1</v>
      </c>
      <c r="H84" s="60">
        <v>5600000</v>
      </c>
      <c r="I84" s="44" t="e">
        <f t="shared" ref="I84:I85" si="7">H84*G84*F84</f>
        <v>#REF!</v>
      </c>
      <c r="J84" s="722" t="s">
        <v>2998</v>
      </c>
    </row>
    <row r="85" spans="2:11" ht="21.65" customHeight="1" x14ac:dyDescent="0.35">
      <c r="B85" s="51">
        <v>5</v>
      </c>
      <c r="C85" s="112" t="s">
        <v>3000</v>
      </c>
      <c r="D85" s="59" t="s">
        <v>3001</v>
      </c>
      <c r="E85" s="53" t="s">
        <v>2997</v>
      </c>
      <c r="F85" s="53" t="e">
        <f>GETPIVOTDATA("Region",'Staff Cate'!#REF!,"Region","South")+5</f>
        <v>#REF!</v>
      </c>
      <c r="G85" s="53">
        <v>1</v>
      </c>
      <c r="H85" s="60">
        <v>3900000</v>
      </c>
      <c r="I85" s="44" t="e">
        <f t="shared" si="7"/>
        <v>#REF!</v>
      </c>
      <c r="J85" s="722"/>
    </row>
    <row r="86" spans="2:11" ht="21.65" customHeight="1" x14ac:dyDescent="0.35">
      <c r="B86" s="51">
        <v>7</v>
      </c>
      <c r="C86" s="113" t="s">
        <v>3002</v>
      </c>
      <c r="D86" s="59" t="s">
        <v>3003</v>
      </c>
      <c r="E86" s="53" t="s">
        <v>2997</v>
      </c>
      <c r="F86" s="53" t="e">
        <f>GETPIVOTDATA("Region",'Staff Cate'!#REF!,"Region","Central")</f>
        <v>#REF!</v>
      </c>
      <c r="G86" s="53">
        <v>1</v>
      </c>
      <c r="H86" s="60">
        <v>850000</v>
      </c>
      <c r="I86" s="44" t="e">
        <f>H86*G86*F86</f>
        <v>#REF!</v>
      </c>
      <c r="J86" s="75" t="s">
        <v>3004</v>
      </c>
      <c r="K86" t="e">
        <f>F86-8+3</f>
        <v>#REF!</v>
      </c>
    </row>
    <row r="87" spans="2:11" ht="42.65" customHeight="1" x14ac:dyDescent="0.35">
      <c r="B87" s="732" t="s">
        <v>2974</v>
      </c>
      <c r="C87" s="732"/>
      <c r="D87" s="732"/>
      <c r="E87" s="732" t="s">
        <v>2836</v>
      </c>
      <c r="F87" s="732"/>
      <c r="G87" s="732"/>
      <c r="H87" s="732"/>
      <c r="I87" s="99" t="e">
        <f>SUM(I88:I96)</f>
        <v>#REF!</v>
      </c>
      <c r="J87" s="98"/>
    </row>
    <row r="88" spans="2:11" ht="123.65" customHeight="1" x14ac:dyDescent="0.35">
      <c r="B88" s="51">
        <v>1</v>
      </c>
      <c r="C88" s="69" t="s">
        <v>2971</v>
      </c>
      <c r="D88" s="52" t="s">
        <v>2972</v>
      </c>
      <c r="E88" s="53" t="s">
        <v>2855</v>
      </c>
      <c r="F88" s="53" t="e">
        <f>'Staff Cate'!E10</f>
        <v>#REF!</v>
      </c>
      <c r="G88" s="53">
        <v>1</v>
      </c>
      <c r="H88" s="67">
        <v>400000</v>
      </c>
      <c r="I88" s="44" t="e">
        <f>H88*G88*F88</f>
        <v>#REF!</v>
      </c>
      <c r="J88" s="68"/>
    </row>
    <row r="89" spans="2:11" ht="87" customHeight="1" x14ac:dyDescent="0.35">
      <c r="B89" s="51">
        <v>2</v>
      </c>
      <c r="C89" s="70" t="s">
        <v>2975</v>
      </c>
      <c r="D89" s="52" t="s">
        <v>2976</v>
      </c>
      <c r="E89" s="53" t="s">
        <v>2870</v>
      </c>
      <c r="F89" s="53">
        <v>1</v>
      </c>
      <c r="G89" s="53">
        <v>1</v>
      </c>
      <c r="H89" s="67">
        <v>30000000</v>
      </c>
      <c r="I89" s="67">
        <v>30000000</v>
      </c>
      <c r="J89" s="68" t="s">
        <v>2914</v>
      </c>
    </row>
    <row r="90" spans="2:11" ht="21.65" customHeight="1" x14ac:dyDescent="0.35">
      <c r="B90" s="51">
        <v>3</v>
      </c>
      <c r="C90" s="745" t="s">
        <v>2917</v>
      </c>
      <c r="D90" s="71" t="s">
        <v>2918</v>
      </c>
      <c r="E90" s="65" t="s">
        <v>2886</v>
      </c>
      <c r="F90" s="53">
        <v>1</v>
      </c>
      <c r="G90" s="53">
        <v>1</v>
      </c>
      <c r="H90" s="72">
        <v>15000000</v>
      </c>
      <c r="I90" s="44">
        <f t="shared" ref="I90:I96" si="8">H90*G90*F90</f>
        <v>15000000</v>
      </c>
      <c r="J90" s="745" t="s">
        <v>2825</v>
      </c>
    </row>
    <row r="91" spans="2:11" ht="21.65" customHeight="1" x14ac:dyDescent="0.35">
      <c r="B91" s="51">
        <v>4</v>
      </c>
      <c r="C91" s="746"/>
      <c r="D91" s="71" t="s">
        <v>2919</v>
      </c>
      <c r="E91" s="65" t="s">
        <v>2886</v>
      </c>
      <c r="F91" s="53">
        <v>1</v>
      </c>
      <c r="G91" s="53">
        <v>1</v>
      </c>
      <c r="H91" s="72">
        <v>15000000</v>
      </c>
      <c r="I91" s="44">
        <f t="shared" si="8"/>
        <v>15000000</v>
      </c>
      <c r="J91" s="746"/>
    </row>
    <row r="92" spans="2:11" ht="21.65" customHeight="1" x14ac:dyDescent="0.35">
      <c r="B92" s="51">
        <v>5</v>
      </c>
      <c r="C92" s="747"/>
      <c r="D92" s="71" t="s">
        <v>2920</v>
      </c>
      <c r="E92" s="65" t="s">
        <v>2881</v>
      </c>
      <c r="F92" s="53">
        <v>1</v>
      </c>
      <c r="G92" s="53">
        <v>1</v>
      </c>
      <c r="H92" s="72">
        <v>7000000</v>
      </c>
      <c r="I92" s="44">
        <f t="shared" si="8"/>
        <v>7000000</v>
      </c>
      <c r="J92" s="746"/>
    </row>
    <row r="93" spans="2:11" ht="21.65" customHeight="1" x14ac:dyDescent="0.35">
      <c r="B93" s="51">
        <v>6</v>
      </c>
      <c r="C93" s="739" t="s">
        <v>2921</v>
      </c>
      <c r="D93" s="73" t="s">
        <v>2922</v>
      </c>
      <c r="E93" s="65" t="s">
        <v>2875</v>
      </c>
      <c r="F93" s="74">
        <f>4*15</f>
        <v>60</v>
      </c>
      <c r="G93" s="74">
        <v>1</v>
      </c>
      <c r="H93" s="72">
        <v>700000</v>
      </c>
      <c r="I93" s="44">
        <f t="shared" si="8"/>
        <v>42000000</v>
      </c>
      <c r="J93" s="746"/>
    </row>
    <row r="94" spans="2:11" ht="21.65" customHeight="1" x14ac:dyDescent="0.35">
      <c r="B94" s="51">
        <v>7</v>
      </c>
      <c r="C94" s="741"/>
      <c r="D94" s="71" t="s">
        <v>2977</v>
      </c>
      <c r="E94" s="65" t="s">
        <v>2875</v>
      </c>
      <c r="F94" s="53">
        <f>5*15</f>
        <v>75</v>
      </c>
      <c r="G94" s="53">
        <v>1</v>
      </c>
      <c r="H94" s="72">
        <v>200000</v>
      </c>
      <c r="I94" s="44">
        <f t="shared" si="8"/>
        <v>15000000</v>
      </c>
      <c r="J94" s="746"/>
    </row>
    <row r="95" spans="2:11" ht="21.65" customHeight="1" x14ac:dyDescent="0.35">
      <c r="B95" s="51">
        <v>8</v>
      </c>
      <c r="C95" s="739" t="s">
        <v>2928</v>
      </c>
      <c r="D95" s="71" t="s">
        <v>2929</v>
      </c>
      <c r="E95" s="65" t="s">
        <v>2930</v>
      </c>
      <c r="F95" s="53">
        <v>1</v>
      </c>
      <c r="G95" s="53">
        <v>1</v>
      </c>
      <c r="H95" s="72">
        <v>15000000</v>
      </c>
      <c r="I95" s="44">
        <f t="shared" si="8"/>
        <v>15000000</v>
      </c>
      <c r="J95" s="56"/>
    </row>
    <row r="96" spans="2:11" ht="21.65" customHeight="1" x14ac:dyDescent="0.35">
      <c r="B96" s="51">
        <v>9</v>
      </c>
      <c r="C96" s="741"/>
      <c r="D96" s="71" t="s">
        <v>2931</v>
      </c>
      <c r="E96" s="65" t="s">
        <v>2932</v>
      </c>
      <c r="F96" s="53">
        <v>1</v>
      </c>
      <c r="G96" s="53">
        <v>1</v>
      </c>
      <c r="H96" s="72">
        <v>20000000</v>
      </c>
      <c r="I96" s="44">
        <f t="shared" si="8"/>
        <v>20000000</v>
      </c>
      <c r="J96" s="56"/>
    </row>
    <row r="97" spans="2:10" s="111" customFormat="1" ht="30" customHeight="1" x14ac:dyDescent="0.45">
      <c r="B97" s="756" t="s">
        <v>2978</v>
      </c>
      <c r="C97" s="757"/>
      <c r="D97" s="757"/>
      <c r="E97" s="757"/>
      <c r="F97" s="757"/>
      <c r="G97" s="758"/>
      <c r="H97" s="108"/>
      <c r="I97" s="109" t="e">
        <f>I4+I81+I87</f>
        <v>#REF!</v>
      </c>
      <c r="J97" s="110"/>
    </row>
    <row r="98" spans="2:10" ht="21.65" customHeight="1" x14ac:dyDescent="0.35">
      <c r="B98" s="759" t="s">
        <v>2979</v>
      </c>
      <c r="C98" s="760"/>
      <c r="D98" s="760"/>
      <c r="E98" s="760"/>
      <c r="F98" s="760"/>
      <c r="G98" s="761"/>
      <c r="H98" s="88">
        <v>0.06</v>
      </c>
      <c r="I98" s="89" t="e">
        <f>I97*H98</f>
        <v>#REF!</v>
      </c>
      <c r="J98" s="90"/>
    </row>
    <row r="99" spans="2:10" ht="21.65" customHeight="1" x14ac:dyDescent="0.35">
      <c r="B99" s="762" t="s">
        <v>2980</v>
      </c>
      <c r="C99" s="763"/>
      <c r="D99" s="763"/>
      <c r="E99" s="763"/>
      <c r="F99" s="763"/>
      <c r="G99" s="764"/>
      <c r="H99" s="94"/>
      <c r="I99" s="95" t="e">
        <f>SUM(I97:I98)</f>
        <v>#REF!</v>
      </c>
      <c r="J99" s="96"/>
    </row>
    <row r="100" spans="2:10" ht="21.65" customHeight="1" x14ac:dyDescent="0.35">
      <c r="B100" s="91"/>
      <c r="C100" s="92"/>
      <c r="D100" s="92"/>
      <c r="E100" s="92"/>
      <c r="F100" s="92"/>
      <c r="G100" s="93" t="s">
        <v>2981</v>
      </c>
      <c r="H100" s="97">
        <v>0.08</v>
      </c>
      <c r="I100" s="95" t="e">
        <f>I99*H100</f>
        <v>#REF!</v>
      </c>
      <c r="J100" s="96"/>
    </row>
    <row r="101" spans="2:10" s="111" customFormat="1" ht="21.65" customHeight="1" x14ac:dyDescent="0.45">
      <c r="B101" s="114"/>
      <c r="C101" s="115"/>
      <c r="D101" s="115"/>
      <c r="E101" s="115"/>
      <c r="F101" s="115"/>
      <c r="G101" s="116" t="s">
        <v>2982</v>
      </c>
      <c r="H101" s="117"/>
      <c r="I101" s="118" t="e">
        <f>I99+I100</f>
        <v>#REF!</v>
      </c>
      <c r="J101" s="119"/>
    </row>
    <row r="102" spans="2:10" s="111" customFormat="1" ht="21.65" customHeight="1" x14ac:dyDescent="0.45">
      <c r="B102" s="765" t="s">
        <v>2983</v>
      </c>
      <c r="C102" s="766"/>
      <c r="D102" s="766"/>
      <c r="E102" s="766"/>
      <c r="F102" s="766"/>
      <c r="G102" s="767"/>
      <c r="H102" s="120">
        <v>598</v>
      </c>
      <c r="I102" s="118" t="e">
        <f>I101/H102</f>
        <v>#REF!</v>
      </c>
      <c r="J102" s="119" t="s">
        <v>2984</v>
      </c>
    </row>
    <row r="103" spans="2:10" ht="21.65" customHeight="1" x14ac:dyDescent="0.35">
      <c r="B103" s="753" t="s">
        <v>2985</v>
      </c>
      <c r="C103" s="754"/>
      <c r="D103" s="754"/>
      <c r="E103" s="754"/>
      <c r="F103" s="754"/>
      <c r="G103" s="754"/>
      <c r="H103" s="754"/>
      <c r="I103" s="754"/>
      <c r="J103" s="755"/>
    </row>
    <row r="105" spans="2:10" x14ac:dyDescent="0.35">
      <c r="H105" s="95">
        <f>H104*G105</f>
        <v>0</v>
      </c>
    </row>
  </sheetData>
  <mergeCells count="36">
    <mergeCell ref="B103:J103"/>
    <mergeCell ref="E63:H63"/>
    <mergeCell ref="E76:H76"/>
    <mergeCell ref="B97:G97"/>
    <mergeCell ref="B98:G98"/>
    <mergeCell ref="B81:H81"/>
    <mergeCell ref="B87:H87"/>
    <mergeCell ref="J90:J94"/>
    <mergeCell ref="C93:C94"/>
    <mergeCell ref="C95:C96"/>
    <mergeCell ref="J84:J85"/>
    <mergeCell ref="C90:C92"/>
    <mergeCell ref="B99:G99"/>
    <mergeCell ref="B102:G102"/>
    <mergeCell ref="C82:C83"/>
    <mergeCell ref="C55:C58"/>
    <mergeCell ref="C59:C60"/>
    <mergeCell ref="C61:C62"/>
    <mergeCell ref="B29:I29"/>
    <mergeCell ref="C11:C12"/>
    <mergeCell ref="E30:H30"/>
    <mergeCell ref="C52:C54"/>
    <mergeCell ref="E44:H44"/>
    <mergeCell ref="C39:C41"/>
    <mergeCell ref="C42:C43"/>
    <mergeCell ref="C15:C16"/>
    <mergeCell ref="C25:C27"/>
    <mergeCell ref="J11:J14"/>
    <mergeCell ref="C13:C14"/>
    <mergeCell ref="D1:I1"/>
    <mergeCell ref="B2:C2"/>
    <mergeCell ref="D2:J2"/>
    <mergeCell ref="C7:C9"/>
    <mergeCell ref="B4:H4"/>
    <mergeCell ref="E5:H5"/>
    <mergeCell ref="B5:D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a4df9d1-277e-4957-a252-f8c551c78da8" xsi:nil="true"/>
    <lcf76f155ced4ddcb4097134ff3c332f xmlns="44ef26f1-24d9-4789-92f8-ef61b2dacbf4">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Tài liệu" ma:contentTypeID="0x010100E75DB8F4D6E3C54084C13FC6454A0F60" ma:contentTypeVersion="18" ma:contentTypeDescription="Tạo tài liệu mới." ma:contentTypeScope="" ma:versionID="2837145833ed5a113d5ff869252bba3f">
  <xsd:schema xmlns:xsd="http://www.w3.org/2001/XMLSchema" xmlns:xs="http://www.w3.org/2001/XMLSchema" xmlns:p="http://schemas.microsoft.com/office/2006/metadata/properties" xmlns:ns2="44ef26f1-24d9-4789-92f8-ef61b2dacbf4" xmlns:ns3="3a4df9d1-277e-4957-a252-f8c551c78da8" targetNamespace="http://schemas.microsoft.com/office/2006/metadata/properties" ma:root="true" ma:fieldsID="302263eab696ebb03d2e1de0b2148870" ns2:_="" ns3:_="">
    <xsd:import namespace="44ef26f1-24d9-4789-92f8-ef61b2dacbf4"/>
    <xsd:import namespace="3a4df9d1-277e-4957-a252-f8c551c78da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KeyPoints" minOccurs="0"/>
                <xsd:element ref="ns2:MediaServiceKeyPoints" minOccurs="0"/>
                <xsd:element ref="ns2:MediaServiceAutoTags" minOccurs="0"/>
                <xsd:element ref="ns2:MediaServiceLocation"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ef26f1-24d9-4789-92f8-ef61b2dacbf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lcf76f155ced4ddcb4097134ff3c332f" ma:index="20" nillable="true" ma:taxonomy="true" ma:internalName="lcf76f155ced4ddcb4097134ff3c332f" ma:taxonomyFieldName="MediaServiceImageTags" ma:displayName="Thẻ Hình ảnh" ma:readOnly="false" ma:fieldId="{5cf76f15-5ced-4ddc-b409-7134ff3c332f}" ma:taxonomyMulti="true" ma:sspId="dc4fb814-a52f-4de2-bb3a-7853391265c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a4df9d1-277e-4957-a252-f8c551c78da8"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62a264c9-db73-4b5e-9506-e5a95662e270}" ma:internalName="TaxCatchAll" ma:showField="CatchAllData" ma:web="3a4df9d1-277e-4957-a252-f8c551c78da8">
      <xsd:complexType>
        <xsd:complexContent>
          <xsd:extension base="dms:MultiChoiceLookup">
            <xsd:sequence>
              <xsd:element name="Value" type="dms:Lookup" maxOccurs="unbounded" minOccurs="0" nillable="true"/>
            </xsd:sequence>
          </xsd:extension>
        </xsd:complexContent>
      </xsd:complexType>
    </xsd:element>
    <xsd:element name="SharedWithUsers" ma:index="22" nillable="true" ma:displayName="Chia sẻ Với"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Chia sẻ Có Chi tiết"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Loại Nội dung"/>
        <xsd:element ref="dc:title" minOccurs="0" maxOccurs="1" ma:index="4" ma:displayName="Tiêu đ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B673456-D55F-4DDF-83E7-BE005B90A7F2}">
  <ds:schemaRefs>
    <ds:schemaRef ds:uri="http://schemas.microsoft.com/office/2006/documentManagement/types"/>
    <ds:schemaRef ds:uri="http://schemas.openxmlformats.org/package/2006/metadata/core-properties"/>
    <ds:schemaRef ds:uri="http://www.w3.org/XML/1998/namespace"/>
    <ds:schemaRef ds:uri="http://purl.org/dc/terms/"/>
    <ds:schemaRef ds:uri="http://purl.org/dc/elements/1.1/"/>
    <ds:schemaRef ds:uri="http://schemas.microsoft.com/office/2006/metadata/properties"/>
    <ds:schemaRef ds:uri="http://schemas.microsoft.com/office/infopath/2007/PartnerControls"/>
    <ds:schemaRef ds:uri="3a4df9d1-277e-4957-a252-f8c551c78da8"/>
    <ds:schemaRef ds:uri="44ef26f1-24d9-4789-92f8-ef61b2dacbf4"/>
    <ds:schemaRef ds:uri="http://purl.org/dc/dcmitype/"/>
  </ds:schemaRefs>
</ds:datastoreItem>
</file>

<file path=customXml/itemProps2.xml><?xml version="1.0" encoding="utf-8"?>
<ds:datastoreItem xmlns:ds="http://schemas.openxmlformats.org/officeDocument/2006/customXml" ds:itemID="{94680C7D-8C19-4492-A46A-322EB3997F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ef26f1-24d9-4789-92f8-ef61b2dacbf4"/>
    <ds:schemaRef ds:uri="3a4df9d1-277e-4957-a252-f8c551c78da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C85910A-D1B5-4C12-8DB6-C471B6D28674}">
  <ds:schemaRefs>
    <ds:schemaRef ds:uri="http://schemas.microsoft.com/sharepoint/v3/contenttype/forms"/>
  </ds:schemaRefs>
</ds:datastoreItem>
</file>

<file path=docMetadata/LabelInfo.xml><?xml version="1.0" encoding="utf-8"?>
<clbl:labelList xmlns:clbl="http://schemas.microsoft.com/office/2020/mipLabelMetadata">
  <clbl:label id="{4ff094e8-0311-4540-828c-7d4fc47435cd}" enabled="0" method="" siteId="{4ff094e8-0311-4540-828c-7d4fc47435c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Sum-info</vt:lpstr>
      <vt:lpstr>Resign</vt:lpstr>
      <vt:lpstr>Outsource-Eligible</vt:lpstr>
      <vt:lpstr>Outsource-SA</vt:lpstr>
      <vt:lpstr>Staff Cate</vt:lpstr>
      <vt:lpstr>Staff profile</vt:lpstr>
      <vt:lpstr>Comparision</vt:lpstr>
      <vt:lpstr>Template Quotation </vt:lpstr>
      <vt:lpstr>Cam Ranh - bay</vt:lpstr>
      <vt:lpstr>'Template Quotation '!Print_Area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Nguyet, Nguyen Thi Minh (HR)</dc:creator>
  <cp:keywords/>
  <dc:description/>
  <cp:lastModifiedBy>Nhung, Nguyen Thao (Marketing)</cp:lastModifiedBy>
  <cp:revision/>
  <cp:lastPrinted>2024-09-16T11:02:55Z</cp:lastPrinted>
  <dcterms:created xsi:type="dcterms:W3CDTF">2024-07-08T09:30:53Z</dcterms:created>
  <dcterms:modified xsi:type="dcterms:W3CDTF">2024-09-16T11:03:06Z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0x010100E75DB8F4D6E3C54084C13FC6454A0F60</vt:lpwstr>
  </property>
  <property fmtid="{D5CDD505-2E9C-101B-9397-08002B2CF9AE}" pid="3" name="MediaServiceImageTags">
    <vt:lpwstr/>
  </property>
</Properties>
</file>